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980781902f55a63/Desktop/"/>
    </mc:Choice>
  </mc:AlternateContent>
  <xr:revisionPtr revIDLastSave="1" documentId="8_{48A8D8BE-1338-4EA6-AC97-DB9E59D1778D}" xr6:coauthVersionLast="47" xr6:coauthVersionMax="47" xr10:uidLastSave="{74C44A7B-9ABE-40E4-8073-7FFEB1495656}"/>
  <bookViews>
    <workbookView xWindow="-108" yWindow="-108" windowWidth="23256" windowHeight="12576" activeTab="1" xr2:uid="{898BC839-F2CA-4348-948C-D75AD4BD2CFC}"/>
  </bookViews>
  <sheets>
    <sheet name="Pivot Table" sheetId="3" r:id="rId1"/>
    <sheet name="Dashboard" sheetId="5" r:id="rId2"/>
    <sheet name="Data" sheetId="1" r:id="rId3"/>
  </sheets>
  <definedNames>
    <definedName name="_xlchart.v5.0" hidden="1">'Pivot Table'!$Q$8</definedName>
    <definedName name="_xlchart.v5.1" hidden="1">'Pivot Table'!$Q$9:$Q$26</definedName>
    <definedName name="_xlchart.v5.2" hidden="1">'Pivot Table'!$R$8</definedName>
    <definedName name="_xlchart.v5.3" hidden="1">'Pivot Table'!$R$9:$R$26</definedName>
    <definedName name="age">#REF!</definedName>
    <definedName name="count">#REF!</definedName>
    <definedName name="Slicer_Country">#N/A</definedName>
    <definedName name="Slicer_Product_Category">#N/A</definedName>
    <definedName name="Slicer_Region">#N/A</definedName>
    <definedName name="worth">#REF!</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9" i="3" l="1"/>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R8" i="3"/>
  <c r="Q8" i="3"/>
  <c r="E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<sst xmlns="http://schemas.openxmlformats.org/spreadsheetml/2006/main" count="16330" uniqueCount="99">
  <si>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</si>
  <si>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</si>
  <si>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</si>
  <si>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</si>
  <si>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</si>
  <si>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</si>
  <si>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</si>
  <si>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</si>
  <si>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</si>
  <si>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</si>
  <si>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</si>
  <si>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</si>
  <si>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</si>
  <si>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</si>
  <si>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</si>
  <si>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</si>
  <si>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</si>
  <si>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</si>
  <si>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</si>
  <si>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</si>
  <si>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</si>
  <si>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</si>
  <si>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</si>
  <si>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</si>
  <si>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</si>
  <si>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</si>
  <si>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</si>
  <si>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</si>
  <si>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</si>
  <si>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</si>
  <si>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</si>
  <si>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</si>
  <si>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</si>
  <si>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</si>
  <si>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</si>
  <si>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</si>
  <si>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</si>
  <si>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</si>
  <si>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</si>
  <si>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</si>
  <si>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</si>
  <si>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</si>
  <si>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</si>
  <si>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</si>
  <si>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</si>
  <si>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</si>
  <si>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</si>
  <si>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</si>
  <si>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</si>
  <si>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</si>
  <si>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</si>
  <si>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</si>
  <si>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</si>
  <si>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</si>
  <si>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</si>
  <si>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</si>
  <si>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</si>
  <si>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</si>
  <si>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</si>
  <si>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</si>
  <si>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</si>
  <si>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</si>
  <si>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</si>
  <si>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</si>
  <si>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</si>
  <si>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</si>
  <si>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</si>
  <si>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</si>
  <si>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</si>
  <si>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</si>
  <si>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</si>
  <si>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</si>
  <si>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</si>
  <si>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</si>
  <si>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</si>
  <si>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</si>
  <si>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</si>
  <si>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Sum of Revenue</t>
  </si>
  <si>
    <t>Sum of Gross Profit</t>
  </si>
  <si>
    <t>Gross Profit Margin</t>
  </si>
  <si>
    <t>Sum of Units Sold</t>
  </si>
  <si>
    <t>Sum of COGS</t>
  </si>
  <si>
    <t>Count of ID</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</si>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</sst>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
      <sz val="11"/>
      <color theme="7"/>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3">
    <xf numFmtId="0" fontId="0" fillId="0" borderId="0" xfId="0"/>
    <xf numFmtId="0" fontId="2" fillId="2" borderId="0" xfId="0" applyFont="1" applyFill="1" applyAlignment="1">
      <alignment horizontal="center" vertical="center"/>
    </xf>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applyAlignment="1">
      <alignment vertical="center"/>
    </xf>
    <xf numFmtId="0" fontId="3" fillId="0" borderId="0" xfId="0" quotePrefix="1" applyFont="1" applyAlignment="1">
      <alignment horizontal="center"/>
    </xf>
    <xf numFmtId="164" fontId="3" fillId="0" borderId="0" xfId="0" applyNumberFormat="1" applyFont="1" applyAlignment="1">
      <alignment horizontal="center"/>
    </xf>
    <xf numFmtId="0" fontId="3" fillId="0" borderId="0" xfId="0" applyFont="1" applyAlignment="1">
      <alignment horizontal="center"/>
    </xf>
    <xf numFmtId="0" fontId="3" fillId="0" borderId="0" xfId="0" applyFont="1" applyAlignment="1">
      <alignment horizontal="center" vertical="center"/>
    </xf>
    <xf numFmtId="165" fontId="3" fillId="0" borderId="0" xfId="0" applyNumberFormat="1" applyFont="1" applyAlignment="1">
      <alignment horizontal="center"/>
    </xf>
    <xf numFmtId="9" fontId="3" fillId="0" borderId="0" xfId="0" applyNumberFormat="1" applyFont="1" applyAlignment="1">
      <alignment horizontal="center"/>
    </xf>
    <xf numFmtId="0" fontId="6" fillId="3" borderId="1" xfId="0" applyFont="1" applyFill="1" applyBorder="1"/>
    <xf numFmtId="0" fontId="0" fillId="0" borderId="0" xfId="0" pivotButton="1"/>
    <xf numFmtId="10" fontId="0" fillId="0" borderId="0" xfId="0" applyNumberFormat="1"/>
    <xf numFmtId="1"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7" fillId="4" borderId="0" xfId="0" applyFont="1" applyFill="1"/>
    <xf numFmtId="0" fontId="7" fillId="0" borderId="0" xfId="0" applyFont="1"/>
    <xf numFmtId="0" fontId="6" fillId="0" borderId="0" xfId="0" applyFont="1"/>
    <xf numFmtId="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329">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28"/>
      <tableStyleElement type="headerRow" dxfId="327"/>
    </tableStyle>
    <tableStyle name="TimeSlicerStyleDark1 2" pivot="0" table="0" count="9" xr9:uid="{C96DA1F2-88E9-40CC-8E55-CFEE23594AD8}">
      <tableStyleElement type="wholeTable" dxfId="326"/>
      <tableStyleElement type="headerRow" dxfId="325"/>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 Sales Dashboard.xlsx]Pivot Table!Monthly Revenue And Profit</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alpha val="61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alpha val="61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2.746092099704267E-2"/>
          <c:y val="0.11695003529258584"/>
          <c:w val="0.96831432192648925"/>
          <c:h val="0.75198700684607633"/>
        </c:manualLayout>
      </c:layout>
      <c:lineChart>
        <c:grouping val="standard"/>
        <c:varyColors val="0"/>
        <c:ser>
          <c:idx val="0"/>
          <c:order val="0"/>
          <c:tx>
            <c:strRef>
              <c:f>'Pivot Table'!$B$8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alpha val="61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7BAC-4E2F-841F-B9ED7030A014}"/>
            </c:ext>
          </c:extLst>
        </c:ser>
        <c:ser>
          <c:idx val="1"/>
          <c:order val="1"/>
          <c:tx>
            <c:strRef>
              <c:f>'Pivot 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alpha val="61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7BAC-4E2F-841F-B9ED7030A014}"/>
            </c:ext>
          </c:extLst>
        </c:ser>
        <c:dLbls>
          <c:showLegendKey val="0"/>
          <c:showVal val="0"/>
          <c:showCatName val="0"/>
          <c:showSerName val="0"/>
          <c:showPercent val="0"/>
          <c:showBubbleSize val="0"/>
        </c:dLbls>
        <c:marker val="1"/>
        <c:smooth val="0"/>
        <c:axId val="727238095"/>
        <c:axId val="727226575"/>
      </c:lineChart>
      <c:catAx>
        <c:axId val="72723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6575"/>
        <c:crosses val="autoZero"/>
        <c:auto val="1"/>
        <c:lblAlgn val="ctr"/>
        <c:lblOffset val="100"/>
        <c:noMultiLvlLbl val="0"/>
      </c:catAx>
      <c:valAx>
        <c:axId val="727226575"/>
        <c:scaling>
          <c:orientation val="minMax"/>
        </c:scaling>
        <c:delete val="1"/>
        <c:axPos val="l"/>
        <c:numFmt formatCode="\$#,##0,&quot;K&quot;" sourceLinked="1"/>
        <c:majorTickMark val="none"/>
        <c:minorTickMark val="none"/>
        <c:tickLblPos val="nextTo"/>
        <c:crossAx val="7272380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 Sales Dashboard.xlsx]Pivot Table!Top 5 Country By Revenue</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solidFill>
              <a:schemeClr val="accent4"/>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AAE-4ED4-85AB-FE0665A41074}"/>
            </c:ext>
          </c:extLst>
        </c:ser>
        <c:dLbls>
          <c:showLegendKey val="0"/>
          <c:showVal val="0"/>
          <c:showCatName val="0"/>
          <c:showSerName val="0"/>
          <c:showPercent val="0"/>
          <c:showBubbleSize val="0"/>
        </c:dLbls>
        <c:gapWidth val="82"/>
        <c:axId val="727233775"/>
        <c:axId val="727225615"/>
      </c:barChart>
      <c:catAx>
        <c:axId val="72723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7225615"/>
        <c:crosses val="autoZero"/>
        <c:auto val="1"/>
        <c:lblAlgn val="ctr"/>
        <c:lblOffset val="100"/>
        <c:noMultiLvlLbl val="0"/>
      </c:catAx>
      <c:valAx>
        <c:axId val="727225615"/>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72723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 Sales Dashboard.xlsx]Pivot Table!Revenue Shares By 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CA-43A4-9184-2C671C7CE1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CA-43A4-9184-2C671C7CE1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CA-43A4-9184-2C671C7CE1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CA-43A4-9184-2C671C7CE1C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Table'!$H$9:$H$13</c:f>
              <c:strCache>
                <c:ptCount val="4"/>
                <c:pt idx="0">
                  <c:v>Corporate</c:v>
                </c:pt>
                <c:pt idx="1">
                  <c:v>Marketplace</c:v>
                </c:pt>
                <c:pt idx="2">
                  <c:v>Online Store</c:v>
                </c:pt>
                <c:pt idx="3">
                  <c:v>Retail Partners</c:v>
                </c:pt>
              </c:strCache>
            </c:strRef>
          </c:cat>
          <c:val>
            <c:numRef>
              <c:f>'Pivot Table'!$I$9:$I$13</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A7CA-43A4-9184-2C671C7CE1C6}"/>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8.8185617565628788E-2"/>
          <c:y val="8.3333333333333329E-2"/>
          <c:w val="0.82362852495357641"/>
          <c:h val="7.864632545931760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[Decathlon Sales Dashboard.xlsx]Pivot Table!Region Wise Comparison</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45-4D09-8409-49D4B5302C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45-4D09-8409-49D4B5302C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45-4D09-8409-49D4B5302C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45-4D09-8409-49D4B5302CB7}"/>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Table'!$K$9:$K$13</c:f>
              <c:strCache>
                <c:ptCount val="4"/>
                <c:pt idx="0">
                  <c:v>Central Europe</c:v>
                </c:pt>
                <c:pt idx="1">
                  <c:v>Northern Europe</c:v>
                </c:pt>
                <c:pt idx="2">
                  <c:v>Southern Europe</c:v>
                </c:pt>
                <c:pt idx="3">
                  <c:v>Western Europe</c:v>
                </c:pt>
              </c:strCache>
            </c:strRef>
          </c:cat>
          <c:val>
            <c:numRef>
              <c:f>'Pivot Table'!$L$9:$L$13</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4545-4D09-8409-49D4B5302CB7}"/>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t"/>
      <c:layout>
        <c:manualLayout>
          <c:xMode val="edge"/>
          <c:yMode val="edge"/>
          <c:x val="0.2456185744249218"/>
          <c:y val="2.5839793281653745E-2"/>
          <c:w val="0.51664207909451243"/>
          <c:h val="0.1458876748933515"/>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EBDC0EA-0185-468F-9BDF-6C3924336625}">
          <cx:tx>
            <cx:txData>
              <cx:f>_xlchart.v5.2</cx:f>
              <cx:v>Total Revenue</cx:v>
            </cx:txData>
          </cx:tx>
          <cx:spPr>
            <a:ln>
              <a:solidFill>
                <a:schemeClr val="accent3">
                  <a:lumMod val="60000"/>
                  <a:lumOff val="40000"/>
                </a:schemeClr>
              </a:solidFill>
            </a:ln>
          </cx:spPr>
          <cx:dataId val="0"/>
          <cx:layoutPr>
            <cx:geography cultureLanguage="en-US" cultureRegion="US" attribution="Powered by Bing">
              <cx:geoCache provider="{E9337A44-BEBE-4D9F-B70C-5C5E7DAFC167}">
                <cx:binary>zHvZcty4su2vOPx8qcZEAtyx+0QckKxRKs3jC0OWZBIkSJAEB5Bff1Keblvt3t0R2xHd5QfbQKEK
XEisXLlS+veT+9eTfnns3rlK1/ZfT+7X93nfN//65Rf7lL9Uj/aoUk+dseZjf/Rkql/Mx4/q6eWX
5+5xUnX2C0GY/fKUP3b9i3v/P/+GT8tezLF5euyVqc+Hl26+eLGD7u1/mPvh1LsnM9T96/IMPunX
99vuRT/Wz+/fvdS96ueruXn59f1373n/7pe3n/S7b32nYWP98AxrfXIkAh+HAaHo04u8f6dNnX2Z
9vhRyEPmhzz4PI3w1+8+PFaw/i9s6NN2Hp+fuxdr3335+zcLv9v9b8aVNdHnh4/M6063yadH++V7
cP/n328G4GHfjPwG/7fI/NnUW/j/d7B9px6/QvDfw8/4kS844ojx73DH7AgzFApB/c+4v4H9L2zk
x7B/W/gG9m/jb2H/36u/H3b5ojM1VD8Pdh8dBQwzQSkKP73Ed+izowAinjDCfhz0f2E/P0b/28I3
6H8bf4u+/AcEfbS8POU/NejDI85oiBjGn/Gl36GP/SNKBUYB/sI5b2L/L+znx+h/W/gG/W/jb9GP
Hv7+2I9f6uqxK39i7PtHIQkCgX3yGf3vGV8chSEWQRjCoXxOMp+J/i/s48eof1v4BvVv429Rj/d/
P+qr7rF+evmKwE/g+eAoIEygkHzP8+SI+YLyQPDPPBSGX7/zM+p/vo8fg/513RvMvw6/hXx18Q+A
XNU/V9oE9IiwgPPAFz8KdPJ6D1CI/T9QNqs/388fYP914Vvwv47/Dv3t34/++qWrHuv5a/T99xHv
4yMANxQgHD+H9veBj9ERFQj+CPIl8r9+9efA/wv7+TH63xa+Qf/b+Fv0439Ait32j/onYs/okU98
30fii4CBDPobUY/JEfZfURf+96D/6TZ+DPmXZW8A/zL6Fu7tP0BPHl76/KV7ZRv7FYCfEPAE6MYP
GGdfIvp7TelDAghC9v/j/Q3T/8U9/fgEvlv85hy+m3t7Gofjv596DqabHn9i9PvhUYgpSHugl0+v
N9GPjjgVYRDC+fxW4Pz5Nv4A+y/bfwv7l+HfIX769yN+Zn5upgUTgQCjUMa/VKvfS0ocHmHKGPlq
Mbz1EP58Oz9G/uu6N8h/HX6L/Nk/INbPTNcP2aP+Gnr/Pe3Q8CgQBIfc/z7Bvjo3MAHCkn5JsDD/
23j/K1v5I9y/PsTvkP868Tvs/wGsf9k8qvorBv898AwUTIhey9Qv+H7P9x7kYJ/RgIEI+vx6wzd/
up0fg/9l2Rvkv4y+hT25/PvJ5nJ6eX75ibgDvQecgT3j/zDPgnMGha0AV+2TxAHovx75Z2H559v5
A9y/PMZb4L8Mv0X+8h+gKi8n1S+fdc5XDH5C2AdHAmHyKfQ/ZdfvzRtxBCwfBgwMtM+vN6zzF/f0
R2fwmwf63UH8Zu7taUSbv/8eXNeqf3l+t4d+wbP5mV4mPQoZFRSO5PPrDQ8R4CEEuhR9yc0IkvNv
88Bf39ePD+Xt+jfn8nb67dGs5d9/NGtwe57fXRmowr5i80cX5T/1Fv547lsHJn7sH5NPrZvftB7+
8+wn1KGd9GbplzP84T4/H+/2+df3mH1C93PP5PUTvjv6b6b/9wteHm0PS/kRGLAcixBzwcAwfP9u
enmdCI986odwyX3CobaH+v79uxp0Tf7rexYeIQztJCAG6Bj5AYEC05rh01RwRLlADFFMOYGOB/3W
KAPBNmem/gbDl/+/q4fqzKi6t7++J0D57981n9/4+mAcvfIMDgIMde5rEvZf558eL+B6wfvx/yug
hZWLxRURCsd0Z4cqCvWcuInfpVnOV5S3u7Cza0TXtEEb5VifMPfAVTFEI9FBpHGdX4X+PMySeXl5
PRUm8do2mjMnp/xqJnkp89xfp9REYUWzCCs/iMKyUVITt1Lqys6UxZj12xGPSceoDEyeSdwrKbJx
O4RCkvKut745puGHrht2MxGyztNSMteVMbMqNlkZK74r81MyhFsXjFoSQk7qmkR96S4scVHNbj1s
ZR/Okfb4tq2WItJoOWVBqSNaqFuSkjaanI5m7iVedzJ5oewWL67KYof0fO/w1MuiK9ctblatV0Rd
XUlm07tx9jak7HPpiiFRfhp32QMck8ynHW4e+j6UjRJ3QZmwppQDvR/q56bBsna3ozeQeC4J3fCw
ikdLSmkDu+sGdN3qal3b6Xoo2dOSL40sw/LaLDsyi1iFZbgSZX+sLZK0qE3kUbcPS2/DxzpiOFwN
rMx2E+mWKCzyDZsuqEt3U167G97SyIorHp7ytoPn9EU0VDhyxp12RU6jGlfDuqxzuRQ8P2+LYNXl
aONRvm5JdYzcQz4W4bnGIboxjWivsKeGE5Sam74n0uv6hwwe1CJ0h/tGatTeE9bs+tJI010WuY0q
qzK5ZJOWVd5ncZAxLdPObLQhCQ8/LMI7Ke2y77Ub48Y1iV2mnQ+WcFzOdDumuRxFq266wUbtVFWL
LFCXIGHOujm9mVjRfljaYXoRzW06VNJ3M/QEijhLxdlQ6LOOTJFuzzHxpZd20tNpHFKXxVXVmKhq
eFdIXi3HZNHSduwK5JO9cUN9PevSSlfV1UaZuVi1RVrLHiEtB4PXjuIopDTm9Rj59bXPRTLhE7Xo
cxI0+yD1xqhaTNQLFuVFeEgxkmmVxXZQm6rwz5swvTEGIJ1bWZY7pom0pUYyDNaTqbZpVcggO2mC
bRoUEa2QRDnbOM/EmTfIjlTXAoLb589FVkXG7EtendoqN5I2sfD3PhlW8zjuSWBkGNorkoeXSj8t
2T6bi2vS7OGtJwEth4SMLA7Gh6X6ENrzgBU7mg+xM+shbOIcO5mV+5Bg6QYD+8fzfvL6DzjlErnW
RSw/TwmM00oWbZdGne3gkGs5ezaqW3XdzuisW4rbORMHtLDVQrTEQUTnEMvctZHgOy1qfRyqRbZh
c9UG2XnDt9TpLU9HElc+3lTWBFHmRCtJ0TaSjNkgG+o2nvU+OsXV3hfFGS67E9oOHyelHqpuyJNl
Lu5MtvB1nqOkHekhJEUvB0+1cV348xNe2uxuaRpxPoH1t9Zp3ccIeCOpKb7K2TjuFifsabWEw6pr
ayYZxXC1OpdHhSdGWYfdGbH+ZUfNRSmmkzLs1oUu6o/lMvs3mk8TlkPGZEvSK5+W8H5PwoE1yl6U
mVr5Nt9lyG7G3DsZShR3YpEdtw/LKPKor4JG+uQD1t1Gp/2+m73LtBdFxIt7Vk1RkdV94sSYrWpt
h8gTM06yQUwx81getVmStY+pGyQkDR6ZkZzW9OPUVvFUBO5uYHuzLJFuhvFW0D5LxiDLn6d0cpL6
2CNy6eZw3rhyTlAqbER5VzeyWtDDNJT8GHd5GuW1MImyfZ/wEoVrW0OYtoIPsrS+F9v2tCzsHBcZ
Q5lM+0xJ2t5VRFzluEPrIvQsZIoFPY2toFFoNIvs0s5J4POkbW8Jb+8Krn2ZpnddtfO6UFy06rmx
Gu6z5lHZFnKGS1ZsRrgcjZN1EHv8VKEd6zM5hOuePpku6jO4Gg0wZLuftdlW2fgQFFUepyLd6Izu
SotWJYRhYyBk6aPKgbizOqFqjsAXluWk43RGkXHsRE9KunTJJMf5Gs13FviMcO8eLUXM2yqTtmLl
2l8MTzQ3XM5iusCpSIqpOyZiOW6q4iL3g0uKUaYipI3eN5U48EY9WOcmmQ/uWMDjjZ2WY3epyLH1
4yFIJQQJQUu8iHPBsvtKqTib6ihVIh7sMWOXLfBrS1CUo+yBFTYm5Si9vlxnxkVTGJ6GQSGF2dru
2GZ3ad8+eBYudbsbKZe+buVQdXLEPAkrHee8i0svO7Rjv+bGO/GdvlfcbYP2utLdnWjmWQIL7gUO
tZwyOic14p0UqSlkE+hVHvb8EDRZHrGulvnYtXLp8STtNB57U3lO4Lu3bGn6qMqyZdO4Jar4oc6m
Nc/DSGX5QTMhzQinPIfPbO5WWUtiITohC7/Polzr9TCqvSva7UBymTUgNKjPI9+M4zasbSaVLua4
YeW98cxVOtUfmG72ruOlnKo0rgoSVRDB3hKsTG/Gy6HGq7wUz8SVQUwy9twH4W2PwwYer98xuPky
s2SRS9UFq5lgb596LJW1D6ES1iJCfIFUcu8CDwjPLTSpbCHZpO9wNrutay3cRSKcFN5SyAoeBo1X
rSu2Jgz7qPfUCvMwKXh359PqysPpOW4XvGr7ZpW3aShH1c5Rs2i1ZkBVeb+sMGT40oRRv9B9E7hV
6tYDLSIzNFERDDd9MG55xQD8ph3kohYnEQFlspikFHhvTH06FFuGSSHRRNC65YBOO8ugLnc1Hze6
5DJlE1Rga1AHZqBqC0mMRKVNV4Xm66UK48CpU9MROSDvZaSdbEIeh7M6x1V72dDqfPaGUxK4Cy83
iaNpdU9ZKfUQXJZtf4/Qx6qi68F8xDPdTXaPs8fMH6Kc1tsJDZHzpg1v9brsO2CE4wZ1MqtP8uZk
FA8p2aHxBsONTmsWqSqZmp0/39ZhnbRo3pTFJlyAZXEdzfkYe+ENnctITI+2EonfuRUpDwoWji6L
4Djh7FjskH9VaD+qjdtMOId0UT0UrwKvRzW57bQfk9SPDBVSTEL6ws0bMolMgtje40VHfFQSecNl
MYkgUV0uTVp8RAKu0lDuMzYdKyOM5N14KPItZnzv9BzXQYUOzrWxGthTN7RR6BBLRGE2uPdWiGbA
us2m0WEdkUbFrV9juMLnQUlAvrkPddNupmWoZTd6ERZkR1Sw1ZmWBi1u5QfmWhQ26UV7ge0J6SAM
cnI+qI8clfGCS2BbtLM52dGlPgsxUfFSiVx2fQk8P9y0GQb90SepSrGkXZrU/rRqVHjDxm6rQDod
PK2aKrIpjmwJxMl8D0Hsp2WSjZULZDC3EXJGOjiLQhix6tEgK7uj/slQOQSkQz8G6XJtJngEML2j
LB/4RVjQdBPMExQVBTkzrRNyrM79pvsQCNTHoYMzCZzZq8K70HX44OY+WbB3Sjp82s/ldjLPvmnj
1IfSocqZ2Wk0QR3gIusXl8NyXbNMhh0AauyWlmGcL4RKbsQJ0naHu+6mZ8tGhfOtn083JScnWuE9
5IloIqBrDNq3FMWK5CfEmA3xiJN4GfbOtiRq2DgBZzvpBbxa1YSt8rwgQMSkSZoi37cBSho2KLkE
s2w7HFVmuCrssgm9MoZS52oGyL2pim0FpFIs9fFYExHbXmsZjP21qBxo3QHlyVQs64I1s0SZHzdF
/2gVVAHTgJ5Aunb3QQ38XzqMDlkVMCCPsV4rS200DpjVsZeRIA5wibvI42SWntfuedqoTUbmddtg
uhGI+ltdZLHq00sdLNmZdl4djbZrrrulA8bNTTXxU2925albCicD3KAVG+sqDv1GLgtioKXXKR5h
JhBxUIcrPmiQ/i2AkdferRMmPfMIFHsjJVIvvVvNKd0uHW02fPCvnOcdhGhDCHgBEdkYJ1adN+HI
R8EoSb1sjIDCz4xDInju3eYCyoGi5umDF4RnBfI6SXxQ7JiUp3PBlxWZSrvVZS9kUxqgA8aTxphd
GaYXvKNIGtMccmWaqK7rs25My2isn1XhJ7rrSRywhiatKr2oqOpHHBTFmSoy+4z9xW6EFjqCn2uN
JgXSraV0iSZeeGthPHvcc1ZHgdWgDJSKWjWEx0EPiazLPCkc8nb+yK6Ip/OYBsJEGiotv65j7sjj
SCxdmXpoN4oRL57aKZSLDSrJx45uQf+sG9wB+TVFNKOmljZcBBzSqqk7LIPltG/LreLduUXhaQXy
L1epxOX4zJdWTmwZZNBlMV/IC63L43oJTvnQgtaEy0IGHpEK1GOPPaj+jAqiZarzU9DxXqyg2F33
PRxbutRB1PiVXc0dJRH25wpqIvvQdORu6vAFbchmtvzYtG3S0/rUQWTvS/WxZeK+Q8NmCvnHWhVx
WZcv3ehLZdNH6MJsSPUkwptswjcU28tOsyvfVfkunfMnjwePfmcfTGXvuTdcKApP7zFyWuWdTrol
eGwyuApIJXOYg2R2/daSJqamlUo9V1DE7/PAqFikOJPjSAPpWz+Q81BKUxYALwiJYlhuO+RnK+Mp
UO2zjgvRHDzPW6Rdzknj8g3VDw0eMpmh0Ujl96eGt0Hia63jYLAnnu/5B2J1FVXCrEIoFBaDLiyk
D6bLHXHNrlLDh9zVk+T10gDJBC5udQikB66F63cmy251nV+aWh9S3x4aUsa+BjHVLM+jGiSFxBvl
HU5lW+Zx20O6dgGItnlKZoFipIs1VOUXuhlXfclK8DPmx8kbN8NivWMuso8KZA7Oir1ux7Majc9h
H7SxYQUU/TyD+1jfiYWvUJA3UcgpiPY6qTtx1xUVAIREL+smLCThWcRJnBX4QRX9mcrTjb8Ekr4m
EhK0iRaFTjh7LVazWJNlp1m47qwPkY93NaZ7NA0S6eHaJ5Un84qvU8dXo8BxiadYqVJyRSMfpKQM
ganKYN50vZM8A4dooOR2KbJJKgb2BrZQZjeym/ptPgQgpfgjU2ZTCbsbFGTCvtkOFCwNl3pahkPZ
yjnUxxlI1HlM8VnX5QdfTVFPvRv46fExMl7TQsYtBJI5yNZNZpvhmJs5BynqtqOeLVStRd/fgiIa
jsOWPDHIdb23xHgC6SdyC27amPmHcZ5cBpW4w9uczuow8Vdx4tE8mOTSCHfOp0xn8eQH03lhx/zV
zbikbVPAP+h81zdkNzUlmFLw41eyH/M6Ggr7oQ38JHTPhWNxWfVXuXKHUdEXU7MeGHNqDxltvCby
WTdfZ2kwlWBIVWA0tZB5WTLMaB4gAXfZihet2RSeRRdtWu9h231UIHtZz3CCC1ySpJ88Jx11p6Pp
k7G2kemFlvDmUw0n74VVNJn2JEdqVVaBWaNe1LFAkGEY/FLAdlh0LKY2ypRNcp3fpL5JBANbZph8
/9gHM+cwwtWIMJTItJjvGi22XTOzVc1sG/vNxHaBNRfdUKrjYXZzwlW9mgQm66p3u4VCUi4dd9Kv
i/Kq7ZouruYRSTzlZew1pYBbNUCEVO6pMjbxcdOfFcO84q8uRc0ZVCKbqedxOo4rXKFshdKsbBPl
IOz7MQsOQPLlrSBg7BVQCwBf3w9zX8lsAv3SB9W681Uu4bcV5sPgW3c9V2p+9DTKPpY12J3Doa28
jWqzJ0p6tc4amsqh9E0kcii2gEx3uulk6QW7Ud/4GOpok0ZZM5ZSDP7lwPMI9W5T8iBYj3RrHftI
FXgf5ewlla/OnalXtFhWY5pBQRa2y0k+NLceRdvK6y4muMRybPMLi8ZUZqn/sc+79atGocGUpOg4
L/YeRrEJWMR8u8advhL0ifZjpJVOek0vwnqc46qlJ3yYnsnUQhZtzXbsyr3ild6QJb0oWHvSErxG
DqypeYTRsYfQ16+45FpddBU6qXjoVigbmfRaqm51em8Ld0z6i7C6aIN6k03+qmoWfArGVOBn4HPq
dVM4X3Le4ofFzjayhV8nIyriptUHZt2JSj809FIt3MpyAU+uo3dzk3T+HQFfDjw9t1SRGIuDcl60
QFry+tyLvTpNWGtH0CLLHZgeO87RBmOwQDjFO24g/WkMxQBuL8fUgwJO+fceqgZZl0EpA1DoYNRL
UYoL1fiy6IOH2fk9JO4wCTqiItxXHJyVdl/4VzbjsQ9k1kOOHcBMgN8T2WuDdyIAt0eBA2RRscnQ
HHmg9kg1gY1A2DaDsmcOSUSmcZb9LG5dWnTST4WcPFZBKW1k442trPt7651acKXnTIqGJAFkntl3
axDgMrBFzPgCfLSkYRajzE13eXZeeQ+mJ8lUW/BIso+vFywYmwjV7drr0F2vgYvtVIJdPx+m7NJx
sbPc3wY5kp6vomJcj+FtCfHjUnQ+VOahhEZZNI5pQhq9DXug5Km/NEAX6XxVBGlsFj+aAPvC9Sfj
yNYteiXocF27J4f1gw3zeEnvAjAmhnE1zeKlgCrHAwO0HKq4WvIomNE64MOudP0qr5J6SEpymbsX
Uj1qcTfrUab5cy+qfdiNCR5IFJT3Vl2Dq4EqtW7AhUZsicFXOFjtr6yFsgHjAwu9VTlqsNVqu6+y
j42BzIKrky510mRoLYYQnmDuZN6yGDEd5W0YYSRk2hRi5eW3PChXUOgCcizbkfwhJ3Rb62rrjWca
g4tcBsOmq9hGeaVs/eDMry8FfdQDlWTOk9GQi0pDUd8xbz2QsZesK0+tKvcp1G2yqGmCAx072sX1
Ai516w3nwTJ9qBg0QzFkQmebMy0ImDfszK/Q8QKs19Zqq8UCzYkqr3cdIrcNzmXQ3rbjoYZOSDrd
YKpWTfbRQT+hLaOO3NbT6dT7MqxuzOwAXBuxYKnOFm9Au4nVW89dlCO0I5wN1oHrE12KHVPjMeoM
mMJZPNI7tfRb1UxXmjzoaZbFyC9Gy9bFXMvA5TFO95l/z5TY1M1YQN+FXw++meQ86ePaFmvV6r3p
T9NwMFdY5eA5eZu24BIbB5ViGPP0UhXpntAgqp23pmReFX6WLOUUlYRA4hdRX5+1OY8WL4VEeDGx
q3pYpCCkOglUkvUPA9nNYPj2W2/Iof7uo3IqohHtoM+Du2OopRjeV83JggA6MCjzXSm2Vi1bL9vV
oJDzIilBLKqkrm/0cqqDauWjBw/SeHHcmJ3L+KYADZG7KzYWJ5NKNJohiaQQO7uwoVKVWSzaNtYQ
Mq+lIfPMRi3PKXVxWLhzbSrZulvB5igjVo7anoDHbKZX63k5YB/KyImuUJ2dkZAkGtN1QTc5U4eu
PfFL6GKZ0kUFA6kE7poSY8x8suWtf9qCYEpvIQXIlNcJavd+vff1SYBurLcxPdhFK6qwNM2Lq2+o
hcZXogjkwIZftBW8FZuTVIElQvRGj8HKW8pcVt5Nh4ukV9DsGCslW0YSsaznhm7M1ERCD9DgOXQE
4jZbt+F0T4vzxcZz7UmwWCQrmuO6Xgs1RGAR9xSIRQFNkRULl5g5/AEv4jLndSa76iwECQHNCmiB
CF/CT2ztPeK1cVZV0Ahk1cmoi1DmIb+d54kmZhk2JZRgIKGS0ixbggMJ3YLY4kLmcIgoPzQu1XA3
EE9yosqrMRcEioSBQ70OQijfpqnGskWi2rLZQoGmjxsMpq0eju3Sm03tNad9nj5OgXmgHhS4/XDr
M9HeFqOudyEJQRbisjmZw+6+dHcLWqxE1j4ZrY67aonoUILbM0RqaBKRxz0Sq8o7LdNevprk4Tyv
O+4BCweymU9TBI88P3h1C5Uwi4bWqGvGEFgcG8YGb+Ps2pFZyRm6tq+W71UJ9UW7WD+pCpVUA7TV
muO5BcFfJ1V4M+ObtjhQkkqQ6HLx2sRAfM5Ur1JyXNHxDNuniXpbZbotEY9hry4KcGGJOktRD12Z
LuHLDFqmXXXgJJdmm+vtPCR5ekemfe1fgst96CoK+rtfIuKTTPoITCjb9peLLvLI6+l96E+xDu/F
2Bw3AY3DBrpsbaokbwVQSbUt9HKCZvpcZx8YmMfxAD5lSFwr85SrVcvrA/gFFLyoxkUlG49HBJu0
SEX15G8q35anddqV98GSBqtyJmdwt/qkgD5JsuRrAY5E6N1DnQ3XiUMXyA735VJHebmsqKbnWZU3
EgXqJbWttJqchGO27JSrk77MNq2lHRhzoFKE18RFAZHcwq/DSbBDY2/mm5F7/8fZmTTJjWPL+hfx
GSYSxOYtyGAMOaeUGjcwjeBMEBwA8tdfj6r7ukuqutK7bdabUiqSYpAAznH//LSCsdzA4XXR5yFS
D/0OHzci4qFtVHqbVvP6su7iU0KwwnsVXlGoQ0G578s8XrZaR9nWmBm2FxR/BXkydzM8kRCelarJ
pzmOkvO0L+lNghZF7nM+xp82WO2ZEjRAKoLEYtaku0i13U8LHwsqTXLotQnQBMvxOYr1q31B97HE
5RvFDM+hRNq81JZgPU3mXHeUP3f0qBUvUV4/+nLEuxV5n3UV/6TKvYKMaja0nEE8jtiPsnTe/Hlg
Aja6IZV+h8ZQ4RVS+21NzXxKvYpuunGhcZFspjlKSO8H0bmzleGdCXgaoxehEO6d9+k5KuNPisfH
BthNxgV7a8iOFowdp9ZnDdsfk3W8wCE+mhRv4FReLCN3syIPslyzto6SbGAh3NQ7yeyiyrvQOHJo
94icFN6kJ5lst3Qwa5q1vTGXvonbI7Fys9lat+07tlhRFwwqyWmaBCsPhNVyQZvEWYT9xLxUzWJZ
JqcS4mVT4rqHeqtPPmmLyfL5JuJxUsDF4beLwD1NcB2g0c6N1rlOq/iotR1OE+lfxZz1rwYKg1Rt
Wj5aw8YT7+u5aJKKvZGTvW98xwu0mkO+S+8yatHbrJaEQzdAqthLMr8eoboUUPTpk29JafKwJfOZ
7y286iV0O6gJVm3P4zrCIxeU0KNl6I0JkKes4/R1o+2XJV1o89BrIFB5awb+wXdy/L5eRV7DqM+t
h9LUNqP7vlekyZTZl29YgysOEr487oOTBW8c1JWuhhlso/G+w+dAMmwr2qo9wq+AGyPWDAZFKGBl
fl3tNmVt2bInl8i3q4JEJqw+14A3juXS8w+w3GFMD3Z5XNgeFYJQ7B69pwdiSXuM90q9N02JOred
/UeEAr6V/Sjmc5/4+G6cPP/kDExvA97hm+1r32XbiMqeUDAnPjorPXd9pvYRSltSLncCS//siejv
kgii06DPeBYz9sYQ3/Sj+zav1D7GqkTnCDsS522QucXRBK0nWgXqOk8uZYS6jEx+eaDtFr9fezUO
OZ0m9Z1UgQ+ZINF6Yq07QvbwcVHVw3Yo0dGcbBlB99XlOMnMwM9CH9xu7TcnZPN6mbV9tfZhgoGy
D4fK7x9n3XdH0u3tN1UPlTtMEItgxa6W4zSu+vp5WozMoh2lG4WBhIes0N2taYPCoGO5Gj37QPuF
PY5Esw8z+pqLbeLunvl9PDEXs4cO/QMqHIuKatgQxzjwmlLwMqPAqeg1/M9WjwnWNR3u6lpBHvRl
erJjqAqR9g7PzcFQ0Y1NTj25b9ItgpMYRPrVxmtXwNEm7pCAbnkkQ68+ty6ip3qPZLFaF99rMPBH
gvrgBgo1iiicpY/TGoV3cg1bzhxLnia6TcekXXuIlTZObp3j6iFtuDysdgYJw9FScBVB0wmjH9FO
JOvn1pvYnaooQs+iW5I77npy46ZU3G3M0Fd0Nl2G4kwOhVawc9GAbYehioYU1MUMo4/P0z2QEOEg
Cm/maYEAXCyCrk9NEnB/cxrBlabSHxVwrfuYwg02vKkgT1Vo5Ro2nxpuYpNHlrxLtd7dceyqcBZd
m35cm9msOWm6fTzgFItesQbYj5TRV6K7AJlh0187J1jW9TCdYk5pUQGn6iFRaPWgDFQT16rlMNcy
xWOp4gud4qegxw6nZk+rQtvGQNpIKDrFQdJ3otX8CQKPcuCKbEsfkqZZoqzWukN/YGneACIpoiit
KdYsG+6gbUD/ruP1IEV8SNkQHfhWp8/Smu0UtK9viavXYvBAhoxM5DkF0PZKt6F6tugvRia7hxqF
JKAPr79X1m0+06NJ7+1QPQVlt1PZ9DntHTkuksPI1TtUYstYXq3WvPeNFDe1j9/5oR8fxdyHJ8bm
Hds14wVui+G71voMEWm+HRtN31+3wmOs0EMx229vPFnxEPBOvDINi0+bs/hsqPAWCUcuQgzbS7Ik
UF1CR4uUA6KpoE88E8eWZyhVNoL1vlU+S8mqkkPpayezOhKxPbRz96aEk6BTL7Ku7fytbrb5JvXT
iBVhokNIafpNVDVcmjidj4OF64s1BFNlFHg9KMr8r7Uvt3sIcp+HBY75lNqT2lc4yXMDOaYNe/8g
B4X2qZ5Q3s9NJy6la8g5CQyvsOenTYGcmVR6kXKA4p/KMR/IeDOiz362vVjuYVqKIx3Dds+3aSui
ucUaq11/UAjyvAq6T+5Z6pfHbY3DuRvG5m061FCcrGJiAaYQlgcOl2TMdEU06p21eQpzqI7lVY2d
Wflq6xx/3PBslwzFCS9gJ8lzW4a3VZ22z3GilrtVSP1uiDYCxa15T6Eu5F000cMewnB2Q3dUq/BH
ujp70Kga36h4eY+AaVpYfxVHh61d3qaelzIbRpOEbExmyEm7nO3ZjSHO49Cw+7oWcP7NQI4of+Aj
tXAlUgGjcodB+ihjCiyrgwoEJ/k2NJ4/TGPictfsHyH0QJ8ZfPisNSe5aAPYC58skNAZLYJ1+5rN
cNLRMWyaFRaDTtCFEw23uBuAZfSyKqRv+wMKhhmHBgqRvpnscVvWSwc1r81mivZl1x+ZaajAhp0A
GlLoQQ5mUM0n2uPRaQawgHcqJllTXfmLMXgLzAvMyTx2+ltvaHq3QfYbwdYcdh6B5KnbA1GDzAnx
5AYvaHNWzMvPXaMAZ8KUfATEwXEhJ0/tXiZweSiLHggrcd9Dc9bz4qDAmJBciF9hAgVu0Dpvs37E
24a+vJrGFqyTrl7NABtRYqbrUNSWVecZ9UeGy6bv2tZN5xFk3Zal1YrHYlIq18M0sTLJIAuGR9Ys
MyQjUGwPkrTQ1n0fLjXTNZDPZdlzIaf6nUWPAOZrrNjBUhO++26sHkW7J/mQrGjJmjJMUC1UuAH/
CkenxO+rUB/vK71LUzs+NWLTn6cg8dUNyUIetzYav27zsH9v2na4UTvZmkKaCE4BX68ObDAfQWDE
jxF28iODAHXD1rUaAMfE5XO09X2xGzrf+gUyuS9net7DOn2YzW4ORsWopnlrX6llrO6hYQ1F5xmq
6DJ8aNE/YCUOEQTDGZDHy6LD/r1t6u5eab0eh3ZXXcZYVKHZkyRfCMi/fQiu2DZIForFoGPbctsP
bh/BsXY+dY/BqHOomy63OJIuSdrTGyZxwjc+9PfjZPtDVW/bYxiA87hKvtLwJ49B8vpDmTZjksdo
W2+XaBkOUUgKF5X7x1EH+zLNCnhWPcBylWF+Sya8VFmoiINAN8tbpKAAKPpnnpj3UOABI5DNPbRj
zU9zz5bHQDT86aqR6o1LFnsektaf1o6ORTQs0zOPrgdDWFucQrLDTjrvO1i2tAe+tG/pw94DusKa
ie5KTsVnZ/BllpwZnJ9mhM3eQ8ZLYQ1l2uz+ea/rCc8uITsAn6Tu8yCxRTRxTd9hM/m8wFW8wBZW
mYC0UHgfbce+CvW93mqsEW1qrAUf7/5Tojb1nJr7VsP6KG9V/KS7srtJjHFfu57jdNJ3Y7OfoGdn
MplRAji9HyW9nuZ7dDsa6JRi6WG43MYrqEM3ZxhiBKS2uxVIKhxmp2K0k3oPWPQpNw4+kJZnFCjx
F3gS4gNODn0Cq9hWMEtk/EWNkX67dH15biFkwD2HRR+y1pEIhX2dHKSlQhzath8yIkaXs7Q8ddSd
TVO9JZD/ljzdqXlK+Y0U7uw05HXrPMzjwe2XVkK8r4w7WCJum32q8iU2WdTsdzpd3kYDfsJLXI1B
yY+3b3+NFPxAl38Z7ObAYv33JKZ//ef/fRk6/O+P0UH//sPrIKd//9f9/5sA9cu/dfo2XING089/
6RoO+Nfv+veQoiuT/6+JRT8h/q/+mBn1P/D/v/zh/2c4gJJfpQMuX36YNfVHnOD6iT/jARHl/0co
oPeEMMqv46PA+v8ZEIgYMlicEUTfpCJSQln4V0Igkcieo3lDY4xPIV2AH/13QuA6rwFzqDAJg0jG
rumB/01CADmjv8QDYkETBE4ZBjywFFkFSIg/xgM2t8VEL8NayKF8dMNgiq0ew2lMwwTtCvRTS+z0
Zzblz/TEP6QSkr9dM8HAJuBT/Dr5gNDrv+kvkYQliUutSzsVIGGrTyu2vSM8wuc+Tden1UMh+8vj
+IfL4Qv+6RaTFG1wLDnmuTA8hh8vN5NZDw0fp6LHCK/TJCzOSSDgB1Lb5PAfXAppR4pAKcemjdfg
r3eml9YS9OBTYWhE4GWrMs7EssEQIINoil9fDPmRv98X5BOE5YWkaAJ/vNjUuYF2FNbnwF3zUHK3
nKqm5R9HnC2v58gnB9cyC0IqWdw9ZpeJ31z/nx5jTK8Tz5KEAxT46dVZCdFJaCNXmAQ2jV0miPON
c3fzvtQAWiL+m+f4j9cDHEwwOUAmWDQ/3q/SHo1Ex12xaz2+SvdxvE8CX8EZpOmtaqP/6HIK88WY
pDFGLf14ubFblI/RKBZWRoAfo3Y8zHYAnodXDXRL2p5//Tj/6fYSZNC4SijmPiXXn/9lVUybrfrK
bygd0pAcZ5PQJ+Jbdd8xMz56xu1v7u/nZSFQXMUqgTSJHQj80U+Pr43TZRcNSpW+3sVTM5X1cWJA
lVrbVx9+fWv0usT+HUKKoWD/eC2EIf96b6hkccbz0RVL308XeGh9btrJoVeu+iwyZnkwhj0FeEPP
qY6WB+uDuNNWK/Yf3DReWIKhKoxfM1s//kN8va1t1+IfsqmuPyAJ5CFzlNXtuoz+869v+vp+/HTP
DEKcvM4MjLHN/nTPKYAEE+/lWMSlAlJdoUmPdxpez9sAGGia/ReDD3ZFaUZ9/PWlf94ZBFHXtFd6
ndyG5Jn6aRuytFHjNpqu6N5WRfQgWL68hx+5HfY/g9D/407+twthp8PhhntB1g07yE/hMiPmJdJR
WhaNbwB1Yx3ls5ZjmUP0ACetjLykTYk+sl2n93Zul9Ovb/Rv3zFFoA3bAWdxck06/7QlrFXCoe04
U4gWyDi4G3Le4ytlX5oGAQn61ZfInZm9l7/Z+/7hxnFYJjijMT4Dh/F1cf1lsS6t6CnA77aAruXg
2s0Om31a38CaAUKaTgAqB+iE44rQAjd6/M1e8ffLMxQGAHdxpOEQldef/+XyIwJitNZTifhUDHDD
8D3jehQ5t3NCC8T2aJ7yLR4yVLzpeUB5MfxmIf39mxcygUKF4wcZxVT+9M1PbV+Rch5tgZJ1BLJc
f63EwPMxKfsThfQKhRVcqKfE/ebd/ucLY2SJFDQlifrpm7fVYmgyWFskNYXYoAZVNFHbn3bC+wdT
L+JN2NZXKaCl35zt1zv6YT0D3cYFOdRlnhCc7z9+52TTlFYbAjGyTkFZhM0e4SlOOekYHP0e77+F
Wfm//5pTKrCGoWng0Et/3q+SqJ6hWQ1FPwZz50sF1CFh68V2SuZhYvSVT6f0da/i6jdv+N+/Z9Sf
KapDjBBIUyzuH2+Xey/DRHxX8C7eDrqJhg+GNG/Bb4EhXgRwXpDnrSHxw6+X9M/HoKCodimea8yJ
TNjPS9qzMWoHHAlFPDqZg7mnBdljfptu/JkaFV1+fTn6D9cTnCG7iwPhGsf/6UWuhoipsZ4ghNZ0
/7RWFT1ItLEWdKIn5zRod6eB1FQZKIfyzuyqupdRxD/PS+pADbdNtopNXKy300sk3HqumPK/eRZ/
e/WwxgUjOEYoBgqgZfjxWTQbUge1hs+a2BKmK5JcB6H8cE5EW5+jUK459qL59Jtvhv1xTvzwyjMG
5RCDb1Fzocq8zoj46zYjUz3OpqXJQcvQdzmJV7d/pHzg7XfRzN34INXQh7suVBG5NXNVcxiz9Q6i
LS6h/trds/oUfAjt66kadhcjNCgIwJtFs+rjohdCHjAuR9DXulw6hUTRBBOYj0OM3Fboy+msxdjH
H1e2Df2ZmGZvDhA+XQSgY4ByVHSy1ftNWnKwaQtiVz7fmJ3mYwT/r3vgnqefpnHvknd6nkqkLMUf
suQAVhPSeAV2po7m+TP4to3dRKVZ3+7bhJyVjZwdYHsJDhCIjfsrw8PSgATheA861jQCoZcWQr6e
QLqPvGyRNhlQHB57RTfygoye+NaAaz/3cb+9R1S6d3m6uT7Ol1WZN8hrw9+W3ZwCcrc+zdHmR/3T
XnK/XCIgSeRg2y5Zsb3b6G7EJmCO0dxNn5RYOWJDsfOnDhbodhkNYrxZv6/Tctplub1fOkGe3Sjh
87o91h837+GYGRcFOI7ISMFsv/K6Hr0QzLRUx/YETB6UEV4jabNSXFXzIW17lpEVf7cIFWtODkwC
csUVmz71rnO0EDKa36aLm1gObHjjIAGgPV5qwH+fQtqvD8sgE39EiFSvj+saQCWBjygX5ME7GuUb
tUA30TdEl3au4jukNOcMmL8boYfUiIvt5fAdM3/nHlZWquLLlkTzkuO+K5vvvtzNGRYscBjtEKWQ
lJTbYSmJHW9KQ6KCQDWNwG8iT3ake7TVWc+qTuTxvCXi4DTgT9kq/EHi5rE62ISCfYEg6laYAkz2
+VgCIjn6JMjmphK1oXkZwazCoc91UaOoMyfedcEf6FYOINGmDTq0MMijRmNtIOpNHTjjhY4CKXiU
tctF0SGpjmyz+ptSkX9IJgICo1aN81enwqi8kfv6wmGpAOawFoU4VMgSQCj0pg5S+jq8axvB4M25
mfYHcGmiP4qJNy8c+CEeg5u1ybdJz0e+V/Pwii111CJ7wkz9TDyfCmQmQndLtr3qTh1SsukjFNV0
vXD0kA/ea25uR5Rbr0PCIwDbA9TogmwIh762c+/u7B5GXqhSAjHiDkgffCqETnLabUgC92XF3clt
1J9Iv9TIFcdCPwkIyt0ZFQRc4NbWK5bTOI0ohDtLrtlahGmwquoZB0xL6jd0Qlga5xloLWjSqYb9
p9XTAmPDoZJJkh7WTMt5nli2EDBd2/A5MRPOKFSokcikB7l37EkN7r2kuibPrGy7sYDI0T4LZhJg
ZgOxRwx87buirdww4+sgi3rabDKqJzQ+aoQqi9zBvZcyvB4so82N6shyVzlauoJtTf8lNBUs1Tks
qz7EiLpcoEzSPQ8o2epcVVTijxsGVmZtCSilJh6XKIcbEYZDr7plK2A0xB6mgF+jrMdm/rWeEf8s
zJ6y+6gVgzpUuyrP6wbFJpv3lDzOrs51PVVPZekQ8K90XB6wm6B5KjshZzi5fawQ9K+pe2eiKimz
2U79elwbC44oHeUM/8DSqiqQ67UA4Tpv58sweCzzcpBKHrd+HSaAaq33x3izYIdb+BcPC6bgbm+a
FWAOShCD51rPGCX6SsQjTETRkhlk8Ban3zqAyEtWJWiRiyoZNXgFFwhGJkxrB/Le7q/nJkoB2vY0
HPdmQpYSMygWdhydB37ZpJJCaO8VZForS0surK7rx36zfQuxVBn+uBCxvJXEAes1ZPFAaEz5otMt
eY/gPjos8OsISqEr0ueGtgymMjhfgMqhsSqbUBhWBy+5GItEBt8gzYZUzGHtIhpyvVYWINfofQcu
terfNECqt6LSff2UuLpX8KpKYDlpNwOZsmPavQ5DCvp12xL6Wva9+TKp1VrMvtigmyUO8+ibDfXk
ZQDhvl0arHOEuI3amtO+zOt0EapJj34oJc70qVpwHKWV+dYBUHdgeEgFyG6m8o0KVTkfmKcNx8a4
ge2SnV6RqI33Ben4FqbtNPc3yaL7PSODnl/bMNQwI0oYYzugF5uBQmonbAPBAOfTDLGVfpDRezft
+/e+46EuaM0SivSITvNpWlicV30JFLXbXECW3fquOuKVwrZk2F7f78p5aOdeR99oGc/Pne02e0HQ
whYxBw6UwR8mGJxR13CpwQgwJGy5WGEsTLo9cK6B+uhaY2H4icN6uY7ABirRD9uKIASVJTIFLl6z
MuGwFkSHGRqZqVB0YH1s7LMv2wlo56Q+x2XcjEfkbDBARK/teNysC/UVORPXaRrV/tnQFTmJwZIm
HEziAV40iBg9jmzcdkApyRoXyEuC2TPJhrzyrP0OH7Ccbsph+GoEyooCIIF84FxOL3Pomk+Lacub
KS57ctj9IEyO6qT/HAM47lCWCXOPU3BaD826yc8DaHRwjiO1aR4WVpl8Vq3YQYQh3oDkZNqQu2oe
46moNzfdC1rtL0aG8UO7XdOU5T6l7vUmvVYnm6bJmEtDzddoMWlyipaUlm86tzePwz60PleCAUuM
4hZM7xq1zZdtENvFJQZ5GZ0gEXFaB6NeNrzWMB9qEiNvMl3Fl71p3MEla/NF63rsMkuXEnG2NGn8
zbCGa50LwBFPKRkRr0YJd7vJZWkvnQhTe/S7am7ITMMHbzd2tsDnaVaLgGKhxQPvDhbeW1SsNDVv
TJDw5gQ2l8KXmn7TM/Ebsjiz9QeIa+opVFVcnne5UohQLUGieopKAkKnl4hpoWJKb4Y+mkm+O4Lx
ETAUNRpPCqpO0t3Re6QRp+nYLjbFbYElMQVDMbHAA6aAVmkSlfIQBOcW0Yipr7DJruzTEDfwKrsQ
sHu1ievFGYkHAT8IC5rAIlqRCmKLsdvNaFr11g/gDXX6GdWk4PecxhVA/BIyFZ8jjt9IShjY9t1K
Q/W2F9WVHnHX4TWzhTGarbMIbyKyDIVYq/Sl3zFM46BGvfmbEvX3V49CFIJQUrKXPlrNywaef0CB
33bvdgsO9yv+/xHoSYl550eFkQLdfY+pIXCtlcfAgR3zdpqDHsw4g2wt67sFQ3Xs4xq78abW4DOP
VvYWu1hkub/sqQeNrbqtO+9RB197aKAZZe3Kw5xtMWztG7cPA0B9aaEsRH6cTN6ECuRTqeeoe3Ar
WctjGk0lIpHJtC5n68cAAHBqm/K8mRo0YRiF6C6tTeHVm863NIcA52GrxpgsEkrAhbcoeefqXDug
EhlmGKV7vrN0/qS2TmL5a8ROM9CT7S1DvzidGuM6VDapNmfMUwIqtE92y0sfSn6OPB9wrPupAc5H
6fQ54gv9YsHkoC5CUCrfq9jxAyLJu8rXUnQGFKCkL6SuKqTjd4QA83YusUR3UlGTYz23Acbk0h1l
PPqHaPxjQIpL8cJK8FcqiwVcz6xkpcIvBBeM3QdIYZmzuUnXImww5SCn2vq5HmfsiWyk/ZlNOBjP
yBlazHBgwJvyHvOOvs6VkBtezy18iUoB6AtPDTufFH6uwJdtyOF2tR9QcZbVCM/eDB3w8iuKitih
9PPBd4zozMmaf+TIXX5aG4hBJ+RrqhnBfNXfV8glOBAQSN1h/AJv3wF3RSE5Nw4rtEoX2UCp8gwR
LT6j7BQodVFOUjFmECYWkc2uQxgLYPSojtGUYkAFq5sSUSsVxh6FcO/qC6xLeSKTAsGNgQCITm7p
jnkmws6VBeCMWMtivUeVHVfoYWFr2A1OeURixByH5t2KsyscEH2U2SJCgrlH1CJcG1SNWCQwBtPf
hJasomAo9TzykhjQsvJmfCq7Rb6YQKYbOQeHCIjX4E8SEvxxuGbXC1BBqCFZUi0ExVk0i0MUAwLm
yrUAwCe2YmTMsrxtoInITEqLvElto2Q9DVTEeKD4WvFiym1A0CDsNikAFq4AfqA+3oion8htXYEm
/pqCnz2LVQ3Abdqq/5yO7SiOoAa6LzXeUqwUsWAEV9RLzO8BuJJIxAZw0h3GgfaYDiVki5kkfN5P
Us1A0xJ8T9GpLw0F7NKHGtHzpY0O1s/DJdqSdgej3EVf8J2C4oxlX7vMWfS+Wd+u6mYbwvYKXeyC
A3yvURwhBAJ6E8n2+jHa1XpxrFMI6I9mvx3jFNz5MnKklKJV7r5o64CZN2Dx0Lt6UJNZvOB5AE6c
vDtgAMWOCRGNmLD7Ev9mBZx5/fimMK9FrssTReHxFrxM7BAjgoqaAZDVz4sg+kqP4cTEwIqRXxM8
O0rfMujuboF4wHMBb+1N05EKr4kR2P6g7y4Z+piKZaxt0Z0FLFt3Vi1Yvmz3M0q60va8wxJEkgQo
1soCyvMkPU4zjhyHlm45yJbBob9G+l7H3YiSIa0q8qZNwWusoxlS5CandT8JDTBi2cZoupmqWKlL
WmGDHNKOIOcYhyocZ1u642KCRfIhzCwuKA9pncUVh+QMJ85jxhT3QLcEGHQA2AmiWByMc3ooVU8/
J0so/XEsmXydTmt/V4kZdBfpSowhwEgBJLwQRAU2wGiKaDqXFU49DlnEPMKPSl7Esm8+j5zh92Ja
pMDGxjCADEVBJ4skgnBxG3XtBky1XDTBpJSo9MWwzW6FfjUjBa/ksl2sZR7xUIg+yENOSY9XHtMI
zC1D3GY5YdPfV0TlwyBOXZ2UKmuNSgp8o1q/TuO6uTaoA1JjS92J6RhbhJQelySaqm8tMpVxgxcF
e/UBMAwSrTA50GwBKRrxojVTo4CoSCDnbqzrDYni2VX5XAuCQDGGJ++YaYPyGrqbTV8SNyz7y4gM
b4WieNnepqTx7BhT7S966MsyiwIKujz4KnzcmUV8gpbYkRJT40wilV2+CQwbuwMEuWMbEQgB31V7
UmKoRcl6RAmbAeBahbIj3A2MdksOo2CZC0InGN8DMMTpMJlBRxebMsx+4806PmtAGks+4PSYHntM
fAE2yzFC5WGOMN/mmOIgizJbIzx97hcDS3RsIjUeW9TG6yEZlMQojshh4JCemg6lmTD8uC5bPB4w
4637LjC77h643s6O3FwfCXHC4MRfR4x1QItVZtRAoc4Bd2FSA14DJOUhh6VF2lAchFiaKz1wNXtE
o/Q+fkTQGxVaEGWUvEFsconRejN6E5bdpBhwRcKz3LgpX4cSaeI8XlQlMaqPzm2G0U9QnBXgxC8D
oFVMF7Bt7XKIBYDHQFghbIDPuHA3x1V9HTCHwzxTPlLsiNMKw5LWWdfoKGZr3oAU66Nc9KsrD5hj
iPxz3KQzTLjdg37BVE5M2qm6dO4zM0be5XtHInfYN13KomnRQ6K1cMycfdOkpqAoPS8Nx0eBMPrl
HlqC3CEjaF8dehHH4UAxJQHRu5QBlCZLBewQTl/1KbBpeShR1GKhDjzpUTWv3GRQNyqEiTqHRBXd
dvNf5J3Jsp3ItmW/iGuA4xSdbGzY1alrHamD6UhH1OAUTvX1b6B4GVdSXJPyZS8tOxEWJlPsCpy1
1pxzrBcLR28TxdY848dNCjAIZupdrQ7IJQA8CuMrJ+9bNbj+c2eQ3IV8EeMnypwRxWX1VUd2tZDL
xYp1/EU0Kdkw4abx13TpGohIwWLYp5ROkidKL+MyBPbi3VIhrssJt1A13/XdCvQIbVKRSnEqfwkL
RiCcPauPR7/Mh/4m75N0CivddG+YmbwsrKjM3o2l9N7MoW1unbXXTC1mH3N7X7tDRUnN1OWyYXCT
7kWK1zhP0JhPg2uv2bltlfnS8cj54IzVlO6WYSqeey8zv7aeNds3qq0ZkY1pNghik/zF84oV+9jg
jXUPKSaykyMTG9maWdmwE6vzBcmQlCYldjgmWM7CPG+zo+7x95Iko7DfzYa13rlT7hCUWYqvok0t
wjatYb1xfOj2gRo6JR4TL56/cz0KCDKwfsH1TjuW7i1TUo0wGgL/Q4/cfk16I55DumYMyEzIsKf2
golN76380M7qGvhAm4qGOfD5p7d0DonRtWzNnWOOmtzSRBFFPFv1EQ9y8hZT3xvOaTHhyimdqTwy
RTkzThTdcpBZxayB2ePY71Vle7SuxToOoZd5w2slCpiAIBXr/DBao/mmA4cnBCNMZDGJE+Uxd53C
v4y7Gd6Q7QzkxK28hD7pBDSSly6LWiAR4PiOvCGJaewTbxijTmz37GJ04wUPpqo4cC2g7TWqJJRb
i+K2FLgaQRYOWPfhl9jx0faNWhygEm6mcMelixoZF3/iqCvq7XpIbooiSN49I0ktit4eqx1zaPhZ
Y0sq/KjQm8xdlXA7hNpZF6SHdjEa9PuKG2akwtDgahCnCn7GsNFG1Z6sVtBPCVXFJTi+AfBa0WkL
2JfbtiPjO68LiXA0H40sd9aDG4/TQ+1VI5QxfihM0zhO69BL5/lM4Lpj5tC6VXUqwG1ghtY95xBA
EUWQCO3rHIwc+o8MbLpgX60O9JSaMaZzGFct+7BLhpRJddAUzaGw0iU7Mgmhc+eksDrq0waEW24P
yRC6JOBoXGqVCBSBcSyPXHQDuQYaYktiyd9BCmoPgbeuUD5iNZJ8XEFHYGhc4XRlRlINBFvd6iZV
OmUUlcr1hVkO4plv4ipO15i5hunl02vvtEwabDf9oAM9YnfO3RESIH1Iu0vwWIIYK/uFX5upcbzz
x2VkIglc4GvOgcVQyXPI6605QRRP+u1xKrr2mW/HUqGAM3OpkKoCGDI4RL2GEmjX28AKOBDoZMZp
nclnklRoIr9ZyVXQ8al0X6qA29FQbhejt9hec6KyAPKzrK22DjNcBR3WlM90NH7uz2GarDgKrLWy
cCv71aivhiJbbo0sjoPDUlqyP3DQj82V2XCoH/2VLVqneTQrqppk8Itollk3HGxLtR+Z58LdYRIn
IY1ATTgtHpdLOKHMjkejtcunIV/S6iQladwU+4+182j/PhZMc50wNsz+3hWdbC5zwAzXfPfDDNAl
Nm6BUYhhF/BQiENVpCb1S5LXzJ/72LnKljixd64kRxLaDugfzOlVuu4GUAHtzkd0DwhfVrFzKM1G
pFDrkuIhwAtMF1ICG4MlVEG0qWPP2JWTGF/mDPhbtK79ylMWNShSg9+9GgnBJ+J2qRfvE3RP4Bke
uXRSZlO6wfRkqU8D18enbuks2qGxr+vrIV+5Cptgtb/Yo0obFK3a/+IWrf0Eqg5UwTbr1VjMiVtw
m9vFIVlS8e71XTmGC0ChD24n/KPb+owSg5ikTIRfd8l5QLpxdshSNoLs0bIF2CwxveJtGN/maWJO
Ag0MS3E/QWar2nVBHVExp3PMCETsUi7LJNRBWbr7pm7SYj8YKFzHxqiyi8L1ChmSJ2v9E4EbCelr
Av3T9trt71I6ZYtxUJ/cM+BeH2TQ5+leOWmTHRcH98w11R8dS8lALr50RDPGDxn6RB8ByTGnb61R
BGXHT+n13jNySyCjckGKPDYt9+slnKo8vbcrrxI3ep7H5dbPcxU8NHZXeCTC3Gz4JIsANGdh5UyX
USn7O0sWlcBbbCn3T7aqf+jJKLR4Ilzwzb7jeL8aKp1KLS5N4xyJOJvO8yDcW3O2gz2HnDjYKxfl
d5l288Em783dX3LsX8znH32x/PHf//m//s8st7fqvX4cuvf34fqz+n/Ad7sZNf9e0voPKPffuyD/
DeXe/sJfrlv3XwC0fZeLB1frd7z2X5ZbIO/8qJw3po3vVPIb/e24lda/aO5dK5CBL5inevbfjltw
3TjkUEGEaduOi032/95x631HfgcST7DtS9wk9i+eKdPJ57KtXIkwRIgGfCUhUP0BR9FlPG7H4tr/
Qcj/bnD9t4z/36/oQglks55jOvKXV8yapJly35G05/azYxVAUOE5GPkTeKNHOyAbpbQikCE+BFp+
MUX3kGfqbanaftcZ4tBp+b7Vi8UA7KztX5HPSciiW+2d3v+D+4OfB0/Bj28WQxkdPpRdvJD8iNu6
lh89B3qb1AFZsGluJjSZiuqmZ/YMvw3mF09jqybtleangf74qSPxeY8cd+xSJPF8XZ8xCrj0qwx7
Rm7AEMGfnMFMT4bVpL8pRfoR1YyDU5B/7EUrPkEEue8cEQl3BaqsYSau/m2S+cO+LcShx4i463gu
7EedjM81EelIcpxGTZydcFWTiQDQ8zbbw81MMoq8ISNfz7Dw4W8tj00WnsJ0frCJCoS6E+1x5fjD
f7y5eVTuYYXYgkte86laGRaOa0nmu08pmGq3Z2RAIOK+HUbjPkG0PgR2nR2CGiiD3kKr7coAoNQm
Rdtw41kMPOKKwBLg40W849gp3nuoXwwrjDkabPgjDHCAaRsbjzl7RF6A5lrVH9LBCc6e772ujnqU
kJ0baviwn6GZFSTejmAJi6PXruuViUXknE/xizUnI+MP5hTtzBdkBgQPaLfwGHYZtqgGs3UyGhfB
2D4nS2U+rLgcqNDGem8ZIwTwqbTfAkfnx3gRR36/4NQ2jb5NTKyDBELlNWr9uUrzrwzYqrsyiLMr
WeOsRkAV6TEjdLsrqrQ4ApU5AuESDNhbU54lo3kyn0HsYBcqPcYfa/rY2tCemxi3aQvxYyDvt8vs
mJqL3Dh3oPOcFdWRDiQ488z9DO+5iqwGPXdhsMksmuGFVYo7osq4V4e1juoerESWds2NNJDJxqKB
uqC2JCIDzyhFf7gulxEgvR9/Y3qSfCUW/7lfhpI5WFnlIerscFJu1dyvwL+jKkGAhGtIhe5b2OYA
FoaJ5eRRN6bJQfreFyrj7DOl/Aval7gV0GSu1tTqj9S+4jKFreohAb22OAoeCzQ7KMEe+WhG7H2k
mDxdd5qAGXkC2mDJEDKsPcVsP1Y3AQjST+1MnIXEKy4SP9n4lF5xNjJCSMZigbTvAKd1yr1Nc0s8
DZmX8+XI6lx1MAdV2+Q3cQzItigD+ebRTuF/WCQ999wdnDm9a2QJOxoPzC6vKAI5+5Ln1pwfoJjS
QIikPHTMS0uC2lnKPJ0SdIo6a+gjxrflHoLbqeuqee+TSHzAb1PcSK3k0a6d5sYwg/XjwiD4I8ql
c18uGy6xSxlCLmNK6wO/FEvmfV/3+rJzIf5gY5uu4Ro4FE+pH5W2Fx8HjStsJwz9VpIecy3goaoE
OD+kDRXWcp1N3rMDu8IRvXMV1JN37BlE7WWxQUCwUAz3YxULSm+FJcJ3jqZLR4dzrm13wrL7fZ+h
Ohd6br+OMyiJpHPcj3Hcv1QLmseSIkIl2aZOSwWFMZnA7Du1/rzalbqxCt85eZ37IRd2/kyb3d/3
Qsc3jKySa44gRmJjb+2LxK/3vSWBfw9BQxQQQgbrHvxPC40cZNBO36tWgeZg6+YdA/sxJOjRhrGL
vg0tBRJmVluhHavPDHD7Y5M3wzcy7NYuW7zkVjqK/jjzNIjUoXltVfppqWa+Sz08DItpHdNeOpeV
HBnYG9gUkumJ1MuHWZovEtCTS0RWJdcobOmpcDrbRTIYrYdemPMFUqV1BulOmccB+W7NNbRdbuCT
smK8QcSkCOfW+BwBnTFUOIMy4EocdXaJmSFeIg+m2Ul4ivu6r0Z8Nn0rTnhASeTmBkniNi4ySdy0
VbeqlWbKU6BVETWj/ugNnZUdypiedofTB3mzRox8ahiX88129TdHaVSxgVCyCQI/v0J5PQ7YOvw4
K7/aw2JHWes3l47CgzcHTkHk3Iu9N2klzUHQB0VjEKT2bi7JbFeD6C4IrVthXbrDJs/Ja1/k6j7u
yoJUZLmcktkxzglxVbFLtP1lzbJ23mPPj596j2Yo0ylDvWZR003czunFsPb1PU5Xa89lfcbknhew
m5XYmZLRhGE2K16o2T4kriDiWUlPRlUAfGFIZXDXdDF9QV+VFzqfIkCPEpQu4DMRQPEdUzu/xi4R
f2sbZ7zryDIHBwuPCN2APpjaQD2wc+ghtgPXBMVQQ1chShNc6Tj9NhFEf2G2E+zRtZzPw+g1l7Z2
SL62YAwu7TQt1I3SrjoShCMXT3qljNZqrG5VHjtvGKy2DQPTepqd8dFu6/giRWuGMiWcvSJ5vVeB
fk+rpLzp56rBxjFZG0jkghRRsc8JNt/1cEsOvaw+dERidwhIYHSNoEGNzGqTxAGskpoe9ro0zQR2
0ehyTKCxQksMzHuMoBA7ZmNOcKP4kN8UU3qmVPNH2cCnkOYa6jI4BFV7m/ZrdlMwMDqPRXxFkz6x
ioTBv5olPArmIudc53kRlV05PdJ9Kdx7GZxGf1z7mzgoHgbkc9yOdnxlDIH4IKg7QIDX9S09PTMn
DfhmLDpWEAwTVLHBMNNTM3n+VVsK64w0F3/TmFh2Pk+MSwTY7mQ5qgPbkn/Lel+c2cDS4OVCr86I
O6EZAm6b0qhH2OguiD2N8wOxUJDYfmIScheOf6Jx1kkYY2UMy7onh46AjLjqztdOCxfBdr/ZZefA
xWzW4FAyo1xkX29Ivd6LBlrvLkUa8ks7iHoX4KJR5eyL+Q4jUJLFGKYrb7B1AMvShnpdszk+tajL
p96Z4ksGMt1VMs755l1aDz17R8KCx99lN84DmLVAzwe62fwCeUe9kRWOL6fC7d+NeQMdTFXS7O2q
ma6nZHGPQqbdg+NO98OkmTbXyePUW/V5JBgfrmR9joHYEKCs6NjJSZqRgOlw8jl+9joZ2sjLm/yy
sQxxCwzcDf1BOFeOC2m0DpbhuErvDpwKeJW5gc3lF+/SIb0hDWL8XlpDqgLEpjVx4GQg5FFvzu3K
WppIC7wO09jWpzHPrBtrLqHtyewqdSD41J33NFVMrDhe6gtntL/WzdRc9PA+XVmJF0V+9z4Z1y2J
34AE6L4y2oLABwmY+RmNrVlQvqf5vYcHZZ+pUd9rkMk82Fbfv+FJmr+MmodnL5KG07FtLwdvQ5BO
yVUd5O57LHp13c+d/ZJlSfDBH5jRynwJQva4QNlUee3eIZhMdxOw9Ww3JuDfVpdw2w6+Nza+LFeX
MiDQ22T5q9fFFI82axUECXBoDWV3Yy0JBaFR5pzdzV1sVU9IwUARrRqHWJvLo9DywjaW7LFQ7nVb
9vC+7G4/eEZ5JQCl5j35c6j95Tm3wAk2HdJwYI5IT94jJx3Dby8L9sifwMvS/Jvq9AoSQXwttPu5
ioenpVH3K73YNZi7L8oVn5fJTZ+aIEXVSGzQJtWTosgG3Ju+ls48uCAsiHEEVhGZk5+FhL+oJisu
PobCyaFox+mcZ3EbkvFRIYNUfcriAdDlslRRk9v4ZXBC3K7V+tg1tX8gaJvvyn6GR5+A08mcO37J
jUDQXSvylQ/k2mDVVjxBHU060Wnir4abYTnvUYw3itnig3MtlhQhxExyptz89LgmGasKGFNp3asn
RsrpVcE6mqOER5eASZNJO54hlVXXpYRgmKgGuVQjwwn2WFCM+vadmSE3w1pwDtMwwrleh1NiAT/J
1eQfCL/Lh2lWX2FgYnVeUFtz4UHNz8fdLNltMLkCuOlg3liBM+1qIEWE8r1PnjL609xl863DbCif
yuGQ5P56WasNDlsbXXq1wD+pJ4eGq+9kWKBoJ4tngczjjGyw6HqO4VypTlR3acZoCPE32eV5OVwA
BdBwGouy+TD0hhnW2XpVzLMP47j5sJb1m9muUyRaGpydAFiwYwHC+LYZx1HHRfnIuFdjRUXOe/Vm
2cEu7HwN8qxxwgZpPVrKYYNzIpnvapnok26DE9Pz01KrBpa8qYHV4MNQXHq0mGs8fEsKEw0YoBmI
BSy+4ToAwbJHY4m63vzY9t+mhGH2WPmQdVWGUWoag9s5tYMvxLZX8uUNeB4qpF3QsxXIgpdwmIum
OmbSeegrd8A8Ie67IngDqvKIPSW5cBruhgy3yW5YvMcszYcT5hjrda7d7NjSks+V+zwERH4mmX0i
7bbcmNtJ5zG8A3rINokAFXhfVY5fhWyQhPZAqd9cBZV19hdVhqiXIEXs5muv1+qxYMaIhCTNo5Mg
MnDzRTxZVlQcCZK/0phOMt5Zq4ML3tNHd3lhjRlxfau5pVm3Hzpv3phaGBQr3AiygZCGxbv/2Ng4
z4SfuFBiClTAAbqWk2+t5iw3niRgrG6lX+L9jQcT6wuKLDesUl0e2dlQcePxAfZdkl+oqqgOXEB7
N82LYzBTApvz1WSXRBrpw0MvfsB6WVxPdcwjK0B9dm33ufHKk5MM/OixuyIM07muZgBjmXNxHQ3n
EenOeKHmBnoi3OWMzTT+4oHiDl14iBckvaNVFf2HrtAXXoHIp5p0CYlEiAjd2sdhMqmL3IWxETpC
mc89DBwkCNO4JsBqn4FR9QevayQ6dJW+r2JRXxCX8kOXs6zjfz4k/P8xuu/+doQYvdcV+8H+9y7D
Lbm//YW/RoiWJIFPPpY0LkuDzWBLuP01RPT/ZXq+LUg7slmPeOeWzf/vxX7S+xcTX/6M3BI1Lv/6
e4goCftLaJEB1QL/QET/nwwRt5Tbv6dkDDB95pEur2Qzasb0t6W3fggANnVhzHm2TjAnIGEEbZBF
9OFY3TOQ3z+MVf97vvzjDsEt5PPLS/nY/nkVcu3EoPlIP75UkXkxhIyexQECmYiXsw/Z0hdXM8vo
rthIRDnfVeVzzkl6VNmY/iGgJbbp5K+v7wlACeiepJF+zZhqoEoUa8ARM5bepXeWnfp7e/Yz/5AL
FKOdkdH+8RUsac7gxG3ZhYBd6tETo/eFdEx8R1PQeWThFyx4OW58Fi3QW+JCLgzQiHiaq/roWTlK
w9Qy36jdlClU6/OVdkZZUYRD9WV5E9vBvs1xA48PccIDqTe16RPXj5+EHUXgW+It44dxlPazibsd
0ORiDACZy/T597/HX8H+f3wjpE+FswXChLtdHD/8+IsyYyYaOQ/gLKCxxRjP3GqUPPIWFjbAw0Zf
/mDSX38uCQuyuc63gF4pjNAJNkfRfl2Jltg7KH0S5HEJUpKlfepLb2EO3OFjr2IW3eW+xxw1kfmx
rLT4gglAWkfMPcNTPNg0EykRK5T6tC0PxuhjafSx/r/O2mcPZObGnPRt1RUAYlI2lLE7Cb5R4HfD
FxDt81NfeH3FEkZ3mSgONaD4uW9tKl6Vyts01nkBGs+r+rPJYhx8kjm0p10VKJeVda6Nc6SYAhat
dJ2TdhEzHzh+QVEPn82S6A+LwhaLbVja9tzr1cftDsFIsFrIav3i1HjpxJqSsbPWQ9bNHn6XeHO9
QAQeHl2Jt+EOduNsh3Hrp5+9zrPdk93Y4Lcnb67G0KXdZIVfX6/tvhhiYvmqlz1L5dbMacOUZ2ER
5TLznd3qrDTW7Tpi+duJOtBIquNsghFYp0JcjUYM+7ZnHMQ4xnHLh8wNMnPvsY3FirAcT5qRatl5
p8yaA/sLH9jFfB2zaBQ3NoHE+yL2vek6Tph3HtbMV4h7TFfKQ8lVUYUFy43KcywE8PB4LHp7z7qB
oL7NUcHAcLEla4jAAJYCO7jVscypxh8vsJIG4URrR/kYj338BiMgzQ4OVlsMsXOPcT43WtZJrFPg
pJGHsMammrpiKV1Q5J3aO7qcqM9iqGIm2yrGP4Rw/9NhBMsM7JRwTTweHNc/Xvqg4pdiNPUQJqRW
jli5HPrNbRGdZWOAhFE+73l0Nwdw8ls7quNvv7/5flb3vp+7geM5JiIQy5u9X2PPrExJMjbCjKFi
Od+e4s25xFSUXQAuto6NFeRXv3896z8c9FvAngyui/Tky19Sxy6umAZiEAO4GlTB4FAQdqQJLwkv
+Z/hinWn2F6daJBEHzBWmOeyVeKtgeW7HOZlgyWT/ziswNwucRdAlPzD+9tO/5/PInpmHzUL0IFp
O+KXaKpdmdh/2xJ0rRGjZgaLPGqRO/vJBMO+S+YMyzf94qkeIfHtmtm2QjHg/GgqA3cyQ8M/PK3+
+bTgWU18AZ4Jz21h/vJgxMtbk9/WJiMup8XIkk+bHwJDWviHD77pUD9/cBxMyHgOFbLj40z/+Uq0
gG0SXMLIlzYTcbMy73PmcZNgBZzTe8wmGuy0cy5d2GqoU/hrSPGiObsphhBL45uJCvCJr61chXVA
BWqp0AGhHaHpEfjTOAz6P7znf168cCggQni24JuhCPn5LUPIkd64LTtMx1W9EanpWckSV4fMYxtN
thrOH4THjXr0w3eE8OhI396QO9uqee6ZX+5WwysaxCcCtURSnJc2Ru3HzO9OMK6SVURuO9Ub/KpM
bglIFS/T1Al3R9DAOPz+x/r5oqBuoXJhoTKYA0ua7vdS7sdTI12lspSV48n1jem+hDO7A7C3PP3+
Vbal0T993O1lrCCA4eK7rDIKfrn2rGkCOMw6v5DlCGQVrbQOHiuk3ocMEuwXDRn3MGDte65UOV7F
SQ0WczZrfNlODrjzYFh+Y52auf2c6LXO/nCn/nxybt+BE5iUjeCeiPP7wS8HifJzG/cUo/+OJYln
3N7Gnvl0eqyL8TnRRb73HabMMSuHyESO/ePvv5v/9OrgGny8nK7Jkupfisiss/vEYfQbeutgsXqq
hEjYFBlbl+BP98Aj2URZjDYAOtJjet/hP//0+3fw8/361+ffQFdc+hzcoCp/ufg9PJwWJkRWf+X1
Gg4qBqs/5O1817DWchdj1z/ZeMD3v39Z6+cDcnvdzVZA4S85JfGDbO/rh2KNMLuL+AtD38G0BcKV
8OlzmbSURuhfxTW1mrc3+sa6lZWbs6QQezhbsyUkpwj1bFUH15QAi3//rn4+Cb6/KeitW++C3QHE
wy+nNtcIZkZkr3CNWbTh0QWftTnrF4eA2uWYdv6H37/eduX/+7D8/no+9SHJ0K2GJ9H/y5cwr8D2
Cp5iVi0CUniG3BdWUbJQ2h8eWczs7y1650Pc4DP//Sv/857kCEIh+OuVITn9/MqrVdYlTGEdtjml
IqJosQdmUP7hZP3lMf3XB6RF4pAjswyr45cvFM4kSYe2Y72Owq2WMKK+Fh0+Yxx09ZPG9bg96950
b3kHp+oZ2WVe8hwMiXntLFZw0VdNcc47p/4sR+n/4d5zNsTcr1+/ZUmXA4AMXAC75OcvQTfa7peA
CGGvprukFf59ZsBt2dWs52I9Gl+MV6oBJWcYKeAQWat9UFSR3PbcpcVchOzEKy7hg0s2ddIiAnPH
BcuEDSZzu7PKwf1S2c2Q4atnCUakEuaEUYrn8tVFc8r3ZU/5rGJVHrnw1zuHIXOemMkVbDErBt/i
YzDTZubxGEUwxrhd6m9Qk9JXx5hxUNRDmq17UyocaPhuu/pQz2ohJxW3iCOTb58nLasZLWkYZ1Al
Nivaa1dypDHO+ui0k3lrsPKhQulyRxjPNS9+WYxbKA0234gJY4izW9uY2JDWK8s+m40KsJj3NhQI
lnO4KC2Fko9TE+Am1FMLThlHvJ0Q3VrIcMMxwdlAd0ACvs6Qry+Wha02Vdbg46B89r/h3IV0OU9D
8OxacMXQNExu6qQvIKHKATQ5jgSy8PCg5Ar7wcgu2PNINZ0Y9RqVox6eZima1xKf+bufiJa4OVIT
EOm+y99TixbgzLXJ6gKBeVTusAFMb5RtGTNKKqIn00mq+eCuGOlYb4d1nul/TCQ5923mx9gdltta
l9a79uf5jWhpekNzPIonPkzwgi2xoAVASromAIRm3TV2mkG0Ij9OMWqTvKkMkgOsgK4QlO3ZHArU
uYaNpirhDNtNauWd8WRo/ZtSiey1KsF2Rjb8b0KxJrLgboh110YzSbojygI+TRwVQTRb9bKGMfCp
c92VrOHtFs0Mc6KP+8pWv/XFYZBm7sZJxue53VaCGNMygL1Wy4jdQ6L9ERnqczDIi/6cY0cGkZSb
5kebuvQrbcTSRhoi+ze38JLXlB0AdVSYszWfF9jvmB6xTz91RtF+bPSEQmhbwb1RTibswEXkF1XD
5mn8yHznIdCXYGZ2sM43A1vPegDhYvHOfC7vC3SCMiBq6RXcY40jLkg/uPGRnoXuvWuEBiygZDKy
THakPTRw/tjHHkxHchjphPoIqwsrl8ahYO/zQuSUxpOh9zn3U8X0cGH3daQ1qfEL4RYszszGAi2P
WaczcMCntKUQk9rPblUM5ApZBzqFTATYeDyrhs2Wo5pbgidz+tlv4E8QYGUlRbhkW4YR9AGJV9Z7
MfCwS90V+6JPtH+xdLBnwrYojPO42KkRFmkJZmPgOf/G9mS8Rt7auuqCT67mG/ItKOhw/im8iAZJ
pjFqzs1oiK3Y2o2roHcnHEQNfXRUz84sKm9lhsXgOsSIYjDyOBm4TnaF0ZOXAW8KTI3dLfYrDTvW
cz+LxU3BxTrvOpPVbSfbHVko2w2kNfbxCiA/cmpfPAW6YnW4lxTBDbFp/FX00UDmMf1LxS+YDVet
0RQ9ZvV6FLsWgY//ITsQXvGDIXy1MlAtvVTuvkzsEiHPM+jNsFTH+asjSlZNeYavjXMBZeiTagB3
RHnQWF9md1D3bPbqm1CzVoT4dmYQxbQXtvKR9GD7FeMX76Fxu6xky3vNrVQOIvhoG8L/NgRB/FrJ
emW+W+rte523204E/dOyEHpCtCHwvLfwlxDuyZBvDr3nGx8tmVBuDezBpbhJpbhLCJhXBx6DEr0A
d8r1kDjK37srX81eKjauT2psGSKo0XkIJIaYyOv8fo2oSNsU9r1Gy154vJAetaCPOwvGsJ1ty44L
ZB2rK9BJUnHFDpgC+NzmpUCMuYPPXj6a5oQHSJWCTT3F0EnGOGWaNKcgH7Ih3Ew4mHwkAS4x1Njh
UcqsG9Wwn+HAFCg5WaTU0Rn7PPkqLVK54VzM5gUAMpb8srTccq6txaGtCoYq0Ez7R8M4+INLodWX
EAkSQmD3xmTX7+Yq8g/8H5xvpEX0FOVEVz/6VYf3qFwL9q5nkNFJIYlMpdHiO01kpi50E5GaghMP
FYQ1VLCNLrGz24i6ZNtufVsNcdi0glGh2X3nsLfLS17PoxfS1s8fxrJhKejSc7GcCO2BroajJEe0
ZRr/iPxyWRJcWzGHYF5tiDpO0/qNk9O6CeAkMEEibMvCe+xgZMdyAWpOK9M96wktjEVXbcyiKRMS
tT5MfVNgSWPNHpR0PTl6ukpTLNhlGvcue6FxWLNtr+wraDHorjuFv+ZTvbKThCsOC5cXst/cyKPR
6ogZsNuwEtdWC9OIfEqTS8xKjmfshb1ib1tSSRbAH1UcHxpTE35xWEvGuWEBUODOYRVQFbjjfdFI
fbCKzH1p7cV4WLHWDYSHquLannuehKSnCc3nQmt9ZBXVvpwa42rS285iJy7aPOy7hywmIkvaOalC
MNrXeIL6d5ID6oPVTuwzoNeiprlQSdVkfyrs/tm4uJbpC9OCu2UJGtSfS6ey4fYkfz4hSEMVoRRp
VBJC6WQVnJRd8SWTud5sTfl6m9uzVe1mbysMVLqweKQybN3DR6kXY6fTSedEiFP9CUVe9buhNVjY
LAMzq8PeXKB2MKkp9R8q/f/Qf9CAb2+dKa8p8NX+/AFa8ht4aN05DFoTKyzWo6NaMONFWlnDV9Nr
H51MoommVtGdGSqZXzBszE+ZmJkWk6glJ/D7ipxX/Uc5yhRiMyIL37G32vnntzSktAo1myrCIOBU
vhixonAHTI347PrkDcOAVeSsZICq/gIVHLKB6orWDy0yBS+VKaClQIUb74MaG+FuSkzmpdzIhF2Y
yWT+LZJf+g5+OGVhNXIu0YHU7xY6PHtctpdcKHcNI/06De5m303Zhxfa2uZ+SIQq39ouiK2Llb0v
U5hJzzhpk99rN1oG2LFxXOJHzWIm2PLsD3mKudw/92Y8iwhlWXxjSmt+LKGcsTEkaJG7izqum9BE
6ybYvjpDGjqxHxS4rbniTutEeO/SZZX3c5nNmIDSWHQfU9SjR2EVlQzBSIGIqNesPpY+gVA4E4PX
7h2G68alaMhQRcjUct25Loascl4KHEB5y66xjFpgN1FPyMgRrCfZ9bHpXm3u9E8+GLfPI7uOyn3X
sPZg5/WBaUQk0RLGvtR21Z4NKhh4NJtcAEPoqTnIGr14V8GY2ZcJIRMdbJEVLT0lwmpgJhvWfVB+
ImoLIo3wDU5QW47W0cec9c2lTnNOpR6dw0DRyFG0CoUjj9dWYZYXKg5Ldxlu/4u9M1mOG9m27L+8
Oa45HP2gJhGBaBnsW01gFCWh7+Hovv4t6FVZpUiWaDmvSaZlpqWic7gfP2fvtb3ZiclJqIkQ5Ahz
23UtKvx4YxqFBHZKrzpTn1qE7JRaqq0GDzPIF12Sjxdj2zZNgHcmX7/F5fjPpdmEuquwCPXrsSHc
WZ9yUiwSg7OgYCbNyN/+4vU+3szoRSxeAAaJUgL+/fP1csoca2hctmV8Wiev0+KncujyrW6W7Pl/
f/A+bmXWQsAGdWhZ0vnQqlXkl8GAKIlJ1FvEtTrFzWI2ohXiaCd62oUvu0xs0iQRl3bRyS+acB+/
WgucgcW3CtGHTvGyK/yjEaJPMiMGB9lPA7juciakbKfhwtzYSomtbcfJF53g5at713MwaHKwdzsG
6L/3LO5qhHCSQr+gpVKHz26FoanQFyUZBcuD1yTk5NL9uPn337HLRM6CqozJ4zdt8h8fkrEQ8Tq9
TaitF1cXmTdqT0kr+iOBWx3ZqtqC91MBQC1iXQuu/v/+M5suYhOArNL22GL//I61InZpPUS8fJlo
tMA728fX2u9700KZEOESJDlDHP7+mY1PFhZrWP5uJrlY2N4dMbDBHLAMfbs2srb/gVIExZ/eN5wx
A0LybtthnCbInZFFsCvskVzSwIum16iTaKdrSsACIYVsCn/s5nBbA9Wx1kGm1Bm/g40qyWm4lZiD
O3TbtNK1F2G01MWyyu7nqUo3YZTgrZjTiYBIzzh7Vl9iFOgc7OQ5+oolMKMveyZwQAVWU25m/lzI
Ar8dI2tMcDXyj03I5LDdeVrZMoYTxNwOpH0Ffonq9yuM+ScdKQeEJ8Y6G+Yos4M/f6Mk72HTuhDk
VFMET5z7WOeIg5jGLx73T3puDs1WZ+H6w9dYrE7/fN40XrlLqoBgyk6HD0w1yz1CBw+syvImMAe2
Xsr4BoleA6nn70vi47NuU0lgomIE4NqYV/987Tkk+YSQWKalMgJYZI0DBkhoAJXnTkct8YYvqpxP
Xs9Ed4FxiIoCj9O771T0GOvNJu9IBvHmJR+9jhm9j8FVxxOPPJBZzFd4+I8/IwNAyDc2GEr+Kt+d
FI4q+fdV91sF16wjotFRyQaGU3/xVX58uGjbgFo2OPQdyLjvXkdXZdviVcdbDsrnmmd+MfRw4Qv1
RoP2SYfDohA/0JfsQfVqyfXff8lPDijcjIB46WAygnxfPsL4j2aBnZjhb+cibTW8a10Bac2FKJ//
/lKf/IgWPWkGKEtOA4fFn4tGuG2YsS3zSZ15uotUSKxpGZLk5nrceUjSaR///Qtiilt+PKZUqHP+
fMEMXbVGhgJBqATPYKcfcmKU7Py+JlgS6uqQfPF6cils/zySAAzbkjkR4yGev3ePZFlMdmsL1kyT
c6lap3WBHTTPIdHXQG92eqt78y4d1HSPOVgjWbH2zEctxZyEerGGLmmnSVRtA6tXaOA9hA1OQkLB
2rVGdZt0mgWkoJroq0+lRwToELb6V/OMT5YjdAGWPjsFRPP3yz5XUatPBo2lkA7wsVFjepXnMX2A
2hIw0K0wPI4D7Pe2SIwDQLL5qzSPj8c6m5qJ+sVaBgpMV/780UJaaaow0Rg7LSauxs2N3Sim6lcX
pDbtA7gZtkCO8feV8snDzk4qBYwxk2Hm+z278pxJteAxgHyyKGcmV0cjSubzv38VlFYMaXnWl1nC
u49WOp0uM17FLp35pqFCWiMRqU5/fxX9k+uXg53VYUhpsE3/tov+o0bhuXJoquTDmvbFN1rJzalq
a5rg3DUOcdVBb9A155r+Lw3zrp78JI7kJRy2aZsKO4Bo15Nm9MUu92FUrAtEHWjGPW506Jre26b7
ufHw4cMn6EItuHLNotq7ZD09dno1qbUtBtt3qyAnCDaJkxcWAa4NqdRXd1P58Ql12RCWYoZUE8t5
d5AUXWhEcQ8JiDAw7JwV49QHQD3yrkbCjr0TcsmLk8agaUU5jj/dpvem6yyO9DdqZ4g8JdaR0P/7
D/bJincZKevLAJHQHG95z//4vdq+Be5kAB0atOCVWPrpYLQor0U/zr4XczMc0Dx88UV8LB4WrQmj
Ivp3jM4+hFdkmpuNYQQ8EUgh3qQQkvCSg0xvGBAlZ4E/J724iPq+ffvXn5ZcA45Vg9Kdd/BuUwbi
pjWJ50FUKVNxHTFdvdIkqNVwsMP9ZDXd96xIyte/v+hvqvyfOzNAfwfPMVIOzrn3jx6ginDpkfHo
2WXjrjVL4eilroE603K+knGWdsTbgeZeouuoDeG7iXbWL3CXdk/OiK+NkYUJ72oSkcT8GJquiX5L
YV+muz0ktDMrHfhQM90onH0/o85i+zL0gKYMYDFrO9dmTlw0Fa+9i4ZYjpx97XTO56D94pz9eKQj
cOBQFwhheNTft1/wMrhV6dI71FRv7bBQZz6FVQvXMi4Pf/9eP7zU7+umQ23mOSheF6XsP5duGiR5
EpUwHXPZ3c+1Nu6CZrDojkXWv12wnOK0kpbJNWMT9/1DEgP1yfWBNhcdfUC/eg2WmV7PWoCs24yt
Hmxqo2pvSWput3//jB9lHyxWV1/UYISgEMuxHB7/eD7pDxhWQKrd2rMzcVfoUbYyJvrhjWuX+3ma
7eusQAGozYzyGKQQVpm05Y0e1eZKdSSkpEndXrblsn38/Z19OLVs3hm9c57hRXhsvztPhJeT691i
ZU5Af5zBq9snK0yN499fRb6LUOBbp8JHDr3okR36/+a7sganp8xrkrrXY4nmbxvrnoa92qky6TuM
Z587JyufxWgtqixrbNAjEuXMqNQow4F7iT1OkGU1TD9eRGsGu33UfPPG1P2OG3XU/agYCvcsua0X
/pAKcadpdX+Vu21XA2ISwMKpkOp5E8ikDGgbCpPA5lqzo4M51BJ2TxmCMNSQMTNxovMUkVmS181W
75V79pI6KGjL0uVeCTgxXJTMGPxuOzRcTtO5pVlITvhLq+vIPmXeoGYynVw1K2aK809VK5y7ZZRF
4tREyiyPYY17YzU0qu255grRHvCq9fYK91ICec/TAkZ27PULxNFQ7V4xFnVuYXw1wWYOWRC/4FBb
D1499j+gixNoHeV54q3Yvyp0hk0zRSv2HyIhubgyMGvQJIOQwCL2PcgC+Y1JUuvBAF6QRLka6cuT
1lxfd3kXMDgAaoPYGeDTTwsI39J4rmMGBnZtvsW1KUvAX7V6ScvA/MXAWZ7mUaIW1Zq08nzodUWx
zqesODMA0pPjnKTgT4HnCxQ8RtjdMfgDTC645dESn7Im4n0ktloJ0FPYU4uW25ET2zZxugN4rHVr
Vs0dPptG7KoS4fHG6jtkrENXzI9FVYiHslvIWd64iA1mFoOLC4xp4AqVaR1sVDtUV6E5Dm+uLEbh
492fvnVzACgSnln+oKnatvyIxFttHdmAt6Ca2sCmeVoIfI36AU/KgMI32juznqY7JUNSJhAgNXua
B26G0asChI4phXQCR6Pg3iANR5BQpxNGPLQr8pcZdw3GPa7yiisSW9xqRM8A5ErozaooyDoFiifL
M6K83INMqDHwzPN0CNegF5ZxQV5q1aHuiFf2EbDhEjQTpcxNAGPaXOlB6Bi7KCPOtmLaa1xEEsaS
AKuzUCpBKF6UQErBWMVmA9JbD65LO3IJi4xqdUZwVDwlEeAgxXS+JMAeyPFGaUuneJCNd+vlMron
o9LDp00P9rtgnPi9nfuBoFB0xs85tZpN4jqoJ7xqMDvR2g8TaCS3tkiPZuQIxa0NtE2j0/ZFaarJ
B8Ni5No0c/3GBUARmWsY+arFwpNucFp7b3RUl7DUvu62BfRcJv+WyRfTt/hPVw0eV5DeTIP5iSGN
gcajnYgm3UUOTQ4vj+Qqymvvh1Xa9XM20+5edZEB77uAJnXSp877OQ19yF5gRz0PdGtHKWYct1Yr
fO4R42XTJgXaQBEF+da1erFtQ9Tap4zi85LyP+hAnpQI8+gNh/KLM+rjfrwMOyQCVVIbTcd71xWJ
iXzO4oFmr4kzb5OytneVVs1fnUcfajfaLlhQgMqhUuZv77Zj3Js4G+2QIbEaGJs2LJdvmT7j3SWq
68haaq9l5vanyiSvO4vK+gWtwRIwmrmkPS6isFnW+3FCMCOR3+yYJL9UROA+gD4g//Tvp8dnp6fj
SEg8JEFS97+/hGN6a3umu2INedkptqEsnIeCQEHskYzZTgz+yNx27HG8ZeMJbmvGy4eiTuOboQhT
dVp0TzYjCoIPGIMkX+UvfVLAcMkVDlAgRoCc83+e7dSgWYEpZFjLPIGFzmh+XZoF5rUy+qIE/XgD
4mej4EW3TJzaMnT886VQUZSZFrTDOmLcu5HEC2O7S93kJ10R+0qNXr0r1eSumRaF5whC5alnwvvF
5XApCf6og3kTtI1p4lLK6Iw9/3wTFi5HDk3GnXkOzWUgMID0iPHFsDrzsleV/sXV5tOXY/zBMEJn
xb7/zGNPF9J16IX2UW9chiLPv4/mnB4wI2Bt8uJ/F4y3VCqOYNaCKYdyDd/Pu8kjwDJPgwuLl0kr
Ab2ledWA7CmmcyGi0A88UChDMLu3LZMov3EDzr6/L/cPd7nlDdDfQokqPb7fd7Vi6YYTFD7MVKJ0
SKdXuXM0mtl5tZLkZ5/kwzMgVuvp76/5cQ3zmpRl9GtMibrm3YcWcAFz2ZbEXMRpwgQtrg4gUD2k
qCSEf/FSn/ygOgQnIqO4vDnyfS5eANs0Mhm6rhlqxfE6RrwCpbMBezIMmE5PTtS3L/QdsnBnJhZd
WrD+8QV+SI52nmzztopC9RRribzrtBBVEI6TWe16q9IfbE3HvjnG1iX2p+BGMGnPV8Bo8C8ZZUND
QJsr8X0uDDNe22gMd6STdA8gLqLXQMgQdRb35NPQF955jnsXrj/AVgRVXZJfuwFg+pU9toWzqfR6
3mFwzuJNkhmh64MeKF6xl0bQPDSj+m61FLgMWweTC5uJQqbTQM6tQBUJuR6EFlk7xwj7X/Seh2kl
27lhyDZ4TXjuUfDUMGMinLd0qRyPwVcfL7BBz/yqbfDZT8Eqw9auS36M99cSRg+dbRk1N6Ixe8lz
W16MOZ9O6wekWCg8ii+W9ievx55BY5OLHkOo31Oif1yDXIPIDbRJFDCe3mFFMwMNYZazJGOws21Y
2OKrLfOTlW1gi6GHxZ+OQ+bdboVvy9J0nidUt/N8OXKgkSZulJcoZdrXsovSbbQQnoH1TVtaYg0q
Y8TmTmo/V56Y9ujWXL9PhLFJ4FU0X+xtn745DnoA8dy2SU/7cyvV6sH1CpNbUU0YxJMRMfRPYKLQ
wbLt+Yt79ifbCqpbnm1kHsxW3zsPOgWzF+AsrwWRbBXXdX1RqVmcUJnW/GMZ7QL01V98QPnZL85N
G1re0rUnQe/PT6jKJIo1i0/YRx6WqHqy7eBUpDY4gcqUvU2BHoTx1oH29RTVGvZJksbwuHcIITdR
HPfTBU8kx9yU0NAC+Janb5UbGBmDwKR+QqLV3Vm04OZ1AzaV2KC8dq/4M03Hpy+n/B4Web0jX6H8
hTSYGaHS+s79Ykv7KKDhYi+lThgBxaHBT/nnp+x5cMeADt/aJUf5MaYjtaWBmwNU1wvPD4MmXzJs
tHXYo1yD0IVQYAkYwFpjtxdN7TX7v++xn1SRvB/ykDzu3EK8t6A1OrG4iKfRbRZVGlPFMp9ZMToK
v7jXY0h+Xwssji5qH6Y+S4Lvu6erwX/qVe0wAK2Y4r3SRdn5E0LZm8kpBp0kJ0ScMCCS6BUOHegz
3R6HGjl5Hr4mIwKGVQZO5hA3ZMyBtLDzW0Ft4Rxr4hiR2/Fg1mvlTBDIdXN8glQvAH/HA/gdk/ii
GMFVRKBZwJDxlAJwIIKksMsf3Hz1n6kcHS7jwipusfDCZ5q86DqFRBGtyIlrg60rBBptSHX1kz5X
6LZSBx3bGhmR/SsL6mzeTmS48WjIxPpqMPi7f/5HDYWqj1EkZzyTLKh3xp8LJuwcNwniylqjZobo
BpW/fNZmyEZIYuYe5aGjP9Gck7euBkUDInTf5Ef0xPl9Ejg2iQtmEd5QekDhCZiyqQvA1vlrMeGE
3lSpQ6PC490r32lrr7xznKR2fE7UuPkf7+H/J4v+11KW/L/Jouv551sUcxb9X7Lo8j/8byyA+x+X
/gBn2BLLyj2Lx/N/sAC6/A+DdkwWjKcWVqjN7/5/sAD6f6j6YPUx8scz+JsY0JJPE/2v/zJdsAA4
o/CUcjVmrmX8GywAlIH3x46ExgLLkz9osYvyx/65+qYwdTUGHMV6cYjelUVyBUTG29ue8ZDgjjzU
k8dDmggglPB+uSM6r0ZeuddxLkDLax7gQfe7MNObmOosHDESV2Z70S/4E3a181xaxSVqkJOTJwV5
QFCvyI+4dEhfXFlteZipbc0eV3TYjifS//ZVpBP76fmJRVCRV56bsDyDpsN9TlPEyr/ZuXgrh2Bv
dg2Phnd2WkYbqKEj2W+V6UfZY+T9LMdT7z12s9hbwTEcMEfEF7r7kNZLM1VMqxoxukBhHEw7r1rU
oNabV33n3QGfPws7LVaBPvt5nF93qPSFTH0XvWVcP6J6Okwp4mO1NYLwhJObzXxaJ/PdnJ0l9oku
DYaVpb0lqXiYObcH9AUu5OWxzveaB7aJLUdaV0nzMpPuWYFwqUhRgmq2CqNjOJZnZEcNXBbH/o5f
elKPYV7t+C6BU62Ikh2NS9kda9hiCAjKVWv91ELtHmahXOcezCDzekJFrmvtfRO+utbSEYJjdsdp
vs5kAm193E66xHcQXJOK6VuR3LiNOEdmtZ9FiGCPFOuzM6c7zWregjE8tkZPVw5t9zQOF44Yrggl
WI0TaYNx/D1tYM+8llVqwJTK1wiTwfXEGyl3CNRvpkLfe70G7fDKRFkCrzDvDhwgyU3Iy0Yh7VLj
aPTXcKQSJOwKyRF2I6A9S3FcAAWbFNrqDF/PIVLlRY//YZ1qhDAFzS2OqbWjXwcF/ToHS3rTXId2
f9e4qUJ2P+1ao7AY/fFP2pS/jBBt6QlMN2FJgFQvMrqKLvzKeSs6sp1GQQEyiNsWPMEScPZsjFO3
llZJDoD+Sxc/TUqQjSz785Q8ijbfMdFct9hvmv6pMmz90FUEPVjAn5IUq87ECJBbTB/gTWUGn0/O
apoPXtevrK444fpP1n1bXtnT2bDVr8QZL1FCboqGFllX7gIVk3bxwk1z06M4Z5Z3ilW7MovTFN01
9cDov0NH+Yqz5aEJvX2YBKtMYb4S/XWbVNWqdC+QjpPnDd6mjddF9CMCXWDq2VMn1V0QFweJh68H
ODNN3aU33Zcz6LXYumkdFD5VdshMbT8Yw3kqxZuXWS/RpL8lzbM371sNeWNHFl7eHMzykVbosQdS
nhdXjeXcKQP00gjlKxcsQ7vfu2lwE/T5rygEQF53hOiag66zytVmlmRFkoDw6sjmzWvKY/T7x6DJ
FyELiPsSkJ5Jrziqj4x1XyIteCKHAbKDZfxCfPqTmQ51q9t7fsZpzSTKj+bkJLXMV024ScL82psj
X4zuzai0eotLihxYEAdbfRjvEEG8eFY6b+i9O1faZEiugu4hKqkcQRFNKPm1cDtG2dUInWeDNO1h
4jlqRvYGke1hC9GpfZlJJLKsZ5I29jVQBjaRu7h70wOQB10+b2hJ4JeJvutufRk5XOuGXq0jNSP0
zRyQF5rGFhQQipQpa7xlHwW750wXesFjTUfiB2Zx30Wlv3LkSWZOfQdciPQfYR7Y0M1dPT2oIoVQ
J/vrOnSegaTVq74071IqHQCw5L52TBQAQtQrEbR3E1Om3J7kTd4WV3VFrqSA0m+P7tHNBrW1w2re
B42T+7Ds7O0c8WgS6ZAwQIm/pbI9la6HEIxJOzn1Ky29cMkLvLdy8QQn5RoJ6ClxrEu9oLVtnpRG
R7Xq459dhIB/CADoevbPhnkLRowEC8OURHtvkrj+Mzc5NiZevNwar3tlaS9G59E4piudricm9lzo
FTJqGEdbm0wbZ+JpMrXgguzF5pKLCzFnfdiuSPe7cKygRpAz4VarpqK77EjTBQxMSyoleMJF4LwS
htYfpFuWK1EZDw4OgEOCzPngdp59py0+E6cZCa7SxDkgPfO5U4z/bJtwvqarlqDTqLphgSR+24Xx
BVDVEQ8WgPmwJXjKzjDsFC5UnSzU6hVXrHnDHQeW/whxk6742Wm8LfoJfjwN3JOKdiH3ALa1N0sM
+DgSVOcKHshdSJC236jGJeiqKg+UpBlGsB9E092hKt8buI62k7wlI9u4CFBhb3AMY4Jmx7punJjH
pvfs4rJBdrM1oq7/HmlgquYM/ehhotNA9e8B97ZkcekM7rwZ5r5GBT8rf7LvyTmj35M47I+TatYj
86Xl+AvlN7MQhGG4cuMNRn5Mq25EY77hSybjC6ANCalpeuicwvRtOGCbaEpfujESW2vAKwr97ykL
URoJ4yIcK3UwFxZZOhVn00nSt04UxCDhqDwGKZkZwAxclJ4jGS7EBa/MJYBLxZm+G7BHb/neKQts
+T3Hn70yQ50Fay9cmbK9tkyt960iC9ZmBU/HqnKMlbjX17WB+whien5VFPLV0LNxZ1Vg4too2nNP
vB8MeYWqApVLadUXSlAoOI9QkDEYhuRVNwloPa2cvsukUuwSY3xyLdydonWnfU7dRXSeHRB4cp7G
HVPBJp5/hR3h8J7WCNTqzRO4zh9A0G8gCgmfhg67gcwwIiUPRtwe2nA6R7l+M2vO1jCKfWepe7mg
pSHl1cH8RrL0t5IrSaxVu4avPY6zHX6Jne0Clx63hFSMI6C1xdRUWse4tXZERa+jmCaCPmxKED1D
Gx3nHN512ahdFrgcVPWZOMujN+ZXIT6obLiqW2tPAOclbspdYNi+1mNjCyjcWlP3tZRHw9SrS757
Kgimd4l3rLLCeYGW3Z/mfg5DRrKs/0j0+lWmMRpo84F2PIOhdp3mjUcWpzCDA41Xl2hGOW6bAgcu
9GTNWHX4KmK/q2eRL7QYRAZzW8FFbntrHzpM/7QYXiQ5h/ifYZY4J4pk+zsOv4VgHdDdbmwi18NO
7Mpqjm6Qo3EyRrLMti2pvRtuVGJnk8m5lcBUMWZ0lm+0kmwvQBtr3BszRnZTu9UjL9mpYbb2Ckfy
BUrR5NtE9NxtWbalH2l4NVZtPAd3+KiKgcl9TidSJAZqcUawVyjp00NdWWKfZGP91JjjvDKHxVsh
+pjADa0o9hWiu/tknvRz41nqCLfT+pXrEajObuhusFa8WkNRUs2hdb508W+sxrCknslroV0mmDu3
yi3ie4HH9GDw0cmPEc4N9wdnk/Shdch0p4IzXMMZ1/C1zgHWImFEADSG0VoP+pAfm1hyeji1MW3Z
PwxjbwCJHzM7PPZe/CxbUqq2eiesJ5KRYRQuEauwhZNr8r2YBno5aGn2aCDgCQ2YB7tX3oFYQ8SI
Cy4xbALKlKkY1jredTo8dDXnZOHWJjmaYqPNjoYxEAiZ5zOlYjU5r/gBiZSp9XDZnFoFOylX57HQ
kufGy9zDqFvc88E9YE4ssqr/MWeVSUaMxi0/Iq/D7gQbooG+UVPmWZbubexZO2ssu1WIC64BdV83
GPCERixrX6yteIThnkfaygi1M46bS4hUjya5vwOEKUmSHUupH8cT5Tv5Tj0AiGQCPqHS4BtNiW2m
g2lBp3MRC/0Cbfp1OrnZAe/rvTvkDwb9gqQD9GSObE/lPefqEQm6L4q+24zNmPlWmLxoSqcpopGY
Q9PTr8EwE47EqE1lxAQrIISWFXNzB/KcJMEZD+sZv9zBa19Zg0zfUqhUnh0+likgwTy4amtNUgCi
H2DWFB0TF/VVKtHk0WzGBh+aT/MgpK96yZdPqlIq3e/eaBMARTzxihRr0JuTWd1LWdNyG2fzfs5i
tbYQmK1sSOPMmXW5LWE/AXhtHuZs9m7TFIcygYzuusvsI8CejYJTsA2CrLyqG4WDM2XhuyEJgAIb
MWGi2jF0zK0kb2XSv5Xo9gkdRXDQ7AIBSh0ak5O3aMiwgtvJKFaerFYKFRCDW0bOfHu9VFurJDOh
bvlpC20HHSG8xJT/Q7U00lwqbJD6ogFqxVLXLaGBgeximtc2H5g7wJCexKz6zUi+8UY4KQNu6lDO
CS0/oeY7urq8DLVWHYkPuK4i+laxY7m7zEN5G7cRA9gGE70ZbFpY/TNBWu3oZz2S3BXorWLL6eAA
JrGor2QY70l5NJ6IIE8PEGmhhhBoaAN0ENZl1hW2n7cZcGgj7hnlMz3Ig9A9cZXjIdADmW9lCJCy
FJm5R3sXHTVovw+jpnk+7fTomoDKhCGo4TwZmZp2tmiaXYcNEkXBPHpPNcica4Qk/UOCmuLOQaG2
F+gltgrgbrx2sW8+SavLzlFfQ7guNO+uIP1xTfSTCa8M8SXXmaE+6CLOn4Zqau7DDDzi6GTd9576
Aqy40o4CpFa7VbXePXi9o65UWiRHLXKzb3aYgs3o077fmZhcJlQUuXfpDXb33FkyuEubJLzVVcxB
BDeMOlcGcX6vjMn4NhPYAdgVOR2h7xLhhuFV4x7IW7CWjHvvraaWW7dIx8vUqsRp1mOuYA4L03Zy
/S6QtbYp40Y7/9Y+5o1TQyeILaiadsVWz4ymW4Q9tX3Bpj+fZtPk1obLp3hi4B6waKZp3YvGvEN5
Hj2j4mjgjkZT+6Q8C5cTZnX5SANhPIASNX03T0sfJfVhxox1GEOiqvAVN/J21LGnco9V1kYWU8pX
03Mwu61HMnscPWaJafq1XYTXnuyjX8rssc0CvUnx+pWzYmk5xBLMVt1D25f6dlYON0NHq6YTGWyc
CV7qgrftgxVRin5BBp2fDAAWWbWxRxramKwN4iQZpLablFirldnZ97nWXHPOthj9qA4CK1glyrwj
d5MrTIoWikjEPTINwBI1EyujmPUfXo4YyUBsRLxJjGQlyX9OKu4u+yw5xEHe+wUXdF9ZAA6RC/ip
lz6XxMbvpBNtYb4BWmfPRgJ7kzAGWzGrpuxKX4pytLiay+cmzy8rC8iw0kR475pNBpae2Mq+aCDn
OnIgznvuTxkZg3n0a6ZXYjrWqlfiSUXBwVOZP5i6Wsm2R7kg56NLFsymy4zjyNB/FQ8z/182ENeZ
bfvUwdvJBYy0uQ230eX+eMM02eZf4nki1M3bTP2NPT8kGCSnjG4D/STXXBQh0b2IO5oDRknQYzof
hFPurQZKlxr0kAufXp1l9bOTV3NJpYV/ZQWy/pKuh7PWU9siTEuQTjzQyXBIjrPdjeed4npryDrj
GSJyuRXhz4SsmiR3flZY4B+KXDu349D4zhKk7REuttdlS5UtuU+lSXXFTerAV/kD0z9x4irQ/LDF
8BSOr8Bqr9nk2OM7lDhG9WPCqyeq50Cbp7VNuyQBA74uSm4CXb1cypLeZUNIrZ0N+4ACQbFdatpj
B4Ub5Rt3Uq86qQYmv0htnTDaaNcGtsfAmyHpnOZoU3KahERTrgTcadO9MDIQzslLbetXYVpBXsHB
EyvOzFBLpzWyBXeTF8TFcuq4qyYrUoyludoi80wpHCrDz0uyAfEiayhBy/YmnGF14Gtna1ki59v7
tBwvAoXjM03LxyasN17lvoJe69ddUcQ7XaTnPoXETFeiw50l0/msI0JHGrcm3vAcBsJYA3dI9+DN
cV8HreW3BuT71puQxYkL5QX2JXs2PqSiPZkxsEC9KT0kYzJZ0eldZ1Z0IegD+TZGpddwTliEdg1T
uhx/6QNs73m5eOJUTvzQlZeId45e6G1oZrxmJAlfmKF9oeB+0jjT9StV2N4Zjdt4lbaNs0PlsJHR
dCqrwFexkpxK1i9hLxG0jne2WQcrx7nzMJU/kn/g+CbydtTeHVDFKhtWY580KxFVqN+gMlxodJzu
UJL067AeEFq23WWTzjs7Dm9y8FEro5ePE3dtv569S0OS/rOwuQUtmTal8C+2ZAuwWsKHtDSynVcg
C7VxLsHFiQ7tXG7dgFXaROO1nuXWfU57MXYNbRvm87w2s8ghILh2trKciAYqnEUUVro3WpS+1UN4
DYzwyDt55Ew8A+vgkXdfvaygrzVJtsKEs5GZ4MGKTfDvDOpHZH6+pZXXdeDRXrS8EFlGvJNBhuq/
6CDamu7Jo+Kpi3H6xmFFjoYX+z2toAsFYYiSQiSbQUzNdR/r1RWlwVnv2tMiWd0gkDE25NzfpJ7m
HBlG/tR7kut6e34j/I8EQD1078YMaZRKyxvNaNgkm1FtUdyUN3Zao1nLSoUDWu8Jk05neaysyoJe
7oVXxEXEeww7ADMGRU9mwubNaAvdq36d2Vg34soGHp0ioiFMQjpVdc3Bsytq4cGzcK0rcnOjVcEe
7FjJlW7nRCvX7FfGj74i/ZdTiV8kAFDDEk3RZRHPXiT1g+WM6T4E5IZuYYugCtWd3HSqfjTsbzHe
lSsE9MZVpNDslxtH3vRR5mfiVaMPd+eW1rDSbbc+6s2Mo6rBZj7JKd253dzfF0G7pNeO6iopCAzS
IVI1SGbPVqQmP07cF2R0FIZx81jTEqPNzsariL1YGQPhyplXkQc0RXzSsbpIxJhuvID/qGSUnqIq
2BTiqoeiekwW5U2TOghae1/2Go3S2hd2afppxAOR2IZHiTtlFCo0ZVV9SGEbCV0j3YHoAXIvK7AT
Mn5Y5Cew8eW+brTEt6zOT2YuxLRdn1AttueojayVmTsWDk9FCmnb7xr23DQhpyIgxX4tue0b+b5B
GzxWNvOK57RGd2jVpXUqylZtgliZ+8L0IjoGlF1l17ZnjktrSeXkHEyqX5EGs6hMCdF2YVik1Zxs
bakAs2eRZh1FymQisBw0hl3+htjmhOHrYrRD45Cq9LmZoFD1gB+PaToc8jys9gnQ25UK/pu081py
G0nb9L3sOSbggYz49z8gAfoqllOppBOETBW897j6faCZ2BVZXHI79mSiFd2aZCbSfOY1Ey1xNAJx
IJ4AqLa18m7LSbPu1faQzMsupZwSrS53XYi9kjKObodVjdpVP4XiYY1Fv9BbZkZ/wLtAXYSeBSUr
qlaprXfO7KO8S5X6F6JkNQ1H8z1ARqrz9d0sWd4HmbTq2oAXyRcwVCN6WGheyAoc/LT+WdrGj7go
xTIWnfZS2P0L2+ABnx88JjX/nehHPRSi2Wk9UrWDIe19ME20jykBi7EP3UxDPKODVysnsewokb4I
WqnfgtlAgWEigcwRHImj4QEdt6Pp+1+lFpe2VE/XxuRHWFeou9QPs0VVEgsgzXxQo36npyaO6Cr4
HxSQ0gWVTvSGI3zkEwON+2gX16i7aNFdgEp7urHilyy+a3AsJ011bNVaYTBs8vabycoqIYvnKQZZ
krUoq1x18FdeUDNc4el8p8vBsdOVR0AGyOijhNRUE9pfhjhCQx8WUz8MK5G8SyhdpWz8XM6lZT6k
eE2H9UaTmwdADc9Gk/pbo+2PSlXuKiQklro63rcxbaNS/u3BgqdaHhrrMmywTOY/OFoz9DXGwHk5
IU68SLTRSazvciV/EGpvEBzKnFFqV9JoPwvwwNkYHhGd+p3poXawa13gSpAWruob/XGU/H01ksFh
Nf218Q15ARGEh/s+lZJH4Tewe7i2JrGTtHGTNXiQYVa3Ngex60UtHJY/XCrY5dTl+NjZ8rHgzevl
LyXC012Ghkvar9MYVSUj8d20qp/5rAsCpXTpdQRJtScexng+wIKbGV0bH33oo55P+xZDJYuv6fsU
xLKJV8Pygt9q4N8hEyLo86sUgJN86xuCxjlqLw09SKuSHdt/QGmap1wC/BmaLioqxy6PJsfG4HrR
Rvl0DBWOVK9BDIhby9hSU3nDlfsx75jLMIht1tKM8tflJBX8VmmdGuKbxv9ly57GV46eZ/u7C3if
kWetjFVi3uO9jLVSsALRfVfiAYJE7wpvD0yiOffKN2S3YceaP/vA++7ztpk4301IK6jKC3YfZibd
6UO7ox+8tGW0RTrrGOJnk3uY+YosiggB4StD3XEram3PZs7B13MVK8CypPxmkion8vQsaOy+lPVg
YC+Et6uk+cqLhssjAnaG74FNMeR8T7K8Q9wJ8qjw0qWPL81u1A3sMdjFEfkHFWr0tdSyQQJuwoEq
l/xNqdjvGJ2RNtG8BVY9JU6C2+siwuRoEWEdZcYpfmH6uOhApC9RDzV2RZsl2xIvO9G1xzgEIK/I
wMRRdYErlUuPcVvtpMR/rKKAerp+DCSsBbFqW2ObM5teN3vwLsFO6FK/Gmz/a1wEx7GKt4oPVwR7
a8ulfGctfApJy6gGaZTKwz6lhvglyssPKOiwSCzyzmhiAKkXzxY3oBMCAHPqLNHXEgjxPe5Om0hH
VLObnlIVWCuZymNX69Fj0AQ00ITEnIqQYEoV0qEI6hVyacepVLG+RVcunNbN+KvxyqNsPGUY1rVo
gRsp0soE0vd2kq/UWl3rY/Zko4elNoA04t91E6wI6zeNHXOzcHVtwyhaZW23lgU8GcptgFDocuPs
GOH5OzMGZtou1uzK7NO2b7LCCfQXM66PGte5H5T3oQp5oiED0/pi/mr6N/yMaretY33ZtLH6KjWY
rWO4Ti7T955nLaeW2ckC1X7zJfCxkq+Q+URr08BTU/dXfrWNOicZDoYVrHX/lyANR69tiVoZCV1N
q0bFH+tDxcWiw+NCABw14vDNbIaV1vwC6iVrxVsSVT+8UXqQ+xlboGHlHCwnyHBFjEFHc0hidSmH
PzLMpQrSzYhrGPx/ZNZuE/HUUZRJTCCKCddFF6IsL2BkhzvL4OtbiO2VRui9YDaIcZ9C5Q7/K2tp
tom8nWxS7YVXmPJTlFj+c+XX5UOWUhAsJrxv6koSa6Ac6lLVqvCnjC/kOmvZ0VLLPbSs6l5x6dRj
FVZSWqD/GMr2PrY9fcYSMNUxGO+Koq13npb166YzCjdPM/01C1WSt6Hmqo+wa3UEHDp3CIqjHmXK
N8PiBBvF2FC4TfyPGo25rRxzRUe6nH9tFQxmiFeDwa0iu3gaEs9cTkl0TBBkWcRhhH59pKOSMFgR
rAu1fogJB14Ggvqln2GqpNQ08oy3Eqc8K82fo0r6YjWwcimlfvPGwkXSj64XZs2LXG0fa7DePFav
NMzxakYkDeGhzFukpAlZKGFkYsIFYTvvwPSWTuwlv9QIsyc7flU7fYtl20dvxKQYqPU0VUJZkEy+
NZ8a294Jj7puMRhHYVHLlT3tKIeclloI3y3ofBXeG7c89od5S00YNTDyF8RNqVJ7Pb6hMqelDzYF
XQx4R/1C0prHsR9MeFXpQ9U3m0mACE/0Y2lY39ESetJ6aYf62WFKqnVk9BU1AizVpHaSNn4cPWAf
bREX+s+DjDKj1ryhcIGxTYWra6MHxgZRzRX10X6Bbv1zOWgPqRw4tkRVOte0ZT/Qb2xp0yjxHfwJ
mSph+9OIPyqllZYywf2SLBUkCSVebdbsJBP9aALqWV7P0+ZrCeiFwkF1OUFCjeA0QYQzkIJ7XcNd
twEOC3ttrQ3x9xaZfGQxi3cc835qck54bYY7VDSztZZJG883mkUfDJtMUtaaXq6syd8Jk7YPmkp0
tP195IlXAsN7TZEiIoTwYZBB0wXjPaoYi9EzhkWYpodI4znNNZvTB/jYtOY7WUkd0wscrx/HRVZT
IclLJhp78VsxWQi9djuAeHNDEZOdTDiIoCbrwiBl8ZrvY5EeI6/m7beDZzTxpGVZ2vQlvadWm5Z4
TXxHzWarN+0RddWVT63CC4oPVZdkGB3iJczBTtQlSjDA6pHOcfS2XNuIf20sxNFWTTpoEIpVsQyw
1F70iQ6YF8x0qj10mECYUQp/r/Z/KAHNGdmUvivtqFNmVD4iBZsyvCrmrjdFZLt9CAbl6InhXpX9
o9R7jlk3b6pUH7OuWknW+GSJn6JdhYl8T7sQPWq0SnHaQP8OuZoEbmpD7hPL3SaJwneDdqiSL0rs
VCO585dqR6ih3CU0qPWaEkuqbkEOLwcleRrbZ9vajqG6sbP0cUif1VhymsacoQCGT5vMqNDegRE3
evHWF8O+HK3YDXrVWAyBQd8lw9hyQpepVLxjFOZkQgpVqwmTvGVOZktFmeBWbuphVZTWOrIEAqcx
mbtIkB2MEuA4qflbmtID0I9now1daYJelrcIWcpU65paoyETjSv80jiHvGlLxW/ekmLcJZb+26+a
nSmUJ1praErYd9Q4dqSrI/0w+prklwvUKXMwrqm11srRsbJ8jdnIuhW1TS+oQoGtadV1pqgU2KWu
YMvRgSQMSxZl3h1aW/4Nr21h69oXmHk/PSvdj6J7h8b3W5K8tdx6voOlSbBU2+pXY0ePkoGFOm/r
EwqivAomygQ9SCv/gM8cbSgkINuIjt6HLM2axdY7TJkv1YDHnTLOFa9Uva+S8tA0zTHoJ3mZVh0I
BpEuRc492k75Pg8oQeYDEJciSt4IcvEaqX4kbfDW155GH8LaD73yOnblR0Yjd6FSwKP8Lb3IHG2F
AtR6Gt8no24Xcc4t6av2srXNH5SPZ46j3rphAOuSBpxqjw+2HWAip69nVIaVKCua+r2jp8HIFOMJ
io21Nkb1EGXpkZIdDjYxBrSiLw4STrH8CXpWoIwfIRR0LnxIcz1m0YlMZzapC8eX/ENVF3iYUDFb
1Goz0toIgSW3VPDyUdraZSdjJchIYNF3ITqJy06ncgs2RVkVpjgq8EcOuHAFS9Yo/VKjupSr0s+p
aQBEBS+thDgJsggw/6PA1WI72IcBPNS8oCvmq1rOflT2SNVFy6r082VTFdS7Oas8D9K6ANuzrsxO
X3pq+GFE4nnUW4rTkUrdLl0Lv/veYOxi64esoAUzVix0EIWO1VXfs2o46OQJAYjy0VvoBZAM03gV
TejQJDWocqDYjgYzfIMs+IFywBdj0IN9hmOKE6uJ8VOT5A+Qytypyo8e9jCJdfFNDaNDOA4J3Qh/
bkj9bGr1Wy7j50fnNGqMJX7MCmiikhvubYLE6/QJQZSmpgdvKAEyhFtwvw98rr0kgKLRUnqIEt0p
cBgqVHoSCZiHxENtKgCvfieC+6F5xTsZnw7T3EZqsfOnalOW3ZONiuVWLjhahuK9GI0JOAJXDwzZ
ADWKfmdqw5sRlea9PKg41TTy81SMC1+ke2Xo7vFjfilVlhBPJitAdYCK2KJPTWndSEQ5vvbNyx8r
CaxbIaaVpHkynUj6WWnwVFKbpiS30APxqIBrRDjlq28m38sp0NZNHz3XUvyrA3DoWe8aYUNNk7dH
EhmfoZ3arKV+XcTb0ShmK2wJCNTdfCyifJUE09KPvrT09UT7FFIP6N1Yd8aKvFamyVFEi4mKiDYC
NRypGTVpqO4yqOE71NoOgQUkzJbdL4FYoog/d9gBo/nxYxlg2BiWgfdUyUwUSKq8U8cmfLfibNpg
UCS9x1aCemjQZc8T8McPLbB5YdQG7VFeorQPg/swNXpkp5GQpdU6Nl9jQFr3oGjTdWbLI4iCNtpj
2mRvx6nUVja2igdYecEhhcX708uwnw8k8lYN+hGp0yCvUg+qsITeHiqUsfeGQsUPOCl3lRH9sEp6
SXgmI7lZNTR6JEt1gQMWhy6YqrskCuJ7S0vlrVJ3r3XGMsoeVVBXk7JXCxlLmuNqq+0URB9paMa/
K79acue6gS+tJkxvhtZ0gkw55nXwdbQ7QGzmax2CMFXCrJyTqAcLewlHyrjfNJrrL2VkSo+toPCp
/YDjVy6L0FrErXwXFfFDGRs4D3sbiQLEhjqStKajnLqlPmmbsGseytB6qgI7fOrNwoFPCF4KwvWu
AiiNkG8dLKykvc9N5S0Mm32u4vEkL8OODITODB6mfUM/HmO+ePQxjvRm/Yw3W77rPXi//UEx/ZVF
z8U3H3Kr29AUX5QEdpbyLvX0FgNpE7WSM2rldy36OQlBDfmVc4usHzmm7k/fJYgkq1ai2ufPyvpq
DYTGHqcfmuXtGxnIKW645tKjwU60aO1gMLhUSu79qNjC1APC5AMYVMOv6H42c/ZScqv4KO3Wrj4Q
NkUZcCzpIYdWjZnVXg0dXd3mafpQWnq3ssPW1RA2fIvBN67QW+CVBezYJ4EzTPnXIFt3RbjPw/Ex
motJQ5R5bo+05XasBRnuMCuAd89JKw5eZwtsYwVieHY4bPEl810/6sFjBzE1KXCzD54s2a9UBoOV
Ngni/iKIl6KXV1029wHArcUFhN9OR30fuo6rxHPMUiFQUNo8rajAWsj8wgs2gjsYFatuUL5OTbWv
G7C5mbEORx+wciR+C5UrkvIKWjfKoMxSv/5dZJaU5qVpL+X9ukvGdSyZE3lxbC/CaEALu8YkLZsG
D2iY9xu7WMQtwLlKorsr2+BgNe9hLQPM0QmRdANZ93ZIfvDkcnSQF8V6+w0DKjfPgLjaPOm0ypEv
FYiPdyWBWar8sqJfVYGpLaW+u94i/m/5gwFkdGEQZCdF1SwLuabimiQRF0lvuyEio9jftgvuZkEn
Av0er81dX/gvY4NpsI3J3nta4XWPCkLj+Eqxo/1/h4XXKx3uYNnqSQ/i2khRFkQ0mV9Bm/YPs+Af
cSyOxXv23FTv783dj+K/5r/6K6f/HuIK+9//dfKnu/BXBSrpozn/r07+Uv3ff/61/547P5ofJ39w
M/S0x8f2vRqf3us2+fcA//kv/1//5X94ES9j8f4//8evvM2a+f/NJyY9oUzAUfu/cyxW2M3/yH6f
/4V/cyw05V8GaADI6zDzUBWZqXP/5lio8r9gz2oa9S8LkRdbh33xH46FJUO/UGWh65DJZywBf+k/
HAtD/MtCeE0gDihrSC9q/x/WizMxh9YRpovChioNBWtmxf3Fc9Q09LBEZgQuMFJkQIzE7nfEecEX
kWvNDV7fOZUfkiYkDpjCOqwRFVLl6ViR4Scx2WPoIvOo/2zbtDape2OQ26eKBdBGouk0TcCDF0Ak
4xtyZBcHN02ovDpCpggQng6OZ0QTZb4S8A5I4T6TYpCKotQcvaO1hIIdcZ7tpTt08m5JV37i3P2Z
tw1/GOEhnV8w8x3/XuO6k8DEotRSaCFsDEkJ3bEapXWUF/390BeECeYAhL72y2A9IkqHxrulbtU8
NmkD96AK/tqcD/8mb/3tgamcc+H+/CABBw75BhuSq3r6gySazTHNwsDl/u4OCRa8qJ8gpM+WnFbe
VOYfqVCrGTnY1oBVcHNSjVg82lQMbjnCzcv+N72Mn2Lhf6AiHsr2Azp++lMmT6lSskKglaMU3UUZ
reYluYbYmnJAr7Klpf4g9eTpKxrF+TeRtNNHo4W+uQBKD5rfIg09APORBe4EsX2LBvxJx2D+fdh0
ooNkIvgEQ/H09w2CEtVILueWdh8+6XKHJV86AxUq23CrWYQjQXZ0jy94tgLkFjpkDPX9P/9eEJEV
jKd1G+WGc/FfGw524Hl25AZ6NRzLsNAdbaqSe6gX0tZKkLvDkkIgbuJX8SEOYiK0AdOHH5YJFvf6
bzknZM3rITSYgGgxsXN07qW/9zIkslZktR+7WR2pv6tEj1fAsZt1A6xyfX2oc0Lu2VDnTP/CgzFJ
sTR2VbmELDCCntzhy+d95wkbHzB4sVbXB7ywF+fV5ao2UX6yzm1oUXqKJLTsIxd6M+JOWpntdT3T
btyC5+xmpsVBgYFqaRoVyU+ifAZaFHIjs6N6GslNrMH9mAwyJSoXaMMYP6xYt258NeXCZ2NQMZeH
uYKQajj9bJE0SuEA0t810yRdtWk8PkQ1l2GaSM13nZBmZRQDnUFdFiT+EzXfHlnWBSkm2olprq4V
3EcI4wGZfZlwzsxvXEmff9+sHjw/gwZce9QTT38f9xSaNS0663XeUHgpC5tQPOypzujejaE+byuk
WRQuPoy7IOKYZzcOzg9NX+X6/JWxrZCKkHImP+zFL5POmSzLP17fVZemNrOt8Si0mOO5tWI65FON
gVtE4kgDJStNAxaVjMZtIQv3nw9lGAhOIoU5L+TZKrZxxS2a+4lLHAnuBmcGR4uCZDVgrnGLSP55
G9syjwfwLQU5BhwCT79YrNdWCB+f0xkLwKypLo27vAPCvRDA95e4yo8kLq2v3St5NYJu0Ys7X6KJ
5dE6/ShTBWGMVhdkY9hGJrVKN0JqBtPVSX9vcL8v/VS8twysI2RMpo2z587qVeTxvdkrrVDyVd+Q
OCitn6y43jRHntHZTQaU7/q3uDwoC4QIjsynP7soAZ55ChK5sRvWOe0LLY3tR4NDtamQzvugXR/c
oyYl/bw+6qXNZsr/e9RzEYPSVidFlltqsaLR9zOEMAkScyNNKJJcH+nzZcmFoiIIgVqgYJJne802
x1jx+B939m3gERT6Hf4N9g0FnwsX1+kwZ8vY00CuFHt2aoLovkN3oaQ/AXZZ8WkqY/+BeW5p5XBe
7Fb6WhgeVeZwGNJ2YelxsMNTp3yUhsxz8r4tDhRMrIfry3DpNjF1mDacOHDO5xJDHVTNsQtyYFgE
txutHWgXNbb53AYi/9r3qre5Pt4nhSmZUAkdDkMD2I1WhXa2mXO5aMwpU2IX8K31s4HE/T521tzP
HBoD6TNcaN6aLsgest6w6dbo7bANlJB2cCLiCViA6sk/+m4C7miGulHfeGkurYeYJUw4O+gGnGsL
40/LVgu61DXapn8ep16SFkZeSq9ctvEeL+tbopwXzhlhrGWi1mgghHAe12OSrFm9NaRu5CvAc1KF
9yOE5vK1sfinBkG4Cs/zTDxe/w7zvjuNW22UADVQfQrTVM71UOJAUfoxbVIXty2PSsLoueWg5isZ
p42joQAcnVQlWSoaEs7Ift+yRrhwzhmeXOLPtYYbzuntq8KOSmtgqK5qZ4GDjGVFRxKeL4CaWw43
l4aC98yOUzSDDXf2Xho5cXHS9DzNVo73eN7V+6hBPTgteuzHrq/qpY+p6RbPiabqKBPMl85fmRIl
fjNvTSRchUd33s4UexUnugFyR1UoBnrDum3pal0f9MIEDTJfVD0MIIbQU08H7QCie5S1fDeo2uCp
9izPAZk97sExVavrQ82f5WzXmNA6SN+t2Ungj0jJX/OLbZzjehgULqbwGrwhsB5eorZYlwfNIiHL
ccKhSbcQXD/++cBIx/2Je9CHP9elY7v2Hlc5tjimP7zhlFu/ZXhVrbUZWlS3repGth1/maPfWynU
hRuBSAHhFY2bC+WVs+VNdL3S8xBBSAnw4TEp/Y+pDs1VO+JEFuXoiFyf6aXhGI2iBrcBofyZzgtp
NjmKp0gOZDoKg8pofY2nqXgtgyx5UnBYvLGyF8dDOkNWFDJ83vrT3VOaUqlhtokA6tDUh4zHalHr
RJd+N1O80+ZGLvh5B2FdwPGQGWz+nvPP+WsHwWMGjYJ7mjt5sCnJfptdE9NonRIZx7GgekD19TkL
jPLGsqoXB8YNBUUm5GDwDzsdOEzjbGhRYHLRSp3NApMUdBRQ02FtRYN4zLUhw/LE51QvbBsQ9TKu
pTHeF6AJt1ZECLisDZmCszz4SGPCo/+d5F6VA0uLxKsFD+PY+nM3CIMh/NtGv6GvH5QoZiJBasgP
I6A9tDgwwJWc0Nfk7wgHgdgqcWF0lUJAe7y+jS4EHsCzTRn3GzT2LE2cLXSltzCQJ2CeZQN0F9/H
wlUsHSOvAW/62IZx301UdmEdJ043o4RQKkmpluvJSk1KZSnF6bifOyzo5EjVjSvrQgWH38YeR/4P
GAZ+wKdfQw37KOwFEm6QSdVlY0zqU67Qp4hVxdjISkBLRzVxsEwEyPS+b9djO0jg2wDyX1+nz5en
MKnnUUwCyox61tn2TzVlxBPW8F1T6a0lCivZsoEBt007KJDXh7r0SUx1roYyZcTZzmOtWjQA5jsM
t3GFlbDVHLVqhziL5YQQqBSw8w0N03pGkJTwKH/higYtrh9620GjzN6ZJW4AyZTSYcDYeoUMQ37L
lvzz+0WBl2qqhXuyQTp7dkgwok+CovEDl5aYiouiGtPYRcoIoL3tqpIfLOAZ34oFLg46rwrRuPXZ
isqv7Q7QoOe77cDZpGRWBJtYFqBsqimL34BNU1aF/njjy8/39ulbNhez/8+wZ/e6Kcn9AE+CS462
zjaxNXoYFfCX6x/90uRAcBLbKbyYJGqnG90HTRUUuKW6Ya6ZW2OCGNbGfefauIDS3UFhZRjk4tbh
n3ft+dw0+swCFXTqfueHX52CKVFyPXCVLIHNijbrUvPbxDENaXoSANVX9hzaxxmoYsg+CDaQIN/a
7vNm+fwjKM9j8k5gK5+dcVF4JC7zj0DPXzvq+uBvLLgc92bSNI982u6rVfXBzuCm2TbAILZ5YuSH
Ps4kGu2qemcYY1bfWJnPYS9uKQqSUATciKqev66KSYZZoR3pEogXbj1UGZgBq1+Fg42/RFQ0B/Qn
03WDMLDbUpZ1ru+GC6V0xsf/jDuPR5Da9el2aJXB7xCd5hUyy3rVkWCvcH80DqIK+uUkqcM+B3Yn
L30liX7W2HbegcC2Kmc2DqbAUGg3nuNL1x8WJ8QZGhJan1TlFNGUXVlVgYvixrhBgx3Mr2+/2j7s
6OtTv7jyaPb+qUxqvEunMyfDS7VRHjgIcWxssJrTv3VU0taFGGus7yTop3LbaxsFyf57rxvUb9fH
v/D+0yUSMIwRWVIAeJ+Or2Aia4Is5mrTqf6NpfeuZVn7MlR9u6F1G21V4P4IpaLsdH3gS/eMgcw9
KaVtI84/f4K/Ip50CgYLORUGlosZ5COSPWxt/cbOmpfv/LDRi7O5u+nSYRRyOoqZ066ylRqu6Ezh
wjYX5eLaqByRW/6LVoGNuT6rS/camsQExCY7h7f8dDxpqmcIEuNNoTrujKmCSY/HNUJmRUkznNgm
WclplNxSqL40rskqaqZsGJSfz1YThZtJjhAkhBE1hutOtZBfGeWj2YcfmhQqm9LUPq7P9NLG4ZXQ
bbJHJmue3eABVgWQvevQrXS8LMRUNsSoo9XCllfMr2BqO5pciXio0+rmobl0PM05YKYmqtnG+Xsc
WvCwLRGHCKRlqdOmuebkeRVs0O/Wb9wElzbQ30OdPYdZlgxp16YgFWclKNusjGWnKQJIEJ6BtWKZ
NzbsxQ9JKoMkOhEHmsinG4giixQKBVU7LyEOribbvis8Fd7oAO8njGVg0WPSr69/y0vryVD0Rgg9
2UJn169e13UP9z90J4x7ZvBeiHOWjYc5RIwb992lY8+1yp2KMKeCGNzp/GII9YKwicYgJTbEBuhM
joUfudcn9Kenc37u8RKmNoxYDgW8s92J9XzZ6Cwh0g5htRvVylvRuZ4hTmFZbAAsHToZOTzFAt1u
6QAMRVk0H+jAtGu1LssNQSAUlA5ScCwp9KfQCXB0Le1dSzWKG1fwpU9OH5BOvaUq1LHPoktrSlG0
QHbFneCGIeYD1a2oDA0Mcmgv0TScwHma2vONFboQCwENULHco+LFOTqL8MfByvEqqFCLhpV2AMj1
VWvC6XWEr72URna40pbJplJA79iYYXem2t9oEl+YN61qQAM6PssajdDTrSDVTeI3Gf1zNcxaV5eH
ydGHKtwITdKRILJCJI3y4cZiX0qxKNLgb0DrV4W1PP+qv96dGqUlP8AW2C06u1oHkD9yp7MCyBpT
hlBK0sUzdi2Fn9t095KSzTIyZRitQlq1txwoL5w7fouBz5mOEuenzKfV1XRAJMV3M9OXVzp399Hq
fM3RsOa50a6aN/zZgaBHpVNinhXdIUqcTtv3E1UkY4x/RxMr+i71muCblpqpghyErKwzP4jfI82q
14EPd2zZZ1W1vb7jLn1uSoB8OEI8XdfPbza98LHPyAOX1pO+z9pc2/ZmG27hlHyUSOyB9+7a1fUx
L9zeVMWYNok+KuPnEA1lID0GxUi3RgnjtRb53VYKW3sLQS/ZtEUcvF4f78KjKHj9ZSiZvIyIXZ+u
sjXoXpEZKAuE4BdcPw+zldmgJwDH61eLMs8hnvD0uD7mhU3EW8EBoixGEC3ONrQwpCEaMlopPMYj
7O7eWCeaHK60wYgfrw/1aTlJWHC+A2DMUqIcfDZUSZ9tIouP3UgCO06GVq/lnNsy0yW0rjy5vDG1
z4eVrcrDhKMo9Vu40mfhG+xqNS0TSAqB3kKxUHrD9SSY+otCjkuU3JRx28gWAtdmp6ziNstf4GWB
CYWmdeP8XJg6jWxV5nnUVRqOZ5dV3aOJIjdUqbBzL5a6XGcu4m9ws2zMyVfXl/nTGznPGks7wWNM
Kcg+OylRya2FYbzkpLIHJh7a/WguxwKQ+43H+OKkwC/9GQg75vnf/3UX+kjPkJQ1khNhB0RxDqKo
lOE24CkAFgNIuMvrE/v8LJPhsFXZpAJEBuXG0wFzWWnacRZL0duqWBuVXThVX4V3IOOC97Kmgxup
kb4f5GH4Bm6sOerBoH9L5cJY+XUHfjwTCE/5IRTQ0s6+lZlVHeJcyt+7rmpvbPZPZ3n+rQREtMPp
BKnn95XwhwQl+FCCYj9kO1XSgp9TJ7fflNjHRq1AiOVbPmaFC0dTurFOn470PLQm03nktiZJOtv2
Rlpi+2TTsMAbYtx2Uam+oDpsrCoR3XoPL+w10IZEZOiA47hnn20BVJdjE4uIuZM6+rs2iXDgUKTw
9fqHvzQK3aw/vTwcE42z12fyegxptEhybE/NtyQL7b4tilu9+Quj0GSiAYO8NAdIzG/gX9s5UjzM
2prRc4ZU1/bl7JamdsatAs6lUf5UrcjaMaw+r1WEAgSNbUHagoxub7JSwpUX4aAbeceFLUBqRX6M
ZR1N6D91+7/mIrWgwFGYm3tWYboFhaut4CUmDkhh5cYt8GkoyuHgF+cuB65PZOOny2YWlp1SE0JQ
dBwqd9C18GscTAjRR6n/6/o++HSmZtlxzpNMFVWjZXY2VK8Dfk78nqGqSNkh7eG5VWwEBOSKuaxR
wzhCDnxJ+0Z1rg98YY5Im5PgkO5zqM/tpipYx00ELNLpYzs84tHkO3rR2shxqPaNOOfCUCYBFvZI
M46XuP50OQtsD2w8jQXiyAOAmaZDV8cgM963IsL+/fq8Liwo/T0af7OIv8GtcTpYZwJ4N4IejZ8B
BDSkH3vYVx4YnoVU19YPlGSLr9gpRjNM3E/+6TWFBSllI5RKZJA2n7AiMYzjIlWQ8Koa+3voUbTE
sXfkjINP+efTnG1PKXASQn6KHSctgiiLq5sTDSpWfXUzjA5FuuBJbyffXsIU1pHYENlX3yuib9fH
vvQ9TYqNAL00jI/P34HQwB5QdOaM7ycBQNkNY4+uMSA5B7fwfJ+uFhYUMBkmmIJAA/zN6dfEoC/Q
UJEVDmogynaQp26HE159Y0KfXv25xQTsVKPCoGvwRk9HsQfFR9NSm+XA0mxnJqO/HEYtuwetpW78
oTb/+TaxCPpBEaOwClnl7IkxQBRUeYU6RBrC0LYCkJh0y6UNvAnjxjtzaWog7kHJ0SX+jJSLsaQN
MIdD55ha867JIfEjV4MSQY4dq+rofdOFm+vb45NTtcxyCuIDPhtPKP98upyoaJHbca86VkM5aNGN
eTotkjFR3Hz0u6dUMXtIZ8k4OWOp2RWUQwlJMTFhra6h9SbMXHNNWCdfrv+uC9uWnyWALpEU0Ow8
u4Y6qdJq5m/zsAfZd5knvnN8vxvXoz1MD/94LDAA87pTS1YZ83QJjFz3xiFDaSyMc3AHOdSeNEsR
wtVSdXV9qAsXHkApgkcyED4ZLImTN74KLA/TUKTcKljAq2BWQOMOV3KEStCWDbSqe7Xb6bEWaf5+
feQLC8rIvFq46/y5a09HbnNkNu2RSU5RoyzKDt3vAtAvuvldeWtPzQt2kq1Tg5OJx/l0JMyo5p+O
hRwHfk3+rNiXArIs9VrZIljer2N0B7doY6WrUeu8dakDxlQtCNO+0LN//o5hWMVNRLZDofcc4BpN
SkDTU5kV+4E9dVOv75JMURwj6/S360t76aMCn6FOR56HqfnZdP1e9Egjlraj6pZ07EIMBFu6zwhM
R+ilRpFBbgtXS48Q3vvnwQ+QWtB30Fc4JudEmUptAJqJyna8tHhPJ6tHHp2RabRMN8pdl/YPsTxV
VoBCQEfny/+viK7UBfbsbWMTeCBOOaFmt+ni/KfZ9+LGl/t8C4ICUOZqLtctAMazoKAHmAfbH837
KAVAmIdW5hh9paPLn5uHZuySG+N9nhnj6RZYGXJjQc30dGatmcdjMTN4m//F2XntyI1kW/SLCNCb
V5JpyqlkW+aFkOugJ4OMoPv6u9j3RZVKKKHBAPPSPcMiM8wx++w1jz+HLKzPky6eF+kupz+vk2sP
orCCyh4NB2MlF0ctVuSBp3oPy3GUMGeIT1va7v7wMrh1kVx9ErnXf5vdpNPw8pXaNXIYj8SO1q8t
zHUKDztw2UCSapk7/fuX4s4i5Q8IF6PL3itWb+WKjxGjsgws3tFrqJA3MsZeKMwJ/v5RBKT7hcB9
TBHn5VsxlLXXRXtQhFmZp9Xo5gnWviNiBts//PWjGCogG7MJhmmHXayJ3pCUnbfaTz1JPyHWOrPO
vd12z9j2zN/+/Kwr630vutHR318LSdrL19JMJeOs0PqYJwSfkM4uz5OwwH0YuwMpkpPznx/3e5SG
OhStH++1ty69i7VRBy0WYNbsM746Zgc8N+AGBXXxtwUnDn5+qv9XZrGzLl4qIoVdKUH7lB9oWjZj
tmtOhvEuK1V3ZgyCXsafX2sv3r28c14+8OK1GInBh8dlHVoVrgmWi68uRQ6JudjmvipmpziMUdvf
+Jb7jr18KBKIgOkc7lZGI1/+dEziZsuAP3Oq28Z/iqLFOCh3rc/hkhdHzAnaRG5LcMcUknsHAnX+
58/vfG3lMKhJ3YNQ4v85Wb+eyaSBGp8E10+NZdsdOSosJVzVHBt+1TOaX+uGuGb/0X57XWiE9Duo
hpA9vXzduZvYec7KBjQH73OZKcPHgH727sMm7G5V964+LGIQ1Gc2gqmuixUkSVArZ+TllrampzOL
5Q4IzHpGRln+bdubxcqeCOih+byeeXEwt4GGMbWBSplxLGb6yLH3gGFMzToc3nKB43wku//hmtvH
b/aLh3uHcunLj6mEMY1hyQ6R61id6RWpNFpAZyINhzuoSvPvT0+yP6okNBQpy1xGuW7I2WwXvGSv
mv44+YFE++gad5HZ5Tfy3d8L3/sH3QenKABTnbk8Y1oHvPFQsFB814hgV1q6Zup92rJ7F0nzqyCQ
xgew197BRLZxXqxBHRihx9uYDOPGa1877lg8/DmI30KCipefmXy1yqbJ4bX7taRjizdfF0B5//NO
vHb6eOyJXfdI2hJd7AxDjjlqicnDN1KEKRlVFVe5AzOyXaejn3lTOhZtcOPq3S+hy+1I6YTKBdE2
lf2LFeRKbPC8zCeX70EzuKWNQh13ryPGykaiVqyZBVbyd1EOkOTPr3vt4NkziQClHarEy57v2nA3
DtLxUi/MG1y1W4lV1FpQt6HLPGFHQZXxFtb52g9JikrTl1zNZ4G9/CFhJxkgNFYvRXEkjquN9SdW
xeaNqaxrp86vT7k4dTKU2QUcGkp8wAwOqzFOsZqiLSnEdEvcc+1RlOcREhBo2PT3Xr7Q7Egz3ArL
o0zuoAUzsw0UC4L/tveKw59/r98HhvleTDSTdXK+hdalsGdbsMkLYZOkg59rM12WnewgvCz8hEN9
W96VVW6fGm1FNTAqqsGZP6PcmHez8j//Jdd+RRphzNvvRgGECC9fumgd3VkWJVTPYWRiUioA4RNu
H//8lGv38h4i0jxFJk1o+vIpQ5NlIjKFn3aqt924noDmMmaHG9WsZoANrsz1N9zu6xYMYTbeL3js
djcioGtHAnHBPtTPiD0GRi//Bu7Fuq+2yk/ryGjTVi3b0Q+meUgRXvUnKDr4NPmt0/wPWxOd0P9b
GqBHvvjATul1SoSUw5cFT66BxlICnkdSuZocfM3sDKvyP3/sa4cB0jR0xSb3JxKQly/advZS+DjV
p21n+q9H0zDjueMcFzhQHVTB6OeNB15bQ7usmCkyj8Pnv8X+SypqGFOmh0L5KWlumayu6F7N0ZJ9
+fNrXdue4X7SUMlgZCy4OG9kLdwARxw/RdToJLULpHyq8cIPuyp6/+dHXfuCVCwjROuMDBHHvvyC
jo0n8zRzkPt5xkSuZ9jM4RqgWXoU/MPSrDfuxN8FqxwHvz7QfvnAzsbpjOkzL1Wymh7A7UWpo90m
8XVY4zqI+7QbzdXRtMbwCfDdl3Ae/IMfwQr2MVq6cY1d+2u4nynEo6ShGulf7FZ/MIY28km2NtnK
LwUqWawIhx4MDejr5mc34650yIGjMHJVWY3BKi6aR2wrDAoRrQHnZN3w3ruxyq78/hBed/uHPQa1
3MtvBK7JChdi+5XRxsOiqIWqwX9cly64cTpfWc8vnnSxgXCxsjN/4EkYH37sh6o9LZvh30hVrr8O
IcreDuaFLm4bLPs208GeKM0Grz67w0q4CbskHaGv3FheVx+FvtFmyJgs2r7YOZvXdpPWJr9nW6q4
osty31fy/ebgWv/XG4cDntYKdh2cCJf511xGHZPzVASCAW5fPWM1biJ7O4chRD0o4eWN510505Hj
0OLgnKO17l78Uro0wt5pOHnmgKGbYgycZLVa85yXocT8qauqDwG2s7eqfFfOBw66vaTKjcbtffFY
a45UsLSE02CcAIU4Pm6HlkVyWW3ZK3fwths78sr1SbuR1v1e0Qnpkb08Hkq5Dpj1bqReVjlTYwGz
5Q0aIx52RJuErW5Og1jDp7lwxwQuvb7x/Kuf+Zfn7wvslwO+nLTqNw7EdHbd7YzLZ3UYazu8VwOi
fgcteeKBs7+x369E07R1maogOqHtcBkzhKZYWnep4cF1Y3/OAdYnVWeiJ5BRfh6zsb5zrKpP8Gqy
b+z/a69LTEQcz1HDBbD/819edy37oQ44VlKGw/GHDjCXcHThJMXaDa+2SkuMsOVf667oXxOeUDCj
/8mPfXG8IeCouKTZpGVIYZBkAb5P3ZaPHKS3HEyunQeUSBgYYQnbpPMv369Zh9qZVuqemy+YQJ48
laz49xwnugg3PuW1nfLroy5OuXXyrcmrAwK/jU8ZytI611ZmxWvvYmRGIHT88wF0uVMciqsUXhAD
oSj73Yinx5Vtv9fwzpud4NvazOLU9rM5MnQkcb2nOXK2pKehc5OTL3HmrPON2OHy8vjvL0DYRm5P
dd52LhZPaxl2PiPOTy0qvg/M6Vr3EGNuNUEvv+v/P8Vx9z4ZpYPLOQ9nUutYDjAHcL9pEhQ2zWf0
ZAiUc9kb79GZFn8refjviRRHGB1jT/7Wt8Zme8KUT0E52IbortyKLOmUBC7F5v3Lq/HyUReLhpnf
uYvcQQBUquoU8IF67OHxxbSwsrd/Xi9Xf6197oBFsws6LyM96FzYBGqGBZHKnwxrHN+ZOI3+Dy+E
Fpv6Py4otL72o+6XA0XTrGkZcxLMaA3RKff676IRE2b44KH//D6XW3v/dKRXe+Dm+EhjLj7dkDmb
4yz7lN9aCBSOmfm27YuG0bMCv/G/f9ae0SGB4erFZvflW1lhAfJGIdVE8qtpN1DNHZkyIi7tir+s
AuyvhfKe4tDuafd7razB1RCXUrzR3Lk5b3h7ICWXdQqlrEv//FbXVgQOWiY2BntF5VIjavqzsDoI
Pgd7zNVBjYt16ixsvP/8lGu/E9kFDXVehvrtxYpwRcutgrfrYd6xQFnkU6OxpbhzpBhvRH9Xjgpa
27tVAgp12icXS2KCZj4PihGJjY31qOp5OzrGHPynaj2FweK//vOrXfmA6KL2G4x7m3H3/Z//stip
UFWWL/EK9JQ7P9t2I15VXe3ceKvLO5oVQeiMTwANF4rtlxY2KISFdAaoWB0yvUQPzpSQyrgJ7Ebj
tV2K4lBEMrsRbl75lC8eenFaiKphYjgPigO+4Ph31u30ulqq4SFotvlbyGj/DdXelU9JtIe1HNfZ
botwUbLQs42GBldQIJujg3VLFIGsp4f95x/st2LU/i1JP5kaJABh2V+skLLLoiyssP3azM04ZBFI
uiUYskPHaZL4Jdnv1LbipFrPvd/9DeLMrm4ZMlzZECjOGdpkkAdvL+cipI7KoukZpagOq9fnab11
0ylUuKT7pMWf/vy+1x5lcRozuMAVzS58uUDrEQVzD+3ykJnNcNcvGGlvVr8l4xCGN1bpvo1/rQjz
BLQ83i68JZ6gcvHyUfvMSNPleDT7E3gLlsnwpukkHVlu02dwEMhjpw5q6gLWIrvx7CuLlWfT1eY/
iN0vf9VlJUcTXlMdDGH4B2cjC9L0oBNHconbPSa7/8Nn/eV5F4GPxNd89Vyehx3zmITljIhGuMOD
rZ1bCoErm59mOoU8F8sFwrmLWDmcG9wWHMzSGME2v8KbGtPFrcs3snAD+IJKgm6Ngub0P7wggroQ
3aDjcZe//DE1e94rGRU8SK+e7/n36nPdozuNMMa7+/tHcXyi68A2hx7+xW4wR8J2ikD8dnMxp5nA
/hl7CHkaikrfeNS1b0nswzQEElp6JRfHNeMGQI8Kj7fC/Du2Q9kdBUibQ75O7vM2V91pNzK4EXZd
W5u/PnTfor/cEYHyHMOpffZFYPb3vhIW3tx1d99pXdyHkwpvxA9XX5IDlN5IQCp5WYR1c6hEVQYW
0F26pwb4zgkc6onwyz9lHaycLgpvxRHXHsn1RM9tvzJ+S18nezV93OwxcZ2LEIArPapUKg9lvDvB
vug4gk4F5to3dv21w83F9AkxZkBn8XLX+5UpjAg7/oNqR32YhkkcGb1n4F57P/5+jbp7WxETL4yK
Lu1GjbKzoxJb84NpA5ovISkkxeLopO+M8X/YeUx27z0ZsioKSy+Xi62zYQokw8E1DtLPHkygOySK
63mdnOn457fal/vLE3tXWzMmQ0aA/OOy9qlLxNZqC8oDM7Xta4btukdX3Uz2f1//fDUaTbvu6L/m
/csXwgmJkvmWtbu7ZDqYsz76oY4S0Znf5Fo4N07m35Ni6mMec0boqqhqXB6Xo7WBD+1HeQigeoB9
q8NjL4xnT+/Yjnyaz7tnSixqBa7HXdYbacLvGyFiFmDPxWl+7NPdL981p5ePIYMa8ebLPOzlpvXe
pynyzo20ijMMGuAPRsObP/+Mv28DJOxMPPN1dyXgZQU/rMoAClw0YjiTTQB2x/EUAaSCJqzr818/
iqYrSRDPYxglulicSxblE47vzYFWtJ6AUQs7g6zZRl1MIbu8Ifn4PaLAdjZCnsRUI4OPl/Iufqm8
8ge8z9bMkfcztpq4VoAfQbYZpU3YvkVV7kBoXm685bXnsvHQj+JvjJfjxVu2Q+Nlym7qgwPd+Wky
oXfNPhVJMRvv8gY6RlvavPDKUv77z8ss8z4CQQKDVuLl8inMYZv4sPVBDMN8Z02Aq+1Awx3Eb840
b6zVq2/JnCVzOP5uwX2R0ipnkb4eF1zsNkSVRqUtKIgjXkCVXp8rOcv3bUT3p5qAQf39a0ZkM3s7
eBehXAQX7jLZEBcorPYe/geYBDgnmW3LXTuYzY0ldGVvIItlGTFV+t8B9PKLqtLjFC1wAxND6NwD
0myBEQ/i2ZV9e2MbXvueuA+gh2LkiCboRaA2yjKqgd/WBwhzVtyF/njqjak7jJlt/YMpk31abU9D
rZmmG+t1zzZ5j5dHOSwObIz3yRliqUtvgHGacaDOFuQfKHtAQpF7WJDfeohv8ZhbjfqiMzPLk8xZ
Vg4hVoNMtZCdi3wLwLDom2CJHbUtfixLQ76zjDoANu87sgMzOKMgM7QvE/w46j4OMB76dzC4fw8t
HdBvyBYozQfREjUo2CMpaTvD5ot7N1CI9nWbzclarNwsdpMXPKfIl5kZ4o0RQOkp58tUV7K5W6Ys
nFNbaUcluuff5EEVxO28KbUbz0OPUskDU5s0vbA/FRILtVQpyGh+MUCP1UIbX7zVi86MhFeYYS3A
yk+Ctz7YunBBG3eLBg7ViBzyx362pEwVqZRmJ1QJ/mDrrD0+4Z05dqKBNSaKLJ4jD6rHOGXu01jk
7r9lVUBqUczL5XFeTr1k0doQTUJp0DOtC3N7mADmOEnQlKV5Z+hybuJoIuOL147S5Slbw/odGstJ
IusQwQkL5Axqd9hHP1wwZt8lMKS9GKjqe12qwH3oZVggHbB9EPCZa0x3Ve9I61W4+uZj5Zuz85Av
m/iHbAAY9FbMX9umqD+7nRi+YhvXw9sZQ/y/8tCpHqMObskBeHrXJuBo/K9WQFKRDEE4i6OJBd3X
EbInBEyTEVMu5+KNORo0XlExybMbLOucuKoAHjXZUyPTSbZQWcxOE/NtzWB8l0Zb6jhX2G6kBPPb
neyxgQe0OGDpbWjTfq2cGbbitmVgSlStneCwOAHjunouQwMw4gJpd/RqJwQS56t/cGXMXllrBQ5q
6F31CZ+WZYnxLwlEEi5T/STJU37aJVFgXPTwz89TVlTfTD3jvSC7xXGebC0gjTDB1fYxdMJW45rZ
NR8naDBdskbMCQ2jUGBvmqa7m5zWd2PDZHg17jfdfqgnYcp4lNmikkxJfglRS0AoJlHpTypbtYpR
CMI/9jWAJT+TVXbf8LDvcwT+BxsXAeeXXJloIBiM9RuTottDheX1j9DS3GLAr7d+xxhTZKiQ0GAe
HOju9YiRQxCPZjSYcHMwyR4pczPhm3n6X5uq54/cBB41e1lVn0xjs9+roBF2YnStP/JN4ED1XQgJ
nkUM86Z0sWJKgh6sOWpioxiPIp+WAchEYxXH1ZxAPTSuvVNo0FKub7ai3PwDwD2/SUlt/cehnnUY
U4cyv4qZYZF4sKzwbnZsZgrsvgIkJUPIVGvTGA8oz8S3LDLWd56yqam45bJaSBgi93Ecx7VLwIsV
7nczKKIAXvC0HXpq8FPqBlJBL3d7AFxbxthaC5O66/PjWsJo4tcg5U5aMVXqqLUfOU8b/7vPbm9Y
7pvMXpwlHkZVcGioYJ7rO6x0+vxdbowSH9EOoubXRqsgOPYQALp/a4uWWzw4mzIBato4LVqlNluY
0jl0UP6IrLsXQCEq0F8qn1+JytqmuBHt/BgMkIBi1Xejf56NYSg/eYa7VKfFgpXOVjKQ3Dbg6OhX
muOITCzLxvcTo6HrqRuEBnpjbN7PSIHccTGizp1YCGt9LSpCoETOowGFp58XQbhaN9VXSGjFECOe
1OWzss2WKahOBrn1toJENyabXxYfmGs1IuydC7jiUW5NcFRDhsgPBTKGic+yqC7NRe04YJNyPI4i
Z9IfPTjCfhxUIrTPtPyJ4Ljzg/zYrMViHbeNicLjanWd/bg6UEt/TpslsnfOADXrbYcJ2zuUflwb
4DahP3mlbRdPYHBn/aPGjax9wDwKLFpgLrX9SYnSDp/Cqa/ACOL9+Lbv877mQBCQcYt8BKrp+AtO
Pe5alcVpNP3qZ1QHGnfqClCotDhujkHvTcE5CjpJWF/oXCbDLLstaf3S50csDEQYzIupk5Nnc3n0
Kli/aZMF+idez6bzNPtN8+9SdN6WGr2P72GVtdp+Kput/tAbi8rufYH/fNr7Rfg20KbVHOilNcMR
mF33r6+DFr3xlq8fIEZPdQK12ygec1WgeYz4e5x0g75V3rmr1Yt704f2FC+1NIpzbbjb/KBDwbm5
iXF8cCA4iq8r062wn1pvw7sFSlwfA3+s7LejLNr8NQtQVghenNqQ4JBZbq8CIrEOTF9gDx+ZkbOj
k99XvozLwcXUcchEELxVFiQFkNWjbrJjh/5pSad57dBGjtWwjseal5FP/bgDsMyCwd4GGdw4O3Ex
aP+BcunUnKNpC6JjYTYrx6axaKpoGdIc9xAKKEo/CmcTnxX6hhFerQyDQ6c950MdmPPwWAo7LOoY
+zvxrjAGv4RY6Bd4L+BS44zqENq53pakhCoJ53oOEYeKpynoG8M5Rnh/QJbFyW6J/rWcOjef69oy
p49Whkvkoay3DPAZ7UbPOfpts4XHYfTxYIYP6w8HZw0N2LRKMONwBJ6zyk+m2GYA7mAgnepojMak
l1etKyWk37KsemhilNF+EjQi0uN+pqotGzXLk666Wb3HzHE3aO1lzqno9puF7KLtwtTMN2BqJtjM
iC1vdc6xDHUA+K4Zhj7uKqDecbAFvfklKsKyi5kx8sHP5ksP9LgM7Dbh9AIfL0IUKRDKFzbx4mRB
kCAW5gRQZuP5ewlFrY9qaMomXacMyuCEk8Uh19maP9lL3z0MBhistBhk/WhFldGcm0AXZmLNtfg2
MXSLatQMqzpmqeVZUkLupUxSKw2228i8Nc11Ey33yuWQw5dbzFuy1Mv4aUVm/zwxwyNSxnWXLNFt
oU2IbmK+W4SY3XSsCsXhNtnqI6a7EVxHwi0nLhe1wmBV8CCRI4JvWzlS/4nmAXhQnVf1sxXkHLkN
imIgdhwFUMu1axevCxOGG+d+1TRxJVQRYU1qaU9yhikb4bZrb81RjWZXpcqYW/u4ZjXJdIUDEywH
Z12fRyxcHDyXNNyKLocbFLe0h6eEmrNvsxi3SbwSeA/kP8amVAtzClNWAfylKtcm4J0IiPFJb1il
ugrLY90t3vrYh97o3jHm49jnul2K5eyNlupPwsgUf7sOuI7KZBmayH8v+9WXFSGQBuQAF1IGgoE7
r42epAvf/akv8WDhb+vnyGbmcFthNq+M68lPhKuy/xjIvsuesyYCtZmYxPGgbg2v0v3DNNvwjbW9
KHWGLdC8Eug4RBrIKld3bhaOYkj5L6P4OeSi8ah8t+OUToMv2oNvVAO/Cy7WILRF0LgxzHAa6IuH
2028Rg2uw8ukw+5MYaY30mitnflt2HTuB4v/N/inM3yqeDHsYTg07IP+aJtr+LXztz6LLeV3wVmO
AgIsqWQxHpwoy6aH2Y3G98FGmRNqKxg3tMyiMePSG9Xw3KsagebiB4y6FpvyTTizLqu9rL2Rk8hQ
a/S0ED6Xcc7VMqXWkBXfvSUIQWKGpffFnjNPJnMQiTcjMYmNxN93z4ZvlpCg64jGG+lNrlKUzZmN
1a87PrL+MnCHZdk7cUSD4nl0om45tSP/rA1zt0orQ9n/blVpE/LRK31buPPyWc1N+UrWDmViCHhr
/Vj1tUv8IQE4U8+c0cXk5shEq9FVzF4C5sEA2qpw5FppuaCF7yfrA1jJYIgZypHdYZjq9rke7HFO
jNodomQkbHstFxvqZLk5kTqRgskf26aah0iHYX9emnr+ZLRR9FSuUemy5RxrI3qw+F/4Ex6X56IK
jmPlGM+t22qO4NwJ7zTE8h+Vv2btm3DW9jML0wHW7ArjHXqHICfEq6t7JA/ZB7dB1B5XZBNvsyoT
QJuLARcgk0X/EOSt4DFFaD4vxhpZCbxq9RT5i2kT8GIP/+B3i/txNIlieZVsVedyZRw7HR1vJvpk
pOWjZ9XseCeC5Xwah3XI7mQo6yBeGn6fNMTr+rlc5bBjKkuhqYzBaIhN7roHc7bN76jAmCnS9Tp+
01yMP9DyhkCJVVQ+LUpys4V6MuE6Txw/B7aC+6mspcJbSJgTvgbK8+qkIOPx4rUosXt2Q7XFliis
u3Cw9yoSCvPjljn1mESLCX7dcZUODpUzWY9dwRqNKdBmMNpHHJIRMwdZe44QhbUpH9r3D55dGvfk
E4Y4+t3gf8+1kQXJNg1NQT691RU3TM8dsjltNL4iEtNtLNrRs44jN0CYktjlPxVgxDpuprpsT5VX
Zd8UkFJyBczwvYMncARg/n7t3jjkuSKd3Nze0ynDX985Y2gRb+KM/tDbI//fVTWbdcxSaP2k2tb6
tOkdxN5ilVu+1ZNlfmcA0NeJkDBVj433n+s4qTSe2E7hj9wLvvUdb8hapJ1nEeRXmd9aJPQeaoqO
uuWSKL+26xR8fVTFVpcXc5wvjDQjPjR8svVxosjqz7P/z2a07pZG2BJ9xZt9WA5c22LkYsYHPMYQ
Q7ontJM2zKxFltNBe0F71xedijBRmrKVH5gyC8pGvwPQOQw6THwX67lXS1b3rxqzDlQs+j4KnzKS
3TPSaOejadmZjrsZtky8ich5V+bK7Kn2FFua1/vd4GjbWRPTHAjr7ZK6GIzpQL/13dHOY6x53fK+
lTT9Yr90XZDm2biex76MPm7Ej4/lIKwvWLC09eNW+MN+p26yZ6q1dt7YreMb4IL9/mvpGnV73Ihq
fy4bl3FS8yf+24Gh4iRZt+Bpbug4wf/tVXFmkAQL5RKb0S7GX8ZWaKK7AsRzqH2gvoVLxNJu/pe+
XSZxX49tRTI5h+6U4IDBMFHmek0Ac3cZWaa65qDnh6yjVxrrvYByDuWW5y1wKh0jNR/f2KLJtuNs
Lt3PplrWKQm9JSKaWhgCTVrLzb/tGQmXGyf2fCTdnX5wEVhFanhtYXDCaj6IHy7F0ZOL+rpRD9jS
RnRG9ADIyX7u0Ei8a3ss8RNzWvUdHc2crCkIyjctSNAp7m3fgOyn+n2i2qvHD1bmFt9sZ3B/qkVF
9KazvjstyuGaImUjFXfJfrGAGCN5X4XbNMaqDUtKJ7DrM85za/3J2Q+5tRr0/MXpTKPm22twEraq
wucGV4IAKVXefO8wsJhxg4xGyeDzlpWxL3z7bbZ1thUzrsAshNGt0jw5NbFAzDcevvZm2eKRMPl6
iZFldO+DsFOPXjmDhG5ZCc9DV9Yfi3W1fxa5x0x6QMIVL1lTEnuM/l01b/LTPFUTN4sESBIzm4a1
g3CyjM5toHDHR7Vr3auiLooThg/AqoOBEndsNNaCEjsSHHPlPMwFzgU1NHv6QuhoOmWSCZhAyF6p
JliNWME/GHhx1zrzMVqRjkz+4M7P5nzn5+aOn28cWeFSNHes+igfFsIA1X+j4BKYxCJieVsSvLfH
fHY71tLsmz88WtsizqGnh0DY6vFbI93Kj3u8nZ14GZbw1TAMnZdETWm9A8NtfQFVP1vJogb7u6qj
7k3Jgt8ST9rTPe4PfZAYigjkDufCwaY26XX3w4oCIzFK5R7zlbw2Xonf57hC/O4fgj6bDQK0uVk5
nPriE74O9UcZWdWnsTQpPYzmKryjyvr52whx6G1UdtQvxwhUber1nv85y5eaj0axaaOx7JjfCrdy
HmdkcHNiQiLoYVVP4kc4d8SDmtyJc4Ax78++k2O3sokJe/psluOjX1idQaJebY/2Ss0sYSwLXZYd
df57ayzdO7uaqk+tN0CdxSTZ/0m4xSRwYUj/3RhYS5/m5lp9pIRbfrNqb9VpR6T91dpIeykrbMRA
vgx5pjI1Ki9/3rpvqyUJlpSKln8QcDYqcebIZ5UGRmMfRN9ZRE9ZQ+7Wj8t0av4zocXv3D3LoBBm
XFfdSk0khBeZVtmwn9iF8J5ljWE4tTIv/L7kcvw5dRI1cwvqxE0cRbE8CVxbvN1ISepkxc/1uzly
6uLV13o/V47lf1w9df8U3mhTfSg8IojMYKYD8LDsYVgXlTEfNsdSrO2g5K+uhtEMKULQrdvRvpOR
LpEv96sw7O96ZpIo7WqneI4MAcPYD9ScMjiogUm4BZfQTEL001IEUWk0t95dozFmiElz3H9UiXDn
FdR7vPe4sFXA9lDNwMxEXi9Jw9kT3JlFsdivWzdgDW0TLjJJPs/eM21P30wcnDKgj1HtJbvrfDe/
dygy1geVl/V97yzTdGxMQ0Wx1Zjekmh/6i3MUoyezsXi+lNsY7v3FfHFwM+yZtqmZNOKc2hRYj5F
pTU7iaCvMeNzklcPtZM5xpNTkuWnkxMZfRwqh7pNJDwXtUPlWETlU9hREx9L+W6ezKpIdecuKlZN
pPNnavfii7JzW8S1rNRr1XgWUrqt9Z+btq/FXc0t/7br8smNZU7wf5B23mH51C7LmAou/Chtrc4d
ki1crZMadVkf5Do17wYFjyTWS0AwnxF1DCh14GJ00dq2tBHV/EquJXWiqG30Ftva517zai+QBM/O
VsXNOMs+tqg2vrNbZtzO0ViWn4mHyAONrA/WBxVRlIkD0YwcSPSk34jW6T4XoZt90CuDLnsVuesf
FH2JMJlLMppkG0fvPmirHka8kDTFojZaIWwToDWnpfHC5a6jUve5pgDyRhhBVSSS2x7GNnu/Ts3Z
wuCGMTD9JJwlqB9Wii9WjMsoFbY29IzPjP5mz/nmqfdyWqvXXdUTXLVhF75nW/Ej9WFWPXRzRnaP
M1FovzUjwyjuKls46HNV3+55hQ/DqzMmSLX0WzCjcKlfK5ec0CWJKCeiuNUjq0wx9kKxh993Xyb0
ibyTKyZ7OdVt5XZckX73htOjfd1hml1yKxhzng6ZZzFIIluHOtZkPRG+TWyl3Cq98HHoqZE+DuRs
93nQgX/z5mUCp2etX3SrVXEfqZFjUOjRPo+Nj0nvTBODEYLMC38a0rOeBUcNWxhr2erACED0oQdB
SB2WWeHPayYRGTL6EbLAMh28q8ahLWGs+14ZtyC1g7gAp4Grd9UH+amYbW0dzZB6ALebFAguAdNn
1PNQucXOEOhxD2PDU91RvkuXUlrvtevWHzyh3VezNNeSf8uk8tuJZT2hS3DpQzlt2SeRxr0xVlGe
f8KJLhvP6GHFm4KW5fe1qKDjyC0gITJweG2O4ZDV5sFnuOy5VZrNkS8lTRxfuAuFTWJNM538vH8T
0Bb717XlVMZUZghMhKDOGoeiQZhQb8L7Vruq/BYFyFTjrS/1WWxLWz12rSbTtLkCSF38YLmn9NZ4
8SCCsXjTOlS34TQP3Q2R6e8CigipIgIK+opoW3+zNjPlIDvp047WLqFXlJvH3hwtCCa5974U4/J/
nJ1Jc9w2t4Z/Eas4D9tusluTJSWeYm9Yduxwnmf++vtA312oIVaz5FTsLLJAAwQODs55h8/X27Mb
GEkGNCE1uUjgWJoMxezyHu14Xc0DJymXRyPEZijrCJ1Rh4xcqGF+DAbfuC3ybvJjZfROQ5EqO63w
NzR+ofuFbBzIbuypAW0KqMUr2BSbvY95IRWgu8P2fmWPfBy8PvuVrLXTB2WbkknGUQO9HFsp7h+8
zJrIt3D1ukPQnwrt9UV5i5WhwQqgSuiv8h1kEnOPTlYRNxiJ6lFYPvCErz41RpHsgG7ftnFpCwGb
F7KAiIHJIq/dYqI/6K1FoGLHfk/XciIA2NZ9VK7xDs7o7YRA/mD+iWWxUBGRd1VMcxSaqVcGXo5i
7RDX0z1dDnWn/74BiMGegwajBxgHTUext199xaroV8OdCybUtcSAwsl/V2vTfkI6YEafZEmOrdLM
H69/q61VpMFhQZMTKn1vRG0EvZv0ogjWuJmOlTsbN6ZXhacurvaUvjbPyguMwWMh2abSBJXctVcQ
9GVgxtGXegDKa4xjd6STVz70uh3e6HCgTpWtdV8qY22PeQ7h9t17k00poBT//xukoxJho2RMPeLN
65yq9OuHvHyIlVx/P8CBbQKiEFFw9Ahl8UPVQeB9oRYSMBZliU5Nf1Inbvx+Hc2fNGNIB9JsjL+B
qbF3gJtbIZDJIUgOKxC4n4StcLxhJR6lZVDm5vCQOLiJ1Uvcgiqo6++9QgP5+g7aHA9CE0xLQOLY
9F1u26TWPFvBwDxo1XwJqNRPR0yFbHRkacYNeb8LSzfe4Df4hPAsuVLYs5oMHEOvNlIXKy+DsMjr
+DZbGOlY6Vb4sEx2+tjORv9319GeK6PKxGF4omtsZMpqH3RzdJFLL6y7Ysj0r9fXYStIeIiXaAb6
3Rpsm8t1GErLQJw0wcauc7LvypCtP5Rw3lPX2FxtLNRBbwOc4U1+OUo8zD0vQB1U2UoNIPGU6inT
JjrTvPI+tGQVO+dlIygJJ0TuFvBdlIgl/FFsN4018iTAqk7zbvVh6E+0NS2qZmC+1LC3/lqdthp3
8FZvZgmQDfoLWxjWMMRuCW+1NpgHkLWWQVfW4W/HSrMvkKKWx1qb19vFzOtmZ5pvY9PLiHgGCL9l
vCpEnHwVfONi9hDCiavAsfr0lraG+cnMPUpn7uocEzDexzJney9LT9lOc4BQFOBhru+gN6go8RuE
Cg/oWXCRMuS6b0czTReFja06NsLouM5lpmC6jdTbyzzST65ao/Xb5MOOsNLWesPQYMmRi+IHSLuK
NprRh2lXBWEJ6XzomygAiNId6mWagnQ0i+D6TDfHg7CFrhlx6k3WxA26oKpXVAFScekPN7bxGnd4
Rv1c0elojvra9jtR8c0+foFGAt7jyIDnkmm0c+HRBATlDY1lXA+hY3dPyNFNlB3M4h5og/MIfsLZ
CQlvLlcxKDB4xIRBKVIOvdxUyTCWbjOYVTDUbnnwPMS/KjqX4ATzvRRla37i+mYUgVeQRcnpWegm
XZIySBw1bw6WUjTFTRxBBD8Yq9qfeThk39GQbc7Xv+QbW0WU+xGjVYHQc1CFdfzlHKsRIAlwoDpQ
oIz93fOMpSaGkPExT9GDgBWadV+o9aVBU0fuV/DIJd2mMYweYrBYtCQAdgUxeI6PcayF7iHXaXj+
QTSBKiVyRNoQAI4vfyK5pzHGdlgFbl2VNwrFNGQiuvrsetR+4nXXBGVrd1NPfbG9EdhY6bNHXtMX
Jq/8oJ6aBQp8Hp/wOjTvzVxYq0fpHi/2jTCH+AbchoLwBrGI/1xOsLYLOqFFXwfhZFJ2RqHomeQi
mu9D9CyenMVe0e1aYuNbr+jOY6qWxbOtjy0mT+1q/lV3gN7fv+Qa+qPkA4KXiZHE5S8a+7oZuzKs
gygnt/S6qr6h7hIHRZlrJwe0w0783jhpGtpawFdNU7CaRM7wKnxTrTDKSJ1Y8tRIboa2/2ktdhS4
Duq91zf8m2uedE7l6gW1ziX/xhRsNfECjHS6JSnJcnew1cT47WHXvrOAb+8CsX8wKeSTCniztGej
Cb+HscyaAFkO9QTCpzy4hqHcuWs+HQwLfEYTOsYtL4Y9l+m3r0lBEwGcSySBHqbKCSTSNl7lTEYT
GHQieT5nYDIcJ/Z7dDHHoB5M+7avpiHQY/Ics/fqp7gZun94IU2/r6/126+qCYFysg7rxVVP/P9X
XzVD7Q9Pu6QJVs0Nb5R5mv/zYOw8T73VDDsLvjkWeSWPeAr+KGJejkXP0QX/zFhuo+KmPRvqqdHS
9TAvSxa8f1qQKkkWMaYiYZaym3KwcNtyMVlWl8702WL5rR4WnzOtSXei89vNKk4h1Eu0rPEpkyMR
rRIDnKvHp5yztTtQFQYSGndRvSf1JH7yBaaaPWNbLJ1QLhP3weXqwRZrJnNI22Boly9db39SYD/4
65h2gWXXs78awpxZYA8apcl2juTWp2OKlD6EnDUX7uXgXQXEKF6Z5aTk3qmlQ3MLGCm5ydq13hnq
7TWLJhv9K84FLzsy48uhYB1o2EXHbeCkFkI2tWo/L2ROgYqpJLga3kgWrTav3al1bJ7J1+NKabhu
N7GauYxbQc6hQzzikVy42kkv6+5UWgngU81pb4vU87hh+vbjarbuj9IGsvz+c8JDjwoROSHFEJlB
g3VfW8RZiYNHM9hHEOnqnVNAzW1ab48qt7F7hekE6RqikHxaabGLyOpi3uct8n5W6VNt6u8rytvv
1A978SiAX8GxZyDqLpef1KYBw/3YtAFWFuW5Hpc4KCH6H+ZSm3duqbeJAeRioYOEXCplJNlwp8Jv
PnIbnVPS5G3g5kkNIcgof88cqoM7r8V79R9f5oa8u8ocdKEDeTm3GBMG8CBOS5cJ/4wJNrWfZ9Yv
0ASwD6ws3zkdGwdRBE9E81G6BNYs3cIh3tUaoKgOjYQIWZzSUg8WVebjwqLunIitvWHhtALTkNsB
j4nLmQGXdjBOarugZbX/QiY5LH3PTiF1XY/VW+OQVfNuQLUFsT4ptiwDZhJZFrVB3Ltu4IX9I0SQ
doeUsrVuaEtilUFZA4KhNAimKTRawqkNptgrfCR3xlPkDKvQwI/e/Q4CTAyfF7cf4ZMkH99Os/qx
nesuQPiZp50XR6cw6cC4jMn8IUeO5DgkY71zDW3Mj0FFfVFUYB1Z479Ssrge06kLtIKXu9dO7Q00
led66bQ/GclBgAtBFfInWS5Ag1VYTl7ZYdmqjne48DAStOHj5NJ0e/fOYBlRBhJO7cJb8nIHdoLy
Tf7UBfkyNc90oZyD2Vvjzj7fCBlcaxqJCRVL4fZzOYpdhvY6ryb7PMfVJ42r+Kak9+ZHNm0/Ssl/
kAZBCKUcjHsawVAW2dfDztDyZeiDKobxPaizc2hK0sC0iOedosObpyMvcR6MOu0awi/K9NIKOhGU
AxCxSP6GofK7mWzzzstaL3AauBrHcAVGeVTbzhmO6TKO95WhuL6dIWDjs5mI14nZfs0iy6I5na4f
jUlx/nnfJxZa77jwGejzI6LNablcfNdYmlxfNccHDDQ8oFb67xQ1zc6JlA/HyyBCVvFFGZw62+Ug
ptoMtTMNjh9SvaSlrKTnmUbuoU6c3dRejmbyWFLmmSz97A1gbn17aZ2Kk7g6mq/Y5fKvHnvd7wSo
kvaEkTP1PnyPs2/21JnRsaZ1BEU2tnHvc7B8cIJihuPS16DJ3xkJWWYUikTOL6zAqJxcLobjKeoQ
Ert85EX6Ozgj8xFutxaAZXd3uP9v1wKhCNh/KHHAHiW0Xw6lDGumuqBp/VGx9Mcptdfb2lv7nSgh
vt7rxFjoykIax60C2SWKD1LipkBLiFclRTwY4cyTCxz9FoVM8IFZPi9Bt9Tlp26aDF/HBWJHJebt
xhJDO1QTscshTknHq+1tQLBYWPhhjzpfp+m1j1/xfFr6PPOvH5TNoXjREDlQ0kXw9XItQ2BDBohS
y3e8Mv+QxZQ41nAojrAqvvzBSKaJcq5FfsFOuRxJeOQCoK74ap5Ca9MeQibVITU6a++VEnr5dPDj
eaOJvF02d1arCuJqHppAh8r0JuqSb8Sz/uTMaYoKazYJZMmeo7Qc7qUx5UulWXjBZB1jTpYy+iq8
yiOWyID4ZthdCQ/id6Y38njS9lxnr58oLTFeo1TBShMfvpvh7ZzqzVkBmRbFDHqNckVhbR2AvdSi
IDNMGVAJcCt5PdIXy9YZSLob7WQBm+PR5fOENiVTlKIInDbkgRrbBEmW5n9rS+eeXH22Dk0BEJRX
xZ662uYhJ6tCoogiHHpFl5ty6Is8GUeDnQLT7KRacAbCeJmf8nqOj7oOJFdR7Pyst0a6c3lszZQ3
mMgQqL68EfOx2460KvWoIiDBdwOAH21gpS9v2lltb7VF+Xb99L1pk4j9QptAyEIRUaiAXc60aUcd
pD/65HqshFB23eoutMCKp+kEw8TKBxiz0PG4u5WfrlH+o2Xqnhz71pRBOwgTcy4Las6XP4GbdGk1
Z0YTuXaE5k4KgyRxFeu2Q8fsdlGyPeu1reBGPokMJ01OGmHSnIfaA/jSmJY/gNTyVxegY2/XS9CG
1Y/ry7s5NRYYlAHdY/xzLqfW5Ik9NDX60jCd60Adk/IwOrMDmm7O7ytN33sMvCkrvHxOtJMRExJJ
n6xoaujtDMqVqTmg0AItGtVTUVCcpXGgH3TEQW5zJbKP2jKZT7aXducCRM3RsFGXuD5zcULka5Kb
SueZjxAPqe7lzHVAOj0OMBYqp06ILHDEX72qQZsWpmsNWmg3OKorex237f0sBPddxDNIRqXNlGdD
nkX6wLdtew9x/7bT/54sCnK9nhT/GoOi/LKWWTnmTmI+6044nOdJGfeqZ5s77AW7g24V+kdSFLaT
zoCXXqMF72XDTVFl8TeIWx+jfNVO19d5cySBjqIgiD6WXJfXkpFmVUg6UvSu8XcIM+9hMJXudkV0
eueTbg1FUi9OKNqrdPouP2mj2tGiqAylLzQlktyF6E+F8LQku6J/m0OJ6ItxJxmk3BSPasXspoSo
lKKMe4ydWv9nzTKAhPaY/Ht9AcVGlDeqeD+Te1BofPPAzPPebVc6mj7+9e0PxBK4X8zY3lm7jUCA
RhRqqlh0Ct84ae3aVesp3BA604manz20zjd3bscHBRh+P0TLzqQ21s9kQ0AmsXiKEVkvP5Weg4fU
FNP086XWzmUGoYJj6P5QqmHaK0ltjgWAAyonQ1rySTe7bjKLMmFb4M0daJXu3PWW+dPw1uzz9U+1
cStzH/N8E5KTuEVK0bQv8XRxHHKpfKgN8wT1NvrL1sClH/JhbQ0o/W6ClaRHUwVV950vuBVZgILw
uMWLmD9yDkJ1Ta+7hZxgUp30NKVmiypGj4aIq/Sf8iwvzgCJu/QQEZfuynSsA7ou2dfrS7C12OJQ
vMDKhOfN5YedKyQ02plsuVfMXj1CbK3vUtdCj8JQKRxfH2xr06JnhkIqiEgKjlIW5DiIPahhwVMn
80izUFIAX2VNAEaGccx8a22UPQ2pzfm9GlJsgVcNojkGBI7iseV75tjfdloxB70Wu08h1O/j9dlt
7iZamWBvHN6mslemMVdqnDc8F+cK5dwjz63mPOMdHwBZdiD89Hb2OZyd9otiT9pO2rU1Nk0HlwuS
ugzyvZfTxHViqhoChl8VifbgedMYRLpWHD0b4Dp681MADelHEtXvLeiSH5hsHq4mRHZpaUvvunkF
r4ZmvumXraOenQTM+5gbENLmZQ2ur+/WpzSwICX68CynUHE5R0hPSrbaWATYVf+rdDLrubDz7my5
ufUH+5SysUqjHA0ikufLkRT4+JXmVrZfEFz9sRvNZxQ+FF9ZVPSRZ+fn9YltJVm4lmG+pAkQAu61
l+PN2LnCyMegxG3C+EdO2LuNm9S6n0O9/OkhoP9pAX4KOzZR/ESZrL+KBTufrEq6HaebFwCRdHnh
gYKrPJe8mLwUDhJvhI9Awdx3eS0cFERWHuoKS+G11b7V9VrD27eT+waJ7dsyxGjTUwuVTWbX6M5n
kHajHJMaCy2/6yu0kfwRIuknIWxJtV7GhYaVZUG/5PrOlGE6AeNwfFWFJ99B/EfddonuvHXudqoj
Gxf5xaBStKrzauxCUKrCP308Vo7enUEFWTvXwFZMFM5qYAL5+lS0Lr99gYJuMk2J7Se1/mVwEuu8
9ng3WWr6gAb3nqyWOI7y96VegRwi8QkBf+kMLQo8XRQBbF8NKw1p70g/tIU9PSYaWhWRWs9BlE7q
wYAFcZzgWj5f/45bR1j0gGmf0+QCjH45WctLRwelE5zykOXwwy4R8vrQWqwkLs9/MhQgOdGDBe0k
resa0WUyKZn5dRXPN7EFqJgXf/OUauZecr75CXH6puKEpiyVQmlWYVbTVsWQBWohJhtlpD81w6T5
KnU0366rPYTn5iq+Gk/amEJgoJs6TERQAoWhCUrySGVxDTzF3bPS2JwabkaGgBlztYif8ur6dF30
azoKen7UTSGCvG4+H9IGetQhL5vxg2Umex3QrclRTBOwFmoz6FlejmgXFOzinpJ/Abv9WAyJfmjo
cBxQDH0vUEfcXa+Hkr5b03nJwJRwn1rhTCVoXvhdU447VeStI0eBif4PVWSqItJG7LpRa1MOFGJy
qEoasecOkME17y7XI/VsxSSAee2F9xVcjB+6N3frToF58wcQ1bkxRSdUbpJ3Ybh0McA3P+tzdzqk
GSZYxjh6vxGnUIK05LzbxqicEEbPfc1Nsr/efxLp96JzxlUK10W6UypziD0SPBHhhhJtuLpG1cVF
Qu0j8L50T7x6c7bC/Z3VRv5YPoxtquWlFTKa3mmIm4XT8LQC9vfjfhpu7CQpTjoViwen1uwPqzXv
9Wq2EjE6BSAF6FtREJL2FPQEDfQO4VzzUNo7qFP5bVBT5aOGCOZJn/i42Vj3xxZd9p2At/meAGFJ
2uLweMIT+PLkzE43qO2Me5unDeu/I1THE4X46satRg/Zp5lJK1V7EKWOY2e1yG6tVr3XzRC7Wb5g
BBZcdN3hb8iNXEOBMR+CsvepYUGPDWFl07demp09vRWXsKFRBSUFZpNcec/ToaKFgEewpXb/mXmn
neK6TtGIMvuASsWexubmrF4uEkBE9GrkLVzmbhL2OFZ2Zpse15nOk70ue6WXra0rMgAh3C3Kp9Lt
qESdl80DD99Gj2ZD8LuXDzR1cYFHGqBFdaqD0x5w0F3rwBNZi/zByec/cJjkelapZFJkE+U2abJI
3LhTolFpC7U1+kflpjmM01TeKZWT+1AK0Ryxh/qkupVxMIscxZt6CHeYTlvf9/VvkIOmmjZJ1uGo
CeIed5U1bh+0rtBv0FXNDiomxTfXY9TWByZCwUZD8JgtJS09mgSm7USUjM2qmm4qxPZuvGSZPl4f
Zetuo9QAVATrc8aRTugUU7UUuCkfwknyL5IQuLi4RY6igTeG43sBouJ6c1HX1uG/Cdi+tIba4PRL
uZK/KkbaIvsA5uiuTtCsPLqx0dmHHunG+FDafRodeqDpexXbzdmSN4C2JRhAXLuMR2Y7jbnStZQW
rAnd6AIBkBUfuTu3mKedd4tYODnqsC3ZrZA6ySylhc2mxS5Xejf+aqlFdNAytE8cZSn9HmnZIMmF
yfyCJtX1z7k56ktnGCg3MUjaNE0J27cQndsMFcTbys4+VXAWzuqUFPeIaxX3ZcRJvT7m1qJShAMM
8GL6Jbe/K5PH6EtxLEZ/9UMbqetnbUx6lDqb3SC7dShEQkvZ3dCow8kfUDfmKXJKrJDbtDpV4Hw/
TFoV7Rw9sUrytxMvNvzpBBdUntGYt+agLXQY4ko3/rPKrpz8NkdeZElK04dIldz1fbNi4ZZPO/iS
zcX0eOsKHAEHT7qszSHSYysvcMcb4vG2i3MMSliNu6iNpuMffDduZTxBgc4QaS4Pg6c1eClGlIG9
pi6Cxel/IAQxBvDB+vePxHsSlLtBmY2StzRSO82aBycIJ0UYr8dxKsO7cUIf5mDag3F+96wsuOB0
vGCU0CGSQgw0/XE2qtT2+yVK/N7UlABJm+VDnPG6vD7Uxo3AUNj1sEXos5nSt7JNTOqNlBpJVA3K
71R3oMLrevx9aBukKppizzR04zKm3SXip4Ck0Sq+/GCONmWJahNStMotlaepUNRPdejlyyGfunq6
S5MaNfzZbc2nASUiNL/nafnn+pw3DiCbhSPI+4EbQy57uHlkkCxT+QFRn34e4W0GqA/ov6+PsnEK
AM/TFRGFFVoK0n0PBLpIdeQR/E4Lk/uyn5J/m0GpDiFpyM5baGsok7QQQSWQLm/Mq/LK64w0mU3f
RTXnxnAb+xlltASOxPhe9XduPzIpzE5A2NHFkitZi0p1GYg+HfexXoPIC+GBDq1LyhQlO8nKxmcS
fQoY7eIg4JZ1uVVsu0U2czQNhEiS+RQnuXNOHKoa1z/TxgEgGSP008GiMGdLRUlzcIGUiNuGJ3If
aPpQf3XHqfjXU7qfrp70P68Pt/GpBC+ZuK9i8U3+cDmp1kVrt6K06udFVz+V+jSdS2+YAl2b9hKV
rfXTCIwsnkMdVIYhcfn0lrbSXELJSLtxm3EIGhR8d9ZvexRBW4FVCAhDWj/EpFHKIh8gE4DjRUqi
P6Aa/V5PB7Ydz2zo+SJWeTwDL5ct83obWTb6KVGu9Cg7jCuv+1FFlzX98f4PhBk5QZ7rGTUAaT6l
KmTNC5pXqC+aj2q5oDy8xMkxs+lwXh9qIxbayMhAIYN5yqNLGqooS3o5HZlkqeXawYhqxIFDhGmU
2PnHUPLYPBjdqt60w5ycR6sjn70+/tZe/J8xJrFYtKYvF5Ucy3G9kuy8LGz17M3t5wpJdv0QG+vy
5fpQW7uEMUwuag33D7mvqoYl0qkNIdds2u7YpuVSHszG0/OdKW0t6etx9MspoY4zNcnKU8BeuuGb
g2jg7bq4aP07aX5qnLU/j0VtBbFShYd5woHl+jQ3V1S8dXCNFZoJ0or2aW1PfUfMX5Hce9AzF0FL
dV0A42uf3j8S+GSRRsJm0mVGw7yudE0SnQbckGU3ZdV6f8cdr3Q9TOydNRVnS8okmY/oK4K6pv0u
vu2rYuXszW6Vd/T6sqXOf3mDqd5ZvZr9iAA03IGeLh6t2dizi9haSZoS9G89GhRcpJeDdsAk8tRg
by5pZqDWT1NkLMP+xgNp4F9fyo1MWdwvorKClxFb9HKo2dDqdjVG02/6mcdMFg79OamqHJV4Jzy1
vVU/13qh/IdfzV5ZZ+vy4XajMQSoCji7NHSr6/WoxDG9zUzXz0VFw6d00KrijjCCTi3bncRya6qk
edQyVEF4kMtoCgJki01yjpGybt3iH4vw4By2fmlEnegt6oeqh/aTxP2wczK2AoDgEvFFMY6BMHq5
yCMe0c3K0fMZDybCPMfFAUOnZid6bw1DLitqdRTc6BlfDtMU5v98C8GmFuaPqnW0c51ry05msnUi
SBmouSJbAMZAijJtjLk3ngUcc7N5rorMOtddoZxhW6NERhvhmCI3d3N9l27OjOuIfQrFB7rt5cz6
2oAtjDK8T1cQn1W97YNx9X5dH2RrYlxG0OYxkRW2j5eDjJUSI0WdOj4q/rRc0BhHugPdTfLz7pDk
RX0YqmSP+bAxM3H5CbQvYj+uDBdRFk2tVORiUXQdhvHgpGp93yJm/f6+I8MIODEpP4hCaW5JHCmN
klOvd7VO+V0jZPJZq529bvrmZOgag/smnIBZuFzBGB1bI84Mnom1rdzYkYJqWDMM5s4OFD9WislQ
WDVVF4Va4GTSZMxirNR0oA1nOan5iMf1zxBy9oc6NFBgnZInJC2+q7OX3+sjgqvXN8lGaIYyRS8J
8ylqmXIrSasBRRSIdftOH3n3ZYcmJPEET5RWm03nTwbTgWIhdMMdJHdWG6HDaSaizVMs3jO6J06g
WwXtYnWoq3knSG3OTLBwhEcoj0PpMTx2UbSAsXT8qqkRK3eajytpiz+syZ7j+9Y20SAHICDgcLPK
4g1mp6DG64X0M4qmRcVWmdbDsta4GVz/Vi8l9DcbhSITWbNQrZHJFvmkUrtD7M5X2wnfiEWPH8Ya
mlayOONNXsEp9hEeNfwG9dD8iIKv/jw6bn1KqM1Hx3ZCrfqQ2caux+3mBgZLTCFFBeMruzpretco
6wDDBz9i5XvWxsMdT+R6ODTzEJ5YD9f7IPS6tENjoDF5tDPBYLu+OFufmxIjKBtRyUXA4/KsVmnT
THnWArfgIfABPa4BAWV7PrWTvptrb0RWYdUu/hAdTDnX1hIrHAwKGlRtY/e26ivlvFhDe7TZcl+n
uJyPOhZgf7CfeaMLEBqZPBvqcoJqancIsQIqzDp7+aJPMyK5Wj58L3jQ7Gy0rbWkHk0FzkV8C6jU
5VAtIOfcUkqCgu7SDQv10Pkv0/OiPA9Nq5qn619u6/gYEGt5E0IRA4xwOdpoRkuKI41DcVPTs+fc
rWvrZDbO8gc0DR6cyF0BIGKDyBFhaMdVof8KR2ytn5xWc/9tjM787/psxK+Vzyicdmr5EIbfNjej
3vbaMCTGqdSC77EY0Z7D3LGPcaIjmT7NuJVcH3DrYwmhMlF/oFYjSy6EYRZ5gAZtv/Ra+2QUwOgw
GRtOmKBlf3DG6Brz1VE3EvWByy9Fa3rUCuKfHyqGfdv1RnbTjs0YVG68h2baCimvh5J2OwLdTtU2
nu2Tt2dBb9OnsOf+W49OjJ9Ms3eYVm1F8qbtD0Xq1Du9kq0tCVgPyUfwgARc6elX4eKnW7S7fLMz
rb8Qtk1PBbbIO1ng1pfjLUaqROmSTyjCzOu3WM4bekrBVmRL1N4sIfroChDFh8lUpp0ztnl1WNTU
acy+PGmlT5dGFZj5JgJV1GihddvmvGKPujq23kFBKts+jE1EfJ4jyseP9holGBrMuGkf7MXWvoHo
n8962Uy/Jgxcqp0ft7XaCAoBBoDXxAtK+tYdJKZcM0Td3yzqz0sFxgOQ7x+AZuBMU0ID6iTeh9Jr
IoprbNgxEYGkoIWBY3Y/KrVRbiIN/aT3n0hBiRQWwXD45e4CGflsTTrQSHVFfCawizZBhlHVqpzb
V/d2uM2bu4hSnYYAPzFNzuD0sZxrLaPNr1lN/B2bL+0mzVX9E4qz9k5peuveY1YalQOdnFhOdFR4
FXFfCJQMTNJA58Xrl+5EfVpfMFdypvlOsWPl8/XV3AqoXEQwh3lNCKTa5SnRlhKpoIH4xlmPH2YL
JWBCa10eGq9T/bob91BxmwOSjQi9MQEREQv+6liGw0LzHF13X9Ei9ZgomvezcSD2jJ0Rf40rY69B
tLmqPKORo3MQcpPLoe3YKt6i0mHDI7h/zI3e+qwpxXAaV0y8A7vBZAlxFGMvm9w8da+GlSKCBbO1
b2rOQzyp+rFN0K0fJ+zV/uDrkduxWURTQ677F9hU6Fj7cDvx0ODFaWkLFbQY9AnUlmQ88jZEU+P6
mFsnwgbJpb282Ygolx8wa7NuBOVDyxJJtMduKYwgmkznQ+a6yc6NuLWIYEGRHCFRojcrDYX5VzjO
tJ98a0gyTLRUcFyHoUBGeGcdtzYJdS3kDMlfIQNJAy10m0qtgN/eIZTuHCq7X0+hJuTRZr0MD27u
oasxNP0/15dy6xp2wMA6gBOE1Ip0ReHwkURCn8GPobIgk91jwtGmYDHixLjHZt4+2eAmjjrkGniv
prcTcLZQ33SdhQoKfAFuSuksxlWuTSsIHDqMTeT6EGyqZyte1fRQT73W+u06Tg+9WbfzwRwmgJcT
0PjpUA94UR5dt6n2etRb3wEQOuFIJHnYlF/urRXCQIMxBvu5yo0H8NzRiSczxq69WqaYOzSabyRK
tbMOm6OC3eAfIiAg08tRYdmP09CTVKaGKiqKlfE7zeb0Huvd9bFCOvAAvbLeSU82F597BWg6tQmh
IHQ5Kp0oxTKWhMQcxNfJwJ3j2JVt/GzYi3OMwQ5/88DoPZRcdgEK2Da5Qph8dTtMJK7vwq1TJuhH
QtWFOCInCJhI2aPaU1Qqxzg881aIEFJF4fJPRoF6j6wL5dQ3pas5B7o78IzHDCO9NfQpf8BKfU/o
V4RV+X3A7QnGk5wdbXVpUedUMYxWvA+8Ke+outj2OZ2z+Txho3XbD051qMJcC+y0Vs/X5/dG4JC+
m3gdgyqkcEtlRLpJnUHrV7PGPczps+FZdxX1GObF8iXChXAIFNjewznLDL0+jJY7PRgJ+3qexQcv
ZuvZfBFyu/6TNheDjodJqo3g+hux7rBB1qFzHHKXcPlpzCoSrQDXBu2g1+sc3pkaHrOk3+bD3Grr
znps3fO8AymNUsWmty8d5XYtNSNaB9dXwmJIH5W6y/241JWnyMya8ZsaR+YezFh8XPnji1eFjvah
yNakFgG5FTYmyAD6Uxh61ge9d5y/9AaFp7/0udGfs6Vvg85qjJ3nzMZMAfgTsADdCoKuOF+vMhrC
I8LGYeH6OKOnT7nO8dXWovjVtcrX1RrLneE2Lg1XQEBpvzgaYDP9crglq7KGAhT7bDDs5xwfNn+G
WPoddSnssJbRM+9RrNE+eaWagytXrJ3AtTVdSjMvRAO2uawAvOQtOq656YpWbFgflBHZgkNGAfX7
2g6eSKnc9df1jbwFLOb1TV9beBhYb85WW+Ar5LW9489dHX/pmlE/O1MWPcO+sX8l2YAbt42nKu6Y
yk9jMXqctFJ9J0xunCZ+A2AcJJ9Bd8vd7s5OFzRRFiqeTrmeW7tGWwA+2k24OsXBtqHewUZ3ilOG
y6d/ff4bKRfPN3r68GZ4ZMkCLQPaxwClGXopkuXvpq/dLzBX3Vtt9dz/rg+1xb9yGUd0NES/RhXL
8Go3F5hZZTHiJv7o1ekjaYD329ELSBZerBfjIUw1vSIbyNpHXGExvVnUUtVPWBEhnliqQp85qTEO
O+ZdERPqWh17n+s/ceO+4heyEygdcHHKnWNbGWKk0RPXx9NowWyv7YsHqsfGzj7fGoZymUCE8K8h
l4MbqyrUKmHP4Q0fV/6CgdwYNPmaf7w+na3zxGqD8DKp0L3pw+FHn/aekRO1UDOKjhgwNp/UTg/x
u2QjO2H09/XxNucl5CEFVgg1Wume0oysXFyXpDpxl/If0AbqL8ce9rAum7MSwCfAxszJkcJ/V5em
ujioOBXrOj2aFbaxbbw2fqM4/V/IVewdkY3Yj6+IybmkzAFsQor9lUvPL01nx6+nQcmPKpob5cmw
Yuza4xXb9nOlAV4PMOyJv15fz82RqVPznkXpz5ZVre3atRav4+3gKln6aTHD6BN3BRtTr23u/UKj
Ylgpy05I2LoF6PMI6Rj6gG+KhWNDEq6kJO316BkDwKi1+1BjZfQEgQ/WrYYJYXNCWjX+HbeJFx9p
vS5/UIlxqXpR2gIxLqwkLkOFveJh3yjUzM1Oa2g2qWX0zcP1eTmYc7PHqtnaUJSxgACBlKVsICXp
nWcNJHGkVz32wycTychDaC/NQxmFP1ce9Dvru/VVUfei0EzqRPdJumVdY5p0mrouHFfjAVfR9qYc
1CdrKZszrlXxoR2aPbzn9pC8dZED4D0gE1fCXLELCoSu3yIvBr4JOfRj07uLPxPnv1d2WtxH0Wjt
IJC3RhWqQEAqWFbO6uVH1HM3zZZYpbtkUJ4olFgJFCvqb6M19X7atWUfcVnbFXXZ+pqvRpWTZVuf
E8TM6EooS6c+eyiAneZCXb4veHOrR1KfST8Mg04dw07sR0UfzFOTVp2v9dOKbHsNyhEjROMzy9h9
jNJqeSzztX++frK3IiXaWsi9gG+j4SAtjaEsUVfRhPDjGfvkyivDx26Y3ys8ybsBlpIjDrPLVSM/
jLBMVDOLHpA/RTMI5qI0j2qGlTI5XH+6PqGtPAI2BhVG2mvUxcVXeXW3a2qLYWZPpqp5Y+/PCi7E
KRWwM+JTyc752Vo74Uf04p+A1al0yxQ2SVqZuUB60zw7NWOonHLdGXc27+aEuJxfgJsgCMSveDWh
Oc3wsDFEla1YfgPIw8KxXb9TC96DlGwNxHOSrEonJYL8fzlQrWpDnTeg1ZSWxlmYGdPRLNFzyiKy
/Xd/JA8tTbR+KAxwp0gfqcS6Oh8F1LGCFHrfGUh76+DOj1AV251MamNW5HikNywhLxdZz8DUMxMO
O+D5NUnCoKyH7FRRWv+5YmP/B0PxIgcTRxOCNoH0paIR1YAJIi9ZjoOrgeXGuJGhavB/nJ3XctxI
tq5fZUffYza8ObF7LoBCFYsUJVJefYOQhXeZ8E9/PmjPnFGBFcRRz4WmFZKYSL9yrd/ITNvL+F6r
xvD+W3k4K3YFIZzLyeIdlGh51jiHAvukk6a3SpAWWH3NQ9z7FTnmYMqdNpTuMPvRHEOnK7X2lGAJ
5ydqP58lBiM7iJor5x0FL5v6wxoNgWG7/KTZrfAKr+i+2qc4LNkDDKxaIz7W7TSwxl4Pn19EV9sD
wUON1IYcvQ1eubKzRWuBZySjooAf1awlnHEdej/jWnkTJULfiWKvLSWPHIOJDjEs7a2NSC8NZA8H
oiBlbMbvWVbH55FIIBxLr90B9Pys8Gze+SSRzDUpvBoQbAczH4sI0B5XlqLVmHjUHUP7UtGERIWL
2vpjliv2j1SXoj8oHKeRvxBZo/aCZlULXzCbBn/GeqE7lHoK9XiUTvOaWFjD5GMRpepLy1semhGM
Y9As+vAugwVRYR9bwHCHr4M9YUEsnwSlqVQvs2JVHFHVvtOxHZSJ9a3WJtXy4wIdC/x38zSGcNsO
5PTaVjwWS9N/1ydR4PLb2MiYzXOltoEqunoOjKTNH/GK7ZsTUnqGGmb4XigHW5TiTZbp1telre3X
SRl7r0USieUgkRvbqyk8jSzXGh52dQ54CH5dA4ZfzlSzR3zE0gbgCa7efJTt3IVlanWn1rKqk+eg
y9l4RLddFmlch+rb3124a+vcToRAq9DK5vTro7iPmnzduzKK7yev6aTPc9S6t61BmsGY6O63v9Ei
yCL8jBDm5wa+7G+Oh1CtOZCWXQ7klzYokGC2jfpBc5ImlE3n7pyETwOuVT3bBGcEHX1F8l22V3tW
os8DZb4ORwk0TJLuiP9CF9SYWvCC1tAxhje1M6xPtyeNUiHCHBB6LzCNy0a9PItL/BUQ1ZV28b5b
Up1c5GC9jEAO79zJ60l+uTtpCv0fEo8kk0F+XjYVZ70yzhHvy4TNGJSpEr3CTsbaydk/PeAuW1m/
4pdVms7GlFY22fNmUZzboq36F05uFEEyqFiaGugf/Z1powYFnA+iDdfmZYORqxXKyAnPC7ZDeVpf
igBgOY6vmQDvCcv1nM3YHz6/Nq9O2wrCXMFva43oslHYm4YFpYe6VJfI17aJ+WkfDeXD2O6SU641
hRQYHAskSclGbB5zddt3UrHY9r1ZoVZiDm2AlqTtow6zp2p8bQcYa7mB5Ugw6q2f8svc8bJYhS8A
eMUdBqTVYHkBRbnonavGzb29jJZvu+Uetf3agiFrRKkFuPNqjnHZaLq0hlh0hhIT82Y8TVoqHofC
1UO0AtouwJ0WPYLnZ+9qP1cVEW5FFLm2lqcqeh6ddAEUtm2qn121Gg5wFdsX5Qzpx/DG/IQuQX36
O43yJF8JuuRKN9vP7NwUDSRgL7JQa8j73V+9R9ydKEoXKHM+Bnml7XV0O7awnuGurqEdTG+O7c3a
QWQGhmKeLyGZ2Oog8zg+mFGVBE2JrYpeestOam57Rf1sj6AVKgDnJ7Hr5VxGufTUeUiXcMw78bjW
nE5ZPvZ/5dHc3oIddE9NFquPXltHga61aPw8P8bX+kuXuR1XxZ0np6nT9FQy7In+OslfTiYmDIyp
T9rmeMamfM9h6FpvSfJg3cv5DZh4M7oNT9MlobgUxpFu+sXcJrdZU6nVsZFz+wb7crh42iw+Rf1U
vOgmV//rb/SWGjH8WqhxRPCXo126+GELOSwhCQoX6QkrP5hJV9zbvabhk97vUTSfZPvX6UUQED0y
EnmU5TdbdfQmZfW2Zni7SrtZxsX5tj7KTrLvtNCcy/GgNIqOkXCr3planrxJwKztRAXb45BvYO9g
tsJzhYKltbkwJ6oakkleQhwW58MIjCLIrKwIMjhK4fPje7UpVhLvAxBa5O0vx3cZ41KvKZqEaKP0
L82kUI9dpTbvhqna4zleaYrtwiblfUnFeYtmXLrUcqWslxBYo/3aNkqeBmOe3ZW5sjN+27OP8SNj
giIVdwm4Im+zaIc4U4BvxGqoF3ZyUNQF/b9pVr7EhPUvM6QmDb8yS7kTFVzrn80jndCU/3FtXg6l
QQZUr0qG0pGqE0So0PgRVdBzm7li52q+tkpBFLEvQE/ASdz2ECOZTLE0ZQkHb2V7TM40kxjI7JuS
wsen2ciLr4s7O4jxWvpRWxpXRQwHRcads+jKQK96qCstF4zME66GBYPUFZ2ihl0+vldiU7m1yKEh
ylrNx2QZKNB0cLZ2Gr0yzsSvaxIJIUT4KOuf/3KDL6VV4N8bayHPE+2kxbFyTKwpfT3x8t25z66c
fjymqCMAGSD3u6XUlRWZd83OtTDSWjd0+eXkaohOp6U+h63R9C88PKcOGHFUh7qf8p2H+9OersIa
q3MXHGQ2zWZzGko9qTg7aaGwV4RMGScfY68QhzlelvPz58DTW2VlO/PoWl0lyFtsjr20FJnAQ0QL
S+BIgVMW/W2v6stt03iNbwjZvXu+vacji3MdFVUSnCzkK8pqAjYhQunhlLJ+hToON9Lpvhp9kz9Y
Wt3cKdLTblVm2l+aqjg83/qVgV3lLYk24eKT7t4cEHpURHFtDqu/j1ndKWnyo7Ta+MGRuXp8vqUr
/SQ6AWpIlkNbSwiXi3W2+9mdXY6iSehTWHt6/hrx/fkcWxUJ77mTd3XspL6iZ/XBzEZvJ13xk5/x
64OIAhhnLeIsrFQwq1tMSt9SmZfVMId2rifGybCjXPV58emIlttxci9JRnhBDPX8q9tocjyuJcEs
SNUueyx4OpWvxIL+iZ/osdcEHUZq00+2yXzXEas3d71dduSwEKtKz4XMIuG3rUumK3f66FSUY9Xs
TN3TI4fiBBViylj0jWrF5YBSHW+1uKvZ/ZFbnzBxm0KtUdfBI29SxA2WYVNU29+fn8brrbID9VVO
EcDSZaulKNC0Vmk1LXv9BMtuPHUzHpPeXHU/xMSzHTPK5PPzjV5ZpWCN3VXzEyVtEhOXjdqjUnkz
bgqhVUSdj6GGcXasasI/Gxf4v9EUBqkovLu89raBO/g+Q9ido4apbMxTAwI64AxWAnQky50JXA+t
7YokeuZNQjtgczYTiNByWdVJrmJt7OaBkWbzyY7c1FcV137lRZ4S2qm4I38vwt/vI/Ec0R04O9AF
mznE4SqZG3B/oTpBJ7R1ZlNLHOfIDRPvbLsr9zO7bTUs44qifrP1YGg40QHPZEQgkGrOwOs+zYsn
jmVFrSNXp/amE524nQxQ8X4lsjYAb9nt9PfKkc6O5/UOJp530RZgmTqxDY1SsHzUYgmyvuxv0yFL
vgogYS/qFnGXnYv5SoOrisoq5AtACJD85Xo13DjWjbadwx4f6bdxjZllFMfVOTV0L1R4gu6093RT
rsxGCkpELtRKt14buU0+jsq7Grp2Gt8pldsDZzMi5BgSWx7rYhreztLR3z6/jJ6uX4IdUlmQjYBC
Aeu+7KXZd4ab1AxrD+AoWBNbQQlN8H1SieoOUskXzBEBnlnKTkHw6WnAWUCVicFlOnl+XrZr5AR1
s+DG1C3pPeZdToE2T4vbNC+SnS16ZWAvmtps0XjqzSyvOQ08NysBtKFSWcSW+0oVxnhcoqYJNGPZ
MyC/2j9gRips7VVQbFO0U+vZaJOG2dRqM/sI8rr85ljcJ2NSejs742lTvCc55FZdOLjM2+h5bOzY
6uSMzSRxXzCTKLpf9OS12TjKb5+rJH1YLiC72YYoG15OGgIaqS3FAvQvEkVQosx5rKVr+k6qKK+f
X5dPI40VisFZw55fZS02t0WTIokIb42mHL0/N+PQ+YojyqM2ZSRDWI/+XFkdRIAS8ju2jafnm38C
QUVrSDXRrCXzAwwGNt5lV8e+XOoZi9BQXdL23FWT/T4ZHMMnWaS9rPWuCgiS5E1VNP0jl+hy7CBS
HgbgBkUQT1Q8dk6Ha5MMth3fXWo1a9Lt8nuwh7ZFhEJ6WDbLiGBLqb6jOELVS8Pz8Pm+P90vrsa9
yZOWQ4Eq22bp2oMdlcYSVWFsGVWAkOW30W6822zoZFgPxvI6mbs9tPrTY2htk8hyjV/X+PKye2rh
RG1BcBfmShQfCk/RfVsZ5vs5L/pDujoBtvOsHz2ZODu75+kxjw4GMvvMNtQ2CriXLS9gHOOy0uuw
LhKLyFXTzk3mTieljzR/IVB6/P3R5XnJWU/IsOJcL9srsiqqO82sQ6sc3TBVnTxACiwN3UWaN5nI
P5DN3Cu5X+sjSUXI5askJgfvZZs5QTshn1qHUT3pQea0CTijhM2kTlkQ1659fr6PVxYrYe1/2tuc
E6PlSK9OtTqczCb19bZx7uu5q06q29g7scnVrpHkwqOBi5O3wWXX8BqVTSTHOjRbc/AR/SSJUDXK
qxyxDNSJvd/P4HEo8PxBlJdABLrQZXtzLYuENwpDOeXxjZvX34e8rk6TQJpS9Ja3M5LX9sVPVAFW
EMTN2xNX6rYwcrevQoTOrPcxFf/Ac9L0UOP9dZCt5txbUuRBnhnlzr5YO3IZ2FKkQ3aNziDwRmnh
sqMmPOeigLITJlEiX8FNn1/Y5ZDvZJmeAAw4Z39pBkTIZTNx0xizNltVSFk/Rc25iw+GKeQLN4of
I7cybxOnTMIEkHQgYnhZScZom2M/vsBHriOsn8wdmuK1FUV9iNCP2hvS+psZFm7DW7tzUJhf5jFs
sw4/elmW4CCX8egm3V7O8mp7HiECxOg1VbpZwbK3sTKFlBMK3c2/lergfGx0fVSDYZZl7idpPXx9
fnteb5FHCzf4mljcHEF2Jjue6Uzt1ErTF+T2wj6N2qNmzjFQdHePzn7tOKBStKbVkA3hmXs5x91s
gv+1zQo/YFc/JF7hBu7iVeemabud9XTt7lrTpFwmFIvgW1025fb1hBCJy+S5iXdvjvN4aKvaeRPJ
cnyB/Bdn3twDfnt+QK+0iu4WZSmUVVcxp82ADiQjnWkw6hCVXHmup0G5KQfgsjUBf9DXthZkVKt2
Gl034GaDrjoW6BT+rFBtlR4z0LnZ4hVt2GnOQEbDjO7zyvxmDUZ/wEZlvE0sPf5pVHMnR63Y2SVX
uoyQEwknbhNe9Fs1S4ka0TIaSJlpY9QHVQtvYPRiBNH1IX/r2EILUlPfM3p8QvTilkaFiCSQsWrY
PhnoqiKzZhuNewAo3NghlZQFWeB2sL4QG5vnuDOiOSyxjntVTuCG7+asiz56dZw2h8lWlJ27ZzsG
69espyPyUkAAMXK7XGyzSbmzzHV39Zicz5ns+3ARbRZaHUblY46KaVSXe7Ss7blMo8TeOKKSuQES
sJUPQQ1WsZK8iA5OklTvGe3qwyx2meHbxfWzFQBIIHZJoT4B6WmRRw5sKCMEcErjha4o5qfS8+Qh
MuL+PImhOEqjsfwuTeu7anB3DqjtgbG2TkZzzRGbq+7AOvC/5MSNvrfUZDK9Q9w3y4ukMm6NGH/v
ZiRZ/fzOvdYSERF5G4AIKyHmsqVJ1MaIKAXYb149o29VpKR86JjtJ7Vaqh04x9XGwOKs5OmfJKdN
Y61njcuiA2+3llwGZmSLYKQymgWGvsxvn+/ZtXWy0m//3djm/pbe0s9KD6JcdE0D5NkVJweYzOlv
tLK+BimOEBZtSwqVPRtaNKyIW5g1Rz2V1k3ids7r51u5OnAAQqhQc0+w/i8Hzhkb/FXBzR+QOSwf
ozF+Bx6uP8448u7050mqa116qzgm2B4eoE9KUShdOHrWGBBYQamSEDWKv1qz8gIukf6uEYkWtBGq
2cjQypMhBveBQOl30es/v+EnngNsEznTTUQwNm2ZuhJ8PnqR6e2k55qvaq19Rth6PmixstwqnTnu
3JzboIBGib4gfABgX7Edmz3X2ZmZqGnGYWY3/aFUhRyDrOIkjSJdnBSetDuTeq1BQui1uEjiFJWG
y0mF1hKlOapPVKAj+E4t1FKGWz+4i63catmu5+iVRURrwKgQAiXU2sozDHHRZL3pIRrcafWN05TD
bWLO9tEhat8Zy6tNcUOR/eFowXnzsmtVNBReNbruIdLH6qAZjeq3pKOPrQnL77e3BvnQVbB75ZkB
1bxsSk42r4BioFdZO56TJv7SQAZ41CQPoedbunIlAPhBVAc1KaxQtkFOlymDhvcLCgKisB/nQRcf
qAenkNms6i3PWPuuipY4UOMxIuc9xjvNXxtTLJ65j4A0gubenAGRmFtg2yBVSzJrR02K9jS6uTyI
efryfEevnJwk00jBkndCw34LEknwJnKmiTPNK+E3t6bifdJzr9m5DK4tf6Bo7DkovSu66HLiGruy
LYEky6ETY/mmE2VyTuNsCEzZuzcapbvg+V5dmz5QoGuVAl416h2X7fUYjDqLReG1kEN/mptY+VbO
dvGoapWZ4eCTyJM9uNV9ZPfth8qR8Z7typOn3nrCrPqYK9+VDfgk1ZyOnk2i1ztAwVfj42iJKIja
vvgCtFx9J5KmOmZaPMpD19jmhKGN7ELMDr03lHNL3H+81HmfevHwNxaWw9Ma44D1PfREKCGiwNdV
i4fm62Ic4c/MvmugPNRSEdzZrOsZ+mvI/nMEAFvhG0VS8QnYyYxVN0OVwjssLdoDnHSN9zgnvav5
Vmz1L5tMGmHfWnsL+urIA3cC57yW/kF0XM4956zhSkjXh6JO0ndZqyc3iFY1r9oktk+8jOrRNyZ9
9Upv1NiPVat6l3a4tYP6HxbSu2pff1GtMtrD0FwZDzYaSU3wQdw+2+xGEZtF30etd3CFVvsd43az
SBpMZhKdjdbVqS9wdT0+vxOunCSczTiMrAnONYtzORpW0+ZxTjX/AKty4bVgdOFoWQNGwtNyeL6p
K5uO5AnoDhufGGZ//ZRfAtnRAq2uldxxY6qIEJttcA+2bCBX513Q8Uw420X1zmzLIiwXtCyfb/3K
QcYyg0bJOcbDdFvBqmPZZbaXeAcAi8aNwMOdt+KY7Bws14YTE0/EPlZ1Gd4Fl300B3sxopx7Fer8
58qq4ncxa/AOm9Q9ItSVIxPA1QoTXDVwCdQuW2rTNp6qkjEcQK4FdYuCTY26auAscvXybrOdRPi1
9iDKc4Hz1ISOurlb1bQthWpID6xKV8JVz99K3O5PSltXQVMUe6XknxW+zfGA3etaAUSmn8TTpn9y
iHMmSXiHvkqqY5qkA5LMjgxaXW9uZ6ksN0nrDr7ATtJfbX79FNHc+8Jg2XqjtG96y/6GwJ4eTDZJ
dLz3xp0BuTbVHB8Oe4cZoC5zOQF6DzbV8woPWmVqsJxj+1GUZuEDXIzC59fuXlObsSi4NWVZ0dRY
qOU505ySop2RPlhIUexs0ivbhFifkBfaIPXe7SmUxEmfjSh/HFozj0/mUlHyXZR6Z5tcWUy8kVCO
RH4Ata6tokYM5LdrMAhF5VVhXqvFjX0nllrYmCO8pc61fzw/gtvU8XrcgH/4mXBTgUJsHoBUXpfI
ttGsinDafae55KOcqLhXmnT+OJP+e4nYQudXS1rs9PTK1BGlkeb7idCBVrRZJbVd6t5o0dPVwcBF
68D3KKa/NOO23MlCXe3jqrdEg6tB4Drov5yvyTyTOtXj6DAguvMdAgZqa4miVi0q0m32cbZi/aUj
lOgs2k4cnx/fq93EUHilxoEy2ZJdVnMbw0EjhCA/09+3Mzij2bWiwvfqYY9IdK0tzr0VfIH2MVje
y37WmWPM9mRzMril7uOE6t5meX7rLtCbfr9XJF7WlyA1ZUK1y5YwZph4azYRMmhpq4Ske4Am9kNZ
90GSD+m8c0Vde28Delh9QlD8WRWcLttTrRQjYjeJDuNQk670Sqv7ZOtZj+OXq/rKkkPpiez3S9cW
mLGUZlBVstlZsFcOAL5hhVxAUV8T8ZffkESxCRGsos945nxA+bl91/K+2OnqlWCH7D7lYZJ3P7l9
l61wcSq1XTsk7oZSzUK3TGqYdTBs2l47mIgLWUdFk9rv+qJyDJA0YY2S0iDi3Kouqnqd56mpRodF
E9YnSx3tt9kYv/3tVXPRyGYWvSyplkajkcmQEZQTNpteJ/GxbMfxx/NNXQtmaWvl2KLcjvDh5njJ
ZRnljtFHiJDP5W0eT57we6cr3ul6vnzWFDu9nZUpP7Wjkb2P9WwKgNg1ya10RV36nQoYfhjmem8R
rV3cXN4ECmRPSASDCd8WOZQxMXpz0aJDn2jZiRTudMQkbzVeilq/aPckVa6tplVhjDfqWqnfvlrc
WRssLAZoTo+TKPcFlKPeJ022DGcqZu7DNJCtegmEQu7FKVcOIwB8BO7sFzI3T6rJlTl5MDWUgxuZ
AJOQvn+TtkWLaVY+m78fcfyskyMhvuJOtpk/RXGKcTQ63NoLrQ5k3qqkg9M2HLUyPT+/sK5N4FqS
/3dTm1NAg1zv1nJUkNYqjUMxef0RedLh6Cl9F1Q80nbauzaMFgpn4EwQxwB/eHkeaF4bja01K8jh
tFTKI838pqfTh1Lr7ffP9+zqlllT6Yjqcu0/wZgPThJ3ms6MzV49f14M9EF9QxWf+xZp4km39Tfr
sx1N3yLxEc5wzmiemH6rgo6VZJLIQ5rt4flvujbaK+CVXJwBTXVrHm5EnVI4iqocpONB4YJ5OLxq
cWfzK/QdztB2+9/1Zl8PQmfF9PDa5L2/BXrMRdMq6lwrJMTzjkjakV/MfmhC3LBeLp5V/o0jkWwH
KkQkcckmbaY37SMKClrGmLtVeZOVPX4yLvyXdPW/fn4sr60kB5YPexIU8ZOiJyF5no8ZJyKk8ehd
kdUfAbB4R82J/86aBYMJOYIqHPHW5uzVvGwpU3tSDsukOx/nIXkUphgPaarvkZfXn7Q9TkFXAKYH
FQT2dO3zL5Hd7CR5M3usj3zS5aHJTelHyrQ3ctdWIalgqEkMnPtEP54n5kKWhz1o2rM4uXIcPwAP
jHyl6PJjnEOYfn6mrvaKnDAUDEDDzvZFrqhOP4+rVGOf1+phcrL2sZ8zAOnPN/N0QfCQAU0ApAky
15O8irqgVlghaRRaiV1/KAQA4qCp5voxT5ZG7kRPVxojaoIIxWXE/23XxNTpE7abdRwuWrkERud5
J9WKnGBw9PF/w/3//jr9n/h7/fC/8y//+T/8/mvdzCKNk27z23/ep19FLesf3f+s/+z//bXLf/TP
V833iqTp9+/d/edm+zcv/iE//1/tHz53ny9+E1Zd2s2P/Xcxv/4u+6L72Qhfuv7N/98//K/vP3/K
27n5/ucfX+u+6tafFqd19ce//uj87c8/1ijmv3/98f/6s5efS/7ZUXyuvn7f/v3vn2X35x/ePywE
4NGlJFZfs5crUnH8vv6JYv0DPzkkPFdG0xpdr3RDPLm65M8/LO0f3HT4HFLApoTNRf7Hf8kaZdY/
/zC1f6zyOStfcMV7I8H5x78/7GKG/jNj/1X15UOdVp3884/LHcalTTGJnCP5L2rJXOGbl0veAnqN
oFj6dtJO+c2kZct7M6fiUq2KrHneq3uJ7ictUjAjH4W0IdE8Q7NGTr+cHGoJi1PWcn1jiwodCAul
0mUcNTWoJyGao6Wny+Mvs/GvTv/ayY3SH/2CQsApQnQP38hDAfiyzbq1kLRT896f7KUUfjbMZeTj
CZsZ/qIvTjDFjRMSzUZZWKCf8rE3a8X059j8MRmi+DI2+lAHpAimD15n4K/8/Oddxorr1xE4gRdY
icy4yLqbXIpR9zYUO0P4eT0v0h8qfDmwlpD2K4BsSgrKcUSC0qrnPeWvTeBBy6gPs4agqrHS0N/Z
3Bcp9ecsEdiPzoNFRqVeqadxYSzCb+qkV89prfZQ/m1dvOrjRmh3bdp7bVCYUtHAe7V27iMonRav
LVyglZ1T8ucd8p875ufXoXsI94b7jMtsi98AOlaXo13XfrPiIn0Fy5wHYcrJr0WOdLSgDOvcKEJx
q4Nli9k+oe9b/6hXndYgLxX5V291KejfKlfuE5nG3PW2AsHs+dmjmrc+uv/zoTzduNypFK2y66tW
yRaRW8JD9yaLwcgsChNpHImQ3mR3eV6oN44qvtVFtoTccuJ9Eo/ml7bKYkGawOleCXB1L7AtsT7Z
XWKmvlYN8lGZHCPI5iJHGcwVVJbbIbY+IgcNMLRJE20+yMHSPvfCm7sgw/k78PI5T04tfL3kMLlK
tzyMs1dMj6aXal8WGErmTaNHPdmPphdV/rBkehX7iocI/WPmlYseGgJbxMovaxc5UT1Naq/1u1hM
w7HQtCV7SOwxnU44VMP+jjAMpQzE4RZb/tDZTvfGEVajMVGT+8VReuRYBekJee5XY85htnB86YYm
ywPiSsfCb8ZpxsDKWHPK0tXiLHrkX17NmPnN5wX0X+SrdadIvxAWEFjbGUjP4wQ0YS+Y2KW/QFXq
D3aimemLObVAXBtLnoccOPzEpZnVzh/UwWz8qCn1RyHBzRExWCXYWpnemxCQxH2VyhpymjrxqzIV
WMgquY0VNdo5Obb3wmQou3qJ2lPrTV3s14teC78c0mw6zdi/fIltK0LAHHmMhMpM2QdF0Yjet8a4
vW2iWDOP3VIlxdtBwrsjdjEUf8yTbH7VU5bOfITIi/fo/kj34MWe+63ABwiEizBQ29H6aQoQE3C+
qGi2FL4D5LnwKcdMD7bZcU4vkWoh2o01oV8oiW75qsu7m13rql9dkeT5MfO86N6NXfNozw2uCmU8
GCZ6d5V7kLW3BEs/dkM4zeCFzEWJWYN6rwZjN1UQibM+eVxIXn5L63EEyo97pFhkZfuy1LRHvO2h
E0XoEHS+htP99LY3hzr2hVEn3pHHrRbEmPg9WJQDYOgBxv+gcLIMNxFUmTeNhUXX2UJMt/SzMh4f
3dwkbzVMMTgKTXipFVZiqM+t1TQnJe+0W6NwP5elQo3RVur884JziP61sSNxlGqefZszy2p9xc45
qoQxT1po9VULd67q7+bFvhubbvmGwRFF/r4DFZLqw1er1rN7VWTqW6dT17DI0yu+YZm6m24Uxssu
sspzbPfygyV642B0UewXqE0e6gk1pASA5tHqBvo/T/rMxLtxiCBSW/q5UvMkzZMSgRvLZO2aTach
+NdFiS9d4BvVKLWvS+xixNylkf5Bq5LI8rW8Go2gHjJxIyyrJ1PAPQH+2/luQ75+i3yd96NVeI4G
Hf/eC6QsyreYxOO0AhchvdVgBQYzNZ2DWRlNaC2yeZOZCuJFbVdlH4hmcwx/3SEOx1aHAaox3bqP
sxhcUTX2LL+UkvNrGefl1pl76425ZNaXdJqrV2LSp8Bu28iP+8o5t1QeX9S1bSt+o1r1XYOgX+FD
8DIG5KnyrEPIv7LEsejN5ji3mvK9dj1x31K8C3utaSagOlFyO5pzYvhu3ec/armkAbqTOQnaRBk8
Px+V/GESseudJgdvQ5mK5bWaNylan655l8cSibhMKsn93Cm9d1e0Sh5oQ6ENft9NdiB1eCmA0SSw
IJWbS1WXV7kHPcVvum78CHqIxRrZsXGP8IFzlD1kXCQIU5Q1cjX3lQgixWB1+mMeLyhnSWncONBo
ArOvrfet19RpkM6pl/pJrSxHT+iD5qe6Xh97yPc3WRLDGehHkzxX384ntS2s7kWNpNbZqNT5lCU1
wugVivtBUlT9G27+4gucMuM+08RwLMspih47bRmTA0RbMfjtorevS9KH4gZztP5xNtCDDFQeqnfW
4Ln53dBVSTjM0/KgVFPmk0NMF99VC86yRLYBq3j5CytPE0W42rSPi+estw+UZPcx70FAPpas9OZM
/X/xbriQyccPbAW4WHJKji0rlr2dmy+h+kCGGO0xHHR1PGRYtAR6niE9Ji15OxXWw+COZ2DNb+sI
w+d8mOcj+f+Tnuun1tG+lsXyGvD2d6k1r7XaW0nCX+Y4hvM7Hs0lfUiBTZ0tIdtX8EO1xC+k2/tG
D7/XSrQ3BdyETlPTo6TuZk0AaKey5b9yowxapzJ8MxrhWLKb30Xoahxb3bKPFfK7NwC1tQMvTOPM
TYeUWpxm36NGS0JToVzIGnTC3B67L4PZTncDTWAMwwoPhcs4Ql1r39eZiNRDpyo3JPAmeVR5shW+
ZXRVeiusuZ8DUYBA6TNtINWn4oAiar0vfDPvP2ftAiuqUtN7u8z78aApiXp00lEU0mdAo/izYk19
H7gRvsBNGsdHzuckPqMaijNBYZSFdRNFQBPuwdNYmHNYiXxbqxyqAOGQ0ALIGo5L20evq9ZYDmZs
RKPPImwCSghRfFtWUifW7awXQxstR6dLJ3ki1BgDT0xWAid2nF6SnwBe6eI5Ll4YczOF6aAuTUDN
PBsOXju0EK00c7iBzWS9bO2W8H02YLAFdV3aSTBPzqz6arcsr7OIMecYBOsQkLa3PrW9k3ihXiZJ
sLTqovlozOnD0SGOeseebV9kszqPQaWA0fbFUNmHbC6bh4UD6Ii07wxWXMbFN9gExjpGDuJ+PHMP
Bl6d5MDqNHvrENt7fjeWqKbNRmnrJ3dUzEdHSWESZl7+owGU967tm7QP8yKtzpLSKO9hMxdB7lDA
9eJcfzfZhvsRmDbE1bb2mirIutSsz11qRNwcwzyeErVub8xqqLAPiVFzSlvxqi7LKrnhNileuYo3
fer1snltZpa4nUvVfRz443tIHB8GN5O3Tm7q97VRxO/1eSz9PtE77S+k06w7Ci/eTYxfww8wJs67
uAehLOqo/8rIWp86LVLvmDhWDN3DmbcUOhpHaWGJD3Zba7mPQo8RgictDnMlvkw6JpgLb7kgR+Lg
Ruq5mP28KacDe58ooDAVY7zp40L7q8k7nBJE7t1qbe00vjvwnfloVNUxNyH1CdgzwVInE/M9Tbd2
KQe8+8b8MDb1EEZjk37ANQ0mVmO7t+r/Ze68luRGki79QosxaHELpM7SkuQNjCUIFQACMgJ4+v2y
x37bJjnb3LnbmzZra7KzKhHwcD9+RJ11VhJIzZOcImfZuYY30VxZlbqCF36+EKhOddpjtbX6/MNU
wdtiTmUSSl63KZ2OKZmSezdcF29L7VI3reWc1SLah0nAzU2WzJmPSuts2xkyvFPeaD0Rrduc69Hq
bpZALneLrN2RkamJdpVqG7w0fOZLUx+NZa6+MZrmyRApfQ8z39gDzxhEeNXueps7zRibslRx57EJ
4kbzuo8G1v5Vbc3Wue+N4RnaCplYi9ud8JbNr23VZncd4XxZOdwGKPKu5IKNxYYB4JQFxrFBLvbF
T1v1nZjH9hlrbrUXcPNIrtzTxC2xmbfD3jUwSgmDWVz1E6G60qyxAYT4trM6a7rG7xlG32qXXGhC
ITOGxiv6aNyWpsHA2NXyyVHM6LiCi/3SLDKx4YrFRVFZe7XIq0BIaxtl43QTVUGTKL/Oz3Yg+mTs
wjC2HD3cOlWVHpU/gTlPajkvgxxPclbGEy2Xtem9xjjPKl/zOOJx89y7vtx0OcEjS+/aL0vWiX3o
yPWsmkZtmsl7y2Ve04dMrAGiet7WVTHvq9T57Ny+jXZTtdbbInXTM1mfWD3kQ4RT6WLfGvXSPln5
0FzXjQnZxs2KYKtzh26ahVG8YkmwC4N8PC+SGERtLMuhIlhmI41pOdduMzzla/UjUuHwUauo2mSz
jtqLlUQYBwVZPsWk0r3MSrEXZMDQ7udNtPGb9qrO648lbUn1dnJE1f7aUpjHKh6dzvlWIVlIkEFl
1J1huAk00tZWtANnCj/T3Cn72G/oPNKVSX32Sx5xUe0Ht1rvJ4wvngI3Lw8ah+CdUB1+mrLpouup
HNa4mfo1GcqOc+D05c6k7r5HdIafAWLAeJot7hnIvcd6SI1rpMUV5sVu+BxBUlWQk4Q6G6hbt/ks
XsI1o+Z6Xh2noimSOYL8abXjxiDv6zS2EawURdjOcbVmrn7B5oDBRWVXRj97l64YJwbYm1ep9K2d
GrNHnomOc6dwNmmeDrspUi9h6jU4eGpx1It5N4DMbh2DS9pqcd8RdbDPl6LZOsVYy6STHJHZb5cN
SOsliAWOWKMKylHFGGNxtzwVGLYfDFqpY0h/wUDXOO/CN+tdPakHZ5Tewl0Q5a9mYeCzUaw7ww4/
2d/aJ562tQ25Wo5RUewjOS1b2AM3i9DqTC1gdFNG/Ui/th4qd8Qm0ba5S3VxZU/eApG5dhFQoZ+Y
tlEnlv1stHiaRlzvGa/3Aegr3dEcf60Dle+RazqvxEJG190y01m1uY8GYZ12gZqoI1X0NkThoz1L
K5Fp2SdSWlNiWaLd+fZyMHiB4ka5zpWuwvKjEUK9qjrkK9CZ1sdQ9THhr82dKAX6NRVU6KAWKXfz
GNQTix6TpsbL04O3rl8Kwqp2g+tMDGPetOC/mtXbbpZYM0L9mo6h9rUb19M0tnE1zjzCbs1JrwiY
mtyOESGGRqk2pmje0hHMWevwA7/T8sxfrG+DYcr9I2RP79rNZAlJo+/dL9nUuid/bucbQ3jL9wrf
2TtlSQ3Ur5buYHredyzM/TFBvCCvUVm534Vryju/NMsTvFz3Grda584doAWYLeOFsgrznoHSO5Gg
2OxlM8kTBgSYsWdGjkFojw8Qxgrqeiwwmmtz0d90RcS/QoHEI91wHsdaG0AbrvrWu7P1ViuIX6Yx
Tv3eaxBfxtVQLYeoaionxjgvOmIZPPAPJoHB6VAL0tY9E+9tfqQGDrfRFC4fDid8r7yQhN+gVVY8
5JY41/jYJJ4BfUMLhqBtlFYdVQHtw7hhmRTl3Gq66OJ+qJ1ntP/EHqWtR9O5jtFruwqrwNXI9D5n
Aye3BA5ldz9IUb44WD6Gm1LO030aGMtJ92jDRFX172mno0OFx8eXtlXtKWu8D6MQzcldoiExCGR6
om1/FLNXXHUlE23sO+u9Yrvwmvu0srnU0wHWSP5WuWH1KXFNABeAPQ+us2+FOZzmeo2uxh7P9WWs
5FM4d+G9GfTNtuTQHKLSNDeqrLJYS1jODR6/+3bJjAcY8vd6kSiSvel+am3rXQw6S5y6VdfVrL5C
OhSszixzNONWG/KNjfRs7qlIfdJWbTaSxosiKjYLnR7qyZBfdO91WEJXxjnzCZi9fOHk+ZnZdW3h
Gu0Lo+nioiz9k9No5cS6rgFy6GLdXRoKzvuopyyBwhsexgVL+Qcplqo6zPC3jN3aa72X9uJ/Bspf
t52lymuZtY8Ydej2PR+1OwucqHG5us/qAFPsFljjdq5IMYVk2ikr0b1pnayp7+jOp9UOtz2Fxd1m
VqXzlw70CXW/L803K5L+sksFXowRjVe1m/su2qfjZHAKg9U+I6x17+eqB14KCbMBNHKhquOcLKGj
wi1byqo4OH2Q5TsQPLrjehF+ePYwkFeJ3SMKP2DDH43HZgVwuZJ2BpTWGulsx1bn2eWmtyxjU5Ka
sOwsJbI9Nx+5F62KpjvKaVN970aFi+pQ+UUZXw6t90XljEI3EIWE/wMErpI9P8c8Lsyv5UjxZLHm
ErTt1LTcRIz20rp1fZE6FJZ5KHclXcvHbDn1k81AgLmXmB7Yrer0HLhKvIwYF70wPUE1SM3a/bb2
lT/tiwY51Y0JfajYF57Mt56n3BtYGILxHKfnfNNpmEPbhan1OmsXPRxrsMQF5CId7no7TZtTYE9j
F7eNXWwMt6mvsHUwkI+H+aXdxHql2TdhXtBqztl9znILz+YJjJijVWgJJUmKH9EE5rph+eyTihnB
R9m3RU9Nzy1bCLyuJcghm0jUxGwZFZE0huu0NyjwG8JWg94HhgeYrA5ORwxr3Ns2f75ZV57rUJM/
Fa9Dp+/mdeb19jPfnR/IaR7tWz0M/HH8XXJ8MIDynvAzsXlgs7mssVSD6rfVOloj3kcY0cIA7IHx
cpI8i5i95xrPBvzXXZtd0JHSNvQ16uBgTVB/T68sPNRhrnLhPfitEUFG9Qy8fTx0a9wbvFaPXuOE
13Tl+XWWsYBInEnX+aYtWD0lLPa9Syqp2QVJmVWqSgKMWNbYCqvcjIUqQdHnqCYTcrWqdYJxMRZ4
ctGBbTAPUMH96hRugBovLfyjMxcOoIZ01F3mIU1AnEdEfO2vVZP45WgOlBWWETF3i34qcxhYm2L1
3Sz254ULZHYL7R/XRqXkWdk1NUO38iN3e/JdJgbur4qku7vBcZqPMRDTi28TWz/Mcrh1B9MaYrsN
RBF7JL3FZVNrtZ9QCLgHz0+t4ZgLXxOu3vfgtHnvQqaflTdcDZ2wWPn71R2L+8VLprkRLw79++ti
6/UmaoOoTmQnySepxtZ79szFFEkf6YC7ecqD72unoh1ubi23tG5CPw4l1LHXYmxgFIX1EBQ/5mgG
ssf3aaoOg3Jp+cGfETkDwwzRVcZ9u488lBVxEaYLhCTq3fd5Rt4eO0YacuIXr8BMMuD0OZWtTj0S
my/22vZPYeaMN1YPIRacgSNzMb4jMIb+MTuMI/rF87pUpkpaSQLzpsVDQ2zwbOFVhiLg2Psar787
YRiWfed1Qe2cF4Fvfzz6ni2Ohl00U2LMXcDFnWYaThxo/JLkVh2ddTMA1YeLQWEbq0EkYhm901SM
Tn0yfbrELbMah1uV9Psb35vMb4V3aTsLs1aP7ohcNMnbibfCZHDnnZtq47gMM6VeiYCWYkn5Ksmi
jDgtY4GKGH8l2tVU9/UB0/rqZgjHyL5lr27aABIWrZVc/FokRuDyK/S8lXPiS4Mx0P7rvJthln/q
qrT9rcuYd2PzSzobiRnzKRysNkv01LffBg+9dNwpH6lDOoziETw3/F50Y/Vtsbtc75EdihebplPy
slbOy2qCBcRTo03A9QArADnq+RaKqY8/bhPoV2upBrUZIsCVo1mohsF6MPgJg9qu/C2RpKMXl1la
1rGNfvbG7RvvLZ0Bnuux4wWdspFHl2OxnxMB50kRkyJhMRk0EaplB9thkO7FkTt4UXSvZWfUV+ww
F0n8teveuHgCZ8kkTHOvxt5gv5ka/hYrnczZFJ00ck68lY5H07bxl2us1tEQA1bBjdHnbFfmZnbF
tlXYz2E3J7HwEPw6KqZwiWA71XZ3C7OFmscljCCxbnS6Y8Cpmyvo2upqcNeQOTEYg/WL79bt+xIE
3rDhGreXs8d8pO9xnc1oT2tld8ky4Oaw6cO2e1ZjIIk3IDm5OixGGc4Pf22xltqq6yN2Pxc/VZZg
b5DBopsZu9NlN2g7bJje7YytbSSzx6qcbftwKZ5bn5ctiI18il4qdwkK5tFwfIggdVnHsFcNKW5R
9jlEdpE4KNF56Qo3OuYzcFG8juH44nnpqqHU984at1WNEqXtuOqQRLrqKu3sSO7k0ER7zwgB+UdQ
/uYwD3DF9rkvsjbOmuYqtQjXRXMR1f7HFAz5cldGY5fdYIPHy+vVeh2vTD13vIEAJfZ5qIJyPbTz
yCqR+dkRRy8a03XT9aRL8oDq/kffGhhsGKtRvUinM5ez0pWdfrVXf+2i2NapODqD1Y/fzcKs1hc7
vXQHoaWCcOtVcxRsses2ukc3LZecW7DaSmuMpsRvw9zdgAAVm8YfwH3mtOPOYIlS5EdILQXjpSI+
ZUzQzVT5m7vmxbrGWvX1dAcqXw73NR7gz+u0tsF26CJH78x2yLwk7LzJu50MgyC7Jis24Wyecei2
H6asqXY90OArkQvre1aY6bW3thbjr+edYaGsr67XFnTYw/AQZGt7kDC50WT5bHNGPzxUtEu3nV30
GxuWq9wgdAyuaOb4JFua2C2kXvDoOv74XtVBxvFBqrY387y7Y48tPi3Zzz+G9ZJJ5FB9NquYu4ei
lGV0RjYdnn3Z+f3GqBRCAAPr1ERl6fIamLo4DKXcjnY04rOXr8E3NPHpV/x4o2eD1ncTjByFgCiO
DRbB3mdd1JhxIf+zr2ecD47B3Ji3+cW7EBN6yIEnlS6WIJRX9puCqLwDxcA7MFb1ZE+uZfsmc+lT
wCdl6N1iEtSBFjD/7qxueTAgRMZVqKKz77j65MHeSHzLiE5LXrM5JA/hJo+kvfWXcQwTXa8p1tba
cw0WIam1r0W+4i1t+CZ7rMZ04wyaynW4uvogQAi/2+OQJ1YQVbe8QdLA3EDQVAb5ML0rJxLghqyi
WHrPJSHKEBaTChilYy1dNFGcMenu5qiLqm0L9/V2BW/N4kIOrFa9bLlktsg5w4corR9XT+Q/2GVT
7KyZiS2vTbNMgJSlk6DBtEk9yEcVL27lomItm5MapTNs8KbL405MLY/VqpJyLtLjQjBuXIbh9BXF
rdhM3dRf2euaHa1WsByz0ldUCw13j5caZRKQpORt11L1r4uyfoSFW97IaX7GXHrhKmyr7QKidcX+
dLnVMq90Yrh98dCOytsEPcYmMahnmfTp4J1GDUnCd4zpKV/c8PsiVHtlQbG4A0zl4K+qa3am18Mw
8zrORpQVNjYv8F4SfrQoo7+y06OALOkk6WyoXeBLv0Xuanb5W+0MxonFWxLOvewToyx68nzUgP8a
H7hxQ0WSgWI6TirtPZo6rK9gkrQxG+swiKmn7sHmO2NbzaB/505INGLpqfYap73oyIAsXtg41BuS
fREqGU3Onh7DTCdxVRSdy2Zqv+li5hZTS94+KxkGN8iclq+R7Gwc/FgylQD0r41lYIOdjlypBV7f
C/0LeYS7SQFkxX0tzp7BTb7gLZ/tMtPuN8qQP4zAng9eI0exuVCEkv+VK1Le3Yq0kNWIwEUndyTY
sC+CJfEK4sLRNbWnsgCUIhIxS0Somu0/szt+5uZA7UAOhO4BwjiOQ7/niPXUS7OROTW37KjUId7C
5zWd5nesrtm3mXVwiziJzvKfP/ZnktRfH0uqD4Q9B+U4poGX//43klQzFdpbF/iNfWMEYVwLwhY3
AsybklqHDAcBrh5/+EzrL+XPTzyWCK8YtE+QVaH8Yvr/86f2g09kGpJPLiH3gmaWrckeyqR4xTCI
EA3kWk1POiUtqLHoqSFDhOWBpT8T31z567jNF998Qx0azQxQ2PoeUSpr+YoqzDOOvgFiLgBmytZ7
Y91MDy09t/xRYzVZsvyGwnjwzIb+YCmt8T2IWlZAiOYii5s5gqXriba5L4E1CMsTq3MzW3J6Dply
VVKPtLX3bQ8pfm+bk4RBPNXztB1LtSzbSqVBt7FGj/VcyWDUvUW4w8AgMWRFFeWlAypDpvkUFRMb
VEyljKOZLhXJRUp1Mgn8eT3ituc/aIfIsqRiVnhTWnHX5ToEg6W12jkGzWXSZa7jbkpcIGgLjTod
wODQS2z6HN73MSzMOd8sQ7OgLDWZ2TT2w1TPvpMnq/I79ibM169QFrtmI73W+LyYuNJraB0EezZW
xVcUqba3L8o5HLduai3vItSFmRi9njril/RAltKsIQZAMiV5R4JEM2i2mhIAOmYkZulM3VHUo6yY
ZiqA4yjo+3O0Vlwz4apKAYOoh/CSBe1CApIkjXiTG0Wzz+oBwlyLxqLelv44zYANuQAWsKqI8g1t
xosXMfUn10IfuOv0sh4JUDL1/q+X47+imT618BvqX5mjPzFO/9+YqPvP9kLiHH79X/1/SEK9WJ39
30mo+8++/t4sf2ehXv7Cv1molvcvRL2IMiHtsPcmYeN/WKjev9BZ+9hIsnCFT+1disL/kFD5S7BS
YeU7l1hQkLz/Q0IN/gVJ/2JMi9gXzARjnv+ChPpLkUXTBbubVCqUtYj8sTP6ue6sQVpLh6SmJF3S
LMjiwW9Uht48NUuGVu31137k6Xe26MMfRB4XeuvfKt7lk/lWbAi4nocC/Feb20ANFdUNGSQwDeU9
yOF1df6YBtvMYZmHbpeSeGSRU30O9VT/SWD/m7yOUBeYt4h18e1AVfxr0vboDnKQftniGhgwT6+l
4M4P/aHdt4OOnkHmxCcDU2PTfq54do3SavfjYLr/fqV+Im7/nSH7K0mcn4N8IjTiiFIxrP7VTnU2
W4GVMm1QWa7e2XSq/Au7BnWacs1F8Ldj+R/YuL/cbXznCKPwmkD5ChXY/8tE/m93m1RSreDibIPq
1J2fQD7Cjccdb1yPjn0ZPAHS7/75I38/YPx60GtRLOAXixHSzwds0EqPkwn9cIRLW8RyINnlKEbg
LUhYJFv1VFB5g07dfPvnD/5P3yuJnfzOXFMRzcEvH9z4wcJMUiVGw9r7xtclCzlHX1AAjFv/lDz5
+2l2IQv85cnLYYJo8/OnzQt+8brC+rcSwjsP9fBRYiA97S5xj85sVTtjgdpbCja1f3iP/sMXTAXh
zYWwyC/6a3aEnEYnXC5MnEr73nkudbXNYNJsMPX/qHsrOlaXc/XP3+3lof387hLhhU8J9GCeqBv8
onbXqzn5wukA6bDdefs3VbqkUv3hY35/hOQoUDs9mPaUzl+F4Y0z4EsmtUiwTQUYNSqawbSZ1g/I
naAA//w7/eZrjHMOQzQgNN5uvsX65udHGBgwAbEIaJO5dMsX8EQ/gw5qTigWi2nYaqxXqksudE4j
M8GOidV4GeiWQBtstxqPpiNv/mt3Y4iGwEDgafgbc4H86gVVEVfWjunSJlPeOcvZTOslaUaAresC
nO6/rkVcOBYV0eRGCOB///wVrIvpkkIsqIlSeWegsGLvZQ6khsFV8us/f9+/n6HL5YaZXUhluJjU
/vxZPhWo5B1pEwWxfe+UimpXs+z/k/r09zcTiRTaU4j+PFXz1/TeMbU0Ao2sTQCc5utyMcQezYO3
ERC32tj3ouzdNHT9VKfGXP5BAPR7vQ2wlcEHMuJq5bL5pQaNzZCNWvI75swdb9D11yUGJSqyBCG3
XV1P0ubq+a+/V0TU+AlRFcLfX5rOCjO/Sf2a7fuq74xViJe/VAz//Cm/VR0EJCElILqUPdRUl//+
t5tkAiMr2SJ4hBpYxl3olul12oXuqULdl2g3lI8WL+/tP3/oL6KJALOWyMSN38eSEFso5tWfP7Xt
jdlwZg1jT2DecsZyMTyIGq/vasjXECRmXbL9DNNBbTHn50Cx18s+gP2bw2DOa3QsceNyDhVswfUP
j/oXoQs/Gw/6EqTsMLaiD/q1n3HaKhqXGah+hWW9R25ezvvS9zJ4GvYMD6YJyjMU7/wuJVk1wVEJ
Mlw5Z7zGa/VZBDD9Eg9Qot2Gzh892/+6BH4q2Kh32SwhhLzUOPRoP39xsy6AhB3Y1iM83td+nOtv
KzbOQLSLKO7XsjHM60IYHEz6RNpAi22uvV1wZIS1IZ1XL1DNwZ4CkhuxmbJPyASUAg6YgowIwF4v
JGRKSnLl2b7e9uU0d9DQFPZZPEZfbxbZVB9tz2FKZrua192iGR53qqltiWc925HYlcswxGamzWvF
1uhzri0iIgcg/XKHZQUMLGmH/Dl7Qda1tc1KnLIlmoodhh3mW2+WWRnLXPNDRNP4oHuruDOdtNnZ
dVGxA1davAeWWBJTKRYWIdu4LHH5TtK4MGZ9h6cTKvFcO+EZKLtr4lnOdETMtmH1tfRLfVOYjv5T
dMevxYmqTh+PDC00Mbfhnz8/Fy1YbdczPD/jRkBARpQltu6m9ac/FIXLbcH/6m9H4CJvDgEYaPeJ
hkby/EttL9m0jFGfh7HtFn7+3bAN3AEsjW13YpvFDFOvH3IUUFaxXU1oDuy3nbu06OFrm+kMCjP2
zpWvM+/GbzLZYIYY5Xd4Uu1ElV/hkWUAVGCqEiti1xLutPRhreq12zi8eJAk6pVFa1OLva3w6QjS
dO3hOxXfVns2jBhQVCaDYuXUQrbbsjo2v6thObQarxKTXVvPsrNSj4U7I56h4QmxIg1NeNzow+Jh
QSazgSh/fymJxY5ERhfibiDvIHCH8xWUvDKRYev3exaiKQZqYU7tJwTYgRiKo2XeuL2G+B80awKH
TJnQK8PgXsneuyZ1A6q1Yfq7Cf+UfkNwTXdRR0h/n+dsDtGY9W1sTdb66mTFUbrSWb/z0OHgDmy7
4OtpMeyNi7dkPHDz9DtD1PMT9SSCuTYNySBhz0zjUt5bs0R+jsE26X9W5xv+IVpDIEcCFzalJ4b7
1FzkQ+cG1aNt5/UnhngDDjJ5NwSxJbwB8YdEIpNO2e0EKOjsewE9KDaHIfoBoaBvedUM70s6N6TI
tdbFZ6dwdJAAFcJu6gM93cFt7+4tbxZH9GvFVUMaPZaazs7vo3DXO9o58+WbN83iQrlyjXJfhNPg
JIYFRrXN2MuMB8CWzzxdvhlljvhlnFT0pedEPeSGJ+N2mrqKPQ+sIqEs5+todtZBRSGcPJG+wCSy
72CBoMRb7Q+rzKDIFGEIPXo1LDaqy7xA+heRiSAnsK+X2idVsPa8BxlZULrWKfORH5UO3uCG1//Q
S9CGSWvQmu7ncLKqG5HKd4gkj0U5hPHU2woWGog8DHbyDAQYo/UCN6PJ9mlm2ztZSvPeLtmVEy2s
Ya9LJ4YQ997jyJJMHrDnQD5oLKH6PsD2HFnTRd0+hepe4XWhSa1qyzDxOYjjhqo1eEk18Q2WBtvA
AeexkxWFY71t0ipNk6LogycLxUluI0k8MbSIY4XJVr6p0Uvt2XV55XYdF/EKo3zlm6w8QcXIMq4R
wxWJFu10V6+GuYc1Y24my4XTMfn6xJjt83IXX2c4ljF8+sfUEWMMixH+obPLzfWlL72XkskRwAxB
U280x0WnegtiLGGORVZs5/BPfXDjnegmC7CeTfmHTRJXl9RkNojNAGPoVrbDDGchJ19AV06RZBCH
t4XQHdnout/ObgYtR1vGrd3nTLOjTFI7c5LZy58bwLhjEGWPshsvyu+u+Mhnvz42rbgqxwF00Ms2
uCdxTL3vUq/fIYYIWCZNNX+j2/mIXC43Ej3fet25X0oEXZxn1z3qFeHEPNcPOspujaVtzib0uNcy
XW89HZBTmxVfrfWjb4rnMIs+QL11QqDiaYEURZGCLDTN2wDtUrda3SbyO6zhB/crnI45EZ59axlD
kYye3JXN+uwEwLO1qWFX6esGTjm3afucGZaz95bqx7TAmA3tr5En30zcBvE8JoTYbwkXmrowGTL9
HaXoVMIXX97p70A816fQJKrOGMA/bMuoYk9Cj2+bugNMza4kZ0zkaTz31kOXZmGSc/Fetdhr95Zk
Bz8jyenbMttAVLsV7sITWmed5GV2RfsJV0i0wDzStyGFLcZNjXduPNXsbsh9Yts1EKitUbxs7BCK
QF23+A82AMAZ9JwGx4M4wKgDrq4MmIXglKL2jBunfMqUv7+o2WgQvG6reU8QqkJsYTtsO7xDYdPe
VouZRAgH6ISLT3jT7pHuDQZP39nuEJeW91HReMi4rA39MaLj+eKNVnOCYCSv3BaBhMvm0pIFP7o2
Ivis8201WEYyG7Z+dI1+TKy6eSbA97yCsW776DJkZMWU2CjWtAQetcPrdQCVjjr1OayW3AgVQdC3
a4Qow5emSk9DL9J9oZsmNlzwbBewCDAnSjxPO5usL/KtnMPhRgTimRCKtk5cC0J5WQdP3boaLNyn
5xIJmuFl94L+i/2jo2PY9PdVGb5n/jIn1FiowJ03bmEFvA82K6rZpiI2TQBhpc9qxBm4jJAmmF2X
Ur7beX/q8io8IYZm7SWaH6EBe5zPLn4wHuaJK1JispY2/2Bn3Zx79km70I3Eo+vhA4Skkodiw++Y
JZmipiTAfJysfIPt426tzD1d814qe4k5E5+XTGVOHaDGNCzFNaq+8NjL5SG33IOl5se6kVfjJB+a
QZPjpLv7giQOuI+siGwZvluLyLYwSZ3jOvc2eNZSsjfEkMfq+m0qdB/nY3GzUp0f+m5+YLEGz13p
ve8vidvqa6frcs67+9xWDBchOHeIWqys8lNneFernu/tvKPQTfON7VY3VSCf0vVCFQa1OFRq/tGi
b40xU7jKM4u6ARdghogcq+zCzjXMHxCBJFQ28srPhUMKrmdDY24HP25rnAJtoa7CIdvDhmhiuozg
mA763mk4/QStXpyLLg+8Hr8G2TxsAu3uIcG4qCGbvLrB6reOkdnEdtQ0z6x23pls8tjtcdEhCKCd
Nj3AH2dxZWuXBctNNyynsY9gdk/RVwq4l8hi/ZbOBbHSVsYl7vglfQpqUauwzWtXs/i1hYf4YJ3u
Vc2hBLqoY0KBFnIxsCNt5hQ/xBV/oLxd0qRJS/bAxRbNxD4PkR65GDCx63io7Iib3CNUo5f1d2VE
QVKtzQfkbzQZLqLScBrj0G3yuHbh0A+zc9vQRycQ9Z78prvyRQkoY7PmrCP5PVPWGYGOvq3Sajp4
mWttSqIQNsZivM7SL65FvQTJJNMb1EspkrGC7MjqaELOC7ID3ObNgu+M21nnwsyvg7zcmmHPbdxA
ilKpgRoIMvBmTJ3tLLqPYs7fffIoIdjBo/DXJ8/sm3hZ3eCoPLJf4P/xN2pguN4WFjwBGSLp8/cy
L/aGYn3i9fZdCJPeMx87z013pH7sWR6/pExt2MYkGJbd0WnszGidUZTJDYjGhy3m04C5/2oa+960
4SNPVRQPnoEtyrLDtvsOVPnZrNOPsnHRqnpbkKOtOxXbtg0elVffroMn4rWuvgY9vBJHPbcheoaJ
G3Ygq9CdXfTL8Cp2TijuwE/FTk9zi47LUUnnCNQ7DeRSa+JxRJ61aZtyuClLVIGjP6DnoL6jQztE
pGPGRePscw+ybab6xw7maG8YcheCp8XefGl4jPbFHNkLB9q8Eob5YGfBjYsaJMHK5vy/2TuPZbmR
Lcv+Sv0AnkGLaSD01VpMYLwU0MLhDsCBr68F5rPqJJlN2pu09aAGmZbGm5cRiHA4/Jyz99r4GKAy
mKU6A7OvWFJuhgGDBD6XkVTrLXxAyiDe1PCj95xuD4HPM9Np5XhbHeEHmouLJWwuS1+P12PTfg5m
DyTpVBSXbciJnNP0S1iL24DZ8c2w+NkRAAV3Tciju142GK1Q6c6J8ZRTlTziSf3AK0m7KDiNprgP
feMR+UCsJA1C7bvf8iAcKUPRZoxB8G5G2ENyH4H7FAhrMzjLVR7aTYzeC/tvML7RXv80oKncJH3Q
7fwmfPQny15Fqfu2qZaDXnRxDmvnsUzDhywzQFW44o75zV2Q6vYapESPO2t5dyfj3KsOeQTSxG3l
BPe6QlIRyCTZ1Wl3a5DdF8tEI4jwgxOHtAOuabmP0GIz9PCqLU3zmzwZg1i2vtgzbrkD0PhR9oOP
ZiC7abuK85ZCDL8JpfjGgO+uRjq30fSR0BZ3z9K0sWHO3RcCG+6sLnJPXTg7T4alULdNyovJwJ3j
wZL6PE7LjQo83Cl2Ou69tEA6J+Y6AHItPgFiurSr7irnAXYWi0HCBVXPludVjtyQjeOKdbdcIEF4
U03lx009s89xHFnYQi9hULfJtrb85phk7WdDlfqsVKTiIMtv0BPfNDI/TyMT7q4uokPXKp46c2Ds
DLLBY6vvEHcDxES4biGZtknSK8iw3eLjsjZRUT+LRR6DEL4SSLdhg3J2N9dGc1l56Gbpe2yXoXnC
UPt18UR4a+IIvzJDMZ/bQNh7MgOCjW4tY1f5U3rljGJvYrzKJvvAYMh4I9HVjlG/H6I64A4KMSs1
lXFbhM0+lPNzOqrnNsplPM3pKQhA/oNFMhUuZKmdy1bJu3awV72TuCQcDnE2aIiSDD4eXhxyyjq7
H6LgsS20G3tLfytM73VuoptocI5DbVqnPuRjMsJQb6uBpOJUPoEFeLJygudF2OI0SO/hf93XAyqy
csnfzFEccAnCYvDcy7FqddxKGzNsdF4WvQtFd6VNwrg7Khge1Xuk9+xRbbB3h/6Ag29HH+NUoXzm
wSKb6xBDvoWPpJkv7d4bcbZEp7xO7iy3SeMxIPXSnJJT1NVo0ycEKjU5CMDftUVRi7mGStn6pjq9
3ruYETOkFbugCjCiVhaDtVVcY1Kzko6H562yy3Yrimny98bU90NcelP0RMGoHiIzyapYmEZZb4lU
yNhViiJBeQm1bbn20LWW9+TF8pieVVTJI0K67ApWeHmn01Z8k+3I5mf0kiOjwD11bVc9GkwrV2SV
J5qeD3QJz/5CJ8d7NsZaHw0zm66V46fqYKEfesZF1N106LOT2LRyo9pj9rFvk85IeFhbY+KfsI9W
O+XZxE9wS4Via0rMJ91gPbZjNliXME+CR79T2a1NV3k7pPPNYiePUTjfYZs1P7TW7hZhK/tdB2Pk
w+mXmynonU0u7OLsp4g3NlZWFNUeN4l6A8kzsMKkgwC39al4s/HOs2scUPSzDEmxUGRXiZE+ahcT
aMP71rq6R3a9qZbhlhjnOxrBGMf6aQBo4d3orKL1MbfFla2NMonTRCYfXlaUNxlSOkCqiLdaM04W
UAmzAJXSI3mp7WQ6VQyJ2dvbyeWXFi9GPTE4MZD66dhP6XnBObprfN3etA2BvsP4UgL42EhhDo99
YL81YfccBKjEsEDRCu+y4KPAy0fNQY4gY6rlIo8UJ/0ge8lK4rlBUZjjsWYv2VTSe67msHqou/TV
Rq7KmutaD07BELtG62yDSgESGnF6kyjUqJDGAQagNBWZs0XLP22hlx4DOZ4MB2Hh4Nyopc3RuNvJ
BeP1j7Ys2kOaz/oh64x6vBz00HyiLksBxfThbdWVYq/zsLpPsQ7EWA7ADyjDY5Yw3dOgJKA9PGfY
XW71KAGqkKx3ACnEflZYVFJFVlyaTeo9cIN/kr2+zTnN3zRRX7QYvtG1Ick3niiE6bgmDHYeZtUv
Jx6LSKl5sD52NTVehR37NoCOdg6W6GUxG+NM2N9t6hQvmFqGi9ZFR5sF0fJs+DULgUOb3EkZmk9V
S0U/ZGW2mzJVP0ULDQQ/r70HK0UTil4nw2PvhCet4Mxrz59uuyXKPocQsD57ozc+oyZ3NpVyn4Vl
hhc4Raob1DWcwz1dXFVhMnKUYIqOg8XcFELrTTTbF2E/DrHuPG8TTljXM4shvtSfwb/ghBBM0Kb+
E5NtMDVedzcJLLodfNANdwwifMR7dulmF4xHSH0TXX0aGzWcQsy3x3xMumPbeeOTo+cEvV/kv9oW
qjTBITrmKGXt3ai2kBLYmM2jGihNFO1yWkPY8Gb7iIYojEc9+2NMVjuI++XBH/Msbm2nPC+mHEnN
YS6ceyioAo+DTB/K12mevhVOs58JPthVnBXjarDtXZ45gDDbWRaHeRR++5D20LW2te33V6pb6Fgh
yDSf3BV6DKKcrPI0Kt5oksw0VHxTxwzorQuEyuZhpSPEhjFDEVbDLYQJOmOeX53GMiHAC7wpIJGV
BTSanTzOHVE/up4s3Kx2ZZza2S+uCUDtznnqGtOmzeZ2j0woBbicpg+BWXpXTTFcGrVdb0ksq94q
xMRvjSw8vSEFfmbkFpif7Kzs94TKO19JIbcYEjgaeT1h8Z8iALbuZSETADZNAgSz6IGodGunmXpJ
FFuc8hxUuHdSN9Z2VrAgZ+jXm5mzIMdF/Gu+s++WAeXyNgzUKkLTrhHctWbeIFAdXBbkce57OhUG
XWvu78kb4lQV0afFxKFCcbJkESfuMO2Ss5XlfXsaE6wMdKnp7Z4tZeXuV+AiI3cv1iMYu/XS9O9I
IfvpFXIHzwIIWU76AWcm15fmovz8NNWDTHdABapnWavvUwliMHaD5PbaFHbYoeoaOb3FSCBppFiD
aR3gsDjeiWeF31IC+Wn+gNPK/0hBeNwKCv70GHwfJ/SilMWJ4+nscqBo5HEw8y68qxDGjmc3GgNn
nyhZTsdW1eql9SsWVVP6/IFGPFasYBum/DRCAqM4Z7ae+xhTgAOcSNoagfHUz1V97QhX31bzUPR7
nDPOMRtHP4p7L4MvCEOtoJ/d17P5UYvajGuACO1XZRvShfSEJ2BXeLXrMSrzzHQr0glVc6/bQRxp
y9djrDNwTjuGlzVy9tA06PSMXVSenTxR4a6gq7rtDRtQ2niwFuNudjFi8ED8qFHKOfaEH66711M5
vbYF7efI+mxMBY1CedOXeGx7iQlPdWw3kSWOoDG8u4V26zZEHnjBt/2WcarFBfA1VOayK4NpeZNV
jr6WbuQsQ1y2C707Ki76DXjXqHyUnvztXNBwWYv4bO+2XUCp+d5nU0/ujm8wNkqltaeKT+oNQb1l
nPZf8ijEpzC9W6nyr1t/NDcl8JJ0TMUNv+I+0DIvH51o8J5NqyvIENAfoXJ5dKM3PwpO2ztKqGzA
1G0H55b3uinKIOQrpk25k73T0K9D7h9VB9dUrX83ASsiPSsa2Q10789Y1clixLo1a24RXxAnNyB5
/UhdOFYxnLXRPQs51Q69hnXcitfQLqZjIXMKetcre5BGmaIuaAFoBzF1IzF7rl1Fh7YNZ/cyF8Xc
7kQXelGc9d3qEZ+EH1w0uQHYCksfdigWTCj3zjhqMBfEmxNqNYyBf7TbHN+KayAxSHBBllfY100f
oJPptCe+3nw5Wvg8lm2iFe87CASyMTQjTGFRc6TgEoSyyztOzDp9VNVcOZelNtkK/NHg3zO7ULgx
zTZS4EQk0SpLk1z2aPjVXjeRzPaZ53YmuwscrRU61zrAIJbZeSidCRhepDxZHc28WqZjWHtlJzZ/
bRPAPob6HUO0yG9d6RT1VSkY62zNaZBdsXG6FPt/hMHbuIr8zs6P/M0IRZM+qy4shbVBOb24Sd01
dcUOyvnstTWPRLeUN6zhRe37EebyzkGoMD0PURNBb9PYVSIjk0f4ijZEKtobt6XZ9Ud0ZNM683kW
SlohRDQCM3pC9XYp587rJW3yE7O4b1GwvPBIpcjiAH4heme+YfNWF7lLcNQYVsc6i/wDcoVV+THR
y3E8dajtdtmBhgD9bPRubImIs1HjEnQljQxzNMP3WTPXij1/cL4MYWHsmZknr0ljS0J1Ojd7rWWe
TXsJ3KKhyu/74kgLmrPl2Kv5sunxizZ+zlrwMHBfVIFDIwhDX3Rd61kfbXLYKLqiwqMMaRIcIuVc
bFnLnNxrCRFiHauAL+AhrWGcsMydsPkMLmreDb13mSZl+aFTa74ziAS8G2U+5YcpBAsTGPgEFtN8
GGy8nYYHdgh5hk8jp8JKb1cyiWcRyb2RDvY5Z4sQZ4AUxgEz3tcqNYptGSXiwe5tqhoaci5XMi8T
5V//jj1pArCg1TvmiNWRT2yjatwmxvyGI9FsDT7TOQc40cy0t5bedEndcfIz9Ht9G1Cp3mKkAvln
Oy9us2BbYlJrf1R0ERicBcoGAeTOTyWD1uesdIDKWsErBnXQHeS77mo9JndJMsD4KcP5tgZsxM7Q
VjGBs91V2PcBzXoVAswCl0Erj+/JhETIdFKW4wnyCLQPH/DBBI/1ACYEZwPOtmsgOcMmoENJ9e0R
Dp6tu53InoHOOxdBN3z0pV3tkPqdgjzRl7MW/pYnhrqOVOCckRd1TJj67lOQl3mytYSNaLtv1h5p
4Yztnmmis6s8keRg5R33YzAI64kNKHPWTpY1K6yc/PmTCMoC+FFi2JT9RX4bMbh7JUVOvU5VyGPC
Me8M/qYrsjf8m8FhMsQBo1nOJpNjAqYYmV1PHEX20mjGL64n5F2zZPLW6IdzYQX0jSx/Co40FOha
QeqjUQT/DiBc2S7OG8SFcKPmUOycdm6uJXFSxx56Np1LxJV4O4aiPNSFWe18hDopG8+SvWeJH+6N
rDVxHDPXZgTbdeyrIbS6utP0iWEEoTmzLxbU3AcCGmzaJLU9xVPnQV9GJ2txqxAdRdxu8OCYDeUA
isoDA8mIoV6W2IessqnZA6My43Rqlv3imuIqNcb+Aw+6c12U49fBbCJBrbScqGnIIWkTHE1ObZin
BhveSUBfBrQVeRdWTi8rWUzv4AoykwgBS9w7WNPTWyc7m6yNUcxXNlTb+wbQ5SHqu2pHBmx4TQMn
hG+aHEdvAXS0gPEyByyTpr5HE2I8zn6j7nqmYhxf83bP+kceEZnFXlS58yItb63cEs85pR4rcaN1
G9wnOQqAsC2qUwQr5Eh8YHIcgHV8+DkhZqHZQgjzT2WTLW+o6ehqpyvGqvD7O8NN5Dbj2E9FK4vy
YXAm63Uij/faA1bDs9nO6OP49o2tcQ36a38V82FxGDwr35ot2gLkeBn2pqimtpP2scwX55BkJdb7
bqg4ZlRQqhlxfHWmBBxN2XwlWH6KezEMn8bCDq4FyHa56QYUqIEceB1megy7NaAMVEHhZGccbIrq
PAdyH65kO4bbe1cYR500I0QLonxB0Zxte8LxjSUrhhz/hgmm2CEkearr8rOnkJm0EEisuXOhlpiX
rRcJl+MCesHENjgTwW+FQ4nfem/U6/kGa96WEOYupq+iL0uqccgsOrunFd5caLO6Hzk5w23M/W0r
KSeMgXEkCcTRudUmi9WbKZnT2pizC/I58n00jukFOg/FF8GeGE0RD+CaHlY1Lg+LObXbkk10N7KI
42qSSKnMaJcO7mNgFh811Ns9VN90y0Bwx9nLelJWeaTVXoBfmt870Pc7YCrWV6PleZQ7U+5iupqf
lrCbQJHmE5LBGltpvcl1mJ2NpY5ekjqpaVgGM2iw3CrYK0dMDSQlUBgM3yFHYuUdVSv5qF0ZSHql
IdkrFwmqK4+0DCd3RDeNJjzoJPkdorTilBgTZxfhiljKEGpehyt2yaXtjP/LPNBTpAhZ4UzNimla
otGMsRN1j/l3iNOKc2pWsBNm25WEB+xpXrFPHb2Xq9QCBdWuUKgmt2QMIiO6UE3PU5BMunszCebL
ZR7Ek7dypmo6la+Gj6dtNs7wgoFRYeJpL+lix6bq3/PBq2+HwcMlWNT5meRK64ilVD4loQvjSpgh
oEIhvtA8Ni/AzaYXFkDaTeKsbIW0MG9QeAHMYj9j6rBStCY6G7GnihpLJiJCcoQ4M7bEHWvt4Jhb
KVy2bXiKuYWnbge/Ma7DNZM4pfB/7PAz3SYoTneVRS/MThe9xONK+zLt7lPoyOZSVjwO93Ie10RQ
GGG5i1NI6Vl9RIopf7WyxCju2J5riBua0utqps19n04Zk+HlO49spNV7hpVKC5cjIxOgFVwmrHKb
mIE+0DOxzsFUGZss4QqaHgFW8Rf/rJLy7GsNMbif5/Dcrqg0htzt+8xOo4/c1dFD35ZVGhcrWy0L
pJyZZBrtEQgpe0BeEZCIXO1YB7PaoU3gbsu9nlzOniMmvQ/AmFs4tSXAr8EyL3RvuOeUnoodY9EJ
ntzUNr9l4RwdVc+ZbJwz13zqPF/eTa5rPDX5YF/1TdCfF7W8FCKsrzQl1p1TeP25Tvz2HqJWnW26
tHZOfiCGnja6vUAaYji2dVaOnTL1fEVrv9p5FIbmZqSN354qv2GX98fUon+d9qO7NSABx76vzCFu
va75PDtNBj/JXpKnDIP8N6dMImYqQPd0GDJpUMpk2eACK1jyQKSx8q+gPvs7sw9VHPy+HMAaZ2BL
XigpywMbGme2ylvQgFE3Tkh+A2sv1crEZdD+gIZB088e2lsjo1p4rCd2P8ysXE5iOOGNoKFXIKCx
euvZRVPB4anw03PYNElMRe47R7uh0WB2da42OmsZebh69OCDjbBGYssd0q+mKkbmogEyLQyeZ9tp
rA9HTuIMVoH9wXM0UwxnuewiZoBpNTZX7WQkL3hKPzIAEEzkmX2XHvvYlOew0wN97Wiz3AedMXWM
Btcq2W2/YNE8KbNLNiIqrogtfstZ5HQTdW7HeZvhqsrBPAqNcWsLLQQ0FKqr5sZDMZXuEKGx63Ha
PlqJASfHzuksDU4h4tRO2oOVYr7e+HPdck0+KJrMwHI8+sFn2nj5vhfNQcJf2WVDI69Ij+wBV5Ym
4yssCkiy/Y1poW4pei/aZ3Nfn2yKhtjR4WfgQ4gcEFMeamGpl8Kw0lPUJqkErCz6I+0owQ2EEIJi
F2Cw0Oktnzc6IvR4F6UuyAdtJtC4C0acfZnNNI8XviQjU90WZlJuXETmUj+OLbXn1q+n0OKHzdUC
8OA2xPxLVx4a0XJmX2VGGzA95gRF04v5qMswCIiA4YY7naviJNOGMzo/M3eSTZoBci1MOmZIVChI
yIb2HaffeuY07lKEJXvaf8YQw+m6J8uuBECmmQ8FLiIs7b2PjgfwzeIUFJfE7h6psNTr0uTT0XK6
ioMD+LJNI8EaOYPHQLVr3eC19wy0gkE/11eAhIuLydS8Dw59CTMv6uV0MMetMcq7zKGlKauZHujQ
tMsppwH7R9HlL5JLVDr+6u51Qmrf8Cf5d9sOyh379t9y+gVcgo6n2v8OqWgQ9bgcEdiz1qpTBbim
p1B9YlgfMAhWsscgE1EFH6ckgQwhdIPAld1Q3+IcDDmNFboBG6ycwd52lcrwK6qZ4czKlZ3+8gX8
r+3vD9kT+I7/plBfsy1+CJ94/qTyz5+a/8L8Nf/d/Pf91/7t/rP/Rf4BWQuRieQW9S3Ka+REZFBY
/MQlfAwlOyp930ZB/2/zHzETyNwxDeAGJgHWsVENS9bKXwkUwIJsOvAAkVhV/Og/MP+5P2mCOWRE
GAXIQrR8Byts8JMsXHXMgafVsLoKKPrhLnfvEvUpQdwSqK1sjrN5CPQDMpYiOt7swatG+Q0D9F2S
2ezJ8Jrrbu+ktH8pYcL+sRHPTvfszU/Z9MTQDsjDoDDZHyLk1OhSfSr38M5vP2NcT/VlkJBd8PD9
8/9/tlD/P7SeromG/3fr6an/Wn1qvvx99a2/8NfiI+aE/JPVe0pZ63OmWVN2/1p9hmX+CzsM+Se4
TJnewLP+n/Xnef9iZXlOwMmT/SsM+K1/rz/P+pdrrxo3bA74sdYf/Qfrb11e/0eSTmYjsRc+NjLC
T1jpbJD8/G8mEivl2CbnHmqlbb+R0wvRu2vtHZgkA6hg8Kd0NutH08pfr8c7Jw8zXCM3AvvH1yvt
EDsendAY2WhKBkPCEQZwjY0yym72yh/VIUpo/KHe7rdZ5nuvhSfcTaGAEcOZQaE16XvtdeU5r0gm
NAabER4HhP8spOj7+/RM8ix8AuLAov2MIIiilsK9AGWdB/07pXJ2BsUaMXoU4vy3xYKEdk7b5u/m
01+/ARJQIp9XYxYWYIj98RMh+ZzpugRmAfBTrOIALPwFgxDYPu17wBziD4/EX7+BgNA6Fs4av2Nh
jPrx9XK7IrHcbnumfJO9mmBcsjPBpjpZOV8NE5kFuWP8ia7wDxe57qPkS2IBgy/1k9NsZXzKys17
GqeBEaO+77ChluUWNoY4Oq3x7fefqb0uox+XNWvL4YV8C5ID1u4fL5JHd+rgIhAxgbkZIpG8HJ9A
oyBMas1Gvhb4KiGsD5bx4ASdRedm6f0HUYXel4BuYAQvFg7kJoXlQWOiy7xglxlDV8RcAzSkpHD9
R9oSzudsasx3kSOaZxi4hA9F3TJP+f3F/NNnxwLBhLlalAkq+vFaiBLBWJB1pMaOVKhN39NHk/Bq
67Rsd80A1+v3r7f+fT9+dqFvrjZaFsjqRfzpFvUKJjdmFlHZkjF9YbRJcLKrwmQWDE7/9y/1owFx
vcuIX8I3iwff5J+fre+RVekQXTWKMnpxGyxnxTEMqal//yrfcxh/uCK2WIs907Vd4F/2z3GUxA8b
qxYFJjxJNbsCKj6dyyT80CPYnhISIu29RDPJ8ZYdlA11GBBpMwpI/Ovfv5Nf7j1MpCwtAmVX9TZe
5R+/yjTwKbA9GMHGCIsuHFmgXdN4FyhxO4IekDQ7afSnWLz1hv7p6m1cZyibHYezjveTwSmY+lHk
xBzFTeUUAO+xZyXCsGNXpSU1gY9dD/3htsqJmPj95f7TB2979urnDYj+MsOfrteaa8czcq43cx1i
BSzq5AKCCWF5tX3ZGzS+JoLirmlK2hfoK/U2LNBhhImtt79/J//0wbPGkDHxoZNz/VPIlDUkqOGY
hCIFowFn5GCvC3qqmQTshJHAQHwQ9n+4b3/93HFH4tFku8X2B3vixy8bOSOQKiFpKHtVh0YBztui
kPMTfxTFSYDpK2ydBaRT+ic/+j987h6V5VrurK5lfG0/vrRKDIaBpOsxHKGej+q+u1g15kjW0vxZ
q77colJuNgo79y730ebTdqy3mHHSw+8/91/2kpA3gpeZoy3WN4LgfnwjugjLuq9DHMYRLra+mXTs
EacQFxP5N79/qV/2El6KQzR5gi5yTc9cv46/nWTgi49wdoI2LpuwPIqqSnaeY85/2Bx/fRVWEbeT
CxWJ49f3MKy/vcpsYZMY9ATpxjT7g53X+b02mOb8/lp+/dh8diz2KpANHA1/PpUpa9JhCpuXVkyA
YCarUYyv/ExzbOw/XNCvdwbPFA9gcODaIX7ln+6MpBAI52g2opzKzGE3da6xV3no7+oClU60DAku
G2ANV7+/wl9vDh5oEbWPZXvsheFPp5587bs2a66cDIxyjyjZudAVGQKjNc2XUtkMgCjHNr76024Y
fQ/1+2E/DHiscdzm9GNCXVxLu78vlMXzlSOQlTG1DeQ5SQvMBaGwh9s8NyE9l5bMUZCZQ7ORg05P
vlM5r+Dco4tWpKC8aKg4xbU7h8DjkQQ0+YZOd4ePZM12JtbSn3dMbDl0iKiZvzq18F7FQJvhlLqQ
aDPJxARrFg4bNPB9CRQzLZxdP1vNM/cfcLfMC8FtZiHN/TjFz37VQFGWu6BR9rlz+vSuSBCwbCRY
1IZRWQZQHfUoNiksJ8W9HhYklHI0Pwn0B5xKrGrtSKHB0Zt8ltG9YlRM3plq5mVnt4iB4pH5X7jR
rhLPETGKPf7PMkUK3OYjMTIErmz8votIlSgS4R3doTM+JwC6njmxdy1KHUu8Vt0ib8tBAmYTQR4c
A2G6WJrNqVjHG+ZRcs7wLnNdV29ti1B7AwlKfCRkfz65PbP3LU7gaDs5sEE2dZAod6uRegxbHA7m
58kR9ptLi6u6FXa2WkVnqdGUM+024qnRBLzUyUJQXlrDY6DT2JtePBIgST1Ni3/aoeW2xM7qGHmh
9JgwNTSB/dQju5o3Rj7SGG2jlVkOL5jROEg4Wcdz5YVXhl3oGWkjrK5VdB/mxwHTTrDNmZP1Owz3
Bd4VGQxPE8JjBB46M2B5E5zyJiewqzh8TPChREqM3g7Ga/+O1DiTcZ62kvJFRwXxBUwb9ySyUfzn
tsXTaMlEd901NDk3td2sPl4xTTRcmwVLgnRQWQGilgNyhzBIq53dOTCkDQtRYSw4rT6DAxtTnqNF
gdqsi4aE5mDr8N+u2bxEXbfAGY16443hBK4lFjiTSQegB4E4+HAvFRD9YROahX5BD+5GuFsiQQ7R
bE5v04j6ctNHhf4UIIJDRtcocZt5cva7DfJRHKQD5HO0P65YrufMjCCu0hUD+T7o6pANvlCxIAxk
jEfVSgBkc5oc/XmZMfYWkyT+Axqvit1cWrdoaJAWlSMqNISZ2Fh3Q5ZPV/lUld/GpRNA2Am9eql8
b7r1gaHUHI8JA0DUW6Yoj5uhJJcH09weSF5dbzwlqhvi8Jwnc+Iov5uhmpyy2kF9nzKLJdluiogu
8/VUbEGw+h8ZNNjHsnM9yoB+wBY/e03+JRgxGW9SS6q3MhzWMWqlW7V3eieHupt7uY8yFx0IaWdC
n4Z0hZGGswYLnBchMR5pkZnf+Mg5ainVecsW7qu1Eh9hmPXOaKidGqo52i7B0reQSh1/iDGYGBeZ
Cq1mO7lJWm91Yy5LXGfIJPEXIjhhz8jdS3/VY2/GoRkknHAfSwY4O1eACSQjYFvPykzjxjMmpBUk
GqCKUd38USADwKpooNVRRqjwZQ+SYLdc1ua08fFrv9oGGHdkVVXfbJvWnpCWC+HG+SiiL4M18GYT
0JmPjSrnu3rVDxzGzk8zRvSMxUwzuV/vZ/fgz43wY3am8c1wu+hFomhCQIBnjw7+TD4G9O9oxDrU
1dFXPLnZQnFoThdCW166YQ5k43zMBHPXaVrHODIFbJ+rYRw3+dC2BkvUlpclVOGZroCJRQfhon8n
m4ndwKdPK2PM9e2TrfDEYyY2vS+eWtS7ohZuD9MoPXUCh4L6IjUzDz/2SJWgAnRhcVG2w73f5IyG
U9XoAWJ90dgblGRjiglLmyOKH5HckOSHb5KgR5B9Ky1HgDZZt2crm4pDFiSO2uoqdV7sqQ8fuzkx
FZ5UG4L+AjT+5KhJlDuLTv4rbEnb32TQduHf2tbSbNJsEFcA/2ntN4ssv2akSl1xJ3bv2Ti3n/3C
hrXsSWK32PGZ520rux4vNDPc+YIqLLvBiVGVO9NvenvDlux9WTyjL+IcudT7UPaAGEg96W4KJRAC
M2qZm9iigXVlDWE1ojmqJYx/38NnHiA1DL/xdU7N/USspLVNyDBV27J2CRiRKkXhn6RkuPSsGzTN
dfC0jtbflywwF+xzFnYG8ssGE2NI6KqYvnlE2kxdTK/UfojiRbB4N+hHSchruqBuAcFiCQCgPRP1
yZ9KdEhRry87gK91bHWJ93kMo2LV13AzkArkJ/DVEeOE8RRqKvMaGWlwCusWu89SGGvKgzkbJzGC
299MRL/4G8wdzqqLN9A6JHBBLgt/AiVIe4x5HrkH+M/HABEKKpHGQOjktiB3S53MMImBdqC6TpKn
mb6LjHUj2mIdd1QvPLRI6PAnr9sRfwHEoOiS5cMvG5ntWKHzQz2Ygk8DGVK6mUEPpPvFh0S9Ea3p
4l5QFcZAVBwtjvq6FE5cqtoXhFxhuIOtSFQ74O3gIwyS0uEZMHXlJnHJZmHF9VCJ+W7ty9bP7D6W
1XoJ9ET6Z+GKNtvmVUDOZ54RDBFHhEO9GVhsEPDIdnl1/KXjfnIrs964c+B8q8cEoK6ddZiLWwZV
68ikat5M34aZVlYtRtMozbLLZQq699EaRL1d0tm9dxcuAcaYU8B/MHsd28lofQ5EYH71jQbngMkB
CjbCmHxLx7ANgELY6CfJ605eeipp3JqO03nbqS6TSygHzhdnmbD4N0v7jhUHoWSGXB1nu9PfVqVh
XxmtLqCuu9Vb4Bv6NsxJOYKVmhCfgM5b7dhgGHEVPQ8WXP37MkhbUn4LG9lkW6zOvobQr5SB2NcW
eeWb52Xuo9G604UdCMAswpY9irxgAMkv59qLRVYD/0aT7F+5TuPKI5wvUm4Wi0qTD868anWAaQHg
y/Ayckj6pIdIWie0UuUjXgmbfdUmZy+ezGreJS7DxEvhBcUronW6FfTs5d4W5FVsVEN02yZFgTKv
onBuLOArw7nvgi6NWxhGyzZc/5+Yh+78LRlqAB81MzoLGLDAyMds13pYGGw5W1HPy4toCRPdAoKb
r4tWMPnsS02lOrCEIpqtOurvtQsd/L+pO4/muJksi/6hRgcSCbstX0XvRFEbhAwFbxImYX79HKh7
okVSQY56N5vuLySKqAISad6791z41xVW6qFmZrZGYBpIqWJcwusW41KA4x4a6oaaWPi1t2Tzo4Uo
eA8GyqyxHvUWIpu0ah/QTlLYCdsG7kXrevcxELwT61zkrXB74SeDplqUG7aDmCBsM3E9hIZVojYe
3TixMmnDxjusQXW4TUUe0TiHvxyfzNwnJ7UFRL03UkMuwkTL+mxMHguiiw5UronYgusx1VZ8bsWm
pCnpELpIgaDuV8JsEqwJQZF+U/6IwZvW4JKl6DqCoi995DMbdmdOAEoe3Jq9IqHObi2iMy3Tae86
CBMcrAO6LAJPB/pymNar1k6LpwmP0y0nnuBHXZjTvfC6aUaHkpjjihjEjO0XETwThw8zfApzrW3g
Ll2uVjKnE3Qg8Ke8wdpqJpvcK/C3pWYsr1Tc2mId+iEuD3OImN99HQ0PSeku5GUwy8G6S3tsOxYb
AYVKITCumzRii+YqqzwST8uUJA0j+2FnJhs+GBb1zSRCHAQ5aKRT3WCTWzgLPmA16SRL9Gi6bNOK
IVTbTNIo25RBPV+nBkwMdgde/QOAG5zqSlgh5MoEpRFSCw1UPnLdA0zZdo8zzdrarCTQH8TkorXv
ceS4mMWvxylmdw7SpqYgC8wh25hWO10Z7qD1esI3ZdzYjoA4H84xLu4GR9GzzRbxuY2NxltBcAAy
YkeKqvmIpqlcJTgY240zVDGa/mwYt61N0uPWzXNaDV6v+ieknZNcm9rknoZMps8KAvwGvbZAt5zi
t8YaUSTGtipE4iKR7mNvE5UhPQonK9H/I6UuGUtNWCFhy+gGNyBDOCBLZuY1BK6hWedN7F2kqs3k
ztPjyDzAjnDVgEqHoS2aEc3NvJTgjMk0b+wknHCfAuKX0C56GhgkSUz2ZlCqu/BIxsKBAWdlhquF
LEOy3rMr56fRSTtIU5F96GcX2m7KsccRUIsEVoPV2MzNYayGJifsQxLQ7GhPoGxxNcEjfoGdHskO
qULs9Y+ZIAEXQZsk1rbUDLgwr+3bXo/DKaAn8qghKXBC4NXE/tap8Uu42NstylpqNyv2gzQPamvX
OqojkzFmqd7Whj0u0U4kWHdu5qFrdA2N7tcXELurHmemoJVCtlTBnLM22BeAc0j1eGtPJTMb6Qbi
Oqpm57kTHdt6Fcb022VR/Axk137P4sgfLwmPq58cHDXsB700oqgVJh1pS6qqixtgPPJz30yJtyYk
Db67H4iuXCcN8FWMkQitNxGp7hkwJDJVNpAyTLUJ23p+hK1kj2dWM9KLatMRx0peOjmwCcrhiJMN
RfrGxGluZNiTBJ17drht2fMK1rei2A1+s8TDjjNaDwO/yCcD2oze8PDFVd6IKaPu1WjcpW06b2oT
TDrtPtdeW6mO+eJlEJ8HbVQJUAHuwK7SZ0KG+1KV95kTu/6mIHzoO5ktwcWYlt15V1cD2biqcec1
Zc38CRMjerQoNJ5TXxEPPxlOiFlEZ4OH3kFb6IrYuV7M0TKnDGFKWCz7pOWgkvl2vuLQ6e8t5bVP
gVdi7TQnhPEwicYfQTDJae9PeKE3rQ+ebDPXgpJCIJ3om91LkwdW4XF02R3J9aj8nECbXAxYvwiO
OLOUWEwMqYJjb2ddiV5TZ+AbWBEDoCZYf9Ndh9fmENsKszzMVCKueYudDbFSBX74iLsdxzoBMKHt
n2kz2c9tYjVnfuKhLWPzxgluHILkkzV7zgO57swXLkLHcF3HZXqFCG8G9Ta1ebsuVRkfmy7ByemC
2vm5mIRgxkOMiZ7wCtuUny1wAxvdNuaJ2oTjrzCwwgztRcHWEQHbdKzUmJEP0Lqms8PySKBzlbSE
KrKy5nDbhwwFFxy8xMc00xhno01g9IrjUMrck2jOySiSkpktXP29w6qlNk4VDZeZzOYvY9d15xhL
jC8KweiXnMqyj7ynsljVp6CUJ7SJkl0BKydeZcBYCq5QP0U7Toz116aE27u8/5O1rjsCl0E8FJF/
aYvSvCuT1Ju2GtMrZQaIDD+60bcXcctyTK7IgLtF7YdXNxe516+yRqQPTjfYn8GUe+MSyGI/T8kw
3yrbJyk+yEl15DQVuTWDD+fwqgKST/1FcQJZ5ZRlYHgs8egkoPkP0nSKYJ/Ytqg2En8TFRreAkJb
BRdbDzbBpMdBav88KLOEO67j+CgbywXeZceKLWnZy28eis2GoCO7LY8e1V+98UhZPLUZIXrMvhX+
ETBFHm3scDS9DXROEey8gZIb6PqUhk6O4WTdp25fbBqSBC5pfsUG7bxicvaqm9tPodc2VyqRFKcJ
247RSSAEtHeELFNShpGHV2lio7ma2eylKwKE+ptiJriPvKss+0zHh5NpMnSBPDa8zKwxlWVS/uix
r57iFNnZgh7hfLmCEeaQ+MJiM2z4W7+7GlKI8ImgTUOIzmSwGJZ9+mjFHdYW2rMNsXAFUWukHhI7
xJAkBn4vKPT9pGvmn+N/4tTJa118Y4kbz1tBJvFmKUli+DAHMo5LlYbOho4XsbKm45Ybu6twlTEt
YVRLXDu8Vk3OzibCdadO1E/SMw4UE15uEu/6tWpJszg3kpmMduLSCNTIdN1266AOErb3ow5Edjfy
3crd0BuIwzXC6QZ7DYcj6fcYlqWOBzCHlv7G+tt3u8Cz4ouR8GfnWCCzLo9phbthRROBEIo4WgZl
SnjMFWik8fM/nKIUZtkZPFyqiNe1VvMthvzu8h9Qu4i4LxCB22Dh843Jon0AGBQVu/er1W+K5BAv
BQDTpVzsWpa71Ot/q/q7qmnDeagUnXLDpljQl+eGIftNi2P7UhVGeBemeN/fv+jbLg5Xlb7tQIxG
HPRGGqSBlLZRnxCDrQdQQ86ErBZAfbNvbAWVxcjDo7AQmueUgjdJOVo7SZIf5xfH/tt+BJ+EliWe
d2nTK3BftbJwhbaEaDlEP42L4wf+2H5K/PHONbv5gxbpmwbLcimfzgBoArrQrztGVt+4mKmY52yq
eWd2hglGwWU5vn9v/3iVAOmLhA4Lmnp54L890JaAOKE8dvoyIso17yrjrqyy5gNpx9ursBGFvEGD
g6fHtPTyKtQOqcIunddezdWulKGF7oWmg/XXj4fe13LHJPxpy3detVlLqAISf3m1HvkhbJF8kSqy
KRF2U/LBpf7wJrBlQfZJgYx+m/WqXTQBFRpDCEBgpxEYz3M7rI0oT8+EV1BPRcu67T1MVO8/rTfN
Ijo2CzVd0ESm52a/+n5AL+JasBhQ4eYQ12s26OSrufvGKb8pQiA2LS3WdZh5+QfNsT+9gtxURIAo
AHmMr1980wiXsiL6YqktbBVRPuC/dv0aL1BtynNjBAQlXBy2Td1gu6YpY64xQqHqhVT4wV0Qf7oN
v8ih7K08HyL1y+HkYJOuOGOoNQTd+jYDurOxNDW1YZyfez3o88KQsCznFE2q0emjtpv8ENgt4t14
OcDphKwuKArk2XnqGg2OdQyx/60qbPkfTJhvRr7Pm7W8V56Fis1a9HC/v18iH8zQ76Aue9Y43ufB
SOyHNLPD++PiT1fxaVyiLHAgvr9RqoT4U8ALVTDAIMmVlfd5TI365r+4yMKvpqHuEFTwau7T+EWE
2QPk9mWGElionKDLyv9opC1zwYuuJHfMR6vk+u7C/X49xns5Npq4yZKGaG9fykFTb2VyOWeLbaxa
OgErETTmzm3t+AZnS7qe2z5THPix8QAsKQ8F9Jczv11oFo72v75/E16hlVHq8PEg21vE40jbtLxX
DxSMYWKFnIXWdeH8NJNIPfW1unWHuTrD4J+e8hZg1ez0VEG8wesvfHhlW+H1wyVQFZBV9kjVVKTD
4/ufa7ns67tGrAfhFXhvyBl4pW0BKTgh8MWBW9Si2EVVQlFLY5oiaQ6ghNLPUY7DWkzBj/ev+4en
RVrIMik4kjLna1k5BxB0wSRdrzOXracOffaOISXXwSw+0gK8ogb/uvVca5F6Ek9i0zR7+S5R3NXG
rBJaq1lBP7XOzQ2JSHJb5DSOuwkDg46S4LJqS+/SCWZ8JMFsfPA+W8sof3WjCTlalNJIB5fd0MsP
kQfkf7E5LdfatvCUWJmFbQlzmWe2GGt47EcBM+FESWf8Whud9UUG48+mcwUyHypGygKjlfltuY2V
8q7RnM7jyiqUewdXgZND3RiCfk89WjgdUocSRgKDzCWq/YP16w8DBkS4Bf7CNxGKvH5w1FInsxY9
+g1ML88O8aC3IVvnLYy48pYoFuNR0F+5GCVnm/eHzPKYXt1Bx0NJvqwijJrXmhzcS11tUkxZF1z5
2+DjPDYRvt4i1jFvFXFtH7waf5gcl8QGxCMOukEEYC+fWEmz1TJjuGQ5AsJbtGz91VSSr/L+t/rD
i+BxP8n2cAgREK/nBXQcSSoCuq8lD/aOzHbFjBUlV35Wi79Dz/96EVhPJA8PxSBC6ldjcOwcmxmm
KdZNB69DSBji0CP7M6EN2lcd3oxuMAUFfbCOhDDW+2YoPokkJAJuCM8srf76DnuCKYeNwa9Nl/1q
ZahzFWW9xqFkGyLdgzqY6W8W0Qev3ttxgzIHsQr7R6YBREEvn2NgAaWSvEPrKB+Tx7LhKKdxHx5K
ZLqXVUnR5G+fKNdzEFIhOUV4br2aUm0jM9F0cT0bWMuutelBUIUPd3HVmn89eLiURxL98n8M1Vdf
LaEcmqsRr7PX9w0JY6iQ5swfjw7Bah9c6u3bwDUCCzn9IoVEEvfqLmZ0s7ycEaNzDNZO4dr7WMOq
ff/e/fFZ4UJnmCKlou358iqwicxsHPhCIc1FHpPTnBFg5q877GxETWb6gw3Q27dv+Vb/ud7y978d
Y7yReBDS0/hWTT/fKdfHdiiwjcdj8ZFU90+Xkqx1LLTSEZhfXl6qCdpwMARfjbnaX+GzEWtigpsz
iAL2B4ezP12Khc7hyIllSyx+nd+/VWQN9ShIpadd2tlH3WXhSo6FuKxMUKrvPzDx9omhgedE4WMD
cjnhLued3+5gATeDmgZ6AqJYBeFXFWpYO/Wvge/KdFcRqbfuC7t/yKyZFndL2u6y3b92YxWuU6dW
xQo+O9HTCMzpi3S12uCmEB+8km8H7/IhGVQC4VrgyFcTjdmxb6x7Jll3BIA6ijDcRZSXd+/fi7e3
3Sfw0XHJcGVTTUjFy1tBwR6BtvbytYUGYx+HRX5Uyp03mJfVB5da7urLtRC3y8JkYB1ejqyvBlOV
kF2E/SCnNzuX2YZ2ivdp9Gk9TgJoNZA6TwA+9KePdrF/eNo2/TnWRd9GFxu8um4YoDWy2Uzjsx7c
cAW5HTe+J7oDWdBn3Pjqloffnhjq86WlbX02ZV5FxgCgqtpDGL5OPZ08jCK7Nmms3AsFQuNvHwKC
Z9flU1KboNr86hNGAWE1ZofooCEa/M4ADXLRm1QQ4sj4SBb/9mYQQ8LiheeECZhz9cvnrYrM5DCf
ZOvcCIIvlpVB7qNpTdhzN1XXaoqnD162t8M44AzBUBZMkCbVpJcXTGs6NKpGkFwpu32AZz7d+s0M
Xuz9W7h87peDi42dJFCP4CqcTa+9JjV5x5WP6XYtKbWe5rFAvtZT8URX5sPH62o6iHrAhmxQoV0F
Oe3x9z/AH74n1Rh2yrbnmByAl7//bU7JIJkHVkGxjm10sA2qPt1mZDrdvX+Vt6/rEiFHmMZyBgEI
uPz9b1dhjmzQI3QpJW+pb8m9ucH/UHx2cpaa96/0p+8TYD4R+HZYpN1Xc+SkIiMZlmSmzAzCXVgX
+ptnBvX9+1cRf/pCATYFVPpUeazXiWYzlN1e5H26HiHObFOro3OSdSBZPVCDm4SUza2LW3hjWx2N
Jrhr29EdvndO6+9r1E072uNIBVPIrwI3yX8xqBhWywEMK+mblBiELGALBmL7jCSGfIFiCmAcHY25
HWmt8TZzFHeJuqndHMUdhogPrv/mGXBfGDXMyviaeBKv5gUmxybssVCv0lRnD7ERZBfgjYsPrvL2
mM/Wmv0RVYjFr8GG8+WgykBytyzIMewUBwS928XxPh1CNHplTlXfzTL/EKQ+IhmBPG1bxPNXW8R6
n6HE2xpJ30G3zr2HmP7L5tfw+Ctb6f8t0/Sqfi7vuub5ubv4Wv8/CDYVS6HvHXtp9zWffjeX/vr5
f1ub/X9SLAqYSlmaqTAvu7J/mUtdrKXUDJjYTXhDuC94af/X2+z9k02ExcwkcEpwrGIC/be3VDr/
xJfEhhw71pLXyGHjL7ylL1d5ysT4PMkfW94ZAsreDKaKLj8FYR+gd9INZymQSzcYYN10ljyAeSE5
yIGx8du9uf7XNP+7mxJv9jJG/zP/E2vE6oLR0Mb9h9nqTZnUsoussUVnrmoYj/NDPfhpeSwMvyY4
K0wDIjZ1m7rnVTjVNdB2dGdX8xAKGBS2XSpCvsmtOVGrzwFW6MYHqd56RJJQaU3mox0Ozbbm3v4Q
Ear7TQqSIl9XTRxUuzT3JvPJzytYkOQGE2pstklRYdNO63LrKT1uSAmGCFZn4ChWiCfqxwhLwQ/m
Vok5qEWDETHHKmKQWv1ZZ2msdwPtYpIQUBo11ym1izvCuLJwo4d6dk8icCGMw0MLJTjpwP7sGP0c
7Q3fZfFOOYqQZLJs9uS2JZGK3Oo0EdZKZS6TObt8g6ijYMoAQ47ZlEwbIscS72zBWKIf6QD7ZCur
aQDadWExFrdtkKCsrCId7AvR92RRC3FlRRFZBibV+ycQl1eGGmPkx3M0XNRJW+7ixtW02+XgfS7K
ogXFVLV2dR0OXlXscsDZxl0rJdWsbpB9Dho0NHEHkPWV7gWGzadBlO7jSB1+i1oOvYRTF/WTX1Nv
M4GEf+tbxOIrx8n8cBMmM1+0GpKgXgtvsopvZtUWRKQpNiSrnAxFZJmGJTiOYT8TBzMz+PNGxsGm
x0XvwIA2kYvNU4QAI7Tknaaj4OwktjlScoBUb6Pa7rZzP5C7CZUMXfx1Mk1a3xFKzjUJ/FNPS4TG
2lUTlTLZSpbiaPRmQtq76jJrWwg3Pjkh955diWQHZhzsH8Se9LtJjx0PRqIcpIlGbrn7UbJRoZcA
rwzkZoEJZD9rK59xCPizDK+a1NDDDx/0oZDodRThNyiiZrMmN4eo3l1ntxwYekXM0nVhVjXI8pT/
pH/Js9c2OzBsPrmVLMLWpKquuPSk0l0ThmW2NbwgbK6h38nsGkFwl+3DiYw/0P2Yt9N910nGl3AK
s70ZcfJERCGR69MPm8Gy5HBtKvRMD/QX4vzcYdgzCt1s+WnUoy2SkdW//9AHFK0PY2ClEPbMgN+M
ZMTzsAVnvovUmLQan6KqGEJHz5skAB1yxKnpuV9sGMgEVUSF2+5q3DbGY6Ni7toca0azTJAIaeQW
cmuoAeHANPR8a8JM+cuorv2bsi6xivS6Ve3T5Iw26kOX2jFvSoXc1EcSskVZEZRrAhf49wbBbea+
8tj5P+i84VUx6xEWE9mZefrJ6zDyXA+uXRf3qEsKIh7A3TOkW6gk2zQIkmQD9Ly9R5tnJEcKnCmt
8Ynj0XcWfDJF3BHq7b70VPnctUbyk848Rh0L0PJTXOKqSPtKdDtHiFOWCcLLotn/JFM7C3aD09r3
kUq8ywqG0oWa8kMcFSvKAmicSVCJVZPSJJpw0Atvj27vmOKS+9J7U7MXLtm4kfMgJ+oSTsSj6sAW
YY2K1p3uvesgqnDcwNnjBIxfZ+Xi/jiTmQg/aQRrzTYjHMK7ca3yvpTFTwLfFsUHxqC9mePa6mcN
WxhKE3cf/m/MZIySOrCHu1IwEeaJVf2wCujjC5P0hiCXA2eRZudFzqNO0SiVZWxv+hkODdjcgud8
4RFLtYltcYBP3O4nVYdHr+y/lV1xhcbE32KeAkwWGndGinR/aL1pEywPJpgUTkeUDQ1eBWWMD0MC
u7Ez410bg7Hzk8G70G3YMRz0fqEXG1Mituh0QQn11aUHI9lGmu7V4yK9vYTG/IlMCmBcmDDyyOq2
sHjDFazY+rOIBCLt7FNpT2cwpTGDiOjUz/7eNWNASm6zadzMPk6B2uUNdUnLX0oprAWyn89wBZEm
5qCI7ilJ70yURnD0uzNJTNgW9eMtKxjq0YpXNrKLE+ara6Tq/o6pynmcvemeXBLkMkVpHuIWpV5o
zc3RNsHUdFDtk2o+D0P9pZ45TTYlngpcHORTEX61Etngr4Ogacjjk/s+Iass8Bexziay5A9sg0dD
5BQcLbmiwDk9heA14zW2D6JOBhN5ocnGVxjnVhoB66Vs4izZIQG9oHnkMLkKiRixN1OSxtl6mON+
Z2rp3ygzAPwkO3VhR+4pgid22cMhNsFqrmOU86swQDWtvRsg+8aqb5NzhGIH7QNABL9zaSUhE/cY
kCpgp/uoJtpIZtYE/C2/doy42JB+uuWkLaNTYFDCYJlkoTJAHRyNOviW0qkYVqhEU1x02oUcbDI/
wnmbh5vAH5dkBh83+JDfiIaApE0E5RRVS9uBZvan8uvQzb8k9h7M8XrUBCbOC2k8VVoRNpMPey1K
5zCUbvowmeGAu3aM0EiJBjrWynajz9QiEP0ntPGgG/ZJvYmtPjs14VjjpfHE10AV0ZfAqGt37XpN
gDVkqs+ZOaarBtnsBsWM/9nzS3Gy56z8GiOvFrsiRmvcF2kGeg0Jfz820SZC9HyI3Ay2UpPKOt32
yvLv27oHKR2ndNYR2dqQpoeg2oasFxdxRN4iQ32ONiZ8uKcx7sShMWPvC0UxRYIOcaUZu0eWiUzr
nQvO/aoXwVfTUfnWjwxbruhW5WiURFS53yBnduI8oHWdrPw+inB2sllAbezrel8jtF0NXe+uo5kO
kRLR+DOgdr8JqgqRAYloyaPj1zP4KRQ29P+rDF+EcPCAZKGykq0dSldvWjeEMWihoh/QkxKvaqZ5
d1kkERkFpRWb/q4kw+0mQkU5bAyz5EtbZBltorQlcm2OXbZclAX2vUbr2uomvioMwjVCa/C+BabO
DuAazZMP1AyXHCzWpu060r3jNKckV5C1BeILyXuCjFuZLkFyjNQbPHItfqZ+lhuXkAx1IawgWedY
/hTKuLbekY+kSASa5oPFn45rn3PW0UxGYFKizVj1o0h/pys47WWbis+qFjJnSszzeV3aY6w4k/Xx
AWk3Qr3e1dus6DtrF2kjQA+mEvOTNwR7FThw9wrVHUIbpJlJNh6aWoM5p2pDZ+1Eg30hUuWdIquo
7vzRe0zyxty0tFHzlalbknrr8jKhB7/uSnffMi9Cp6P/t2mkIe4RRllbllgaaiH+qFmNoMfZtN8k
oDIONhPooSNa45jIihM6G3emQ0TRNcvhmaeMZo+6D7W5zPWxa7DcyiRzbzR77Zu+6WGLRco96xzn
54gW/1ij8MMc4+sQ4nePQY6YnCpYBVUkLtIMR5Hb9jCPrCQnwAT6rbmNwqL4rvy2Bbfe6vLo4wC5
nMdg11dNuPeA7GbreO5bXm3ZZd5tZzTssCI3DffCoOILX9X4RiZBTAJqCwTeCer8SJcvCA+ehhtC
88IHPE1fYW7c6qz1CpPghSF+Zk2FHexj19x7w9icpphDBX3sYC2HwV4hOxxumHrwcbIIOfvYrKeF
bdv0hxlb456Ob+/TTUqaTSdB+2XAIU4hHpddSiH6oZPS0ODJjQkUuUmocZR2O7i48ingoFM921WI
EMXqXMIptDt35PIFw6fapGi2q6GfNavcJq5vNeHNu/O18i9kQ0Hf7nN9y4kSM+pseMN+CZ1dx/4Y
kSSS90zWkz1jls7Ndryn04b1zu/9+Ccob4Z0WkzWF7CFzrpt0ESuzSnAgWE39bDDLYS9Vg8moUNl
5Pcrd4TZizElw3Kjp281/tl0F2SxjuFCWuOVOxi+PMFYS5qD2zloH0kwrLwzTIM3eTfHixg3qBDC
6cY7xXQC7yXkj/ViUzv1mRxPpNxix6h8srO89DuBlqBa507oc6cKDAN0baxukGkPp5QGwCpoyPy1
kq5cZWYWGQSiDAJQcBtm6H6Y1CsDf9jKSqaUEKeQmIWtZrsTXcU8/mg11IRaTJB3OdyQ4oBxShXJ
3uo96PyMzIP0nK8tXrPbxO3ybEc4L24TtmIYXbs6vxjC0jh2zNTnfdzHa9RNn0Ls42fM6uLML2bn
UieNIEmAllWAT32HIiW8sJnFr5yhJIYZlxN7gCh5cAZVrj1F1G81IbDUHLFRKEr7u48p/JH+W3s+
Nrm+MUIS6EqkuanM1dGcZHbuILJ8aMhe2831mGyxihItRKrJAc1/E+2Yg+oNWluVrwoTETMGjOEi
6wAxo0w2q20F8dFRM6O5J9CztNV4S8ilC0HKZKORVCoG5pSHbX/mcKDcxpPSGwkrCMksS/5+tJQ+
wsyU3bkZh8ZuqXYAr3S7bM0rYxwUFmY8tiXxW3SooIlMCTvEGlIV2KK+cj65rW+vw5Jzdxrx1vZO
Z7GIz+1yqhR03iAb7rNORNfh6Lq7ghLYRa5K71MUTvPPNDC8ZtUBpL4qzOaKA2RLlB+fdhvk2l6b
qNlxYIBNX4+d0RN5nrJXNNyuMs98v0xZcHybp4Wlt0ma+bZrUgekOTv7fT4Y2bXrVTpYGXZE3BoS
ACawiKAVufKkiE99PsBWJPYXM75KOwL28uSHqggfLnq73k1xYpPRXACK3GGflRprj7UMSI6ZZ4M3
eAak3646N7rSO04tQdrKzfUaek13tbQYvrlT79xNwwQ6skXMvTL7lqjSpLenrTmlloWxlAblKm7w
E22JHso2I3C5Rxll6snJow4irC1vhezV1sGsfQSLB4od6RsDss2L+35oRbB2y9Emmiergp8OU9G9
aXrPRTSy6uqITXBstZqsIqsJHEhMofVIZE+DXSut5feG5tZG4jRgx94RB9iMMZV7en71WTxb2bFt
oBCApqDRluV+tFUKF7ORpAly6LZDVDkuAPJEFBurw0RpNz1OSKdvH1ncimM7NPKyn8fugMO5WgCo
AfEA4DvyuyCNsoscSNR94U4ZPAcicnXdzdx9/8zjsZxCcMI7JaHZbmnd9lQ/meNZKMws/ZHjJ9jp
vE/k96mX2de8MAoe7OR9g1M4nmoyYvdpWVZHsyE2d+shkRJYLbJkYi2OhpuuCT2EOrFX4BLXwrmD
9GrpQ2115WOneejrinnsfMhMA5BET+jbigkQluikzHw35x3miT5Lsr2l8ESvpy5LblKLMxEZUZb7
JRdRTuLUWIBqtuYaxMRqSrv84FkZET1513rfhtof1HkGBB6rzDSPEg9zXH7Ny0l9NY1ifkDhPmOt
qMgo5zViX8rdw311MdjlRHMuw+97lmXTgJ/SJzXKRQ7BZj4z50PDjvMnm7Ml4cKLsZ4YiZFcWERM
9Bvp8IqNshBPVKfInOgIejrzEhk+KjJbWb/NJeysrX4M5HDE0JEC5TCypvZrBizlNMTlgi/6Vd9y
cs1/FySofmdd0PFxMAi1AbSoazT+bvOQZDDn4ZDLNMbDa1cH2AozTq6k1ifDn9U2FuZwn3QYVEjA
adg/BiJ+7Gs/P6UwmcUarUX0FasNhQXHCIHwYlkzqDXQ4pf5caGfPmrXAl0dz4LqmtF5VAayiV4P
0re27Wg2yTzejKRXxRvFpE6ZIkY1gDFfJF9GgmKzddNXC7QioP+88ovYwiTbOKI+hS2dqjVuqeY7
/5pNP4HgxLdlef0EUiE8K9s6HDg6pFmdbTm78UtqFICY3yNl6l1eezY7e3wvW7st7AdftPOalYkf
452UDN5AE8kQySIlJfXXn6e/6k50ZOsnKwGajBsbHjNW8FWQulYOntUxF/H/0LBaLx6b3qxJlAGI
cMhba8yIYojAS18VUcrNQOw3mwShzu5cnOWBHjxrVU8DZScJEXjeYexe3MQjOBT4DbCS11Mw1k+l
7XCvaqB8cFr9kP8VwK0L+LisMw/SKlvL5/gr8wdMVTz+BuxEd+jinlXISPOJDzgOSmYXLR060nBK
9IzbIly6V/8q5VC/4iZZXUopqC8wb5/HqZE4m1J5YbUNCPhMD+ZgkA/lOn063qB2rp8MR/IL0Fpy
+/5V2yHFhE9lgGNud0Nr8gzcOuLLuXLkZ4Jq8fK3TiTc/eTMipLXgAVtPmC15yt1reT3dzwnKq+k
SVdXWO15/hTaREH6iCraJ9rS/AmBS3P1YBKsMd4wXUbpvkXWll0YdsOgJAWCb1pMo506cD3TPrsU
TD3Fue6z/pGNf9t9IhQubB5Ea871bqi8alnQohBHDPYitW78mt8GJ54P2gxwoS/pgvOpUOj37pEy
oKEwv8DSZ0knqDBtWmYUONnBeObDkSZowJWU7dCfhfZ6MOqy3yZuxVccc+S6Kwt2PDa2mvxY4Ot4
V1q7ODcAV6+aZrQ/Qaa3OKX6KeJVscNfORf3dqgHd/UP04pLym22s6qACHs4WaaQPEWqmfUVxmRR
EUjWOk/vNw9edsSROvnwlnw8TCgD8AbYSxPut5ZqOkRWYCaSUWtJdVWOMsHdV2iXrrHpNclOir7o
Pmi5WW8uyr9dev4OuD26Mq+l0mymAR2xeVq5nlE/Ub3TBAAyGp4bjncbq5+dkz21CrqrNsqIcw8A
gt1EqQW1W6Zu8qHAbB5o06FlWvarcjSL3SSV80XhngYKES9JAGquWeynjsxKDi4d2B2MmXekssY7
AqDECQOEaMhWT5uPsFwvBZfcU95MH/E+pg7TWvqnL+/pbFi1YPmgl0hlk7FdNccozpDJSGe8bgZ7
uJAeOK0U8v79Xz7NAMuOKbEMUORaWlEvr6x41XQC5mil6SWf45d3j1SN4+fYAei4CuhAfSQyE/Jl
64kvy6YVaDDuCFcKc2G9/j6AmjJpEQRSRmqIwLicbV1SdjKC0wgXgFDMMPDPsR57V4aj61PpN8GK
+j2+e7OH97MzugqPQRxLTFfv34qXrfXlIWBfWrR8NARpuL2GDJcKc6piQScywAKLUBTjdRo3bBcb
M2Vv8P7Flif6W//t18XQXlDfXDwKvE8vbwIoDLeqWuK+NdFrIW6/WgKxGf9SJkb3EokAMgFw+Yys
gNv+8jqTntOUd6ri5WyptoP0SP6HvTPrjRvZsvVfafRz0+AUJKOB7gcmc1BKSk3WYL8QkiVzHoPz
r++Pdp2+tqqOjbr3pS/QwDl+sEvKTCYZsWPvtb6FXR+EPAHzRcXe8OuP9f5G5uWwoyL7YkLKHEC+
U0GUs5GUrEeVX3/beJIpYfYwzzSB9l6YsegjgV+bUGwMdJYXaqzg128A19C7K8usE/GSC6+NkSpq
tfXff1ifktFMpoy5EJkAXdM/xipftG1q253DBFKLrqg57GGrqahmWhCr7BMCy0qjx9OsqCe3xSvS
oyiSfsdQ8aQIYcdIXrpevcXdTiCc5aVJugk7OP0YT8OBJlvH+rEhnS7hjLGYy4F0vBEYlkbIIQ3g
0s39WUf+cMBXghdS9B1r//exjBg6NloGCWsNaluMmEx60y0jARvwTKFN6rMHJCQ5x+6XmERxCacO
NKgoMxa+Tu+u8xEwCnytyajuOVuwoTK5YTrYkFzK8GrQ+cUeSIUYTluIyn/SV/yXHEP+rAZMkqA9
Q8K8MPjcRHLmb2FrCAz5o4XJ1WbFM/ajLtadOIXQszGHgjdfYRDedxbCByanVvQc1VMd7hA5e8ei
VTSC7c7tL+Aayq8gRNgqucYJNQDasubYd04YPpYSlIXfxnH8sLTdcuNqc8dmatq8BZGHTKVM+u/5
RdLWbOg5krL8ooMOtRxiMc+o0nObKrqSca/dTakVdmdzhRdkr7Ci0JyorZR4FjzGxa6yPH6PldBJ
2ppLU86+LSmpNnMbU0VlyN/Vjj4NgIwJIxrYT8EvDlWkdWddMbFBFzP67f33ekQ0mUyOU2WTRJhY
Ha1UVU6TfoBGqBfnpEoUDl73hvZ1L+e62ZLgu9Ysic2L9AxoCKJUY4MHOUoSeWC29+0irKGzLmPw
lpsGV/LFQo2PjbEYYnUNZ6T+hF+JQEOznkI6zaPcQbVyH02r5a5JdeYcszY2p7DrymIb1khB61Dz
nhGuXSqM8GwrZTqfDMfmAJmrlOCX71UaHC/ggmBPbF9rhiKw6Wx+NarMvJmjzMDBjS5RBKAjFlKG
mpok518/rO+0D0jCWSoooZDRoGx23luTJEqZ2jKgRCW41Seipzz3hs/IOuXZCP43RhOf8MBzAX/9
uu8XXwPZMdusy+sjqf6T8cocOR+GBCj5YEtY3yPAt3FQcbq9/vXrrIvrj4s8ygIaWoaBNR+ABIqL
n5ci+qo2aLaq9W1Lcx9iaRRvqW61zSFOpVgpES4H13xBPX8eLkb1hJc5/Prrt/CnSwxY3UH7zAgH
VSFCv5/fwkLSrVYWQJAgmkzX1UwZT6vJvUHIiyjCEvNrEc1cg1+/6vtyjU+MOmY1qFpca+/9B2cG
F2MSowNU2l56vkapLaxa67g7L9tPOHGGP5RPX6Z/j96qv5C0vN+8DT4n+gkMbqv/Chnez5+TYNB0
KjLGwEucyCtyd0ljiSbrTc4tS8mvP9372wdxLHuM8U36tfK639VMJaIVFKhpQ1YuRxFYiiCfbiA2
LuXLr1/or748wZVczSloxd+76mKC57DDu4s/LVX2IkSYNL4d5/yFHKqa9BBvev0u6Pj16/Lkv7tz
TX1lqroogC1qU7jDP19ONr3SUSEkGlpP+ZWuE3M023qL1hBWRL0F7eW8Jm42fRWg6V4FRkoU0amn
nlVsJd1W8+bm1SSkx9yiVRHnxCIxza9Dmd+4xWDd10DzL+REdxMozZA+SIbRz0Vi6t2apOmR3kt3
j62WXF04Q0k9BmY0DM954q2SnUROR9j5ogrMUc7PlhhgbkM3atILVmdGTCjUX0YsQ81+MczpDG1G
6V1Phst2NSdtlDxV0iu6DuByg8TPJwSnsPakVrNR9RQGGrD9kBO/PoDZPOvoifVv0uxYhlToLfVx
rBbbZZxWDtoBwQ2rdmynXe+3PcxkRtVr/4BYO/6+/NZc0izOFZdoXRfv2h5mfkOUk3J60rsqvAWv
ZTDGBdmlF8feCVNvq7yuRj0En4ozrwn627eJOTTZOOVyHeGgQVbi2YhVlppXypkvXjYDAOFdstgs
ZOWYalcKfcAduZrrm4vaxYcRsrymXbl22BKpXylRdHwQZDr0nImAChAsTnuRrSxEq0TXQ6jX1zy3
RIkqZYjY+GdPxze75shcKJHSsRYZQDugSL1N2nU50+EEp/KYxGXp7uail4dpiawnRcrag/CoLAJP
c0R9JA1dnJct1InNHKdesi2lp/Ztuq5MHWq8A+NqzyHmKGQLnFO7szfeNA7tucoWxGn1KM6/7wmC
7mDLuhZq2cX3plBqJ6X6VMfj+lVJj5qgjhLqse//PZMgLzrXE+TCF8BwPJtkDyd7msQaz+45U30A
QiUdhPZK+6Qxn/loI7Ohe2Tr4fIZWUx2XhpaRS5vrZES2FHmgiaUYjfiS+tILZ2QmupL34eXkA/D
fNcWnWq2qECKAiQnCWWbfAJ7HggEPtoG2SE383f5ywLa1kTN0UX13ik8OtZ4F8lxdK061v2WZ6Rg
Ard+uWDZVgeV01agdudp2n978v+WgPRjVfC/95pQVuIvVU2lE8Xdf/5Tjen/wFwSi63inwtHfQhq
z22CR+Kt7Gg7n73+x7+uP/FdOmp6H6D8s3UilcfQ5ayY5O/SUdP8gL/csCWsGw4030ja/5CO2h9W
sxs2FJtdYvVR/Ld0lMQcdCZsU4bOUR+3qvw70lHxzcz+Y4HBPWKtb05HjkpXxH2369ljQnuTXtBm
jKL0akDaEQgNA+AGghWROE08MedACwYaCXPDG8OBKtxkVk90YaKr9NHxGsfYDrXITi2sLTC8SGjK
IFmIp9/QEFieDFtLGEsAV4ZDmg0mPHb+2t1kkzApHc2plUycw+Z2sUopA0m8exeEXm2im4gN74aB
KHezMZmcnMKWldSHQRLNG0tGxmsDqO45LcT0kMZzeNFRBIX4dIGegAqoXR2KDWpRRAxvpgEHtc+i
OvLdrIl37UhXGaKU7oor0yquYtE9aUtIW9O71ER8kUGYkoUKVod4yFlXNNrWjKZtaBbbuJ4O6Pd8
UxkH/rskyMiP3eaT0M/AnS0bzRVWdz1J3XoR5kMrcYr7eEQvU6+F75Zs6rDdkhNzoKH53HTuKdTG
oKTMqRt5j7PtZvbogWspIkiDn2TWh16m3qoSxunkbfRpZJxdNVBAq2bbRC6CotgjaQw2Kz9iE+gG
c6em6+H21lPkEnRaFmdtY5cTnJ2OPVELOo8zJjmHzEbEZ7OZ5Kc8YQJEshkK+0pNkwgqwkNZkL3o
UbPG6MloqokJFvi8t9Gc7dA3ktm+ZNNQGYfYVFuFcEbrk3q2kCIfJ8TMEitXwx4c9Ow+aduWQlyr
qB0jy76YqUH2HdzR8zyzct+EsHQE6tQOvkn//rZDEX+f1DHiQ0YfNCpr1aQQIdKh3q0MOFwBoKyh
sSgruY1wp9a+hZDsPOdm3oeOo8BCdcWN7vTzjsGrzgKrkdHWTnfjQPwIRMxwxF4vQYk5Q3jIjDLK
2eBCdytMu/w6Q8M7586fDl2kJ6TtIYHyBJGonVupQ6OY/ZH7HH+ZiVQ2CG6umGmZRXYVpeOCFqL+
Etn9uE2nsP9KJDPYy8Z2d9gI8LBTwZPy6E4VQFBvqgCWJWOTlKRQjQNxBVVYAY1yuqd47OpHs3X7
8sBQiCBWY7TkjZVDFPOBOvMFS8doX1tptQ/TIvNHve5yJhGDENfT0IAqguvifq7iQj0SESde5pKX
ZjTQwiopU1IvkUsjQGgYL0dMdxoon5g6xKY2SvkFFMi8SiZMeT/LYjA2ReHCyAvzWL2oaNVMQIoe
k20agvXFax4hpMsddNSbpJbjBQSydNxyqM3elO2OME1x0VwosMpE5Kmejz7oM672vDaH+KICD/VG
/2n84lron05GkVTtS5ZmcGPiUZX7BsD5wjeq1T3Adjtvdi4oKg/8eWTYQTlngMz5f9ieT2q2nrh5
+IysTqa/NCGKNBr3LrJjgLCYXMahqC7yok+Ts0ynRD2rOjfzLo0Szmgplsy4QfLSswJliao2Jg/A
CsBT9NeZ/s3awdKiyLhYKDuc/UgivPINMltnjNFSpxfJsNQJilbX7O0EhRq5dAQXlTO2CYMR4TCw
1d5A0kJKyIieIVYWpOCShF4F2w8kEAXfGMWnCCRuG3CpOOiPSjFwt7jtjjY4lE+DXRHvjOwU4U1t
y1XN41Ai7JPM9do9B8UJKcjoRMT5hr3FHF5FRr3FGF/X2xHk6fQYx2q8SgysBFsqt3kKWGEdpjJ2
y2jfWwA9B1SUU3NO4KT8YiwdSD3V18R82gDYmOx2peqCMTeWCYKUvraxuL2AqkoKz7O6DzsDelmZ
xrsKBOKTrKSk6TLMVkIovBeqXdPkg3Fm6uWi+2YYN+SryZLWrfCEVhyhMlryCLizHEnf6UuQw6Iv
91GvvP56ypV1mqsZl/Rct120zUHGVgcHejvyFcM1NAIou3TaekZYm1tzsEJjT/sSmRBw3JzjRIzs
BLMAleQFLLjkbWmcFkUiUrH5CjRW4Vy4g2nEW/gy6Zk+cBvD2ipcEbhR7dlbiNWO2IlyQojC6Hrs
zkgJLZ+BSA4XYQO83TclzNgiyh2AjoANbZ8fHIzdPCjCQJiSD+c1CY60tNg6C1/hQ6Q31pJgcKZJ
ECiIJyHVI9+bOMB0WmZ/bgHUoxuIBh34lj63Msg5FwRWOjjn/VRDK0MB4VyMSuQp0twY3Rabur3m
OfekPy3DZDM1N1sCxa1egw4vWFvVRrLv8DeFVdZBMyHG3lm0NIDFoVOoA8BQQPYwNKjPa75s5Esm
oePOSFIkNV6KaD8o7dSwAerOC/ngToLCf7JiylsnBIvuu1XjEnmSL9VroZrhBfaKSDZNT0Avq3VI
UIHs6zfVRMRFDTiy5k1SIjkjWZ6xhWHeNZJfbhSxg0ASnvtdJixyIeI8Lw5w5oSFMi4nlzgax0fb
hsHnm0ByF0OlwEnS0XwRNYnGfkRO6hjUo5EcISKq83xQDGsdEDD5nvZ1kuxBg2k3+BiICx+iKvok
EKyILEYca/evxdTO+ckb7Ome7cmyOEbmCHI9J5Jf7NBNbOQK3XxFFHJHgd2P5kPKukxocOrSn9Hy
PiIZAPDPnVvb1heLJIhkY46i6wOgcfUXjwSClqDgtrL2RSjyzIfoY2k+lBIdfvHENBl5Qfc061oN
RA47LTq8znAotD3rqwhH69V2IyIMMYRYn1GmiZRjhev1QTU7NOUAe40sfSjSigDZsgEUv0YXZ9WD
Oe8khg6YIUvF5I1+hEuGvGho0dEFdm/xj6DOlUumvjCS7B14Mz1fX9c4sJuRsPAlcb5gN9IlhYpl
cjzbwB/18bPkt3SoGvgRhMPQj2zkSnRzFxAKHP7a1EeZn63Dg7HKiV5EDeW3i2Efh9qaPTLEqwgF
qpeNu7l2gTazQWtTAJmtuSH7VcMT16fxZ55Z+bqoZfQCsdANBtvmteMGUOlAEQLgNt3VZjzdgncs
b0BjG8/EpFQ8kAsMfNLi286gYiHEfruwXR4BPlF74LqAVVAV9TQBFkwBqtBrIJVeWWqxt4uOoZZG
+WK+ABvIXjr+7DZRCId1kzPi5sgu4QJ/nyn9rfPUPz0s/XSk+v/OkLfOx/75uer01sVv7Rr5qH48
WhnrT30/W7kf8KDhdXZ0zlHI43X+5fvZyvrAvbfC0+hCAUvhRv5vW56wPoj1X/hBWwBZWFvGf9jy
hP6BwhxvLEM8g9ywv2fL++YV/eFoBULA5ry3DgIdWn10wX7ugBkI46Y5owxXdaN9nJUgNaDrdGDA
0J5V4GYdC2Fmq26r6CvtU1tPCyxB7eSLEQuAqU/9FuW4iZ41lJ8g3paPzQTSfyOwWaBOKuPMQbkg
w4+2BddD1vqwKWd33v1w1f+iL/quBb1+DMHFYByAvACr3zs7uU4ED3zJ1vO9dLF2tTXQp9LRYPhW
1IUB6rTmtkIddhgxy57ptKJ/M1S11hd4dx1hVOiM7lerof4eXzLbDVPGkaVBhXl60aZ6dtmNVHN+
xz5PaInF1E1FQ3iE8qkd3D6bA2z8d7kTqbOyhse6QMqzqEB4l+qKmJnmypST2o9tg1CW9ffMgppq
byE7ceQsa+2eXVvbJDg6P6U9T/6lDanVgSWaLTtBV/D4/VIXy/Cbj7q6Rd9/VCg/jHRxVuIQfj/Y
LiNXHzidhox7vqHnUnlSk87gZ1lq6cCGWabTSAiDg53H84YNJCe2nQx1/ib3ZPyI/id/dtsQ5bE+
WVKh5oNijr5F9EILxjTljvv13UET40/vGWgZ+BBGFHjx/9TLHoFZ5MCfLSJNmvyEQOsNVeGyxZ9g
b6WZDedFNYbHTk535mQvB7cYdb+LOk4kBEbQcZjKPKjKCiMJWvt92Lp5fcKF3p/bmTHe04z3vkSU
Zt22wjY5M3MrmnviJmlwpXI8Ynrqd5ZT6tfkMu3SsLT3fI3NTis6JyhrZe1BLzQvGWlsl3AP28fM
tOavlSW128Yo8qNLEbILqRRPNZzsjc1YbgtVnKDyNlPn9aTcK2wo3pY+Z3kHEFe+VuFyj3FueQCy
Wz5WNCsfNDd3sEsQE+xEeXMOT1SuHo/5GqlfTlmTVJhpsmI6FkvqnDitqstqKcurFlkh6rfBeuQU
EF6ItZ6WMrt1h0Uxi0vGLKgAPu6yNh/v0KKv/j0tPGtI+6CQ5Jf5LoSNS9fVLqBGdWeRWpLTlKqr
IZe7qRXLRkLmlb3+yazx7fmp53VBOmmczUsNR5WdS/2Gc/xYsvUNmCEnEQXF5KWXURwRzT0QlxPK
imfbobHnr7YQH+LUozdrcjdQCFw3rmL+q/dHWJUGqtKi2v7m/nq//DD1AkiLGsC2wTjYzrvlh4yb
ZKoQxW6UN4wtkvZabjC3Ds3erOv2aw8a8jB3hhZoCM6uRj1rL2fHfew0U4NBTM02+1OjOUZgMCYI
HCuiiyKr5DCsT7/pcu6apWtc/OZdvzdH866ZTMLOctbkX3L5fl77S2+A2Vihsy9qTQ+QlHlMzFcW
G3L9w8QdBJd4eDNovO1zzGxbPZpVIPMk/PTrN/J+QVnfhw23QjDdcgyOYj+/j8nSqngBA7wZqHI+
opGNgpSMjSDuZ2Nntg0danRDv/vO/vyqbBaui3qCCEjIHO+airrhRKbWj0RrIZAfSN8amyfbbaMv
iG3JvXGKqBz3gvyX+wwx8575ToEPZ6Lv/WloZtsnqsb+1PRKXWg08v3aMrxzp8HWjRbhdxQRhsTv
FjBsMlQEEl8/mhpUYlQRP8o92hF7V6K1jp/gWtmI3r3izb/Ec21ZfsYMci9jLzBanKQI4+jYd5y6
htiM4MDmWN2USoyNVprPtY3jWmDrOeGPc7eEbSIIELkR0PdoX0pLOyT0v47DAEY/F+Wjhch4YyML
49yjwjtmsMWZ0xR0XXP7Hp0Jp9SFAnVPohjhP5w972Dpy6AaIyYwxggMPkYjcWKoYow412n2Gzif
95Lp/xSbaOftApXA7MG9b4b+UZn0KEM7ltfCQBHc9qHO4Dp0vN2iL/HnRLrzsaJ/vU+pfDGyR+Eu
i7J22eCnEzvUAc4d8En9oDVxuMdZz/gmcdqtxCBOXE9sf0LCAgV7yfnlS2o4T2iaOXCS0pPSNsjG
CwR1trZxHXVsR7O9FqJRN51WDq92lOADKZbspJNRTcvEHpZjEfcTauzaJB+i4gAAhMu6jIV5U3G4
29emVT85YVNRf0fiJEhqu9ZSyzxGYUl8CcXf2ZQSTTlV8KJgu9OrzYr4qJx2Oba5M+wL2sdXRT2s
hHQ9qrFxjnRV/NoV9BJcy35Ra1+7i5zFw5aMF03Q4q12vVUn+7K2GGt6FpxuW1OHSXnz1kuyJAzK
sq2fsePVQWdxSNaX9KyIkv40J6MTeEk4XSDCOPOcBBtRKJ5MznrnVhM/OBENVLNdcwKG5JIQrt5v
CnMduZfqlNNgvLDpLO0zsciXgt1mD3YQl+MAKykPpqgG+T5wNl4g8lx2Xnu/zHl4qarOu/IGuPxD
VuaXLqE8mxDh6l65+jXzo88xbqfbuV3WXjMsJr8eBiCnTe5s8cq33PLmPjUWEnPT8CnKrOqGTqx3
hXSo8UdqofuwmY0HymjzrCJc8VyPsjPLWry9McdMRr1s/lg0uQZQr65vketnaztp3tSp81jSeKC3
bI/XrVPP14PUkqNWevZhKShnSTraE9kybuq+8wgPwc7Ie2Pk4MfYUrnDpGKEW45BpKbuM9/heJeL
7nNY58mRsbp5PQyJuBCFqo5sc+5TkwlaNaZT7RwI70ERIS+CgvA2a7NGD6CfsBtO1uD6aZmb4Eyl
wuE5hRvsaYmP4f2tsjuzxHnlJrspExyWB+NjWM4JEYNLAziK6nRHI1S7Ieq3vRmNJXvhFHvJiHXa
tnZbfaEWo4+MFpw7yHO8owVJ99aORQtloO0fysa8S9E1HwvU+w0MBUTxJo6p7UJqkkDrFhMs14v5
sPYMT6UW288Gi/4j7pjiULH23Hv5tzxKs3qiVKV1ZaXEe2IvoTLONDfdQ3og3WjMASGUKonHnWgI
9SCvyDBbP5Nx+KR1WHayNE3eWrclyLCLi/IyURpJBiQzneHANvfcY82LNjVfsNB7TIhMj1HHPGO2
lM7eyKL53I2i7jzJk+VKoa8/d8Wk+567PFqJ87Xiid+ljqIb58pdpMPMNNKUBEIACoWcCLjLkUf3
sFaeQU8jzMrNjU7j+EA1k7kPrsSCgdgRWj/1ESNh1+wbK5ikyANh50azS7QMyn9TRV/mrOq3eNUQ
6zN0rQj+GJZ9HzWD3woVbmXdhfB1sP2spcApjh30biobtdPYDOVdDJuEZQFb4D6ndqC+1qNDuPSo
XchH8Aejo2FP3ODL3EfeeVNX5SXS9qzeeDlOuG6Y8tcERQcGvaV49MoIaXbr2C99OPd3iM1Y+Ge6
Zgp9lRwQ5qZw7w880MYJ6YHcji6eGX9YW7KB8urSOQ5TCd0/c5lmR6VwyGizp9VWSUYjUUSOXX2a
G+wxweyM7dFgHcMBZZsaT8D67Nd1rchsSqaDHurFVZJnZrqtBSHRW9KxTWJUp9Kc7hNHcLrTUaET
Jtevaj1LN7CHLJVxNaSK2IVvr4Se37nE2RCRp7Q+BvNqXyiaWRd+T/QxAZXuPJo3bYLh/bVHoYeV
ytFPQxWS+lRhKCDnERf4BYX6jMm2kVsMHF6gL4INGOhSgnWxn67HclbeBhVGsk+nxTghnvSChfb0
WSpYfNHBwQMdJ2O6Lt3KZCGmBy8QLkZtvVNo3i3CA5NmDHQ0fsY5ILyc+7UruLp6luzHpEz2U+F5
F+zj8oEXz5tbPYPv/BJOZWRd206DONimGMmogsEx7pI2RLwQGR6ZVgxVutehpt/sFMo41Sn2yW9v
FXaWfUZTOtnPdMY+1nrRHkSZG6cCi/jBaCPjBPt/ZAjEZszhrfWCeY2yCNllLoyiVA7xMXz6ZBrl
trCz+RZ3P3ATj+zE+2pZ0DeAKaUEsqphuu7EqjjsXGcgGxluY7xUGlMsZiLPKXD6iGHhTMy3jabC
2KUcKJU/ZmOyJ2OBX6SXeXtQDF8xJSrSZiwr/4S8hvcxZNigXL2tP0l4HJgXKq++NWuJj4FpawfC
YEi5YavYPuuTng+iyoVvQ9U0hgNTcx0UjYz+VoYWqlj4zdN13nIi6vM1FHOGsHNolSmuKurEkiwU
iXYE+ENFPLs+G4GLkvsBKAaXjigYzAitqV7typUPUAVXKvviETKE1E4856GhPxpyUMDVjWkCu17Z
w3VKS+Tr4mnpJSpNbydMAtCqGlNcH6/RM8Wxbmm4bnpcxtclDOdtiV41GF17rLYZ3tGdJM9uq4Z5
3sV6eaO3i/2cw7a5FHOL+ak0torM6BsJgucYact4wk+KGk2RnoU8ww0/WnnWToTxiC9V3BmWz0An
OpJbMx8YEmRXLpyimz437ctFrnKlvFxhTVZ7ZKCSbEfSzjipKUbhNpXEjtRB98VQTc7qU4/VgTFQ
fW50M3j5MMlflUvV0Zj7LKYPe0EDlUql7ouDYbjl13Kupssi7PSPdRyT9oFLiLAvp2uh4pRN3X9a
mBlSqtRGTM6vUV/VTL1oFxcNWhLG8fO+bawDXRWbG8+tcWaX1ZJjFY5JZLR6KyF3iG3a7TDUp7kt
UfoQWsTVNkJM5bVjhAd9Kt3zTGnTGzo+Fdi5aZy12HKORjoYt+nqr9koTv6Hyl6iSzvjyd7kw/wQ
mvYjNeadG0c3LVbzjdbUCHhm3djnfXeL3mzwhTXvaP60L9GaKslsVvgxd/xVDeqGHNlCu9FG9NMT
9ub9vGg3QDTkRjK53CAjmrfKCntei42+M8V0FUFjOa+qtLpSxTId6CJ4n624NK+LThKfNWbWVRp5
5dZuC2NriIQ4wbmNLlWehaeVLHMDmjm9HzTrkbmDfbCUV52ssn/WyPZ7aEVNZq0W19LHVEno3Nwl
Bxmqh6hqnE/9pMmNsiPmuYmdBMviKe6DriVz0SFGzkRptDe1eocYmdyXtOtuurjUaZtXHi1CxPn7
qjdtvn3rNSnFvTTny6Uj0YOu9vbfElLpRryzwofMceLwEgFvsvMtleh9SdmZzPqVng3E5k2c2Cyj
fVFOd+v14ouZGY/lwJre6PUtXLy7TEs/xuRoRVnyDO7h/ttZ9W91uv9flEM/NcP3b9XpuXhT70VI
/wPlRSjSfjjUB8/d8x9KovUD/Me/3j2X/3KJwKisfmyDf/uhP+h05gfUnRgzUFqajHpX+O73Nrhh
frBxx7CncKoF+Sjp3f1DYmR9QO+KnYNmowmkddUl/dEGt60PaBZ12pCU7msOwd+i0/3ZTUFqoRQ0
H7BTuKRVvGuFdFj/TYe5s++6mIRKhxxJSfHEoEd5TKkUXZgY+BvrwZU2iL3RJGdoIeudbmYf89Tc
9uV4J5gM+oL+4EVbiQerYJGyCsiUmscsL5ZNFLSD1Z456D9ALoSMlQBD7+Is9TauFr7lJjMvJsEp
sjfM8JPufnVrlCg4Zw6eLB9J+K6DYQJb6vTGHZSag8bI1m80imM0Qgf0/Z9qoFhl87knR8w3Ogfy
hR1+JPHtO339fx+Cj3PNzfyl6om2n2/fCJwuf7yfCTv41UNwqtrxef7TD3x/ACzjgyF0BHEWwTw8
Aqv57fsDYH9Ate6ZjGBMwb94FsOePx4Alx9y0b3RuHbW3Jv1h/4xB3I/SJeHxdURMJNGAm3//xrP
SFtcJ7kEpCvNJfyOxvp0/theCh1DVWNXLQHeXf2LA9z7mvwtUAhY9mjEdkVXXCDAGn8zS1g7e/9n
arK+rMPwiUeOnCegHC6P/o8vu1hAEpn4O2y5WnlPvY+PFVvv2Q/fwl8Mh74JyN+/DI83uUGSyYX9
PkeKZDuNuL+IHEGMyo+GsrU7MWvgHZK8p9GaCPMjidsuob56x7SUytm+yzvkXP7QqGKglkb+sEf7
4FmBpRy5Cp2wtW3b3oy+6N+uEJTEGQzQNHXmBlILM/KiTMAslXphXCZzDokimttq2XLg16cdCp/4
Y0a7jrYToddACk2iSjZAF6qFNaS3s41LpzX3B0KpwrVd3r9iaSoStOAVme6rHv05jZf0o+xj097Q
b8qic3RI413cxmCnmhjmD8PfqvM7kiMrH9GIkkz5x4zCzRHFcAzpj9x9F2sZIWMXvmVdFpgnrLzY
L15GftqC9NOhGsmMY6vczCaQY2IxK4YMda6R5NEZfpmk2hr12J40/G9qm+aiyjdF1EX25t/KvCbw
L2wdzjiNfU2oHw3Aohmr82yZENSkXcyVSnSsZoGOdWkKfv3Nr7ftuy9+3Tt4PPBuWfK9SQ4BV2UZ
iUbQsVVZ2z7UDFIl2yZAZoimTU/c39xp35i4715w9bgyBFxvN/v9cxQjPM0QU5sBrY6yQ8NGEOEF
09Ih3gp4W1eKDkWz7YBs3cqh0/BWcJCJ910P5mXTW6srrEGViGAsm9MnIfr4xVoioD+oBMfx4ALq
/JrNXpfsNPh+uxaSKapNhBK3g/Lg08uYcwT59opwwmnEXgsWIdyMRgjITwtTtAUq1xq5JijHZzlz
JbhE7kLbxZIYnyisKu1BDQowiVFI8KhN07XHrIAouRHu3IdUa1HyeSmr9Hczur/4qshhZHri8Kej
vzeByNmovILRXVCgTtrGuY1NPJ+0nQkO84Bgz/gNHPZbf//9V4WRBmA2zRoQ8PLntcegVSFoAxtB
FFruS1HRb4uhvm80tPcnUCNMIfMozRC2J9FHmgIRtATmyDRRZf0QWVnJcFzQxRQtsjuAEAhcKXLG
fE9wZvNkhYsbb2RRIeuEeIdsTZS/ubnNP6+eBB0xzDQIfHOBaVo/f4IIt2ZULqEVFAB80kBFKjkv
SqRHwN4Gmfmqm8PrPCkGZysSfSmBuy1MCROazIqTuyqmoCQdog7S0MgIMKccn/yqIsSBiT2hBsQZ
KFAngrbmOfHC3oglIOwhWTAIvCqSCWVm5ynyc7Bb0Y/99aO7Lv0/fz0r1ICEIZxr5Ey8D3hxCBsx
yCwTQc1Hv+xCvdxmCOwOoJD031zId6lK6zaEH5ogE8SmBAFgBPr5Qma8jZZGvkZjQNf6IM4mNNbE
hVfpRijGBthlpvFVxFb9uVkSkrUce5QEMUP9/s2G+PNQ6ts7WUUY5MjgJ/suFvlxQ6yGxSPXTosg
BBvNNqIDwVxEW9dMegL+kNmIm+r8d/T/bxvgzxdbkpuGdmItsgXRFz9fgK6MsqYAXbrFtwPCuCvs
dU4NoOhkhVq7RrePSPQEzahNhRBV0ayPJZwketYXedOCO+rNnrBSrFGo7BZ007OPonxAQG9G4srC
kOP5JHciRO61MgsvGAea7UaZISfJIoMyNIBgQthAmNm5lUS55eOjLni13hiuei8bgGQqdq0jGrTk
UcQsQz5kIxS3rj47hAe7Sb8a1TSN3Gs82w9o0yDu2JpGdzxfXB0kztwn/8XZee1Grizb9osIJD35
SlNGriW11C31C9FO9N7z6+9gn/ugMqcK62wDbGBtiKwqMjMyYs4xd3Ie0O4es7Dao5CFnpmTysiI
Re90Du/zsm3tQmP419sTitoKVtaVx/pkmcMrsU5cV70NXjftqNDqoiUMbBy5vpIP9t+4q5NdDfn2
dkKGuxGpdm00ff564GAJNYGPdRwHCbORstPIQVK2VYgkGbyPY9S25A56pwHfysif/Y8vLuPcldov
k3pGWOKxomielNCgJ5TR2p5yXteIfNA2mm8lLR1fLl9KPpyK8rqs18LdSuTfijw/rh9zOWvLlDrE
l8dpRCgbQyzVkhn/Xt933ytU/b0XSzoTrSKovsJ2tFrmtiMI0XjolY8rd3OyHnM3MqsH1Tr+MIaZ
R29RZCDRaCrAlyQ+dPuMFscDAUCMZ/QhvatCYKsl6fJ/Jqvv3Fhv2lcyuyx/6YhsVWc5vCubuN4W
ARk+V+7sEBbwP98TGjPujbANVrqjWbckI8JkwJT6EGmCdNumpfxkybCHaax0MCHJzgXjQ4LJUrgo
/QOsV3KW/1ikJgaBW9mL4QZzIDe+ojOocWtmV48iiivk7WRWwxjOpKy7zWZTaraXb/1kG5AJfmVd
AsKiwoP6t3R/whwEU70kKhhvL5VmY1eZcX3LOyyeBQyv/7wNcC1CxZEDsEJQLh6tgkbXYuOeQsnL
lLZ9lURT7JA05z9nRr8PltaFPyJjMfZV3i+boVWsX7RDtCuijDPv63o+5CHi56KGPKpK0FRPQ2gY
wOTZcZnkoVt/6Y082eoG2EZnAUQbXVNHrX/zYPVfF14QcHy9NGh4bw+fW7zadSrRCwfEHDF57dpc
JB6a1LpwAMLlryCduy9hkIGgyYDKuzZawTXYgl/NLYt8UpzRHkzDC/u6VFHcz/Vm7hV2qUqNzddk
6RcODpWg74hFu9pcfkCOOCv/nu0VwUHZrRsGpJWjKqjE7bauOKYHHAgwWbyU9PmNYCWGjoGR9NA4
K8xJ7C/aALAhRuErhDrIHNBy4zcNTSnfmGJUG+TFcNeu3J65fnlHXy7FGcsTfxTkzeqS+7yja1WI
F7caTLjy6RLcjE0zS16KSv3LiOhbcXBKWo+6hrHAG2BN3Y495hFqMRXI+5RYCYkJI4w7Z45skI2Q
ihNHH+q88WiUJpknyZE0uvg8q4dsbuPWHdOi+StNcscGKanl5HXKojPE5OQw+MJus8xpbcZXr2rY
TJPX91H0ApG6gpzHFYb3ESlTdB8vBoeEWE/ShwCA8UvfdspvLbeyD2SFeDVr6vieUgSOhYPnQlU2
mbAx37SVhIMtC3Xryyzby9eAsNC/sNbj9l5nwKB5gyl1PC9DggAD1UGNcKZRC9YbNW4eseQEaEjN
4ZmY3chwC1BuO/IZOL4uBHm/x5Vk/AHp2f6VGTwLX4ioNR1z6bOfEROH0pnbgq3NDNWO0HW4OzzM
nTUbDqo0VdqaQTS9hXGqPRta319Lxjnz5q4SWrhwa4tHP44HDkNV1+iWSCvWrr2PEci7ulQggozI
qWfqeS3o+bRq5exNXB7chVVxytp1+GR11ZAU8Qxyegj05ivjfRjpECA3YDiVzdJoKOtDMpw2HEHb
3zoqnE0kA9C7/PqdWTuAzyBfJiVm7dOu38qn9ZlqRksko5E8PF8apDmsyk0x6HsFYJYnk7U6obl/
llsdZV4bRVeW7JNyma9g3WgpBNjc1H8xQp+ubjHTs1OFvIdmzGMXLkvpBYW8/O5QQDGYmvcqaUVX
VmjejNNXmgY2vlaVf/M/jtZLvZEkm1VDQsFrgwBXNOSw5HoX+FA97CscmTha9USWImUYdnLCHBjz
mta8DAkWNceaSC3YzoWQblMriZA8lJRoXm5Yk+YTLKK9SMzBEq9bJvGrTLNEIISc23anL+vEatEa
1gBIayARmzy1J4anETbNKIoVN9Dt+DmtcRjAKbALya1zi6ANOxN4wBi114VXw33UnTqS2xcZi3YK
OXqyvoyh1L6WtaUhjMWUSJpf8tiiFhLQURImVZiVMnlbYWmDzz9U0daUluWPzupJcJs+As3spehX
n6mg1+V0ilSkpgmVNCBPnHRjgLUM7dyS3QOQYV9DiVTjrlgDrfDwQORzTHtZ7JthjMYfMCMlhjy5
Jn4EBLYIL1ZScP91VI6/RB1Alp3mxnomV2PqnalNEHB1RtU/L60MJ3zChPFcEkJkO0rdxoDKCdjg
iFohIO1VI743cc+SYJCkau3QYWfG2/Z14hpAXxtgGsBFnDHD7YYwENWNg2RGwhFEfC0I/iFAHWb0
anZnlU3T47o0pbcYytAfeEIgjJFZGg/pXFRv+jCOIweasvuLPSvXnH613jOg1z/k1IoKVK9a/ogI
yXit+tJ+bLS+/tpCWv4GKzmvHK0LiB6Bkg/plp1fs5xRkSATodUMv8+ykqL1ge6NgAOlPSg4Wl20
KzElfgfMCY0q7mRDd0EpSC0ZGIX1kjDVIAw8qaR7TV/pvfJC1eWR9yG2VZ7Y6Y1hzELskjJPvhB2
MsJjiAp5r1llWUJBWHuV2JjC/uflFeR03cRbDqlG1tYzOEaJwxUEi2I/ynZhevOAKIid0YCTXs4P
eoQ3TNjjeOUEdvr2rjYMxOD//OyqenS9PCo1FEM5G3IOTj+R1eUR4p761MrytfS5048m1kMXQyX6
83Bpjvb+fMhSvYxJ6GnSxvoG+TN9sEZJdsMGZTD9OftKJXf60Rgv0H7EA8E8gUL/8KuUB7Vnvtwi
v0SI71qQ2G+INYTTXBjXQqDP7T7sc9SMCmMLmIVHiyBhMVJa6ontEYaGlW/C7HZfTJa0H5NZ9s24
014XLWyBS2Ntu6WqbZ/GtK/DKx/5zA6A74MvVzAk4cx5tAmqpaYvWjJgfVYmVMttI+NuVlKppWkT
dUPgy11fQP2sZ6ymlx/cc5fWKD3pIIIU5BYOv22rgQtL3nngRXOa30DE6jctvb/9hDzrZsln+EfS
lF45D505yVlozGHlCLqWJ+chqWlHvZwyHqlJUcdtxAyBjQ/fDeFOtc5mYFeN8SUfetuV7S6+sved
eaB5nvms3AA38W9n/LTfKiW2wTItCUtAWP07bjrkj3zBLmh8BDV91Vbvl79jzh+nmy2TKUEnASQn
/MajZxoteh6nWKTJmjLSeEMAh/gZQmBGX9Uszbwb7HmyPANAdeHZE5TYDVlRuvGEDxJBoq2VNO7S
uTRd9Krlz4UjFxh7Q+ANsMS6gBdSzB6YEsBBOjaWptgNwyV6NIMm+VWQAgPcmhYpdGi2KQ8vXfgW
U+2X/ogSInTKcTKbTWnXxpswlVU7b03sdKNIiCxKKJLvc6p0fK2Qjb6XdjdCPWZtUlFZdMnsjBW2
JnDMeXg7mHRkfAN2JtIr3Ng3cq1irW37MGNlHhMMBJJcTjgqRvp0Me2e30VLGKI/xMr4g2wRi/lZ
kIEN5+N3fKCI/c62lfKniVUEGK3SA8aW2gy4MXYUtrcpJIDMqTEXlZ4RWquNZYZ0GkUg9u3YCog0
Upe0X7lh0gvqRqAUUQEPyoXPEDBI6CPpJzsIyYxVBFrHaadF0ZxmTmErVKIxJIYYUfe3HAf9uVHl
5INCFnDQWIdh+DVORJd4YxRUH0BzAsyJpArMXlaq41eDBF0JZ3411y5McWAPeZT2k5MD4lNRW+ex
5CbgvMO7ahTiKQ8IxPWwkbe7kR4hrQpahRwHmzTKyMky2792zMDeEeUkyMxmHO8O2twRUER1cRPU
RKI6KlLt1BmWQGFmV6tV/X3K6vE3K8/qjAaVA0Ebwv9erahZOFghSEa5psI8U6ZS+8Oq0/MsAa8g
KKEs8+yLOkcDKMWqxRgcdBV/JY+DRrtj/rPIe5mwEcMFUh4oRDWUwJdRgaW1Lzq0gXxOzdLdUon5
zPAahx9jnuUFimjkcU409ebbFEsGKrpYIh8Ogi/fEDtrpruyKLQnRAZIgwxYYb/iEFY3QCJ5+i2i
Sf8N+jAHlq9J9gfFmW4SYwKMcRtbvRnvMvSR9U1Mm0dyjNIqP9RlmRAx0324A0YGNwH5I5V+UwTo
1YtFm98BpUy3lS4KkmLiFVWK3i753lmFhiE/wAST1BIrUYzTOmV9Kom0UOJa7zYI/kGAmBIODxRj
+hL60zxIfq03s+rhREBgjGI67LAhl+WCxlKW1nySYGy9hnwU3bPTonjhTjLoWDF2a5eIjkndywKc
5W1DmpqyIaAt/O8HDoJZAIbB/6RjDoTtcM2fE8RxGYAnL24K2iN1B//TrZizQvECor9vwzLapiUA
18vr4LlVcFW70FOlj4eG5vC6YYZI2ZrX1hQVFNO6yESqgt97i1ebyZ7OsMCsjelJ5IMOAKGkUX/5
Bs6UFuALZYg+tDipMI5uwOxE0knItL0i1osbfSjl+5CsIOwo0Y/LVzrdVjnUmSqcYIoYhoHrP/+0
x3RV14bmpFkeksv14AE315fjMfwj6Uuz1SsUwMMc6lc289PPRxWKt05mAAR/wTz6fGXdlproTdMD
/bDs2RpmWgdT+bRYQOgvf8DTLZxLraUT2bGoN47HdjMBN6IeaFgpmLXvYa1OnrJG+nWdiu4y5xul
8Db6tzbJruymZz6kSo2kGSu20ITpd/jVIgEO5aQRfLXGiMq3xFeyRJr1beELvXIyX+VhR30vJH1U
iKizKBLpzh1eCxBNKHqtsz2py8LhvZpjUgqGDiaSHWXdX7OBYraNC9NY3IZzskdZEYw+902amLVU
UuOCVQfbOUeEou3TqGiunDvOfBn0PBXdYoAKWeoYpWiW0IEBWgbemCbjPeSlZVdkUudpNskpl3/x
M4+0hinZIscezQ4J24ffRZTowEcXLfAAh4+OIiHYRvtfOnWNmr/olMHnH3TqlUf6dM2Qsa+u9nLQ
mBoz9cOrQlbLllnSbE9l3hVuc0uhnw1KBSiWImlwSCEd7Rn3yqyySieeYALH1ZVPfu5L5vjDjImn
wT4pGBkWwNGtRAAco84/Cpop70B10D2smPmn//wtMwhfUac25zte5MPP29D204y0tLyonAmviSYb
+lTEYp1sZG3K+NSR+KZ3QX2lKD7z69JeZq0CE8/accy4rkJdq6dZsbzGTkq/M0TyATkxLOgCEZYE
L7nbxl28/PfDHvsQwsl/43GUaUfn2MkIJKNmfsqmifJya848ttRaRemDmO+uqCXOrFl8QpptlKwq
JvejixXClNqKF2WFKfU+pGUL7QkID38I5+zPPHfaXtVRpzuG3Uixf/mHPfMQwb2wZMHSzJe8EhQ+
7whmOkQyAozID2cr/FoMbb+nuy/upQzB/uVLnfktOaazz2k4eVVWysNLpZaVon9CrSMvcynfqVol
+UFGyJif00gu/JxUWETzbfCf3xOFj6fTPUaBINgbDq9bY8CwdJUxrdyq6D5FXX4XlpXsMd/qu8sf
8XRhPrzU0UdUR4AEwMOZCONuUoCCJKB5dMRXV16L9e8cDj6Q/yra2vagK07ZcPiRaFP2ikjm1E+K
qLiDE9h+AZ2n30nFgrgNkdnm8uc64hKsPWB4hIj74AgDDFSOFSMEkyaJ0qSZbw81SvEyyW0MQYSe
apVvLlr1EMTN+LW2I3vaWOQsPMG2qL4zXGu2AYMfrKKSLCUbkqNUElrUpNCdnLhzr5qzZI8VifHt
5TtWTp825BbsjxzldYSJ+vpTfSp1OPIgebfwccCDAZRaNmH2Go0Y6b7U9NkYzgYkgGGH1OzOH6ks
P3ozJyJJanIgEAPwqnQLYN58Ewh4Oq8rSXB0lbo0fzSAwaWtmuLYHXI1+iGUtn6a0AoR95cW+Uja
cj685osF4DXPNVKfFE3PFfqHgJSdSgGEcGUzOn2HaREh9uQ3gmqCQO7wo8pmrnIWighpnJQYx3Ju
PZBj/zMINOXl8rd6pvJAyMOmw0yQDR5s5OGlkn42c1NKQx/M07gZcT9tUnWwHjsrUR/oZS+PpajH
554j04NWImNJ9ZUJmUfV7JpQ9uCZFDma14BsGu/yvZ35waGtwOSmxEQieIzOWCpcglUc84PLTbFt
onzZ2BXW1mZIli8yYMh9rJM5ePmi/0SHR28iIvpVIgGbDVD10XdvxcNMJKUteTLhv6RdYK67hzK2
1F5VjHgfCZerNQKBUlndZOmsmC96GLZ/FNHX9j2xf1PmNjZ5MWgA8GSQTFSbb2RMxPk270FMbS/f
7mnZwuGKpWNtYgoEK8rhz4dEKwz7kh4HrqHE17o1xqeppwzA1hDE1g1IwMGRiYpsfa2wkwfOhvbf
y7dwZonkFugrosXmP/+esE/vJVu8lVpyiGZzifJNU0jDX5ysy/fLVzmzQJor0lQjI0RB5X20QNaY
B7VuCUjoCxfysrJRlnzSrWLPNPtOonDgtH/5iqevxipxszT6aWQUm0BzDr/bfK6Usm4IIRP9XIac
nKvsRV/M+h6FdLABwyA/kn9qb3WodXubhlvjWKGO5bxNzebrGIXirltIGotl5liX7+3kZ8fgQTsT
iSTDTI1ojcNbq5NeDHVj6D5EIlpHPbX/21JgXvJFq9bytpxqOAYUGuHHhCc78JTcQL9y+SZO3k9u
AqmwYgnKKpvD7uFNzGEnQaMeIKlMxYgMLl/2yKkR63QShLRhTm/CZEj8yxdVz3x04BBsXsgYaKse
q3NgW44wF5LA71utpY+maUu9oW4lxR0cQgrzkORgdRNmgfqspEH0F7Vl+9sgF/nX2AYV3TbVqj/m
aalZ3lXJDpzYsmh4rQb7n0opKoG2bTFqZyI9+sMckciz3meNtQmTYHgaB615ooiNkYonM7nZRY6y
2YX0YG2tmLAIJ5vU6ZduAFTz2y6UHzMYf6ZLDm647ActMRVXC2cdcK6hE3XPfUaPVMqDfpOZRPJe
qV/O/EZQsdAE8RauJenxb6RJQ12pJEfGZlJ5BcFfXzqIKRtAH7ec36INJ2r72oNxsiJQyNB7llX+
K6+7y9GD0U76XJdV65OS1O5KusZYBycTXcnlZ+F0rLJWTIphc1ZcXVH/npVPS08/Glih5YVPZ6ny
fc+m6koAb7Za0mh+bRW1l9gtHs2owVCg95NLX0/+dvkmzn3DFMD093kDWASPPiwSMbUmEqPxG1nA
YY3j2Wc9GN1pblXMp1q9Q1IcXUvJODli8OYRZWXRM2DpZ35w+BWDje8RbU6tPxWtui8WzCi5kOK9
EQXYp7AvbOem/dkUrbj5rx931ZUh2GAKCYDmeHuMpJqsrFRufeTf9rvCNMlNYQiozmwnOZziVklc
gAXS/4fm4fA7n+Vwsv7zgdcHigWZf9nHXYFmgdWgA1nzczBOD5Nt21vQ1mI/kAh4S5JX/+vy5zxV
S64XXOneUH/o/xyrJRpNCjoAkq0PU1jMXgOSmtSTJKhX0YT1YYa4MNbUL9PFEFy3bmZ280M9Tkzn
Y6UR/ZVn/dSWs96PQQdM0OeDF74+h5+e9VIyo4k9pfWleS4LsKtBo9YuSuQ+BBtKgh+JgQ0KGvy/
Oqb4COaLqxcktkI/rIPahe3T3ooGesoN9DcyyPGotKODRzowKKmNTHJYOeVqC5mKabYiLdHfhWAY
4waxd/JlpFL8IWlI/SmxFYneE2HXThPSzfUIyKIcTstYW+7IkU7epR4lhjPG5jB4wGHb11QZZ2Ac
muCmyP40vkR9Frzw2KhvqjqlHXw8mClCSieSGtoFPHGqyaXuTqGo922JxHBbhXX0huNCf1jGfCbt
gPHVzl7Eiuiq19BALBlq4Ol1VhKAQTx1449IebcKs4mCKNBFZuqXpLUdvzQ2HAgzi+H0FPEYkdUb
Q+7ZUx2HwFDbKd+rHA9eixFu8WoCWtQdrgLEQYParcbsoTd3DHSFhYIknz9mu2lqn4QH5HOXH8K1
1jyoRfnNDY4ALOD0BtHsHP7mVcg0aYyr0m+kedghWjLBQCTLTqdbf2VfpTdwejE6fDTqOX4yEBPH
FRZOexIcYKGnnBm7t4EU4/fMKmSZ4cKqlZNGyfzFETXAGzTF0zvVkap8LVopmzeURuJ3orfTgN4x
K4VbLkPzIZMsK3mWkJb5tg/C7jWloWruSbM1jJuMpEjlDuYRlGapSQDeoDwfXvBIl7LXGLOheQns
QTbKLi2+JhmZUW5Vo1BypoljqTegyHu1W2NcDXcQDR+bCsm7P+kGqJMAwU/j1ULFptObuHeGvq16
dxAYsFzwZxl04BbwvaeBQAUs00RNvePAa3+ZirT+k8UF3LZU6VPhZMgdn+R5FuRMZEoYuiMhD5Wn
22RMlawEwjdJRrljzhmi7oM0U9+QJE3aIWCMAqs6z53uhnpe/kilDpVZ3xklPiJgSIarj4a5s0tQ
h5t0YhLNmqOHlLWRDPcRlaHmNsxbR28GLWB4Rs65cBOQvQm5dKlNmsPFWOziHDaXi/FHJn2FuN83
LRxU3Zs6QVuYdrLYGwMmWBe8QlJhP2cY5KSEsf6hnAGnDIgtvB+yzvo+dnSq+JtyrD1oGr+uq6HC
WbMu9Dl4msO6klEopcSdo3Ho3tHfawMzHDX+2xKSZ30F0d9N22hOWgMpz0jSD9xtDW8VczD9BsJS
YLvQJrJw00QkhDt9CL7mhUe7Tb80Qzc+ZYSgZ/4cYG/wusReGBJOlbZpySwevBkU1nhvy2H6bVLD
WNsiVah0zyAU0zPHBp4KNWA7uiLQhsYllc2QHTkz6JvbugR0YhZzSwhoQH6WG1RzQOnIv/RtYzOK
2tpVSmYvlXqfenmsNR/MHBNrgw0TrkSZ6frPOJ3sic43EVhII9XlAUzs8tzWQrw1iDha2CJhEqM7
suM3XSqT0NOntn1J5QlzkZz23FQbMGty8bzND8hbwl8G7okV5heQgAz/LvwTmiS0MKpCfuUAAoht
RzPkrnxqw6zJntTeWBRHTwa01F2Tql6SjfMbwA795fKyc2YlWA0u2FuQxVBjK4fLjlo37ARK2/t0
GMfn0Q6i/RwUfywMd0/0EK5pjM7UMmsrbx0SMuphsz28XAiheM4itfeLQIFxwpRjRcdJdUr/Ie19
RDX1Br9nti9QrP2POft/LStOqzfw/yhy1kqGRqa63tunXXUGMC14bnIfeGNEoyta3FUXsAPAgfKo
m5S3LAGw8Z+/X87JdKG5dcqZfwkeny6q15xDhnoid9fK0d2Vle6nKCg3Fu2eb1E96tvL1zvzIbke
dThWC7YT++j37Htt6guQYn5RhMu2InLWiQ289mrSdnszGAyae/k17c25AgpSGFlfPECUbMfifIJ5
gft0dIikDqSNT203fsxajUnNhMuUIo8r0pu5WujooDDvslfLjIp6h+7LeGtTDTLk5W/hzFPNiZFO
CZBxEIbi6KduRW4UsxE3vinZ0bca4IsDOQRJVtwupF9O196iM5v32kLCJ87wkpHZ0WOdtkMhJabW
+0pVJs91jSAC8Y19h+ImvvIDn3ZzmcytY3aGDZTdWLcPH2PY7+ao9iQ0cHxVd6gSsn3F/9cLKOP9
Qc+7lakvbTroYMwjwsxToWt9ZfkbXU6kqQqkyJg3tQFu3KkhM3kGUFZ4DZ1ueZd/hTNnNtC/lLBk
4JjMYUi7OXjjeiLidL0nbTOC2v4NHx10F7LToVbGi+nAExrfayzkfiSp+lebIeguJX3g2hd22kUg
DIwOwiqDZgZ2/DBg4beNwowHlElZmm4JAg3zlzxEluBnaDxbryYw/mskt73hDXEiC1zbaf7aq4v8
PWTbXE3SefUwItj+nVSxuFkSbTRR+mc0p8qxHL6jiA6+aoG8XFmcz7zMSNg5CSBlpwF03Agr4zAu
jHYBnmtP5m2PkhU+WTzciooMtgRN/82ypPmV6nA9Th4VorSGOQ1xztYZKh29O1KIPNLqGGaZK/IH
kF3zraxC9WrLbX0nTq5Dk58DPRFGnO4PHw50Ewloh1XaVfaggJLJKt6bVgkfrHbU0Nmac7PLa0Ja
M2LaiOWmQL8L5KD4P3zHTIPRMbFmWozTDm+D9N0+1eGC+bWNtEEbAY41S9R4dCiTu6Jd/sjs3Fdq
/dPlicMd43VaW3RP6O4dXhORhg3nk2vGRZLtsz6af8XYlS2X017kZxFcyStv4voXD79szrUsu9iG
6SIK62jRSDLD6HOxsM1PMUxTba61bQRyrPf4SqNHGd7jauxVkOiVnU7MILRt+aGm0/xDSnv575Xb
Of3tMWhw5GZHXF3MxwsDXYQc/OQw+lYYRdjIWCLUERqiREjlzmjBBBSFGO6TVKzmWhvYC3Pj98s3
cepzx2lKKUJE1Iq4sY+VLbY9NO0s6aPfy8QP+dWCwJ9cg8K+nUkmHbFHSdyIhc+ZRAetaZ7qZSb2
ppwt7ckMdWV2lA5wuSOapnknM6OGyiRXwE4n+hbvsxRgjDeGtNmnAOxGkMVpnHLWjZRrGI/TOQZr
LGM9UjPWwQCOqsPnCTpwEodDPfoYjnKm/Eu7yy2Gc9RXKt/dLE8ssU2yT+la+qUUyyraRbT4Dn4p
ep0CnEbVxeXebKv8Jo5E5YtBrXaXv+/TZdhA67BOINdlRTseX1TdBM8DlJ6vU7sz4skwyRcl0jZk
s884BabHoejFPkf/6Csw6q6852cvT2tQEIaNGe4fR/hTIUafLJmQhM2+EQ3dRNy5Cqp/NnszuMvN
UrLgPTLaRuOa6SOxpRNqUOSngXSlCP03bD16E6lCmfQJygXyC44KtEW3Mpp9KFvYhSrrHvpeEt3F
MvjFL6hRsSGFTMceA5q574RFR9KDroxDSeWS2zd20RXpzohUFSRDOcKMTTUQsT5RPgBY6rkm42uQ
OdU6tlTYjTsxYlX2aoAAAfdhpNb4vmPpZ6EmtLQLUVORAqfMkdsGJY1teZQwXZOiqjnZEPErTD0q
37nRo1s49L3upDEucy8J63CnLGYbbArA/p1r2mGyb0gMojkbicB2yjRa2puhM9qfVjdV34Cka8+h
EaXp6xho6b7meFA7xkxZbCmZVm1n8Fjk9hiF7dLXFleEc6fVGfoa/EiCowciieOKaYDSaGSwOv3e
mOM7Ym8w4pUtD7lSFpvLD/m/89LRz0slzKBkFfWwqay766fHbLShAg7kk/k0s2stcoTMUdSrkGz1
TpBoSuNHdDfyB1kKaw7gIZwdTI/TYv6W26YW+8Lo2+iFR5GRxeVbO7PpMDPEmEXZSOv6uI2MPLGv
2xZufL/EErjnoPBwJdS/xqH9Dihm8S5f7kydajJUg19G4UX1dyyJH+pAkLu69phCFU8yHMWYBzYY
hUkGdjhk/cbMRKnekFpd5Z7NftB4pHtl8mYa2yH3bSwig5sPA0rYcjSwpleLilUsbdrhcQim4HFA
8a1due3TZ8WkTGSvZBRIv107asOZNqxn/JopY4aAeRGxrsOmb8bxtmqjwPjvF+NSLEoKqgyLAuTw
YWnZW8JZWcAEybV5Yy/zGiyYl7chY7UrlzpTi7PJUQSvCyBtP+OorLMbTm44sRa/1KPhbpHl6rtE
F3qjkbRRkfuTl7uRMnPDphnieI2jV8SS1pVn8LSgpVmPWGoduXNSstZ//untMANbYTJuL75Odf0b
EYn5MtklGI8mqkxfQp07IP7WS/PK3vPvFT94LVU6nUhtUMFh58YxcXjhCNrRENRQMZoJZ9lNHwrx
0LRLmt7r+SSqTdQAQN1GtGPek2hQ34uhSF50OcWmI7LR+suAN3qsUkq5jQ7H22SPR4/pJH1VT07W
xG3vDLCUkasHLOQS9m6MyXVLfBSxc13lzEuuB25faqjTjQA6oyZ11lvZzGHvgTOul5s4F9NzM8Ww
ey2jr9DncGd/DTr3JBsFQz84NCdhdLfEzbxeeVVPyrH1ZITXnfMyJgvjeN6A6WrCIEc62hBxaG1C
gj9gT1WNfNsmURz40PqKnbCwgcmjVt0kcS+iWw1BztvlGzl5PPiV+IEYw2MIJzn96OVDgRlpShgv
/toWTCHu5NW+6VoZsuvYyyYIbCncWIME1+TyhdeH//jxQB9ONqvGN8F7cPh4zIUecHLXhD8pY1Tc
TIHSsK3hnEHU3+vpaxUZSQgZxCIRW42m+crnPll0+NxI3FBmMr/VOd4fXj4NsaVHacvBM8vYcC19
wpSYQNW36IT9509KA4x3nZcBn9+JRVcLEUYVDUGXFh1IJ2qYhcN0nkY/akbjbtY4lcw2Lhao4uH2
8rX/ifGPvmZkt2D0YDLRKzqeccSx4EAXVrIPOQljKeaQkua8ndV3ZSAXljcxPi48yQr0XRYPOYEu
Y0HzFgBOEu3YaHQaybkQ034IQqxzAqSwR4MfInY0acHgwJrTvkrcPmRmEHDwjM0k2OSmXAqvEyW0
bKsclcpdurL6siiz/iMuIoz6qVyHH1UwpLZb872g/2jy9tpLduZH1jRUJmLV4MJNXgvUT2ufPsqV
2ge67NtWP1Y3QpLlP5NqRs1DT6YhveG8LMNNoJvLrwGwMWgnjPOjS+TFVPlNPZvbvG0IzcZSRhgS
9WngNkVGZ+vyj3TmHVylswJBOTEgaAcPbxOjfBHM6josaCNgAdAHlpWRY1nTPc1ZY9yGWOgix1KW
IL7yFp4WT7z2hg4hh+/H1AxxVBuPk0mEYN0pUGsKaXHnObZeh6GbP3p5ZZqnMT1wS6N5j0TIfKCZ
21auPhjpO+ThycXuG195W053Te4IoSYNawiJPLFHC4OlhmViCZ5YlWHic1kM835hpwDfXCT2joNj
eUPQj+EtRZU+2cOieEtLlXflNzmVJyF8xd2CHnJtMurHKmMZlyxfxiz8FJGvdFMJsIsuEqqh8pik
B78rEwqJq+lI9Yei0dNd1KFAdQTGQ+Ihgog440CBCKHWeMfdhvmwduUWT6pLlbMd1E1VxdxgnjT2
ld6Irbw0iXyE1flQYslxeW3l575eitcsq7Jflx/TM9cDsbgGvlGlUWAevU0Y8HtUnYPqW7UWFC6J
ZsFtIknpuxkOMI7Ngu7WlY94ukkg26Vhtf4OKooL5fDNGEs9jsim1vymJ6a6be04dUSegrdTZ8wa
STIzjEyCZWPhaVj+a8uIBZNfBSHIer43jucIddpXuhXrml/1WCU7TPA/W87QGZVFRnLcFCuLeuXh
P12wMMLTVGBiYuJBPyngF3tUtTrU/Ymh1w2epL4Ad95It40Ra+mVg9OZ35MWp76SIVfZwz+366fV
MS0VBvNTzsWsnr50W0pABbPwfo7zPwhCqiuy/ePLEevETr+6L/gdYUmtv/Wny9lmOMl9XIebRFch
TsKBvMERQoqTPAb6TYSq7drTc7yu/rsi6DqQfesWD5X24IokirB66kLyWbLJqLWMDhJBXT4JiC/Y
0glTJx/3mmSUTjt/9vOWu17WYMDPYAaUI4Lzw8sOShGYE+RzH3qm8kAVa1cbYjGmN7lHBOcQHEoG
qQgk2FUVWSo+hD/5xmYM3BHYF9irGUYWj/A+MPINRqsKhtplui+UJHoCyDtxjC9UvXLndg6f60gt
vhroA8ByirT/M8JAHDdBGa4W0iJqf3ax6L/nUwc5VxD8aTqsnX3ogtgQGRLGGENISRfyYbHK+u+S
Z+b/4+y8dtxWsjX8RASYw60oUZ277Xa+IdwOzJlFsvj089FzgGNRgggPNmbPhbFdqmKFFf5Q4hca
O8EIxkS969JJ3Oll4yBSMSTxtzgBUEDztB7kTu0qp/Y9OVKjr5SW0MHtonTnKvU8AAixYGC4Sjd8
jwD0t0vDPBr2S7TBXwXs/Re7RIR+MRNc+0lF611WkM782OyrX1ncglpJuUWbXRvKKT3gNcHE21YJ
zT04JeUF/5MsPoTSSR+kNeAhj0dFf+upfOtDmpkeukuKkf4gQUAro2Sj4VTv2e3HkKivwkBWR6xU
s6QmdrS3qduNwsgeFTWB2gHvN4bEm+uQcZOuAE3YYUWBQn6ndPMT6j/p7AuE/MkSTENpdxGlyoeW
P3sXFhFKsp4+KJE/leUS7RVJI0mwGuPdPAJOCIaqHn7ZnUswNqVm96WiH/urHyqyF5JeFzxbH1Vf
9KKVSKCOsrmHVYk+N1gVhO3tVIt/k1RoJa50dq37QkyeBFIeIiYnCxPvIcymUENKARJ8doSqRTdp
qaY3oe6MaGNqoNhQtY9rEKQ4hyM9h2cGQKaq6kufV36SO/qz8R2dkchgNFqGO2RdFOuTpCMO2GOg
NwPXFwvCnRd59BZTXfTRrSFwMEN5S8HLwCsH/IHQ2pU/ZzWElz7CZzd3ZZHkjwKoNhJiYv6dhqH1
EzFyN/ehUFByg1A/7bkZ8Tenipt9S62Mk6sVoy19QXJs73Q0Mn5UEvnQg9QH56GpvPSNhYN3bCkJ
9/L15+6sxIuIH1VTl04yfAgeoVWpQCwNjHT0igCy/gRQRtodONZ4IFtJBh1jAhVCMz1By65/I9U2
xTxFsvgB4SNy9mY3Fi8JTtvxXtaVe1Nj9qHj8eTOSIoMpa5s/Nrzuw7MGrnwkkyR76+b0FbWFYkR
1nVAA1DzqwaMbgIk9LvIk89DbH5hkuqH6wv0h9V1etFxjaP3hCICNScSnNOLrnKRKxA1BjKqLdCE
MaqwupmyRq0OddqRpLfx4leik+oVBxPfMnBoSjHJfan3neV3Um/aHRrB+QewJiXqY2Nvh892g6/i
GE5cjy6dXfCATu5+TMAIF3t70pqaPMOmg+gCRXtJQIj3j4bEq1QZpwoDeMRP5veiio3kGZV8CcPH
dECLxgkUm0KZUGBTwwz5EzP6FYnI+mwBzUmg43mTvMv0vP4+045CdjXqqdA7bk9hVx1i+jduGpVP
iTL1b9iYRkpAYYFCv5pq/QeA4CYOYyzxeztf6hWeht3bbdiVzmce+3G4swA4oUlB+/WrGAcqaE46
Jo+eCaqR41iUv9s4VikkI+OMAm4ky33XlBV1Q5g+xwLgkAI+bI6p4jm5qPy8Adzjc4qHLzWWPuM+
NjLR3mqtLWLw8DmSDlHj5R/7GYWMI5ZokBx7LSy2cvjzTYfPJHEyfX/q6jygpxvAkrjYj3Rql06h
GswaUkFVR0vc6vXMb9FWwg7KbP8xRuJ5ZRmWXunSXgZqcDqo2UFL09ECDFSjqo9uR2cBe00JGUCd
vl7f4csGPt3gaFRSwaVjSOSCCu7pUG0UZXkUq8C4mxanoNq0hgeltpun68OcL6NJWxKVXch2S7Fu
FVi7NItmO++jwADFoB2UKAufQTxgH2TnYGcG2STPrWZvQUguxClQ+MkhSDqB+6/TTvRrFHo3SRz0
Q1RiqDlrN6hMGU8UYronPYytrRv1DGTLp0Na33Ext6DOi73F6Xo6RiPLyDTwEwO90L2Jeeq/Un2r
MUVMlNS7d5sovsH8fXFbRPThC5o50MJVDcUOv2/CMP/kdDaAxoLmzVNWQi29sdA7aXyksDwLp/lO
qf2u17SPeCTpvd/RT/yRALiogrKegD1JIAiIVyUQ93dYo1PwkmVm3CscDWy2ylk+Ux42250X6kYZ
uNJSH+KsHhZZlNzEIBKulgLusSgDYv853RVFOFRgGEGw8fyqmu0baW58FIpOxgy1XHy2MzmhVN4o
jrKnl1jTMFSHvqcNGGX6IUdevfFTWdevwpKzOE5Ihc0BtHsNzRxZa2915bQxikY6UVIqUweIYWgk
3R5FTEws07R0CAUiNFvaDCzbLutitMLrSi+fQi2ahr3KNYJ+R4n37YHWxyiPPJjez9ajM4L9IV0Q
f4687IdU8/Ixrz1V3Fzf3GfEQp7RPzIRvKTUYkhVVx+9sSZcp4YsmI1Yt3xuDIwCXFtBl99CliS3
cK3DW5MbNcYVqZuF4nsiC0cfV0PkYO12VGcWMOl/laUh4RbXI2L01B2KPpGvRmg6957bSkpRapXs
JznjHNtGho/aVOm3tjk9IQFZyj3i87B1KhFcn98fRMjpJcErSE8BYA0tL/LE0/m1xWy4/eClgZHq
iApmkW6QYahmtwvtBvDkMDUOSjlDfsN9aeA5OtnWxwoIbHnUY3sy/AbQ/7c+x+ThYTBavXialicB
1BZhPhnZUFmPcEKz1mfjEesYElnjxZ0T6iTfayCcVsOyevaGqH/EHkGOe7fGztAvJjTZOdeK86tv
c+Wl8Fr7p2EXaFNeX4LziwRVUdR1uCQpl2A8froCE7ROB3e6LLCmqryTM9JuaUQFuVRtvGraItp4
Ac6vZcZbGO4wFhaX3tV9iWV3Owx1kwV6EccaqkZa2T16eT4fr89rnY2zc7kWKVEzGBWgtV61pUUj
GvVWGgyoJz2mTluhLNp2z7LV5f6fh6I7bSyIETpFkEVPlxBoK+U5a8qDDhDnEXFFEO+d7b5Qh1E2
KCZnJWGmBe1iKeRQ86chvlq+EEc8p3CTJMDbVtT3pbCxZaP77z2NWPr8im3uVBKLHry9mwqbLC5P
alSOVEvCz5zt9MbjDcyfwtSdIUJavfHiZbngFhZA4fbslDa+6/sGs75W0aJb0x6s34OON97O1QQa
QNRxxKfGMhdiazHT2ZE0pHtftbr2o6w6w4bkReHzIezsTVeM871qc3D+NGVBa9IAPF3oRqnA29Z9
EaCuP5X+MHrCew0dRblX8pYMXHGH0dr4uH8y/tMrYgGLgPelEwhaZA14SopcU7txLINUyTxv1/WW
fuzSzrovhKLeQY22bgrsf3bIiolfphLhENriweZ7RmndeOi47SxUPR/bcsbnluoryZ5X5CCjNVWU
O70zoo1L+zwigfCKhCrhnUNosI6xYsw/7Hlw84Bv5xzH3kAyqi/3dWPREnba4r534n7jIj0/bR7i
EIt5hLb8s85gwtrNCkLcNoCH0aY75Aqtj6WTgwiraYVdP27Lm3P6QSBUQjoCCeZyaa/FCU04g8gG
dVUwzxiIElEevCoPIO1bRFuF91RFqvShYqhfr497Nkf6wMwMSwVLI7ZaSzpIm1urnsYmaKX7kfpC
SlXfzMxADkbz/vpQZxudoej2Wo6NWjkX7eqUK+4ETWzS8MBDEvCXUXTmkWJS8Ubvn+qME81beLd1
RxNYF7Jy9Jl01Co8EsPTk2VyJbttV9VBj/rnaxwW3QJFhhBYd814LCxtUduJ8SnreTDuaDmWAeJp
7sbtdtY+4GdYhNA4aAA0I4FfNVOKfKhRJojbIE4T5UeqDa4P5sI+SAuCFzWy0bw3q1QxYBC6+U6o
wKGkW9YbR/589en0cW6A/rl0EdbwMEmzB5PUWQRqrslH0XrznsVzb/EDHVV+BeLMG4/w2ZZmO5MU
LMoNvIhs7tPl1wZYMWGSdEGIbdNNrlPYhCyTHotomh8tr8BfRaBtTYsu3xDXON/UqBbRSAXqQw0A
9PHpyIMwzHZGKStIbJFpMOR0cVdZJNcEQGm4Mc2zm4lpLvrwnB2+NGXd08E4s4qEP9wFbmcY34EX
aDddp1b7xtTHvQcj83aCGr0x6MUZAuRE6g6ADZHe6aDtYNAixxsrcCng7FUdNn5Te/pNXmf97fVj
e2koXiePXgnlRXC6p0OVGdqPkY6htqHG9k6I4TvSe8Nns3Oil+sjXdiibE3Ut5CZJHhba6JAQ8mL
etQJImPFuZPj1L+D9/4Wp7Hbg9Kj8HF9vPMNCjZpeQS5cQ1USlcXEvxgBQ5nD7QBL/MfTpjFvjOH
rr1zLVq/O30qjBZmWouOvLTc1+uDn08WIi/EN5WgZ9GtW8VXMfawPYhDQlQtd48xx/4TevTFncJN
8QIl8n8YjlOvQaVdgF9r7AuJEDZbWpEHczebj1jRy93U0LuyIif7OqItcLg+vfNTQTmAzwgI7k/I
uto1S0SH7ajN9Dp4Nrawpzu1FOG+EaLeaZ2m3JeTsQWlWj7YySOKMB6JzwIeAQgAteh0qxZEHxOw
Q95NIe0gKqZiJ0cF0mzb1D7VOIs8jhZpZ1b5g10P0cacz08Kw7OZ6A4uKnJrP7XakZ5bm10OOkjP
npXaRROEDbb3aKJs3OaXlhfREpI8mxwdaN3pTKPW0UfqdnkwTtrwUGbkX2FeoKcaF+4bakkjQMpN
AeWz1jwAPsAAhF/0W+mHr5FbgHCcWcFpO7CjsXoXLZrZx7mgCwIYSr+1ZgM/BURLaWCgKPaY5KnY
1YVnvbnYHPkzWuXfr2+y8wMMlo1i7yIeB4dgsYb8u4EHnCsqBfKfgVeo1UspIZ8Kg5RAMwvEqNwu
Pjidoey9qnX/+VMvRQRUsuEssMW91faOlbJ0JVYggVpn2aeho6Jr6ZW4TRJ3yzHojFeFIBkfGVAQ
vfw/++p0llaPRx8JpYPllOPdWAj4PNE7ml8Woe6bfLCMdpdWwg3G1IAkYoXQnDIt/5RjL/zx+nqf
3Vn8EvaAt0ikENSsX3Tkf5y6sAYHtDhYnEqfPtDlTt7JLsK/qjCtjWf87PN6ENgWXiIQFOLFNe4i
T0tjjAx7wiNuat6D0HiQg2Z+ycasuEGVIHwxK9G+CUdXbv51nuCLKaHo5GN0aa3lh/3VGGax8UlK
ZzVoRGUBfyMRMpFzfnay6HtW6lso2fNlhdwDgoGQheuLI3Y6XILcq16ltRb0qMjtKljHR+w5aEuN
NHkGUSs/rk/vPCKlmgmBmJcAOXQwWKt7MvFKVdrKrAUqBZgX0xvTZxHZybGKiYd3Mh+aXejZ5Mlp
VnyRcTH5nWqi1nf9Z5xxLxYbKBMsA/iNJQFZX9dRrVgFvoxq0OE1WH7sUIC2n9Q61b5ACwGC5o1W
PO7JuHoTIebSDXBmkvUDjcCeODk35k+6w6E/NKGhzTulUUfLxzWmAXAtIdzsurKxe79EnLdA9znE
aqrER7vCaSFF+/36ZM73KgVi4A8wAJcW1FovEw2YPre6UQsq8OUS1JLjfJRAvJ4zxQ5vDCVPDwnC
WvvcnrZQIUuk8Perh7MIrHNibNoBYFPWvMMexIDArWr2s9HQ/ahy7bu0HqoNsMT6xVlGWcTj+GKg
kM4+FsZPutnG6uyXmj7/SJ3kWznZ+VOfeMojxWaatXG7pf1z9uD8d1C6nXCh4Oqu9etH14SCMJiz
HxHHN/QhQOVWodvsJzPSP2gtiml5DQPSBxSWvFY9WOXZk+WTiYPwsU2GZuNiuLgIBE9E3ry5qESd
nlRzsrMYDxEVnETJPev88cNlvSQ4CRdZiWIwjg0glo2T8qd+uPrEdOmQeSdaJZf9I+Xw14VkFWFb
lWE/+wq+krvQKLyj0mbeh9Ksop9pA2QjrRE36AZ1OsL0LWkANtFtrpNfIjokn4B8NYEXghw2nbK4
QTcRZFbR51+mCAONKHfjjffxzHeKLwdajhPOtczzvHYLS6tuQuUdvF5r9s6DbdAMj1DnQytNiSCZ
2K0D/yL3VGQZ4jFozczeY+fqHBw9VT4AniSg6dOtQuMZHWH5VQumEAQd1w4X4On305SKolGkLzDB
fvym592AB4scvE/jXLl3VRIq6h7pVS3ax4qglGii7KLsiloVtxN1T1oqJOrYLamK+qwgMPipthPj
hdJgMuxKHM7/tQK1/F6ONlke6TOx++qiHoD6lP2QSWB0SfeC4ndyJ3BH2Qvb3gpezx6FP2PByEIJ
YCEjrJ3CxtwmSsuBhqC713/QFaf8oCiAr6J8EG9NpJo7oFkp27tODlJxumAW9pYg7volXH4DieYC
U1pCjDVxxo46Lq4e9d3KmH8qWkLDr8Ub2W/B/n61ykzd2qZLDWJ1sJaoitLX8gbBCTjdEC2ZM5Rn
7k5jFrT3Oxn7CmWFG/qeOHVhU4R5QpU5txw5/VgAuN1l0ySbXW2E47vrL8iFuS86ZwspDrDdWRSA
kX3BaW5mv6Dxwoz7eR+lZnmnqp1E1HI2NlKIPySz9dxRKycU0OBC0Ac9nbuCiFjIeLPfI3J0q49g
qp+sauro90MEFTu3C0EZ5kpHgC9Kkdp+BHT9u7CgEe5MXI2QuzLSFqGRUJFvQ6qgh1KKGHFRx5iV
48R1oxwRBGm/YYBtvovyqWDTRHV/a9m9NW5czZeWD9wgm5dCJnfzKoiKZOdZKAFJkBWlsutGO3uS
rtPtRjDw/pyF5j+2yNmqIA3okMNlJIJax4iNwIoHhXLpN072XXijGuBqaQGEaArE93IuibyZb69v
EWu9W6m/EI7adC2JvtEKOv1izRyBC0OmBy9B070f5gIGoJtFKMroW06sZy/dMtRSFLboypDvrULg
JprHOVRchtI75QHfjhE58lJCXLNsRNYq+zBXXb+xphfnRzK1qC8u3mXLn//1zIWYR5tG5pV7gCzN
d1rT8b5rVeRxF6nz60t5FjQxP4TyFrQpGHc+4+lQbcr2n1DH2juVXX1J0Zn17QRQ3NbLfXEcIP/o
QnO2aV+cjlPj7IN4LtzNIgznO4oh1F08FnafzUn4wQiz0kcFpf5mD8XwHGsS5Br2aH5pF+ijhL1j
/eibwQwylFk2VuDswGDCDh8KJDP1A57qVSzT6s2oh+jKUz00vFeSvukA1UVC9ZRIraF0tFGOv/Bx
ARK7NoZAJn3FNa9nwHzJTiqARE3lOCgCaeDQ8ODxo9nb+riXpsam/TM9juj6Vs+SVAKa4pzgxw0Y
PQWz2UVx7fdVlx9rqSkbS3lpauTni/gHVHbA7acfWQ/VLLfgLewFbcnXuMC1rnTq5l447lbhd13i
4mmwEFlhTmDs6QGviuouDXrVREJlDw0JMdQR4XhUxyfjjcNiPHS4sDyhYjUoQaNY6UHN+n5//eCs
E53lBzBNrjxah4D7VhdD1auhE5bYottOMz2C61Cey7ZobhbTzqdZTsndiKxbTDtwKoLrQ5+Hb8vY
hMBLGYrjtBYOIpetes2GszqmfVUdbFOkwxG+BmbZRN7hTaOSe91RiaCxG6Pz5BxDsxixWQZ+a/7O
5rIJHA3V/cdmzs2PjaQ0u+tmJf4WIbmIjimUm41X6cI1evKLV58rKkolasnt95jKdK+OLYdbuGUp
rFcTwCAS06+DSWh+fZ0uDUqjiYNGysCmXI7HX9eo7eB3RS5c7QcvTH7LtkV7S8vQ2ym68Rk8jwgi
EAuH64Oe0VOWjcG2pK3MpQpNZnWfoOZAKVApqn3caF78NfEQZPXVrg/Te6tEExQsKmCufd0O5m0e
d9m3brb65ADJfZpeRvTyEZbsGzz8DFmCM3chh71e/4mXti7rQahD9s8pXX2MKk9BtcXEN8NYOAHO
fdPBHdAb1Gh//x4E0Hi1MYvArfMtG95LFxLAiEXFcZEislavgJYmqpnLvMYZzOjRL1RRmeFDWJ9c
KuF4wTbf/3mmi4E6399FWeUMJ9Jg5JXHgKH3Xdbo+841U/wDq9DHflM9FFP8s1KN9AtqjFsOARcm
SkcDlR/KEIvOyOomRGMnSS2KsfsiwmNPM/viVuSZ2OuKYh4jzdwSTr/wvNq85Eu4AB+Hf063+uiY
TViFEQtLwKcHwrXK+Ba9lU3tlOULnQTLECYJz0nAaVEBLF0NVCMPE7ojXdnQWJCus0zt4yDC7mFs
uxHdmkk5Nkqd+WFMQ3U3lqJ/tCcB97+MCntHpSLejZqevrv+nS+cdAARS4rI/7GlV+lLKj0k9YSG
rCHg/yeh95mvAI29Kduwew/O13ho0+rj9TEvLTnRAAyupc3Cc7da8jnL9RIvFDxtu3KfR7n96Chx
s1FPO9tIgLjJRBEqWC4UMuDTUdLa1MYCqVJfRGn6pGn7FK2odIEk64MmNi6GC4MhP4O2H3hIPvGf
CvxfF2aSUhZU6OzwWcvEBxaOvWxYQUWdhHongCdtvKGXxuMGWuT+IXRRVTudnFPrna4OjutXGLWD
Ix28I31R+1F1y8ZvknET8Xi2ewFWLcw8NjBYfPBOpwPONCgcfdIZUFeg8yh57PwAaDJFhw4zWayI
x7aK99Zco96sR8iDxbAwdF+DZ+AdqEdTX6r01jgoGNMCAeYuC6xExGWAq2v8ewLS6eFFFjWHxkDU
elcndfYwJkk9HHFH7bydEjn1lsrG2d5nTiRCiIKAudbMdXfAQIS/LOvC9V1LgfymA9lHrgem4aGU
tX7UkLUMDGtTW+8s1mNYgh8qFLScuCBXN1xuCNtVBBgOTRodCMjJxtKsLw3gFProbSR8Z2dtGQxJ
PYv4A7zw+norpIqAuMVg5uJcduOmDh4WXTlFW8ralwZCDoQCI5ZivOOrx7tWSN4bpfD8oQTnavb2
+L6qrOLT9avj0r6nk7OYQ3OPsoyn23C0K0PNpQRIrDv9e23Eh60SeeXPCKrd9g3aV9fHu/CtIEvC
8KN6zF21zpfbWAywzwo4XWVGvVGUXfXQI32s7Sq9at+uD3ZhP3J/sHZ/9qS31vEYYQAlKTZd6Elq
3aNmyN+zMaY7s87ErVfmxUPOlt0ILy8s6KKEji8osB4SudVdLBFII7mxPL9yBwhzE4bxGWBXX8Gp
820e9C1o8XlBnn4niAX6v7Q7Flbo6RecrAxDDoq+/oyCFKSYosD2guS8EQUBXoYEfpTj2NK3NASm
1mlg5s7e0R7b4QYpxC1R9IvTJ5hbfg4X9xoFg4BRWAk9DhfYhjgWQwVpbinsFrHzhVg+Ca5/4bP4
kckvMRyFH5IPCk2nk3dw/MjnmFtUKUNLvyPOdp4ybxweUuQ03mZzVm+aznBxKdGEsTH2pd0FwdLE
XHYJd9axq4lgSj84YPDTEItkC/3lhyaBhVcWbfcqinR8j5HwtEXo/tOCOwl7mDKMUXYYIGo67avb
rqODgDNaHvplG1nyHkmaTHyFOoTAtqiUqat8uLMSnQDXy9+5HbBzfxy0/ocydzjvdqbiTJAKoWge
XQfhLV+fQvd9GOpj6ydkP+UxiWlv77w+6hsfExav2LO2cPyacIr1t7lQ4w/p0JeU14GQDL452Mjt
mqgCHWq7QgkYQIdX3mfK1Oa7dIZYGPS62yXvED0bbspErcZd2xXFRzu0UP+WhhvmG42xi2eCEHtR
8SOn4DU63RZSDZOuSidUq1ppo5mBWuNvO6yKuwYo777T5+Ib+jZoegmvvtXmtNultTe+5gqtmV0e
yXrLLOTCsQAzAF+b8AJFkTOsj3BlKrpJ95OwFJ/nZrSXJzEd7lOEjReJ5SjaqO2cVSWobv0fiJlQ
FGbz6RI0Zd1Uo5fqfj91pi9me/IBjGtHWQC13A1KT5U5rRs4mgQhLfW9BF7t9cN5YdKkHETBROdY
P6+N0jOkpdshanS/YFVuaiOSDNnlqndAklo8iUJCq7k+5PnzAjQeMxaOHd1JoBGns67wX6G5XBt+
lVbzw2g2xQ7/ixzOqNiq/J7PDmA8pWYGwevtzA1Bj3VBZkOjM09H8iq1lIEj0rfUTZODrqX/KoDF
hQr9nrsO00+TGHV1zdvKqBoJ//OBjaKuMA3xsXbz6pPUKHj/+yIusel/wbF4E54uohz0NqpqW/cx
0fGy3VQl4k2I0nYC2lSQGK+Pdr5RSRIRNqEByHNBR3s1miMT8orYIGjMqKBXaf5mCw8LhyzV1OOc
xF637zMFjrCW1dWbno/K1qN1Hmot/EQU02kgYP+5zp+81nREZI7AfetWvZ/z2Xhl04iNiV7aMIsZ
ILBjCByWvvz5XynNaOFmWueQjtKpQpfKlqGxzwz4yyVVp4+zx6V7fWXPYErLnlkEFYylTwkHZjWi
2jboZSUF7KHac6tAm3Rx6EWHJRXi7y/AF6CM5nZW+E0xNJ9DGh2kHWX4Ncob/eX6b7l0MGFII5JC
r450brV9O9kPzTRCOu3tGCvGqohvkt5Wj4vlwsY6XxhKQ7OJggAkUBZ8lcpN0jAUB0qKH6Za/mym
7iuZePjQRdOH63P64z9y+hST5yy1T/JGaKZr8Q/c3DBXSlvTd6a2fE+prf4QEv/URAQyQb4IKPQL
4ARTHrIm6qbdlLQO9uQdtKVdbHdYNMVOKQ6RaCp7Z9lw+3ytgaX/7+d5MVYlSqQgrtNcPN14rq6o
XT6AZqex2uBHDkQhQHuiGFGO0Kv9xqIsb+t6UdhzdDGohi/Qy9PRUgtNlL4Thl/gSGKgA1FrYsbg
SZvj924mTTgTadR+nXKPHgAaPuOvwqUhOZv8d75qjlW0dQyWD77+RWwEpPyAvFMyWv0i+letWrSp
imNenB8QUDB+Ckw2AqyRlB893MsOgkWBLQRoiASvi1IN5Nx3GwuzPD2rXwGgn6ubcB3Iw1q2JS7n
RYMywpdjHCAiTqSRt8gTpc0u8pQkJuwY8q90ZYuNDt6lXbpEQqD2AIhCXV1FAgnKnkroFKoflvl4
p5p9ep+navvR6iN5RxUUL61iqvy4mQkBcyXSvw2qWt3kUzIcy7bLX0H6VN/GSs3vrMpKf13fLxfu
XnTx2Z2UO0gL1wBG10QAtagy1bdrTKQMZMjRIGnteEPf9RxLsah+glIh14WAyck73ZbSDatGRjiL
1Y1uo+I3gpRoe1gdu2iqG/jz5vShJnPTF30J9TmdofQhARtthKYXHgEaUhC8Fi3SpR58+jNG2xwc
J2lVgrEi/qBnSfPZ1JPkE2IN9v0EXnVj81/adbw3CD/x7PDMrl5XbfFTrl2sRyzI0s+l60QHMebF
ne6N9W1vtOC26HPeXv+mF7ccDDYOHVhNlIOWX/X3U8ds6pmMybd58r4vfbC7eszlB6DY5bF05zxB
qiAMf9u2bL8U9AVMQP2LeQv5ufpkRpMtd32kFqAE3P7dWFQYLF3/iZe+Awg2OCL07sEoLNvyr19Y
zbSbeDswOVLUKBCy9l5gyKG5h8BE884x53Zjn18akM1H5wuEOHfjKiVJMk+MOJlq/qBXEX6yjUze
ZTD2DCQr7aTx9WFAg+b6JC+dLRCIC1XEJu/407z7a5JK56i12UjNV6U5v2I19wnPzPHr9UEuPLeE
wP8/yOp6ycrYrSf6Xr5soVDtIbTNaOl5UVmgjNlP/8syApDF6o1OK9XG0+8Wzi2vfok5FcqzRnEg
CRTjgf0v0SRsaK918Zbu/nmJYanjQFuDPQBXa00mUmZTU8o6IRpO9OK2FngqTllnBQIvnlvMjX5S
8qjvSvDdN/++sPA1oC9R4AATsSz8X1/P69M5czqEWkAEQwA1cELts3Z4gkDXbWyUi3PkHPAsLWaS
a53NFJCEYnPz+50XTe1XrdDC8WFKMZSmsVwa6GAhIxVEBoZUvq5N0b+6SROoEi/AXgBiBsx7XYVM
qyQfY5dkVUftKogk+i+tOpcvDbIOh+uret4UZSwYKVi4IeuFD/rqRqzplVVYNOn+bNvTdG8P6Tg9
o9g2Rj4qMCwyHuWAmUs1a5XHbDLRPm+7kiQ2l7oCwt9Q3kJTav3R6WPxKVZbc0tv8dJVgSAwHVv6
6WTuq6sCEFOCeXKIx1MEnazWErxC5rh7wLDoJ3S3eSNAuPRELNQu5EXUJT5aHaleADmxJkpYiF7D
cyyMTwMubjehyPOjOzbOHgp4v7G3L6Um1Ahpe/AhyDO91RxLx0qMQeNqKudWlJ/dbIrvzNZrpgPA
1BrcZ4pyuhxmRexEUirG3dhlY7lTYmCKOzLluPof9gWJKCBLMnqy3zX7C+CBVrH7VD9Wpko5qpGl
9QHw5ib7AqDZ8YK2cbr80NfGPB7jKIEAR1SfsjxDbn5JtUIfyM3BR+/UCY8fYO9atLV5L1zo3AO8
IvizQPdZ81Z7XSnIljuVMl6DW0QS6hhjuzK4fkSWi2UVqfK3IzGKqgHu7mtnW9qqYsDGHSNPkonb
qZqtT4UQ79S0UY7/OhIXKztg6f5jAbV+hT0vbNs+qm10A8bimEQuEkQUyr+nzVC+Xh/qfJczFD0p
PuMy4votjAEwGJ3R2X7h8OC7iaIGbCasGBToB1LRxmCy5LSxkhcHBRm49PkA0K1VFJrZdCBJ4jLH
s9RTwLApxFMDcAMPBeuHpDCnW69Rt2RJz+8PAhfqGCDJeCW54k4fjhx7GkNvHLztEvinvMGIQU2q
dURprDg6FY5415f2QmwNEZVO/wIQ1JbOzumAaOKMIqO+47dSzh/joqbJDtgrf4Vv3B1AEIePGsp+
h7TVjcdwcuSHrpJbz+UZd2XBDlIPXyx5liLgOs+J8Y4c0aKzibBqzclQ8Fn0cKJ0GhAlgNnd7DS9
N+4i4Uzf+irWn/N50QyyQnhEOz21m99qZbvfrDKt+0erGJvPKCcgqBlbk6x23aBMP5vGbbzAy033
LjGt1riDYqJ8vL6ay2Kdnj6mQcWU5QQ0e9aJ1mJp9gaKPr6jNaN6tAstcfH/0ytq8jF+eyC9pykQ
XGHZIRNGUvkVNQrz9vqvOL9pKBfQe6S0gTAyoi2nn7TV7U4NDTiCetpCnLTS5F2H3MdG3HF+0yz5
MJz2BTxHeWI1yozFZK3Mrumr06hV75uhzpW9uZg31zNp9Majc3E0qmBkXYsqjLXapriXiiyyPdP3
8Cpt7+gcjenjrKPD5jt2hx7h9SW8NBxFKMQOkGtd5KxOlxClsYXUhXPI3CfuN9tNy4MI4+RLpW96
SFz4Wih3Ly7MULW5R1clrx4nucXQwiGJbuMfGgJhn+oo2YgTLlwrizw4QTcbgz776loBfOyCqmSQ
Wa0VA/eFKgso6sUQfKZ2tm8L1CS+XV/CSzfLyZhL4Pp3DKwDBHGH0sGRAw4VqIb4gDjRFPSQ7d9T
2YxeZ6m5KY6T43RMp1i9H7pp/Hz9V1z4kCc/YrVvrLCdzUFyIiWilIcMl1ms1esW2b5oS4r90lAI
3tM/Bc5AZroaCuxgV1BTdH34K62O8swc3ilzwwWlTPNWbWD5y1Y3Dfhn4HdEPEuOuFrcmqZh7eU1
uAllyI1jHefGi2l1s3H0tKLJ9l6ioyBr99k83uj2CKEWWG1Y/HPLhsqcBgyZvBg8hbnaVmoYmS19
afZu1tk/IXoW30nap2GXGvq4lRFf2sMcENJvMLvURVaDDbTtS6gUDJYjPDjMRvmkjUS9caZ2vu5K
scGXvfQ9cdhjLNJSnqXVEptRkqSDljpAUxxF26Nq4I47LVGTEAjgUH2/vlH/FLHWX9Shy0iBi3wV
9MjpcUEsDXC+4IiSrvNvcxxF7zd9IsBo5bn+msyJNHfcV1jtwKYpj0NrUHopAWDm/RC/U8Jx2F//
TZdWAMdH4kiIC/C8li/y1wmeUWGLYnR+IfGY4mMRtYNf00yHlm1px+tDXboFkSNiqdnNpremS7mI
8yc5NVA/Scf2W0pV/a5GQS3euNeXRVwtMmX/pb1KFgmudrXIoSPxrSxBxsSWhec2lsnqTxR9EbPs
FcPYtUqhfkvx+954Ky+cVgB4wBZI0Zaa2uo5MStDFoQBrj/WplsiGhE3QUxcaQa44c3RTkobFxld
raMPfTvlmHiPvaNt/IhLQRbXhQdjDy72QsQ+/ZzNPFUC2S3Pr8PUQZx7ULR53zr/4ey8duQ2sjD8
RASYybol2d2TNEq2ZfmGsFcWc858+v1qrtRsookxdo1dQLCqq1jhhD8AG/bqYVW+xEpRJP5sOxG2
zSBTImTurXUKrKRPflOndf13yfPqOxhbFnCwNbygzcFxIg9HXqPzXbWDYOYsaf2oNPEEbMWoseNN
WyCe7z+aFgGrlOCRVpjbroiSJEY3NlL5ZzZEQPsfr4dcXX/YaaMdFJ9vzwDeIYwEZIMWJ/HU9aJ1
kzFXY9jHAZ2B/sVJUKFBujXnKYnLg815e8ExlMvNBlnegaC42Zxa72T1ErUgB8ehuWS2FGt2jfKS
LbgXg9Q4AsHcnjmqqDLYploKLHQLwFHIqfBHShW/FKg1RpjVe+6QHoGcbhdQem1KA1vSRGQ85K/4
5RJp1qTMux6SiIKqK6XijBefEtWrUffi3duCoagCwMOXKdQWoCbm0cUGbaYxWoFoaethAMQiFUpc
ozrfv692ZyUHYvnAamzh+eFoYCAuFmhOoR2e86JqfMTy1JNeI212f6jbbYGi3VveC+uJPohxvYDp
AK0yjTPF1/UcRb1UWMspUcIFxJLzsVDNn/eHu5HFJu1UAQoTLFJfh1q0uSZUhFRRLwPmt2ZcJx5t
FZSS+xA/VjwEEKhE413tZVswhv4Lea0Vg9f3lvrdRQgadxPHWHpPdK3VQH5Kh+l1wvNav6CDhhuO
t1YNljMHP/m2S0gXgMSLxrzsFW4L9CGB5EBDRPHnsLK/2u08f82qZPaaAUNCftoYRMKpHuzUeNIR
Y/0QJQgm3/8Nt1e8pAigQcT7RRq7RZTFizWZVJdQPZ1sjCkriVCPG/2ctkVFGazWHx2u3RMyv+lL
3kGmuj/8TtuG8SktMX/iI5DJ17vEiTGzBwaKSH/mSggY7Bw/RRb/h24oWD6gGd15RZRW3+NFa7/E
5pqcKeuOP/AUaEG5G8PFQpP2XOXjGJ5SgZHe/R94+/Ly+wDboCBH3njTyXwryaWqo9DDE+7JzMKM
vECLMQeKhwtiE0ugdUV7MKgM0a6fe3pnGpLEfBaO0LZjlyddi1k4Eu1kWda3sK4q3qd2DPTa6YNF
tdfHIUkWP1XG+ABwv3c/SO0K1BVpVBGyXn+OBjIweM0cuVhNQ9kg1Z1AFKH7ZFjlUfFkZyjZmCZQ
RXdL7r7roZRYT8rFZGUhOROrOVMGVGuupjmYqrY42mc7R43BiNBgYeJpIzb7DIfmhH94NCLdWdzv
SV31AW3KIVCHRU1PuZ5HP1HNEeF5MtGmghFuCS+eyyPJpr1ZSyFC2AzMntv+etZCWzOczeCZYkOX
RL7QZg03yDh0njvXKi73N+/eYGxeWkmI2JClbwarOkcLh6GIApEPDlZ+Kj453oi/Kmg8hK2PUA97
w8mrjLMs8anblspY6WpTtbA1GjEBhVHy6s9CBZKLSEX/7f0z484guKfsRoyzSXIo4Q6RAPjiKyY5
a246xUPaJVhwzKi+/4ehaP9JrSuJMNavv1jYTTUKV0boR3MqsJpYjcjv0rH4V0ntozdzbwXpv+BV
j9ARiyj//JegA1J7X2AKG/qmGY1DUEIoby/IKmOLWLhF//5EiUotSGYE2gChsU+uh8uMhg82KaGv
Y5z2IbanzK9yPA+IjI3oYBn33mcdIKrE61GigjV0PViiI8ozdEnopyaVjGfew/6P0LKVr0atlT/X
MGs6FHsa85VU1aFSjsYsBm6aW6Nos87/G9BLD7kBoxkDB4IJTGJsI/s4YHzx4/4H3/2lkpvsIrTF
rW9ujg12akuMAok8NkWNjkHuwsVWwro/pY1jfiGCGzQvWuP6Y92o8RIsqDCelEEbvSTshlcrQdky
wfSZGxrbwhPej+uDQxnjCFCw83ZzrPkPsDlkf7aEpahD5axcLIK5yFFOncicF/gPArGMyThR/jQD
tATxd27GzvLyDtLI/YXaifDg3yK8xoFnpbY0gCgpJmGmAPrKrhjO7aCMIN95FsN5foU28l49LgI8
0Kg8S3D94BZu84zWWqjbCq5OLIqfdLSifEzBCZG6fLpo8/tFQeRwciB8ARh3+wgXq6p3k4rzYNr3
ybmlfnaC8xA/ihnDlMbI6hLrFWv4bR3z+lvkiPIx7kb7sR1X5yA/kMdwEw4AqkQUmPI4iL8bXDXa
AQP604pvjPr6JP1uUag1u4f7X3NnN5Hkc28TOnNQtxoFxD6KiEI9DgZsEx+yNY4+KekkkKIsar8A
KHju+dHe0qMYlmjDe41i+LrIcBLxyLeKFvnmeigNZXCNBdCNUevauUD8H0tpDUW5NjYDq7FUz0Vy
5CAs2Llv4W7R736DqTHt6zup12ap6kPq2mihcwIdmgX40zmncDq+/3YiEMQIqHyCUeS0bEtFLZe4
4CTGgba2a+KD/bD/MJtpfmpNNT7pIptfzDlZPWSKKQtMGbSGPkqO9B52ZkzGb5M6uwSWlECvZ5x0
okGxz46CZJ20S18RUFI4yf8ZCNSObnyZ4W32rSlVNYCw0OtXt2rWCRZQDh39GE5cXj3W9JF/a22l
v5RJlj+MRdf8mWe9kA9riTU5BN5Hs61hiuRW+PfQQImee+gmBwnPzqUFl0XiHORPoph2vQAtIAfT
SAFQKCL5aXSgS4wodk92MaaXSnTzwR25t97kN2SmlGRhhWwC6rUxQUDWOgYQc0nrd8IKifu5gQQT
0xr9D3Oj5AnyirovzZnNYNRUO8TjBwarOpXMdRYvIk/dx6qEX+u3Rr8eDLiXvlEdAWFu0ePibtps
J2A1SmGh6BFMRqxdxt5wLg6s1iC0wgsmJx/BwNrSVCh/jAhAvBqjz49dO2pBhyzbU2qgVTlGNeJ9
k/n9/nW2t/DkMZCW6GkSkm4e8RTj0sXNjCSo1Mo9p6v9rUWTLeiGMDr4xHKO222OXjHRGk5XANjl
MfglaKOqqK6OxSVCTfqjHffFPz3GuhQUqv5FlJr92XJg+wtHyT+9e4o0MKiAQfPhq2/PcqjYZhiG
ZRQoJbJ487yi1N8lsO6N8T9EiqDoAanQnJXk6M1qAjsSQ183UVCN5XqxMGd/tmOIS1lXHokH7Lx2
1KcMjuZb229bvV9C1PgLOSs30sIPRhwZH6pqjd+fGqHXLSUTKb8AjN1MCHZQnDfWEgVlMkaY37SD
aE7phP18l6hHXYKdO4djyednBekSbENfY+xB6SRELlSurRdRjLxoSzknXtKIsQ1CxewPdv/eiMQM
0iBWMue3lOGsnAu9NLjml6YKL069NgF0xp+xbUTP4IaOaB97w5H0oaohnWZwC74+Am2krmPjWFHQ
NY0S9I1mnriHei9eY/f3rHOT//D1ZBaB6gF0KEgP1+OtiPmEXWVGgT0R5WYhFRh7wbEea6H/kNSC
wsT0VCUQJGXfbJSywcNwNKUtUFOvQRJWre8UifU55HF6fzTCHnmzsuXKgtJ7PStn7aFclUaOfLG+
elE4KA9qhP9DjHXP++s8lJcYTLrIgLXYDNUkiXDK1cyDZWq6j4Ze2E8Yvk8v6apMB2/EzkVMW8Am
qYUOwNu0eSKKxi3A1idZoMc1ugFZjwST2bRl42XjOB8sofzdm7tYMi6kPS78gxukpTEO7urQGAsy
S23+ANXSPHfRob6JfEdvRkG/iqo2wio3PDxATTSkkjYLOgielyV1sctokLOaVhdDPljlntNqKLFm
c/E1bp33GqQRKkP+kxQ2ufe1rS9bw+esRTplwWLH0wXU6uchTIrfEADtH6s5DQ/2yq2KJ+oDVNVN
h+FI+LYA6JleRG5oTRpkRUtwYfehSW3YDqdgDkXxoaee+KD0pXMazKT5CIaw/NoBwHuJStNM/Kpo
jL9Na0r+d//12/nUVPPwdQIoQUFv+/pppS5ao6jSYE1GFUyiAr0kzo6oLDuPO9uI7jYwekQmti27
cCGIGrAs4VMvwEOB7mO7p5OUoG+xZvZlnhz72Z6IaNzZaY4KwTtnhzoalwGpEdXgbWgBI2QBIpHl
QZ4v6b+lo0Qv0dTYT4lbHhTU9uZJyxzUFYUEJEk215w+OGPJhwaBUbb2E3lJ9kgsoJ6o2RunCb3+
l9Dq0wtBgPlw/zvuvB28v/RtNMotANDkGvwSPg1drNZWyhzpYyY/e8vqTtNijHgMW033MBTTEQJs
b6pUnCnvMAPI9PLPfxmwj1cb3hEI52xQxzN939Hr0gR6XJzjqJg27udwXGtPR+v683+YKhw1jagU
ONMW806yk6DEwyKbiER4yFhPv3fu8teizvPFLYXzeH+4vd1D2YAuMLm15BJsJroA+THTGXmA0Sr/
nFsr8ik3Y40V9/rP+0PtfUTp1k2oISOcrYpoXSIXWK5qHuhTacMxK7W/yz4vPo0aHVTDzsUBSuv2
8FNlozwDsYqCPg/Y9dSSdm27MVOwXk3WzMdZp3rtxvVI3fN2Aa9H2YQZONllZZWjRtDqufb7WJbU
1rSy/zRPtAzeu4BcMaDceFH4UKTL1xPSlHbp4nyVsNHY+YpS61/KWtkPAtT6c16OR3jd2xdMdutp
vJC9ARLelg7NydKaTI3KwJVGGRVJaudlkNRe1XltUX7Bt9izJpm7zdjR8pxlSXsQF9xuGX6CoDZA
Hx9g5RsO75djWIdY/qgIAgUg3Nwu0Euz/s2au+EpNIRyyVGoebdAIxY5UjRD9l6gfGyj1LE06bO4
jKjSTTtldaJdVjcWNKDMIymEvZ3DYJiz0vgGgiEn/8vkOrNuqe80ZYD4TE+fmX7FB5h37eDloSUO
sB57hwG1A5nMILRN4nQ9GEiw3o3EhCCiCeGVflDpYfucHIUB8gm4jnrkjGQcx+1F225zGjKkFNHu
Qe0raTqT2pQ9erk92rSnVz1IjVmcl0XPT7XeLxc3Dun2h3r47/1jcnt38wrQxwPAQKHyRndJdbLY
rVy9CMZqFJ4xkUmVQEEeMaVP/dCcl0c2/RKoSzEeFGH3tqtUxCa4IukAwnO9yPjGr05Ycxf0mbu8
WunyM7f0sfCQGbV9jE+m0/2ZypRpu9roIEiJHR5/wHXX46U5GOVIZTzVWX9M2moOXlVO5csc946P
EHPtDXEfH1BF95ZXYlDezO6gLW8GrRAnafI+KQNh0hXqQsIpJBEQXCms7MMwaNklS0Tyh6YM0fvr
vw6iAVJnGFUoWY69nm+Z1D0tIoRhlXqIfUMpu9clxhuoRykqyEur8m07XQ7S5B1OEI8xnXa6IWwp
6qHXoyqlW9ujQCST4iyKSaVQctNPctv4iysi6k8RAJLyUUE5tPdaJ8RKCEfeFjzyKMVWu0k/AjfJ
bbT57MBBMEqTDGUAf9tlIAgcUhUtv9VqNa/JnPUJWX20q/Q+/Hl/h+1OXpj0/hBqgHmzhXBbddRZ
Jr4mQZ7ZU1CnRVZ7McIFtUcky4NqJeNLNcXrNxDnRGEkjOPnxYqGS2Omwj/4MTu3i+zt8PIJug94
jl5/iSXrC8poaFkXToyAYr8W30f5K2YtTB5cDO2Jut3i0UKBJKiEnp1b2zxilexcpDLDAZ5MkUvG
Tde/QetDJMsVfgNogQlDhBE35q56eP9M8U9ioDcPV6TrrkfhtiyUMCPNjwj+1A9NbE0fTHcR6Ba0
GetMnBxXnkUg2r4odhL/EeZpOyG9YpJn3v8tO2EArWbp58HCw4XYLPqcKgtG0VEWrFpXPw2T7j5k
WjE9lRUQMcUIjaeqH3MfpYfh9xmu8sF1c7vZQSbSEKYhQghAOed6JZbE1Jp6RM5qXQqw0FgC+rOh
xN44KG1wf6a31+kbqYTOCw5RKM/JP//1Qc6Hek5wuPVB8gmYvFr9x1hnSxA2c/Go4NryzZxtNX//
rqaegwIGRGhSdv7v9bB91Wozpg0Cv5Ref+jg9gQZhPQPkLemAG9VrrbV1r/Cr3hYJrd61uauOPgN
N9+YhbVlW42XEzDIm7jXLzNX8q7Le0Ob/EVLgJVlCaBQ9ACqHL7UqDie5q7Wl7hakp5CfTuXJ8qv
+eM7V5/fQJua1iVpCAnt5kNPCvAKHWwPEgRW9JQtfXVxzCY9xanifJ6GXHhiOTRTvXmx3walL4v4
gZQZ3KQ/ndb10VjXCBkqVY3WSTw8hLU5nLql+KZE4Xi5P8fbMokcTyrtQCsEVbEN4WFojwbSzhPC
moX4o8rt+qkVcfdUr+sSGKhBPfTCnp4IGJxP7ZCGn/FBtR6GXgwv1awafzVRv1gHH//mQZf1RIB1
tOhl3LIFRXKdZKgtttK0XHHPZVXrXhyVvW+2+exZIpv8zEGUTB+xYb2/HDdnW46M/MNbfYZgfbPz
LVw/xQBCwO9zEZ2atmkD6POpvzjtEYZxd5KyQCs9eeSY14esoENsYq43+o7dKq/IL6oeZF7toS3S
+jwJoZxbvWk9lW7vQUy8OzJDynyeKH8rPCPstVREzSRda4S2186N9qEENfbPoq/VpdLc9jMmlm2I
z7pqHET9ewssvy0YBfq5vCXXs9a7um/tirGJX8bWrxLD+N+wpHSvK1NkR52+m/uTpJQHAqcwSDuA
EzcnGGmFuexmmBRuUReXdYwBYiYY636dpm66VEbRfHaWAZPM+7tod1hiEzIP2vQ3cppoyBuinbMR
Cm2xXkJjsh/0csbMNV2Tk3gzaimS9mDr7nxVhB3RAQaNAAxre2OCvyaRtBEx7LI2xW65HQJc5A2v
gZYFq2AMfxjOFD32azqe709355tCI0HP9k2pBV749TelRa6NMAjQsS3V8hHGf/bRNab8X63W9IOt
u3M7UsvlPYS9IjtEm0OTLY3RE+2OPiEg2jQjtkvYbNTdSz4Y5oeyitrf789t71Mil0vhl/hWAluv
56brEXo4XTPihhmbpyhd8sfcEOhpqGV7StoQxcA5Kd/L9GLbvqEdKIFxQ2zvZO5jVwPGP4LEiudz
iMzc01R30TOM7/g/fDs6sbB00JilebOp4Kgsp81BHP0WGdRLkrbqB3dqCz9xh/D7/aV8W6urLEFO
CzqZTaWWVum2Kt13FuYOTjT6SqoNHwclS0HN8qZYPqRWEXsIKybteTG1wfYaRYTfRTRmX3JThJOX
RukAA63JoKGEhr4EiGzmnwxFVyy/nNTYeerzzhGBkofmn4KQ/ENa5tFfDZr/OAD2dBm8hTLwu8Fk
1GMJQjlx8D15qDbXmZZ1tRqPgqt0SM2Xwei7SyfG7NRponsGFn7UtX+zqNisoZRUlptCnvQt1tLW
lmg1GkLOFjSFizUI3vH/UjTLLS/Nwyl6Wvsp++6wkuvDWBZF8TltlnwKKJ4iqjk4YfLJHcNCeJZe
Iu1BCbZfvs35PKNjYSFl7K3DOn7NR206iJp3Ti44Esmh5PxyE29WijZsbsehMvskbHDOcaKLfrSD
1eBMmYg48tDySJyDROEmM+LrsK+p0ZMrErPL3/RLEKnhN9ZOnYZlWr3UnyMh/un1Sj/Y1nuDYOVK
RV4qCFBruR6k6NZE6zudkCHOBy8uTRsyTJmd7h+enXuIqif4NpAMgJq2QLO1rt1E7RViUW1cH/ik
46O59lI9IFoe1gIN8ywW4uBJ2bnYDRo4lAOlWy/pwPXUUnPpRbESh2VtW/4clzVez6HiGPQbUIA7
CPr2ZgiIDm0b9gnR76aKo45rZ6QREX9dJ9imFYtZf+4RnvvWIv2I7kXant02sj/fX9edV5N6Mph2
Gsoohm7RXmk3aVMFncSfK7Xv/ai0k8/pgvzjiDkvEme5lb2oZpZ8yPtJOfime8sLig/4IoReKnyb
7QlaL9FKweUhu4KnoV3U6ELPo1slIVCZDh6VvX3KBpUse3D8N/SMUhUzmKV49p2ytL/zzXXdU1P7
qOK4NynpPAszBngv7OzrPbMK0bQW/XgfN7wFs+W6ex7n2nhCbANJx/sfb28sKfvu0OOltrlt0s+8
zuoyAHMeqHEFVjwT7nSa2r6kWdv9h7Mg1eV5uIh1nK10R4lkJLhGDAhaDfXwkO3hL3R6nxZVSw9O
ws6XIh3j0qZ7K7GXm2M3TOuEDiknwVARIO9qM3zOyrY+2A87FzIFRBxB4NNJ2J38Fb9cjoZZ9kax
TOy+JqaTMdWaQ/fQ6gvPGuOqeVpy2z4I/m9rdzj1gQcmQkXBkFr45hGgdNLwJLkjOmt1opw43eq/
UKbMD+g4LT/x8gNfoaVdDcpCzIUaZElUXNRG6XTYcBViU+/ePzL7hWgib1YCy+sliIsIoFWZcnVT
RvHSeXHABgzVZUIP5WDqO1sV5BYvH0kXhfEtKTmdZj2lzjFi6VvZF6vr7d+HJjWgymX5wVA7V5pF
lc6ks8lhB3JxPSubstvQDlgSAeE3z2IofvSaNb0qjj5/tNZMfXAbfAvQ2DU+vXs56VBLwRAsBaWc
x/XASc8yhgZztKwlfo3y2iCcSKY699TCWA5ENvYWlHxGKsrzaKBMeD3Y4EBLHhakFkqny37PUsjP
qmJYL8B008f789o5KVLXjqCVsgz4tM1QZmPZtYohARxNZXpdOk0/v6FHO3Z4YLTTES5t5yVkPEc2
rBCGBQ16PbVM6J2oNQuN23IYzxEVMk8Zm99tLTYenFzMj6V66LslT94mruRa49sRLmGauAWe2oqK
gGkyDv5imVnhRfQIO89chP0aoelRe5UxFt9y/l3bi+qm+k13s+rIt3Hnk1JtAzrCSYHU6ciN/cuN
NIhQg7rHOkdWVvwvNpXsy6KK5YPt9slR4L63xhS96HHSW0X+abPGdmu5SWTG5HUYmD8OxmydoEiN
H1JcuQMpNgegOz/SC99b5F8H3WykXku1NbJJgGq7xDFsdZbHfI1gGceZg2t5mjwrdvmjIPmVam//
4QWjEUq/lc41wjQ3qWymWl0sR0fcxwyqSavP0O0VnGLL7nz/xOx9SVgfdCXImnlaNl+yNaOIWhKr
O8fj8qCV5F05LJSgT23tYKg3As1250o1LXrWcARuAg48f8q2R33Qd0a7O61tnT6vip4+t1qc/VU5
aBd4Im2aL82g+1Y6PAx1YTdeYbYJHIbcusjgnQh6tX/ghLCm5NyD9Xc8oKl6f03kx93+Tqh4knEk
+Zz25u1z51W3gXGjfbeUyg9njmfdwxW4+dLV0L/RHtG+3h9w5yPAluDK4kOwNNswAsx42Wcpxwlm
GlaVbt59KKgpn502Wr/9h6HgNkloEi2ZrYGBMVHva0d1QLG6Vb4YZQYOKlsK7q1mNA4SyZ3njccF
5D6rSIC0TblpFzRFaS2D37joTysGDceOc/7bUKYKiphl/VADpvTaGYO++7PcicsYmahMqvBQv9zE
ZfrSUfC25sHPDVt5wP7U9gUEgoN9civlBCiCmoKEewjJ+pVX1y/XYFOTaawmG1op9OLJbrNPjtNM
p8mNlJMZKeGXaRSpN6vwnaLaROrRKY+8m3a3jvSokuqasoJ6/RPEYpgdC8FroHJqzcg1A8UlxQU3
uAT3F3V3KFnjR1IDAvfWCquLVGhSqcsuFYv7gJtAhoZnpp25Vd4NTpALS5seFpEU0N4iaVw1yuOV
pqAvaic8JSPloj7Wo0sU94Pfkz8jLV4dUWlueZlvowKMRtxQOkxuds0a22oRl8bgj2ipn9fCyU7I
Dq6vLmp0DzSPneVcV2ZzztzUwF6xyivAuOH4Eqr5dDb0dLqMyoQynxMN8SkHxxGUoAuOhGV33kMZ
mMuOE//Dwbr+4k3rRmmUa5yqLho/DsmS8kxU4gleYPoVIUYR2HQaH+5/+533kC4fCRURHOdpixYx
0UkASsU2a4d5fIRv0n7P0nX5oK5rehmHIrM8PRzCl7RFRkCJB/3IR3xv1pwyiVo3qHNu36k57Snr
xEQ9hjK7l7xz5+c2IseLzGQIGgWvjVVX8gNMzt41IvcBSgXUpNiL10ud9HqnV5Tn/dGq3A8RfiXe
EE1HbiF754qeO9UieZNQn7weZTb1GuFwLiuzabqTVpfl/5qi+zdMm/4gkbwV05IoLrINOh5SoWUL
QBhC9gzEvMGvu9D1EJdUPtZl/6dt9+WrrkQlvUtTD9RIWdB6LcHsq1WHK3xjvpRZEX+/v6d25y0x
grJQRv9lE3pU4xSPmS6fByvsz0av/IPq7PgbDZDqoBexs3l4giyUNqi0AkLeHJmyy3Ri87D3M1Gp
kdeVg/JY6mlnemiYrx+TtjI+Y3JxBCbbmaBE0VMDxOMGMZzNBNdUDGO1NoM/U577Swsb15ut3v44
F/Mh+31vimjKg1il3oxowSZmiZH1D7mHyXwG1TzXdTz/jpgJhQl9sgdJcnUCpym70Jv6rsf4CuXD
c5Y4zSP48/IizGqZPbdMU/M0moN4FAkdqCBSKuU0Wc38H7Y88DpocxJbT+YuZ/PLw1nnWlsnk8AM
OaYIm4s4CfI0TF/ssT3iRu19BJP7girXW5Ne/vkvQ83KUg1KU7MwDaS5ZK7Df+KhTp5tp3IOttnO
dSFzXBkRsKlv5LfaJFGKiOHomrBiorOLkxb2+m/3j81OdArUQSoMA2YHvif//JcJNcuEM+aAkXSv
6gtiv1MhXnJg89/ruXdfUyVrf94fcG8FSb4kw4ygCWbx9YDmYrXTUhmcHnThHkyz/01TFLxuku5I
im13alQI4fNg70yRZTNSnNdNMzES+moEh5DX/CQK0SvK1flxSMv44FXbq3LJ6FDGwVQMcHa4HnCJ
zUh3GtaSDksI4FGNv80oWD4Z5ohzQwu05oSzg/qnOljGSzaEyqvC6/swZs2gvr/CRexPsCrpRaRj
m8/aNVM74umItuHUNh/zsDCCBif72LOH9MjPeO+LumCzic3hZCDIfz1tQPMGKS3rXBdRXPhoD1hP
XYVwomco2fzl/vbZu5moEVCzB7QC3n1T5JqVNldWmld+hRDU9yQbsj8bQCmfKzhbfTDZ61J6Ol24
g9dl7zAKDQV4WTaAgbn5tKbT8TdbZu8Xc4iPbJ+FZ2Wo1PP9ye3ERdKUDegL06M7sDkbRjI4dtIy
Sir6KQinVPWg80FEXgrLh2CavYR9nrxMFe7UoTUe1WH2h6cxQfZOm3Eb/SvRrIRIe3EXFDCjy9mq
Ib0txslY+/5xdfr1qbeM/iJmodCnNcOD83P7aQF1cmoI1AHZ3QiZtNPcpL0JnCDT1vX7PObuKUSt
Lw2qWVAZLkJnUryxctSDK/B2/5Lt8F/KwURl4Hmv92/p2lVVxvHkY7JDiWYp1E+d3X5sLY7q/e/7
FhFd1wJoGHIqSbBAElLpux5qUfLZSDvqI1jWttZpQsXik5Zgt+rFS5t9V1tbv4S6o/w1r2n5kTam
/iSSNH6WNfA/a21UXpC+db+Wangktbe3+LQekB8lHZP1setfBoakNDInHCiVhLB9OhXDpRa75woH
qi7GINK1vKRbjxBft1uOw0xpVULtuEG2BrQ95taOieeXL0RWNF61ugsg9c7uvoM51GwfmYX0Yoz1
+Fe8opV5zowVM6r7X+X2neA3IDdFgYzb8qZBthZd7cCGG/24GptLp+bjaxL19R86jevf6NO8W8ZD
Fjn596DngbuDgn+91KsTV7qbUOadCspOGBxlQdzibAayxT44UjtbmxmB7wD1xW7bInQG1JKdNufv
znmO/SYeI/Asro1UU3lEkNkdCnE0ePfkdlTor2elpH1pNyalIFXEr5UrHZUKoZXPtj4c2hHujsU1
BR4IPWJCl+ux9NHJo7ImtaZSorXPszXV4qHKMLVXRbn88e7tATNXMkoBQdOv3ZyMOBaJOgoGqxs8
EMLYfE2NNUyCeHKKQFum7IiCfPvWoKZHOYsgE59OHoPr2fEKJAZmxBQ2AXC8wnIE4V1zE9yf1s6B
lxte6gnQ1QSccT2K2WaK1c+kEwuiwHMQu+heeHXcZA/L7IjfErvVT2kdVkft/t3Z2WAaiE+I2W+K
/ZFuLxhZc9GEijv5IqmSCxgO9QhmubdHuGIp2XGpgXeUv+OXwFYdoONQOabAY7SgaDtAvAWyH35C
6S24v5S7Q8m/DU1PGf9thsrqPEwnulK+UauRT5SkPRXj+D9zKN2DGuhOjRCtOrokJNycNAL261kp
6EPIIiKXhds1fmt21Y+qXN0gb8zssVoV+8XszS/ROGn/pEmyfsMZ6YiMt/cBCVI4E6hecD9vZosq
ttULlPr8GBaVH9nrekapOz1Y052HgRYfHQQH7TUaU5sjjiNaUbV5AYJziVeegSl8HK2lOBmVO3zo
G9Fh1tdTh0W1+9IY4shhaO+TghylNQwGnfL2Jt4z6taIrZFmzbAm6XlWsiZAF4DWqj33p/fvHoCb
gOZl7METdP1Ju3hW3KKsMKEuU8vvmiUNRgu7v9ls3k0p5G8n+qAPBA2d+2zz6aKeznOjAvpDdb37
Rx27+ncRp8VjDDTsYKfuLCC7A9Kbia0LdKXN9VIsvVkqa02fjSwkMIu4OSmzM3nF1In3v9+orNkE
56iPcqdttsqkhiPyKFQT1ZUXINH7EX1tqX/rUm+L/DrDROb+J9upfEnaD2olCK4BbNziGdrCykdV
vqtliq2ZV+RrZX0alGnSTlU3N/+zezPpAY8PpQXtL3U+N4WjQa/sQufjnGEbcorsUhv+PvhZO0cT
sCoMPCF58TQrrrdSOluRYrvcDnk5N2dlsrPmPPQTrmxcGvW/tgWcxIeAGOt/dPFkf8iwZBr8NI/L
VzPF4eBltmKH5mBeqF97Y87qg3Bk51DLugmi8PQ4iEc2pwqhnNlSk5TqCWDowKZA5KMLb55Ek31M
GlwWeaa0h3FpBgrghnnQYNnbkrpuYtlE5dcAYnu9OpVjkZHbTLiO8Z4Fh648J5H2jzrY2kGld28k
QyJdgFtBKRCbc5aKPFIakjT2HnbxVUXZE9RN7FvrPB3ckzvPuEwWWVbJ3QUQcT0pg2grRuiJYDJu
lue6jRbC2NYFepEY0aXRF5y3G6ro93ea/Fs3eQzuOyaPKw8eOcMmJnIoqnYQ3EbUyJLJn/Q5/25b
VXkAaNnZLoziSEwgFyMEjeu5YU+kpaMJoEXDIDco1l5/jrvM+FukqXNWejM+I1plB4mIdK9SO/PL
/Um+YQC3s9QENwtoDFmH22yYZBRmDql+9PsRB+wHPYSQ4xtLGC4Q7bQ49MMGYszJGWrFPIVx1c8e
rhPdvynMXvi2g/pXU8bNpcKD6DyGYfw4ofz6e6dkiX2KssnszsYU64qX5HFHfWjiGj0lVWfX54Vq
GDxCK5/yJ8dSylNuRKI6mN9tNkoIITHustxAOWVbbshw++ptIiNszMQfST1eRGjLBq5MR4Ui6EwV
mEQtC3SkAiSWJq869PL/LBL7c9mjf2f1n+8v+c1uljsKVbU3nj/B1ObVSK0xS2gZUkqKFuu5Rw0q
89TGVZ8j6k5np3ehUhPwHWlsyA959aHfhqUFRjRDcX0rDVo7+JDlPBx+tAhBbi66s9kBdF3DxQEQ
mnUH78fN/fB2cACTMBYwie2hLShb1WiZU7BuHHGpm3F6yMOh8HtXnw/C/L2hoKtJARGXmHsL/iC5
TQGm06yQ1s1Bb5ktycSw4D2tHaGu5e29XUWgAPT1SAAlCPT6uA6lbnVJMULXctuwgqrVm38XmRZ+
g5TZBXhloqqYpvPrsKzmQbSxOzTqpxLiAhRh2zo3rKlKVXPiA652jO6tbnpunY4Xd56il1lKVxdN
m3vdXL/bj4hPCcGef6j6Mu/NHZUpHSYnHQjiFOKc1+f6ija4PZ3CvD2Sdt7bpTrIUPiZKAjBPb9e
38xordQSS4/rZZd7FBKXYBZIcBaWlQfraOsH/b3d8Sjp2oxGEL7tqFGJ5CPTBvBVVVFP/+fsTJbk
tpkt/ESI4ExwS9bUo6zWaG8YkiVzJkESHJ/+ftTdqKorukK/vbQsFEAMmSdPnlPlcNtbx8EIR2K1
SZHvVjv/1fHICFlLekS4j87nR8SVz9OabRbvxfSihzbY0RXZ3HVeAsGkW245gbyu0PPtbB9WDswc
8pnLBbVE0wKHV0RAGnWNgyEwpTmkgp6myB58912Ve5Xc2YE/8O4EInnXGI6e/jLSYWX983Sawrq3
axnKYpBYINS0avIfrQ/037t/nJFsPxax+1+mvuTDF6tD7jmb6FRQN+G53wezzJ/jjKyZxLb8+vYt
/DrLZCyIQyToqHuTaF6c5GTK6mpVgsqJMMRXzqz6Wjirc/KHxfyuu5oOWLPqqHpxCbw4Qq4/TaMb
5I147dp+IKlmNwC/IJpzkevGC30IObLpkVHG665Is+XJ0Zb3xYiz7KuSRvn57WlfGw9/FtjJm4cQ
Klrn+w/pxpJmtg74e7CHd3NcaLTu17HH9SbOi53O1C0awqswinXmwqJZ0AZxBeo8H7FNCmX6XcuN
2TfiI22Q5vs0jW9EUdemhbIpHE++6Fa0Ph8Ev5Z1nXyloylYvPu+rT7kPRQ0txAkAPNond5exWsP
zu/DbT/nN9zFNOGTGrLREcr91S7NrCBKkXXd9X3u7d8e6urMADw2tpJN9fIiWpBDNfoVBehIyG55
BJM03jeE418V8VwTioUrOPzzEUEDNgUKLkToMueTM+LAi8njdSRlO50CqfsQjMIL68T19ha0whtH
4HXrHDsEcUUiPzgjZLgXU6SfzXVnmzc1HWc73bu6t99bYDregSp390FMSudYp7VztseUecn2RDiJ
H7pdrT9hWrf4IboTZhmlFODdO64POuZryxrTsCmVZ4eZUZp/5WkPEcotreIux+vNCUe7yn9MDh7C
4Yh0pXXju13bIuBk3GHo+W9i7Oer2PNhvMZlFQN/xTYaOPeg7cI4BpSbbyQq17YImC1QjoHKImjE
+VC+rJVfu5S06rlY9t1Yud8ByIpo8lyBCrB1K8O9NrWtsYfKNvcIGeD5eKmx2pkZr4xnAW7WYrAj
jUzI0XHiW3vx2lAIr0CeQwGPHueLocykdAAdKfH6ZZyhzzy1j/my0AjT19mNfPZKeAWoQC5JUzOk
0stK+ugKb3SWdIgGDM5/xqjZN6FyljHyDNHew72s9pMymt3kDm1y48hdmSY5O4R4m2oJZ+/ijux6
WWSNqsEMrEqFXuvqUwFNMvTNqTi8fbqvDrWxBOGFU4y69HjxzaWz25pgI8uS/0bd2AdLDSPlqCm/
MdL2bS5CZbqYca2h8oUs5iW8qIqUdmyDBzapRbPPt85/x1W3TAGuzcfl3gBG5TV7lWZw/wZ0ZjMf
7aJdGqZtN31ttTWN5Jqq/P7ni8czRt0W1hnkqIvvtAS94WIZN0Ro3GWRGKb+vsQf4Rlxb/PT20Nt
f9Wr1du6E7lD6Ee4bJOesUz08hJ4xQywibSsJjja6zgcimJyI/SnTaDp6Y9Rxk2aGIiReAREglTq
/GQj4dutamBQuC3x48AzgPDtZB2WmD7TEeLZjcTt2iRJ2chl2PtbXnM+npXS5OIjMxUNnm73kzNM
L7iBOye2k1/TR9U1dxn6uzcSqSv35abOzZ3CA7cVJ89HXWendwHieG/azt+X9STvAoRnsHhGUQ8i
6rh/+1Ne26JUTihC8XwDC17smiLPkgZZ6T5qhrXeF/5gnBox/QuR+1ZB4cp60rFNwRUXIzDAy4b3
rcqge1/0vHOwmtNYWV8Kp0T8vTEMWgV8oxNYfmrL+eftGV65Ozft261/iNEptZ2vKJdp3HZbjDd3
9ryTuXBDcy6bp6Zy1s08wA7zxk0p4FTtjfzttcQLaqekpdszBMTzytGgwxwn6AYMTr1ONy8FLdAt
iMM4vdMjCDQuKHbk50Z1yAfd7Ky10+/7YELsHv3of9VidPtE5M3/gLVwJfGz0ATYnpOL9VD2bA9u
Q8IM/WXaC7e17hLbjsM60Mudl7jG8e31f83K2lYh4F+CKJoULqNEu5MpmDPYgCmA6aNeNARIhVVl
8iTGYX0xl7p3DkMeJPfgs425m0Qx5pGjlu6/UY7EDm//oCtbnt/DqUa9dgsRtv/+e4DcZjKxDH5P
Og+Ej6p2cX61/gaq+B/i400zgBL5Zi4L5+B8JBs2N1hLDmCAaEV6XFuyy3DxbQ2l063S5zywy1u0
9ysXCFVJQAMa44mPL4vXvlm5iia5PqJRtj2MA95Dy6a9XPFQvawlwmhvr+bV8XhDt0IMz/Zl0yPC
m16ySKuP/Lnx/tF6VpEWpUXBI6GmMFd/rMTPbtpEDoGjEQd5xcKVOm2HUrs9Ei9OHDpTb0Q2WM/R
0uJ/GYrLPMCHZetcuHzmxOqXqduaPZ1JNiXQvM2e5iX44QRT8vLni0h4jGA8jxw497bIv21JK17L
qcMeHZEBLz25PcKNuFF/FV6Pq5QmF3h7uGsngItw60mHmAmP43y4DN3GpSeviObEHUK6a4LIaTId
etNNeO5KoMWn2hgOBEDIAV0cgaELXPqZUwBl6fTYPWfmCXX37sZNe20TbmRLGF2wp3hhziek1gxP
PJOKn1Vb9rtWYF9iQSgLfdUYIVXd+kY8fvVOI36ECw7Hf+tNPR8wyNw+LyWnjGaWmjsEUDBrdLAX
nZnt1mIaDouWYkfLW71prHjhYFX9Mel858YvuTbzrSULyTaKyvD2zn+Ilh3dEhbvtynrImpXvMkt
5XfhTFVq17aoY7+9da59T+wvOHosNK5nF98zo9Crs4zv2ZaJeSgS3426IPD+enuUaxt0o6NhCogm
BUHf+awycgtT6kJHHf7ne+CwH0om7YuC5XFj/a5FB1sxFCvRzfLwklcKrNhNtk285aE/HWWY2/8d
T13zCNxRAT5l60NQICZD7JB8eHuOV1eSQ8/VubG2Lmux3lwgLqzBadKxMr/UTabgctAH8/Yo2/e4
CNVJhbcWH/IPpDYu4kk9wnLyFBAN3QTiRO0/+zuza4U85DTv7alHEQDBp5NRjUZkzkN2I/i6+iE3
rt3/D3+pE9+pKfOqgElWtvKofM/uX4g3dBFtbtnp7Zle/ZIepRZCdYSqfgn4/HaHmlYqLFOwMzty
h11jJsaRPYpWpcwJbuLVjqi2dQct11t9OFfPIHMkjt7shC/TVpFnw8r88QYXSQ5BbTF2Tmq4UUqE
Fy0tbfj/w0y30eATbvf3RWaSu+3Wl8V4TZWWz0Faxcdl3Fo/ZVXOxT7uHfGSr4N+WU3Z3Hg6flEY
LjcUgRyETQB7aFDbF/9tmT2tIS3IBHiRUstyN7X2aKJXtxafYT4Y1h0ZqI/gmiXSv6Z8SD3e6bLY
l2MaIyWBJ5AX6bw1AhodIEOGcRH0TTjPszGFfetbYr84vfFF5uPU4cs+2s6Ntbu2IT0wyI23iIj4
ZROPWCy7zzEYjVDvH/ZE5GYazsaKsJlCF/+Pu1UIVn4f7eK2XJrcrHNr25PIbx3msjAoM2dVdp+t
vnMLj7q2DUn/UZ7AYhFrqYtHcIL31k8BaIOl2zUiC6tOBvqokSyX5hD0Kr1xSV+7WviidMbwuPMY
XuyEZK3yahEUbSFIiwcbjUgjdLxlMejmXEYVtajgTbvBHNLPeenKf+fFoaf17aNw7RKlxW5Dn6HM
02V/vhuLLE2FV3QAY2VqPKyqcz94XnWrf/U1EYHvSBq3EXhpxqLn/XwYi6+Xx72k6aFJ1+KY4X/6
I+kmVPAFOx/ZXy/+WNX4JKG9XFa7zCzTn34s24xiEUaXIIQJZZRpnqsnUdux3qGfOy7hJOx1CGVX
rf+oQekqknal/DDvRYyqmOfOaWgJs1LPWW+ZdJKXbV3uJqnbP2bmsDeooYJ1AB2hk34REPqtKrpq
64ych8p7N8pY0aprFAetjRvv7ZXzx7O+9YlRtKXlafugv10f7drit6NAVYrWdUIELdwTIVYcWjms
6Lf3xmuBgo3pifsn3wxM7FUzNWqiBDKSzD+I87yOfKXo3l2RR/knyy3xnuJq7odJjvzqHf1Cg/tB
q8ZjD7vJVIWZ62FqsC65+SQBwbowN9SQPXZ9N73vF5byoBIcoW/kpldAki0igOS8ld3oUzhfnhVW
8NLnAL0OnIFDtrhqL4VVR95q9T+WJlVZqKrGc2/citfiWZQRQPO2Gv5G/zgfV/ml12YpqXZnl86z
6Cd3R30jrcIGWIQ2YUSh6eyfxiKSBS3x4yKC0Otks+eI3zIHubJFSCYtoBqAt80e+vy3wG/Xq78G
bYQshP09S0drb7YSvms/LsWtt/TKgtMdDmGPt5vGxUuKkRRADqYceUvjtn6UhbajsR+TAykfMpel
Vf2Dl/lw4ytfmSGDgnFznxABXhZWsXhC26VbodBOLfLkw2DdOYNhYO+t/4dSz+agDBLAcw14vz0a
v5831N2sXnZ91DtjtZeKEupYztYebdRbuMq1pdxONZRkCCivyK2rlLNblWR5o4UgBLyXMuppWjp6
CoqwQmvwwXfSW7HXtaXclpBsgfyZlsbz+a2T9BILUzJ0IFszcvJcHxztwwXIen0jwLw6FAEe//Aa
vOoHLScjc8es7qO0stJjEtT2UQdq2tVDfYved40AQFWV/hTaYWhEuKSZZ5nRUPkHeqgzTlpBm3BE
/Sfdz9aCiU2JrqQ7NBhMZ2reBQEVcmMq+hupwy9Jy4tQD9QD+t0vsTL4oudr6/jKUCMirNGmt94e
Gj7rR4CK5NPaKR+B/0JyT6pClMlJ9iO9jbOhlAorrUvJjeUnD745U+sD6vPuprojLO/Q+vr09jV/
JezBkZxA9FctH5T1/FeOadsgC2J1kURJmXpOuu7twf7Ud2Z5HwducgOgv7IL6JLD0ARkj5jgklra
GAukFQ/8CXZOiaN33NBlGSePSq3GrQdsW+CLD7C1xSEEsrWBYyl/PjWCvTG2Z1AG1c6xt7cXf9hR
5LYR+hrb+jTX2LGHZhxjaG0v4pjjh1yFnnDF4Y+XmLa5LUag6wHTjYuNoMBv/GwGXjHGBUNiHO53
qZUtezcYuoembpPPb493dY3hy20tOAZliYtLSxkkCPNKUm4HgwelDAtAYA59PwIJ/HE8Qi4T2Nxb
KDZwf1wEzc28mJb2bEyMkjI4YSqCz5eZGoeq1bcMjl/PahuKQTZ9QbCai43aYw6PdbPXRYNRzweX
7uDQGOPhUMY3e8FenwmgdkggVB15SaGqnW+cpfULJ26SDU9cUTJ3xvSOIni6Xz2rDSkLtHdvf7Bf
UOj5TmUBNxFRgqatyLPN/bdnBvFVv6FCxtwA8+2oHqXbHEZBKh6OnJF3ee1Av8betiCAcbXz0BRO
gHeAI5MeifmJ1MGecNAIY7+uij1KUfZ9XsXjj1xW1iGOM13sunk2H1k7nAwVesx/JSh4pPu3J3Ll
4gWl5PGCV01pn/z6fCJxIxbPKEQXFY4z/QTAr+4adO7u6oqes9AXWu+LWQTHFhvfu0DGxhfg9i65
cfKvfb/NVWTrdWarXHaPZ2g6FW1acMkIz9qLxBcHox/c4xhbFn72Nw0XrsR/yEyA60FqpOGHoOt8
2kGX2rbYbjV8xN2nep5AE2ydi5MqMass80PqOdNjwc0X6WT2d5p9a7o35Y9ehxD8DIT3LOjmzP2y
f8JZcE8dNE+snTgT5jL+cJzLdESsuidyB3k8FU5+C+a/sthEm1CxAQCpm1zKwigSo7ns3S4KOknX
j98sj7Gd9c9TUBQDrd8j6sJv77LXUBVijfAraaHlyLwKWibfqJt4c05rSwEXoDWWqJwsZM1b6l6Z
EC4+dZOx80er/fj2yFvsfHFON20aTE2onZiEheffGThwVpMCgFvS2YlU3eRPcr0txHB1GHqq+Je0
AlGY82HaoS/WeA66yHBaZCVib2nuZL8soY6tog81wmjpXiBtuE8WYNc8E/nHqcrMnREU6Xstx7I5
dHGaHtbUljfuqmufm37cDS6HdEp55/y3iR6dSivjbK15Y320HdpfuskvDn4Cy2VnxmB8u7cX/dqu
3hSeaA5BcQlvxfMR29gzQMkYURi63lep40Splv47HRTozwmebxd07Mag16b5+6AXKb3bNmvlGSnl
9qHwKE7k7S4QRA6OF1vvxnj+Y3U4VnQLwyh1buajl4m9YUz5lBQ4S3hLsNxBLuvCNu7EHpOiNRz8
edoDWjpHrJ9vOYC/mil1CNpvQIHAQonNL2aqMn/xKPDTCyMyvz85TpcggrFZYCDuVxrFsV7n5JZ9
y7aDzw4SeSkBEUkcXZLQvy5w9XhN83KhehYNdFdXR2uw+0e3i82H2jPjW6pwr47TNhgtMJu6B9jr
r0D9t9d16QutrKYhA05W6101zNYhaGv/49vb9NWtxCg0wyPgsyHor0s7Bh1MBHQQbKYxfZ8pCgRQ
LRUItr+GxBE0SIJg7vpmudWS/JoowdDcgyB4pKguYnTnJ2QTkmwaAUS2dNL8NlhN+pOo1lsQQoUa
QChmb4bTdvYD6+71M5pHSRAmswqe47xzl70qMcuECh53L28vyauTu/0uXgTARWhLrP357/JlZc5C
o2nV5Tqwo1bF5sGfxmyXjMRsXa9coBATl4S3h73yvdFGppZJDwFp4GU05W/M52CjmntVXHypa5ma
YIXOTfrzlemBe2xFZ5BTSGrbyfptXxF9th2bgXFmIz+WTiqL0JRzZkdTu8hP4MYkdUIM4/e353dl
p20VYYv+G/zMaCk8H7dAcJA2FcZdE4q0dd/pg8waJ2xSc90HqxngdSWdEEzyFsX89coi2kvaBkqx
ReCXheJ2hgLF24PSbe4PT2Yslg9tpvsb+M7rG4ngkUgffg0BxatoeEjzhYmTvfd5EkR5Pzon3PG+
raseT+kMzvv2cr7+jLDF2CyQuNC5hq1/vpw4hAaD7VDOz+hjLiOMdfpDYenklNtu/BK7k3XfiVz9
aSK8cdRAQ35ZAbJPL97RSo1kpi58rhU9tkPSVPOuqewsyopZ3TgPry9bhuJG2jhL5MGX1EbtjG6e
SXg0AzLf39Nmjn/MeWm+y4F/v/wPa7l1X/yCIImVztdSmOnEUlOwdBHR9j9VVpKkey/JSFZqo5h8
iH9ldsSPp75laXh1kgSgWy0F9fnLqt4i7LYD/uUwGm18VJ5TPMiq8o824OyNDfP6/JEYwvfjzMMw
JOA/nySqaa4QFsAOXf3yqBya/o5Bt45H227lTz8xGhkui+s/OXXq3agIv86w2Dc0qW0b1aAEcEmK
IhLB415w5pKus4qwkoYuqBsNLQr/iVq/ZI43VYdkHbuPrqzX/wLIKggIl8Nsfnj7W1+5DABFN9iQ
2GG7as+XQcRpMc0xddSi6itscWgsjcyylvaN5b42DnoitP9tWcYrW/bEhEkKL5s95VTdQ2KJ9rBY
2S3p52uXzu+jbL/it8scBD8fFbo5ELGGgo5dHG5lH0MHb7TSBzS+x59vL9/rJvyN+Q5z4RewTFXH
Ph+xAQAUNaKaESVo6yMemE66i0vLf64psv89cgffA9iYSObKyb5DdkQ/loGdvVRxXd37qU0T3du/
6OoSoHaAcwOpDTfixQ9CyCErNjJHU5T9Z0805f1S+Obfraz8ncQy+hbkfe3MEgNtUBX8JpRHzgd0
B111egUYiwuRnSaq2btYLcV+k1W6kbZcHWoDHSGpcDu9qgxpf508CUWspS/ssPp1eQfRQO9yc3JP
by/jteuBYidth+BiYNAX58KrxJDrRPYAVX7p71yZDz91Gg8aVWlnk4vFLdnoMuNAs0V+fHvsK9P8
1cnJHUGSBmf3fEXXrYOiRuMjGlGrfBqW1nifTD6dozTOHN4eCm3dKycT3IpQgOCT9OwS2HR6PDHa
Ds68j2VT9yDmQmKU3FKzxQnGbl66VDDNxEut9diZw/CRFvgZFFt2QodO6hfZwYRK+0EUnvi2LHP8
oeni2AvRJqjM3WLE7bTrZWsGIW6ay3JcTDcZd1npZ8ZRDa760Xa2ow5dN+h/vbqe57BbOy8N+zHr
3y8GzWlR5innh2zn4oep57w54QXklGHbq/kvbGWGJgRJ24L03C7/JaY3P9ey6zxqBEp+nXp/7I/L
2uRfNx/dBrax03t0rsbFS+bYxK2dhS8VNvN9moe0CxtPfT4G6gTkSlMVIScsjNxYux/j2Hnlc+kB
RMEmJTsnasXZK8DkOt7NZdZ5R3w5UU+xcao9pMEqs1McxAG5vaz9cYe2ZZ1GS7P05Z46Sr3uRGNm
8wGBkPIUqHICVlNC2mFVLW3yvhuT5it02eRb3dXDV7w43QayRqV62j5R39s54+o+YUWLfSbdvuMz
2JApdiIehjkSgTWbD3FeKSfkksj/rV2diifpp+YLfLIW863Mjz+YnSLQHJBYQpEyLSGf90bt5y8j
JjD5Xo7Q+cLSrZcvtAGkWWhZelj4I23+eZ3X0SYjQpnVRXcEpGxM+6d6Fbh7rGbNbxpcM5637qrs
Z1D7CdZp9O4nkTMXc/9OadoBUQBDQeuQIJwF1igy61ng/ZLdo/BWP2e+HzPTNCjuE1dU7qGSbP+I
B8r52ox5+m2iEfYrBMQAF3OU/Q3qAflyrHhQ7X1mutQGyjlHRS52ErLgss6pE9TYET45hrNM+6Tx
W8QhM3OuwyTt8FiFVLtUR61s3LrqJP4yVqvpQjVAHGfXTWbuHPyhCUoac2pVPCFLYEJ6qMb0vjUN
iGvMwjwk2k2de+HMQNwQhJwi7O0qVaEckWE5uaNviJ0eegtfVbCge5HG8icSSbhcqRS0iAXVwXRH
W0mOKU5i+N+cKWjdgxfT/hOWuCbJ0DKRxn4Z5rpYjllQzvKuXlwz36FW2bhHO475y4SYl/vJyVyB
YETevJdW27zDE1npsDS6/jGPU/tlmjIDffWhmv7xPEr9kTXBBD7ixlUWEPK0596bMo5tqEmkmFjT
Q+M/rL1cTUx63B4WWyaZZumPc3lneMipPhBr13bo4yDy4opEoBdpJLo5lEvXInYytPG/g+cvxclp
Y/1vE1v1l9nFqgG2++QAjOE33ByWZDH/S3Mvf1yMOeMq8tJ2DJ3Z7+in9xPHD+u2Cz70iWC7NksL
lsYaF6eZvUjDpTeU7+NEIWk9kxLczygG+0ccg8kk68aq/+tz6hvQwUeN/gCGs0Uohra/8/3SdsOO
wLs+lMBR4DVpWQ2nqfTjXQA939kXqYytO7gJTbEdivFfYGJ7CCfwupcAaw25G7tquktcOX3qRgHr
dnGK+G9vZqvsapxcu7sxmdOfpNvL367Teu1urOyJl3JxZyT9+dLGTslAVFEph+BFe+NU760kLZI7
ka7TjCSmQMfIqlWb7G05GebOdgdjDeFjOMapsCly73VXxG3YNLRFR9OC9Pa+M2uBE+dqrLgHxyqR
u95oaiPs6jSHHW80Q/6cpgNa7302LONuKepqPGVxPscPQd1M3X1m0O0fpj6+iFGi53G8a6QocYfS
PYjeMqNYcRLLrNrQTw0x/5NmyVx+JMN1fphySjEZUWnXPMFgsIDSi7Xp1vc9P2faS3sBEEN3fq4e
zdb25yMu5ol8YPERqPcWmOciCtoy1+8WOdvZQ7yKMd63CMU1Pzx79KqvSVrW3InL0ooEH2xPovlw
9Nwu8L97WdLL74m5aCsDdh27BTVP5HH9L1bhIq0ZTu46iA+t4+bBz4VwUe1ksdSdOBppPJsidJeY
Amg4m1ZPl5VQslALfbbdtBhRYxRecURCv0+/IZFslKG2V7n+EOY4ti7GJp5qT3HiotP9EMuAOysy
s0AbH/U8mPNnaIkx0mFmY07P6CZm+kcxWKn1RTh5Xz4IXhU7Qosxif/rbBzlh4OSG4PnSH605O9h
zlrT0zyni9OSFwQQrcO+MkWT7zoQx+ZnFqxWXaOHrpvhA0rnWfNQzFPrU9qTK/7dXaWTr6i2uYZi
+xhD8pxPrXIw90vm5jEBsYdgM1Rub3+UFnq3APHOMEIinWyVv4jS64tk31iFnfNetTqWCl0G6Kcf
WDfD3kFHsvp3kvplIsK1R90SuZrVSZwlIr10m/FLadP4tM+NWi4qmgGk5yxcEjnFJ+0VOn3WVTCq
n1W2biqRk83Wf3baaXEPJmcDIo6B/i2KNwaITf6TkkmfdLvRxpL7LiWDTnZW7FXPozVrfeqw12so
1TujepANCrNJGFTo9diR16omfocUoEJi0PTXxZFhraYAKZ88dQbqdE5T6idnXVTwlJa+n4RLNfQx
xB97QTAqxK008D5WfcZHgZsmpqII9RwM6jgXQT6fimpwrFMj3d65K5rZpUPcaIL8oDzocaFTbsFs
I+yyjtZqGIwEo4EgSX9Ifx2TZwXH0QpXt0KBLmnHxQmNYUA1qhcp9UXLXpZ3/SbDsVvjksBUlXaD
OZQ1KVwsUKitDsPc2E7UTihetZiY6izYYSdYUR8vMtOgw7rG36PG2Wl7Jdc43WE9hpi8aw7lOxjg
iDSvg5l/TjXM76gZtSuONozGd0HtJXZoNSIYduNo6S/GauoxLOkFxKvDSKY7anTISdedP1OzynCe
2WWFZ79byrn/SjV/WqPBEWYXkgvF832tAm/Z0dIywPPIWivbo3mBtJHn6xL+WWzx542pTL5XLhIr
kQrGpD4t7lo+YjVa5Tt7Vs2DFqaRPsX0ACz7dYzTdyP3HgsHpfaTu1Hr0nC1Ck/yYFH/i3TdllQj
fP7fqMoHggM/92GZjSmYapR3CPIhAIQNRVgbfW/8o4q+ohyng06FhIqyDYPYV/YBJ70xOEoEMNxw
6msld75uuJk71aJD3ZpDj/GAMSz6o6r01B6zrFqn74SOlhNS4Svzn6mYchgjWCVMx7inHWx+TqbU
Lg5rsk6rCKegntqvsi614R9W7LMttN5it9u3vTeV+9ZMAvHdHDvjb9XRv28het8ud8bUTTL04F9z
rrI88/cGTvUiXGjnqaj7SEs/1L2bn4zYzer7Ed82GZqoow3vTWMyDOJvd1G7xIjrde+R0XUPi56X
+TjPraUJbP2hYqvn2tnhk4eBrlkFgLNeNa800ZjjhFiyK9c7/J3SdRc0tWvux6wjLgvJprvkmcvY
LJ6tyUuL95muzfrd0qAPtM/tpmvon5LzBwT74vIEU8+/y9oyVZGKM7UenQyQ7THgOx6dcnXZGw5R
7x4x0bl433iLbe9T1cr7PhfrT19Bc5zbLS6ty6x+Ltyq+1JizdWHfmsQorQzBQeIulPlhdLOIKP6
q11+59To7y49GEZotavyHtWq1bBvjMr7z5ND0u9tb2qre7to/P/G0enTXcLl+dh0SLztEq+Atl0R
4FaR6TZltpvboPowcU28OH2raXCEOsg7XWV1/Ixfgd2F/VCg9IIGsJXuUDexXmaV5U1IeNz8tVa8
bnd9avHSqjpf43ve4Q4lw7QmitVdsqmP+Qs/QrppOz8FGIw9FWoTkeo6MRYhV2rbRKloa8wvsqr/
R6qqeM9dLleK3HX1eS4KQD1OQvohVi5/6eDRkhnNMHqJzEaxdPspz5AIGxNsBveeXhi+RzH5RMvB
5IeUlum1K4qgrnddL0jH0GYLor51S1qh59h4n2a5mxNWmXjWadk3D8k8GtUX4Ln+Wxy3DazD0VTd
PWfSP4oB6tHfXlomKfXuKs9DvEPiz+OYj20IyW7td0FSdkZIgJf9o71WH0Qb1Cq0RhjvH1dPVutj
7yiRRaDAWt+X86C+j3aw8oNpGoT0aqdyOmmHW6DKm2A4tH43lvde5q93RcfXemlimT6aIzfjfums
1bznaMb1HWhHU4VOi6fI4zSsbX+UDiWEQ9HWWD2IIPNaAgc92nvt43T/tbemov5qToZXh0ix1fnn
qRJeEIm1cfKwyOsWiZLaDmIoTq3+logSfgeZT545UTUNyo/mgPgO/NoiwEVMwloPY15O8j7t7KKI
KpUa3VdENRcZJn4Wf7W4W9HcKJPxk5Pr9G+jWKcvcnXaz+3i189LpdZvlLfy8k5ydcxhNrKTd1bl
jtUxbtL6k5/qGAg0Y/Fq9H70NzH49hTaHRTvyWvl5zb1gvGU6D74LmO99kc3iUfnJehyx923i+X8
Gwtz9nZBXrvyjmucK9XNiFS7tSjNR9dvmsfUI6gKeSgkLNdWGS9jRcJ+Qv7GtJ/TqdP9acL+nEvG
j5v6qezXoThNjsrNT9U6qO6vwiTefVRjNh/zas4VhIFR3PMl53+dtR3V0RHNVP9VEZjaj87gDP+l
UDO7XVfSEhw6ctMiK2TTN9HQ5HjgaRfiy1OalTSdm8glmu9iS4oChTlX/jCMOfhY4iun7wAzMiuc
8rI2ngaMo+6mrJDxzhWOHI9jb8eEYtotj5VdT8kpa4zsLzFW0/zg1ZaeTr0040MKJKMf6yl377zR
bNwomazVeKhYHezGN7U9pO/N+o7iq5ffJbVtf7STtiS4sHUBo76T9hfTWDFU0//H0XktyalrYfiJ
qAJEvCV09+Q89viG8mzbgEhCJMHTn6/P7d4ue6YbpLX+OADcJtYMknh1/bRgBJNwG/51hKgJrmyW
ioFC05/LVoySYhqeUansws1H11Gv6EZFn3JnWnejHrXMtlBQmuCN/MMJcR76r9tZBVNbMdceeui2
XhhtZ+/LN6bpblytyCoqAi1usXjIMF3ZfcWzmZbopN0wKs7+0bltovUh53ylZHFL1o6HKeME5XBj
/jP/OV5V99kwrpadRGVU/x2k3st8CQJzW2/kuJmkdUoBdkxlq7lvh2LQibfMQEWirn0ulEH2w8ne
kVScWfJmkicj66i2IXF6Goeo34mGR9e3GnOhNwUkzSbuncMEW5a+diu3d+4h/btddqGd2GDVzosc
pvE4AXq5/mmFWv8hTOzu6SiJ7TzZIAXlrSv7+cjQ3hJEUri1/NsXROInBAZazpnX2nXOKzNKdzEe
SbA3Xnns9Z3czbWxBj+Wl7QzYcnsgFYVpRHf0XgZRRWel11goOTUcbBWkJzkn8piqcYUFb9zPBCu
uc55Hw/u8jlbzIn5wY+TM7PiXy/RUAzpqkRTgb+x6PCOxqVPmJkNdjLxT49JbYXhW+kUfZjUVdlV
STksIC1RVY7YjZq+sFKXGPyn2qLDPmmwa+snr9rDS2O3UmfgVs4zh3j7E5FD5SWu8frvyvK622hx
EeFaXW03N2pjTiSs0d+CTDaH9yrxTP3ip722STT0058lGMUXESDivePtW8+tO45tTi6O/6OP93pM
hNj0w+xxOf3bZtv7IODamXKU+PJxKdfoYCMJwH6A0PZfGH08GkNX41bpJl27vrc0H1ZSrcN2owYx
DURjus7LIhvbulSaCrZ7HzZgyUh4Du563CdNNvR1rE7o2cRr1Fk6RnfsSp0EgVVolr7/f7fHFlt/
QOmUejsiR01PoUezZT4uXrnlnjdFbbZoZ3rzOST+HiuTakqoWOffiHZaP2xNynmuUL7HecR143D6
R+u9wZvIk897cm5M3FofQ98s34cbbkM2t5UYT463tVe7lnc8zaOa2psVp+OccH+Kz87xjzKLuqUq
LmL3ipfDHQyvk20xI2+WPWbDWhGiREooLp1qqnAViNmUJlmOeRR8rSVf21Ic4ROKZrBDHp/ZTdoR
IUu2I6+8bCthNYmrkMvnprdtnXkNphWmsaUnvaEZ9t8rgluVyqLdmqQOhxrYsJurV4Lpi4YQLgbo
CwnE4DiNPzUvs8LUdgKt1e/ab5CWIUacdYqPCX6zrnT0h93G3IQW+2MClqDOXe2CPcRzOyzfc+yO
02mYbKHuer/U1u+DzsB/sa7nIp3ayrsvdKv+RADDTS73zftYlqK+OdyibHNGBr9O/K2iZzYCQvwn
GsCzvFo04dd6nDbSKfoCNj7h22+WVz245jjNGJjW7OCkuPEYptscZ6H3HheDgbCrrOkzFr15NQFX
T7uDE6VjqZ33Ya9W77Yzqn0x+1bYrwFDwXKy7A1yc8croM8wntNTizuhTTha+yfrYHnMvVH3NxEk
oJuagxnywTfdcd4IAWRPOJy2y91Kzj9ctM/TDfGs7aNqp6JPwtKf17NjTe0lMoNb33ZXAQlLjt8N
gF3twOjEHYEzuti6Pztg+g7krDs3XWfBOL8VG3arLjjmItvdyPyIKGttkyYKxbMV1BX7oInsh5Ea
yjkP3dj8ZjZtZWrPrG5ZyIzfpkQamZ8qLvxnkg1ldy6b0PvQkQdYtwaBPOh+2GNg4CGSv5e1vn7V
7uHngWX6ryvtUaXq6KWHW3A5XnqvY4Ujw4Lo3cMuqjWZjnJ8xuJKa2m3hQsvgurCU7R5xfa4BmNc
IqU45vyQSzA9LpHFxFRGY/PAWLPX2VTX7pqZMNicJAY6fx9Kysw+m7Hp+JioRZrebBawL4JfoyNV
gvblR7XXy71HIIzP24C5XHLkKU8kDX0Z/9oBmu2871o94hgLDtgAajWeRB3wwAE2q0S68jpMl9s4
nMt+mnJGOeR2rugovnVJ7n6bUZT1d35ZF5eJG+VtOHr3fnCv9WVutAwohLu4OF6suHKx5FDrlBjw
TIKHbEu5D+Vi+d+Ag766YY/3H45xCMrLdozYLHF/iV/I5JvvghMLFBuP2/3utPWQMHBNn62oWwsO
x9oegm2wePUp5iBpeB89kXpdVE9ZVJS2xFnR8X7yqsZbHlr8LgCvJrzfozL0coewccTN9CY/Ob4P
PrHHSzuiU5giOwFx8qzEraLjXWmfyWLcd3QEhSXgYyZrKwi39w4nLR2lygTUg5eHTQsMlJmT0N9Q
UMfC+ACRcePLXdlgqIcrL4DU6xt3tOVkzY5cNQ+qY63vA2fi3jHMbeMjCOUu79chZv0hd9hVN51T
ViLzpbs/FfLofskxxCqz+tSoiogqxEdvknxsZNPVVtqouT0eTCe6H6vPBPbZdsH8u11r339thZgo
FZz9xbmPaIS93Y1Xr/lGUwxvVCFqDyy1D/60TVw6CaTZUD1Uyt4e5mmCR5l0vPx0yzqUIJCE6dEC
f4SJxmBypwLg2qzrKvM4FHJd3vQ611FOgITuE0+UCuaGOprb0jRV+xHvsbtcv9aAvP5tG75EOHbV
zcombOWCBP/30ZiVJ5Z6n/hbaMA4+pXs8nPb2ugHZlR+6LojNzAhU9AU2TKYZcgCIwp1GTsTmrs2
avqXnQd0vxVKFR8RPXfeez904ZhWUNDmK1BS35I6iADmsEVnpZ12DfjcqmO6JTnzZ+YlfhVOlJYo
fpwjVnwpgImtSz9ZwnpoazQID1co8XcgRWCIiAgYS1Y1uUe297besm311z23LCl+iWWerMSx4n5K
CrOO9WncYNOywxP6E0gnti5zs+tvp4fOeFSi03+C2ZZPc7sKnHtIW910dneMnY1jNpWGdTy+QMTj
1ArLKr7ZSQ5z3xu/hkxyBJFaGfEWYfzDwKI1FxBls95HdTC9tR2s2ffkLYtMlTMPHPRBt2ctW8DO
/scCnqyHCfw7N+Z9upQrld/39aF8BeyIsfBmJ6G7fZ+qStcJQ8xYQfAcwKkTC16cNtUqaj7FcAfM
DprHzd+8/iXe5uEf7eEerVgIvDhNu9LSlxmeUF1oK+UX4t6f+GiQkfkX5Cfhng7ary+7VXhDFpNu
daWQiuIOysdnH6j7+IEInaBGbxZLohDicfwnPDaOTPQTra/BsQTH1YUyvGDEMU+jbLVJFYGHBTeo
ovUigKIC/eZQXbIyGtzLVflF/r8Kl/oZypW8Mkjz4j+bjZ2Qji60YHfnQB9pFDj6saaqUyeVUx+/
oX+hCCkO9YuENFImFfSkzKzXAMq7IVgHcZlUI38EUczJ0cmj/G/qhqLL2bn5wxvCXoJw8eYdiVpA
z0+yi4o/R9Dpv149MmxvjVMzp/f+i0fa4/g4EpqynCYlrJxx0qpOYz3284u/buriMN8doI+tPyRV
xcZ0Anv31ZnfJXSBvrr9TawopV9H9u/xvJrN+ozbeSdsaB1j50yW96huGjLip6SxK/McwbrIfHaP
AaV1XewbWSUHKwto0mxTcOZwDh7T5Ow/xW5GyMS4NyynUYsZwFAtbtIjNPbrUpnw9zJWjkyP/z8f
PSaQNjMIq+HAj81pyCd345+2PioHJmNq/+udgjjowRqwdladHZzXaJJ1xl8p38rRGp23uKdoJNnc
qZ1OsR7FRJhQuIPwLAIaoaGHLThBl3kSmN/GGLEh0zoSfyhUfwv9RCoiXWJGnyJVe3bWlEO5PxTE
bj4dYkeKw+Fk/+unsL1vEXsv59aWtMc1gQlyyZFyhSK7sUWzwmtexZitUqU3V5JNJoCw1DJH940f
KetGKGeQOZVAvXpg9SyXhH2fRV50QZPB5hl1GzcR9LPLagpXHbnrkK9cAgDIpQUwR67cby1EA+sb
9bPKq94d2VQWV3VJvyrzRerCxL1nRHtG9lkeHK+dV1/iupTTrQe/yefgXB/YVpkyC0pGrxsf9W2d
inADH5uGgsQicBRSCMgU6z2y1dxgIBOjik3SDFVMnxoXFEoScfDSWz3On7wdF/U4NjV8JNqSKkpY
TNQX87PcExb1NkickJEs69GjvvY1Xbd3cgvZgqzJp8+BCG5xwoTT6ezow03e+/6oujwuiwgAxTfl
XRxbzX5vUQJ5P0wbjig9u1B4nqlw8E/luAwXrin7Y3A7+6/v7lRUVFeFKkjO0NEE3joNz5tVmCb9
f75WPpViOhVr0/dfpm8Z4tfGtx+nuezQv5seu63nagd81donnUT4tvckpE7mhqQQmAVv81svQbNZ
vTW11zqneSngshhvljuo7K06T44HbXc4JX+6nNDh3BhEvBbiem9WyUECtIbh3NfXEjJqStuuXPgP
xQoXLw6iEPculPWJmXkjG9em6y5hz9pu4r3xwxSarRmvmR3H69og6s9KHEHRpa1wYNzUZEJ9jvCT
t9sx70M6wNWXjEzL1p521VtW0rJMXEstHPXRgat89sd+EKG2XSUKaxS0c1bUExFEuMjleGtBUL+N
jE3eB9vgpJ49YcbwL7h7hUwgrCFvOgAhk7Vb5YDxoEVk6i234btZ9KTw2U541vCzFDdFJ0mOm/bG
q2+EY6Y9Q8fJWQ1rXuz/AuvgD64sQW8oNVrmdTEdIkH8Y7MajXF8qqPKDzlPu929tK1q3mQ51r/K
BR6ZrJahRLDgxOuBs7OXf+E0HAiGAy6u5jg30XTaDzW7GVgBQgjmcWSLcFUBuZ7xHN/1u6YYL6QE
BIVU56MpWgelvtkUGAWOKGz/G+DN1sTUoFC50znrcbc3jch3+t1XjC7umPmI3tUNu8Yy5W2JsyCj
izC4db2r+mCtOMtT5Bc7N5xfGZhy5fd22g7eoZ+GnXAIsDF65pJBcbSNLZqDy7oMnNeRDvpn1Dyj
92K7fE+/AnW0x2XhLI+SyV6r4E1Gyg1xmkkobENaS/UI78FZB7MMCOdOnhtj9SVoLSmBuXhbg7YH
ZumcDeStFZ8wR1z93SxL/RlsHPs/Wq9uWUGvdz73u9jTJZ6nd6T+RZNfI7GqjI9Z/Ri3JVwe6t52
5Q0oC6x/9/9f5bCj1uMLZtZ5KWuB2MCoQ/7Y1V6NSdMZPHexKiWZu3UtBSbsQ90Yw8hzlVo3UeqO
BdEuE8ErPz2gDJ4sxCFdaqj96E9O53FVhfzP3+Pm+xuoemS/B4Op/9h7JcsE0Yn9PUxhUN0VeqRn
DvIumE/OrtT7pvfub6RafeSkOsntXi3dEtNrFo3khIqKWN5jIRn41nGm8l9nTVGVkh1NkCNmRvuV
HQj9+QzeXfLZs2StboQSS/rOzP09caSnPUUnW04kXPnfgjTqfUZJv/ELSCfIIm8EhtSeZ7mZjvty
+6XCaXijqj5GpHRMZXuin9pFV1DVQdYNxNOTIjKOhBLZjkY/cIzxTHmed1T1/dSGrklkQ9ZWJsoJ
8H4Emrw/EAKgLNqN/28MV2J+iV4fP+hx04ST6Gh/6wLlOAl3j4C5bohTvD8UR2IWHnNASSnwcPEw
6gmIfxqNFeaKRMvt17L2tpeuUi/2A/S7M+ZeT3Rb7lpF+xRNvWtAqlpusWJajvUl2KwgyLTet/FW
GouRQTfaewgKsew5UVdzlR1GxnbO8abspIp8umhG6Jp8iJQ+srlC4nbFZ/f7Ppqc4LTuq+NhhRrV
nveWDAJ4vr39tFbkgUAEC595s6EAfCnqMObAXlRwVzAnvBXCQ/AlYmSrKzgNhpNiDLZTHOvwiTFk
+ILwEvoxmhp5mW3XbJdh5K8mHKNtHh1vWMkwG5V6svom/BccLVMChGvUn+DhvSfN6PsFWTD4Cf4Y
BDYEgRMUOioTRolfIYC4KTwQJqsk0vpvI6pjTyTqENjRTZkmY8pE+jIdUCCqm7w6H8d+tUmMJc3L
t0sZQXjYrEwJuhtmUFsh/c4puuW+pklnZhJtIWvy3u9KFGDQ+a8jZiM/nTcx/Sl2jrE7OSPPyAqn
ddZMXTdJVlm5MFgXZf20TKbT73WD3u/eooHv/SoqPZLI249LAKo8fbHOTt9QtZ14nNvCdBmqmcLP
LSbX+2OAR02dzTru68kYL0EPEftJBb6/3BMMpd8q36dLjCeZI2iffY4/KnnV43AEVJWiv9jbZN32
7lfQLX5zy33mf2/FUj/uBOi8x9MYkDa++6jdkUs0H+T7r0Xq2SCuKJns6BmM35sfqoCLJ1G6isnq
W4L1z1F7QPIk9JTHpXWr5mG3ZY1KCi4fYENPyCGisY1uGdJFlVUODEi2B2X3vq0UYp9QRGv7SVYr
Jw+7pP7T70Y+dbqweCR7Tvt0Ltrm5Mw0skAggsT+2PtunpLVossZPXyxPw7bsen//OEwT4sr1ujM
cF84+VzMa4yG0Yp/HarxWQjJ+wdVQlXk/BcKtIJ5s4rhfO3KwJ/WiYrRb4vjKuUo2qY7KUozwx4Q
c5euQS2elOUvv7l2t53OGDGY3J2d4Ucpjwb90US+56WPbVPeqmaZYDzHLn501BJ46V5EUMsEgbXu
pYzn/oPdu4OSNnX5xCEwhlmFxvdb7aH8EmsJGH8Fx3543Vi9y2IQYVqCGfE7k93Dw9g00amI6JnI
w8MuP1q7GkiLnJEcoR5qixKR3MCBWpppfIX6iJNiozgYJekkAJ8mVK2MD1H1s13qdsqbKFbvRV1w
KKAY8J8RxyLkcvj9XrrJj32OilJ2yaJHb3pYOqv8AmCldNeu64Fg0VhxzAZlM90K7zB7aoaaVEcC
88xfUD2Mm0T2H226SAjunEg0wmOdMYj1dRcJ7ddmaQcXuZpxKoLTre7xiBvxc8Ff4d6ukbPdsrS5
3GncKuvZ9Q5xvDSAX79ltBsrVUvIVsGaWQanelnDz4PEaPlo6sMt2WDb/svfrXDJTcBHwhlbH2wl
9TTYebiHM8BP1crlIpd4wEJbivIGLFr2p94J5F0gUB7Dibdcqe2+g/IfR+v+towXW+eybUt+nXh0
HyQgs8VTummVHVUk+Hd21/25T6INzuj6t4vLEnBd9/X4HG2WW+WT7/NkRoiwvkiJAxbdStEjHW+r
11qHZZmOy+L/1wUhiqOOar4Pp+udt7qxVguVXEC4zxZTLZuOIaPHyepm/ytc5/a/unbWTzIycJ8H
Ax8vc5p1gGDJeE0WPzz+rUhNlrMbjBZbW7+I+xbN4M8aFd942qBxQtQdV9oZUm7By0h3tkLgzdRW
957aU8RZJWNxr9q7uQi3PtWTKz+8Qjh7upEmY52P7kr50/2zvnRoo+BOirD9RMHjDagRHD4otw58
KGP2iOfan0uqXOt4+73aktOGBKfovrBRWJ62fYu2BKy2/CqaxUZFa/kOaVOi7fbEkjDvDI/ESqmy
VjIHI+1+dggZkWbNTkvfkDeQODNdc3UuAKQTp7wzuaCGsnwpeKwRl9cWQMWk+whJixf0ZFwvwr1U
i2P3l9HxzVMApSHTGbFPmJCdYmRC0IzW1ziRcE1Kf4d0sT2A1+ewKaxX5FKIMspplh/rCkfXJytb
6y1JCU2PvmqrET1j6GZlYlSEOLKUdybK2tuzWYfxyF9YIqdD/zAcyYCIeE4qXagT4L+GMIz3ymOX
WMv1V0wG1X/SK8K/6IHCO6F9gGRnY65Hp1MHcRbFSzXnpTCuew75DN7DuHa9HBHccrOQljM/0rTV
/LeNVmU/Isbw19tpMO3yVDkqeoHvHPpUrdp9lhsZZLfr4HS/ekTfSK48m+64ztqWRwoMgy1pFlHf
IzKZRwrgO+sThrBCd4xQPXVVwE3hbl37Migr/N5Izo3/Q2wo5pNEde7BZ27yAcE84KNavPjPsEbA
SgJlWa6xlFL94TZDnUbr7FmXZl/lgX51P/pbfy6MOXeT03WZRl3o3UOGFM9LBP9/MrpXwPCiLOyT
mSTkvjWODbUFogYOYmt9s9G/ticWi+Ck98o2p2sXCQ6RQ0UrirUFYrGBdOtzEyEFeV3HxXyV07A+
LUFUqtNSLCMEQaDHAiehDZve+J4HErBaQhMg6Pp35Yb0L7GneCDsv+X0+dx6r9HfxLpzz+3dKK3s
QNbWPIho78dXv6s3k9iKYQHh/to4ydKYJQtGltxrAU7tJMEMo036N7qLE/baECZG+e1jGV3bPRHF
2SfaUlx8EMu835X9ylFPIgTSMD105Z8aY3TA0A08c8dzIfJ+6zkLIWCVi+545Aon/L3dSd32x+/N
jfAcFcOmvTTAsA7oE61Lxa0xNuOHM7vAOiyqsIvb1WuAlHycuzOVdUNzKWi8fi3p3m3utVcvPTO1
3O7QuKjPnRD1u70thQNgVXOs2SOWSCipfTNO5oktcnJLxaH3EC2b3Z9nZ9n6ixpqe8/6mUkYpAkg
OHFoReLCxj13GX1k3BiMRYMwa3Cab5YiD3ORdrYpd2q0L0jxK3pWUVpWd35rwQlVYSV5EiJhHrqe
HLccIVqf23UwDKy7keJHaY3+8qYdvY9au+EmdhWsMk8EfPjGtzG9TKpEiKlbTz3EitsiKa29ChKE
o7p4ilanRjBU7F78XMXU3OTNQi/BQ7iyC6WUd8TiZm7LrmfcCNo1q0zANtogXrqHbh6GMxvs8uIv
Hvq00sNwnThF5Oobjq1pZlUbhr9RCLCF6H6eOciPOOpTHzVTcfIpNEJ30tqDc7OATtD6EHGSrDSB
veu6bf6EITxZTlkaL284TstPC5hdcBqy8CWoMMv9NCA1o5FOSbKsGmdtP9y62qpT1wjbIWeRyzW3
KuVDTI/rxk3Tl7TDB1JFnwfKCQbyOKhAP6RB2r+hG2CfGBDm1shzgcyKBf6/iuwm29ei89PN39cn
Uh6UyXGn1zo9jmWHIFjnvn3oIY9UUseuHLLmoBY2OfjcDe91s5sM8hUtxmwF1nnlVFtPE0U51ak6
vKvGwGzFo2dWBTptqapIRntbfxBxrV+2Qc+sjRSd1qlCeu9DWWKUSfyuqU0qmqU7bjaeZsDcbi9+
+vyTz0KE81s30RWV93wQMIbhitBYt6FWtwKk5AEkayFT1LsmLLhcHU96Oxp5iioVEuO/1wYLDupH
nZbGtmV29fFDm3JqfoeYBkQeqHlrCHJ2Jev4YujLiQZKZ5PaGxDPxh6HAiLDsWDFXhFFjWhwFuJm
OvlmrXWob5bCt+97d4mA1hycjBO6R7ADfxDBnR1iwsLbsMlXOtsnGLawn+5Ms4a81KBU301hD8EJ
AJr/VzRcqingxPw2M3cUiZjj+glAwY/y2viieQp9tbxtvbDNDymq0r2ZqZ6Mv/s1MDftJLQFWV9U
9p8dpkw/9ppIrAz1u0fkvdO087lwTXN2EevLvw79VME/W9lmSBAGEJAq3cmhMTwa7WcqEQDq1DH5
b4cWXfcZsCZr4NhaXx/14/rIqL0Derd0dOanFPsFJ8Ry24quDC6BaF1EtuHR5Q6ImMlx6XYt3BP5
jDclNifD76Nh2wtAu59l2XO2WCjr//WlZ/8hcxDxEfm8wVOBhwmofS9xMEqgpvi8bMDa6UIGzQxN
2y7IyG3p/QA9c3SuiFM30LCr/yeeFXYSZJOopx0E0V+zUvavQus4eNDteiw/Ni66n1wjR5x5AbF1
KWqOUkHqdME3zhhgWr35un5c2VjLXDpju6dUflsRX0uzXTwFXYQiqmqCrB9HcI9+UvabruA4z/ww
KCFZWNSPFknwlIHmulPu0sYkcxaB9u+EXVH+s4Ki/9P0KDjOcgrFnA0UBr/6NWyb1Af7vwA28Weo
5mr/tHmsKQyuqXBO4/g4niQy3/2Wt3tUn7UJEXEl2zqsv4BJxvnsQZAbFlRvpooQY8/80S6lK19n
5ZOpv/gB2nrviLvfRec590JvQERNyOCadRHJ8EW5gSY7u+3sd0gQ2yOVR7u8zmGP0YO7c7vtvbUn
nN/qkEjCGPKu6tjjRBZLy9mjlzl4roLWIGW3yuhhEsMcXR+YGabHDg7ZpKXQcfWzk3spE0ZI2hhg
bxzyhWq+DbKgyrsaSaG+mddwRMs+BSwERdQzh1KWpRmTVbdvmeXhUEmixdE7E4tgtuCHcJ8N7NJ8
XmvbvPNy6fUi5Sztc8nFd4EpQ0g1j7P7QMyps3+v0AdFzoeMUNQjnRqt07Ko+7gh2CRzQvahG4PV
0EPxQ61tYgbjohaTznH8nj1KCJ9cKq6K8wpL590r00WnVq6uc3KJSv2z4VZ/AGpCjG1AgHJfXpke
Pl4b0jjc/n8Uy7UCax6Wf7MdHR+NRsqaOHqp3zzyrrbMbif9ZO3ePpz7oAX+662tI43XL8HoxMGL
Tos3eoGMLvrBpI3j+f13H04jGKQzFv8AWRrMJe64NqdxwjGSNjUPGRNOU/6sWhsSjZl1i9OuP8Bb
ZAjunJYDgpXbbQcnWroJlNY40oZmUODy7IWyay8SLks8a2s7njBZ4C7b5mC/a9nRuZLtueLWnuxq
Tg5c1kxrXoeZsgZNDB7NiskDtx0HQjS69ivCCNNmDrdz+LAq3Y83Ow2WWMs8Hsmc/co8MZPKJpE1
uDGLNW5EsF9yjtFwxWLJ0N/aXkZyW+hmzVyu75FkZL51mopFSWxWcae4L29sESw/1FTAyQlaR/Dx
yw4B2hxxUpwKy7V/bJoRLenkuLz5uPKeccKDn/Rr0X5Z81q820DI4HD73AzpOOryD9ge21QzE0Py
YTMT/GcL0FWgOyZ5KNd2fx6PfeWhbzDHnCO7t4Os4W56AXbxgbcX7LvnKCr8j13I3vqIpSgYh7sw
+jEM6vg5MDeisjhqpq7VN4R22D0By9ZqIy3UTjc9tjyobR6WWCDZy7agvi/LaYcz4mcClKCw9BaU
xLdP3hLZy0frd2F5Y7dzef1+ugrLSGUEAyyTHaSILyhxHsP6DTCyqC+kSlRf2GNsAw7Xa/hDH8vS
iTOi75/6zvYf6c6p0Y8SVfjeNb31k6+m31Nkct3HcOV000GU4d+VmuR/g7YZ7xehhJ/NR6TbP0s/
S/96grrbAGms7A/tUsJ3i7b56N/g3/2Sk2eOwG4k8VR/NG8mTF0RjIy/snIY1BrbTYkjWxFk7RaN
8WvUNHdFuArzivRW3C6atEaC41AWXPpeWePFnQDimV6jxTuBItQoxjcUQ1CpMoaR1t73bIuWe4a0
LCLdqm1+JgAJl6fElv4+1bb9n5jK/XYqnQZQs4U7RyJ4mGesv+oFuVo5AGuQL/PiVd74UQ+u9bl0
rRbpwtzx5Ey2VVzUZFkPaDyL+cPt8d1lBJWuF3rvAbGtbpWvTIli5OsrVzfB4G3fReMQIsuNeYIS
F/SJyADf2JewW8LhLOpyH8/ePq4mL+WCPDRSsy+fY3pK6y8xxDp+Ahgw64PWDJeZMsE5tkjzmBf3
l3dI9w1ax56YuafdP1eF7daXCWPDcCW73H+UahRgqErOL8BjTXVB1Fg/NfuxVs+AD1GV1Eew/SXf
n+Opwq1urISYvno5ebUTDv/j7EyW61ayLPsraTl+sHI4OkdaZQ1u34mdSFHiBCaJIno44Ojx9bVu
5CTEJ5PspVmMMiIFXjTux8/eex36dFW6rNsoYIeuKtJh69pN3WA/TzSaDl7pBfW2mB13X3YMS98l
MfM0vkjQkQmQrMygOWd4x+hv0QrY9LMi5Y3DgSPiZh51kh+Lum9+sHTHj4vTWcPWLjKkqtppyclk
TGd+s6jCz9jm5/GsA069azcdgbz19uJsR1l7+aYpVaZ2CwhI0hQTHfsi574yMYUd2PPmckDmLW2C
rnZkO0eS6ukzHhKVE7JUaIUUQFHzaM1W9Y3MBvJPTWMUMMDc1w5BEUPOM9Van4u4saE0dQw03I8t
We1P0LrHDimMHjbavU59injPpVAuZuxBpcv0FAx33feY7vnEkb3K8ZcTWqY9Li3MiWQMsOQ2tuRP
MZNKdwwmqD2c10MY0ysT5LQoR/vPCIvFi8MmYPOCcaDGhJzFO68Bi3t1CASPyBDJzUQoJ1lVRePq
vfJqzLeDvzhI36p2LzaV+ZusgtneLQp9YdUAivnecrxPjohz+Q+ZergS42EYvrGI1BMee8rQHTE5
/TW100CRc2HRWZFxk2Y1LwRiNwXnQpI8XhUhLLth8EJMtoQLkpbKRkkq9bcgIDNt6LcG64yC7xzF
nWIkmnHNd0oBPGR6dL0QykWlq6ODU+KhYkg9H2UxTR59yly/Db1QX9yeyANgJERdGU9896HlsjPW
bVurvZkFltbYr6ZvyNpZc8A859+QP0/n26XDenLgMI/ACHR+6UlRduKV3BnNMXIK8akUZEkwQtpF
sZ4SZ7K3BFgJZQadr8423bdiVywhUUMIBHj8XFvJH/ViB8+9qfsbdFpa5JWqhqeO77jkK/fLM2EY
zG5VT0oqKx00CzHn6e3YOq7YzW3sspTEBqd9grn7ZHnsOBumhZlbCOH1N5Xa7ttcN/l5mckDIJe5
GkWP0OMbg92cR4dzKWopY4+sXRp0DN/KB7qM0qmWcjP08L/xK8aYb/gDOdtimVju+KrNdxyP4P/b
CiXqkNu1f6AAAKRQaYs0ktVW+BChRWabpHGk9yXkGNVvstir5NqtwmQ+ON0ih+NY5NWp8kSarGOr
CtwD2rcu1zGoQfARWiztZ49pGPYROzm6O3SDEvMShrkWKwgv/moMqunCKS8NTzZHpPbDgAX5Xk9u
6UMiKFP2c0Vtu1UCJN8qy4b5gzNeWzB2NobBZmxdl3/ECqr8JV3IsexpjPOaq9y2zANMIlev3SgL
z4llXRtukZ/desxT/CEwkQj+39PgLBIVv3ASCJdVMEaFfwTVVhXnuqCb/WCnjZUeq8WkyybC0Y/B
tapsWkTEXIIsq/M7k4+ZvaJNo1/KMER2cqsKFXG0mUC47WJ7SDY5afMbQqDEFTlWuoS1/XG6kLFE
ew8oPOSqlmWPJbUPAFO2eelOG2lPucemybDSdd32w0VGbfoqVefqL0Ey2V8ndKEq24iyiaot2aPk
RtHeKvajnkNcfQxACNcdC/UtZgxHfud7KqNzmWh5wzqZsDhrb+wumgWBQGPB77MvBa0155QDosqO
Hprg7Zh0w9cAN9Kr4Cz50MFWdLfTkrWfVZvGwzZxu2p8qDB8bxJit6T2G6YuVqoPwhPDMuOD0OWI
6hmbZJtKWMGbAEd1vHMiV5VHeq5Vw9TtkNWXv99MlFtj/tSHrehuizzNzgHvzoxu1dBriAbGXux7
msAAo4q8WNs46snkAYT/ZI9X4yNO9PCpUuR4V/4YNC/xkLhXDTpj6Jj2GYO3DlGR05Xr5fFXXSHJ
4J6g98k8DeSKDZvK9FFnPt9XmhHHXFmsa+YYZdHw2aNevYvtQlM9uHJ89WwzPk4ZwzcoMntnFxLR
eslM2pYbzGPWQVRt/lWZjgN57lTdCjVLwlDHuuxsEkTsYRe5aaI3DG8Wn3E86a+Wl7Vn3oiGHTHJ
goeyTkV0lgw+OIM1mZxjrKBx73DOEokEE9Q/QEOulw3BPQIpNTyR6MzpCctNUCL4r2aEh3ZlpN87
nIO09wVRLkwONq89W2AelJ9oI7XDJcaeV+x8Bo0O4B5F9Ubh7jkMKgilYJeSUOdJOyj3YDgBEaNr
G00kRE6xXGfZ1a2m08wuL9DnhnGXh52DglsV+r5EhaQ1ZGcKW/8UecuHKqOEpp7pfedYNTLUVC0y
j3azR6NiOwa23MHsUpyL0SAwx0Vls86J+zK1M+9mUp6ztI7jSIGyHTvkqZWgP4KjgIEVgCaGUXPa
gpRkzt1wNYRLyW4DSboNsFNFxMDwZ2a3DJVFy3KyyYCiGQcmpZVM6NzB5V7Yawu4LyuQc+ZlHNvi
MWqruTwVczXftnnU31AHI1Y6rpyxTbZuc4nwjRKxtqKWItyx+ltJ0l+Sq/KGc1vpcPlE+n+5CURX
Jxz9Jc5pillDw21RBMn5JB6mABDSzvIXWMDcFRWAeGEVOmWK3X7vdWUx7iykRjZbjHTZFo5BecvM
Xz5atj73gbOyWx2iGqoJDK6m+myKKDgvNsv9isK2/NQ4WflhALusN3ERdTtOYYogG02eI4UuDqZc
a0j6TC9TO48y3OeAq31k6yBoltdau7gm6sVrNl0aRTcATbr4QqvQS7K1KUXIz2qGT1Yee6eakDd3
FQltPxWzO2xbTIT9StMupTGfBrJ8lSMDBs59RuBtWFmpO+nnAsTK97JxcI9ZnT1JMu0g78fB9aZV
pR0d7CjpKH4yIAL5CjZhg1yWz/gSEejteFsOkThr279GhQj6ZRjqLQcbwtX1uM4nbOdk4KRLl7aD
NLgy9TR7m+DahqEx40bk58ipL6sGJ1J3Y814RW7rPPC/1V3t4NGnQDDbxZ1C8cwOV6vTxOC9Bemc
xXeVTNoQD5t8Cz+Ely0nP0ePqVbWOHTWrm6oCDedaFjBKzyda0G2P16H2BeJD7M3rqdUDTf0y0M+
rIa6bmdycqpXgvnknLFTMVyc5kCD5TDNzGvk9138hHM0aXce71G07nQDXUihbhHuz3tD8pYAYXLX
R7J+wEY0kIflLKjWsDrC7+7Yq/wY6GR4Lac5+dCrwQfqU5fereV4nvyaw0HCHZ3gVFnVqBv95lq0
cyhIcoKHZpj9EWLAeE2RzbF/7wtGAbCpWzWNUNm37X2Zk57nYhWxMeVPabtVaeM+RNcoLBW3cMst
Z1iXdHKLNYMEU6LFPeYKrHGDiPXNNXd0nEqsHrRWSjocpUmINzVh2rQcvasg3VM2kWtw/PmjX8NH
fZljEmDDEKrybtZuUh2TKDHVj9Gi678iQoG4r9Gp2wP+3OADfvYOZayRZBtC2mq0gaKQL7/EOniP
+k9hY2QP98cHyPNsAtIjK2f25kd64e696c30LUUF/eJHS+3cOHm2ALPhBExzpq5KqoCgeLPjeP4h
0HCiVbf07cecP+jaFUH93eQJ6UTOYqn43Oogks6KES2KTzPj1w5IZnUZIpR22sO0T52EfAvueJ2B
zECRoJOxtWOGByWYdrsdySFxihffTvWeNcMkJ5aS60Q4TMz+VuIjZNcUzvINT9GwbBjArNQpz2lB
rl3XTOemZP/a5jKPG+BUUjsf/aJJzElVUf9Vo3yQhQKo8umaaE1BKaTTDSsi9VaQsjnvTFLSdjYt
p3VoG/gstritkvIlsWrW3F5kJjxm7WjfJzPYxYPNdxOv4jkfbqw+nPt1CHqBQ4bXUvm3jemHNed6
oqNoAiPRTRv4MF5/Xf2wE5CDqzLMvW7rVMyqAuUdkwvjl0S0v6QfXzpMX18CBA1EgTSBPO52QRJu
Ylgp6TrLs+lOMzHg2SrnpX3sHN4Q3lK+eFyhddk/cYDP+ufAx5pOBHbpniwwPc+0eq7Z/SbRd1Gc
82uQSfsLZI6GITqMKqtXYdV5H+ESwiAY02xhV+Bwjx+S4IFah5lQt6HdGQLgE27fAd0g1e3FDRyF
U8OOuzsnCnyzs2FUPDOM0v/K7Xa8gxstggN7S251J0w++QcsttnJZvqoXjutZ9M0ozkAGKrD7bte
GDOPAM6xV30Ii4nj8KAV/+zs+7M6N3oeLzqOm/Y0plGAgqbAxKxpIilaI3QeiMDyf6FFhEavd+QA
SAkNzJ5K10RAelJcuVjGDRUs6I5klnxt8xBH7iZvEwy6vYmxANBKpWStwSbjFYCXZm8n8kB73BaN
v7WI8lEU0OUTGwKWslwtlUuY3NFS3DdtRBKbJVJvyb4m1rrv8Sis03ZZJDkilZnDOPqsL1mh4+x7
ydmqg7nDyNnVMI/1l2ReQn3A2+f6K9E18WPqD/HTQAge7dILO28bp5X5SquK+6WSvP3SFkKgDhEq
CVbkiMwFWR5VoDMzIC7pTInaky1svuc9mGpgHmqOVn1akfuISIrOu14P4/3CjNloJSocuzBPyvwj
VJnF3oNnJ5AW+TyGUxENcixY18QVbwx9rsCXZHknRTq4PqVFAIKgoppv95zas49zy/K+jvGwdfwD
tJK3AVH+cVdUQFdWKgUGt3GSMPrYlyKzb21d+kfcAH26hrMT7yAw58VhrpIuPWO6Y0NrcbKKUwjU
Vq9QzjryGSH8QExJ/h410piLDWDNXisz6Md2dMNHmxC1uzN8ONfQu7b2fZ028Z7X87rK95Zhle7r
fIeq2+MemmTw3PolNsN2sjAwDS7fZNhLdz82PX6NIpWl2g+67f3NSKR0d5VrybkQP712KF1aoQQc
Rb2bulE9WEZj+kjdqis2IV79LzPkrmBT4BV+wImO2hSROMaKzuhGs+pr6ZUAURI8zJMxZHoslJIQ
kymxLMqvlIPa5OEgJF40wWW7mgmTxm6yVQeO7XVgT32a9AJrAAOSbG5HrnVjL+QntsAzrJjrFu1h
JjJlnWnROv56IoU+Ys3NvWNEQLXfFFVCw5SVYwxXpNf+tQY3Kr0rM0njs0GdWtlojdF5nPtK7PpC
wkSAj+O4P9rAVTeq6cyIHA89B89c1tb2ivRyINZpFPb3PLyhQMyo9LeQOcCfaww9wSlwokwc7FDM
IWWzlNXFmfrF52vz5AvxruATO3xub3scn5x2Uzv8ZhvL/ggcgNNvq0f6HCXOXkNw8TVs2kWuS3Ay
/WmJYjve08QOf9R+XSdH2xEx4HOa8NZ6dPp62TYMIJouQCecdENBRR1c6sE8LyZyk5WxlCbAbCU2
BhblUbPneDCGo+2XHZ9PWJTTztGECDZ1THd/63tQPeDtMXgX9T+ygo+QGghf+DHu291Ca5Gmnje5
R5sWcI0Q4wJe82ApnnomfntreGNwDqapnRjqJ1zFEoJh8T5rpsxFj+7pcyfYhM+OItgOD5ZPdJOh
GAHuk9b0FcJK9OT4VpUeSJPJb4hFgDkpz0YwnL2U25nem732VdtqdC6P8HA+5PDmEnIy7OViYOCU
N1wZ1BiHKfgC/N7VCgRw9eYS79KnwKM2W2clW/+WaV/BleKXkNPkuwo59MMf6Z8otnhKmoGNy8ad
Azv7Ihq/nTCt1QBR4mQp75yQkZD7iSqYN5y+QPkAo1PTq1xcegk5y8Jnq8BzfsAe28KTLAMaikwf
qfBhV9KPyBoHgoc+2tzq28IgTRwpTJiczmlqyk+YdsR1YvSQgx71ikSR61WAEwhlI/8tZcNOzmKx
LOeg6CuyIuVSqBuis111QwPa/xI0SHKPFhQYtZ3p23FBC1sXYIulJhrlFNmy90mo0ivr07j5FmJ7
PJWEt+YLNjex7J2R3PB+UMYMt+ip0W2v/fybqLo2fcAEjm+Rd3CmRUnSmFNE4zDGRPSDF7w4tPyz
E4m5NNu0ZUxFkfMANQFPiRWsaXVnnRIZiU/5zPjOQ95P2aPQHYiDQeuRGEEekxNSKi3O3JjhLmy1
TrdsP7r8lrXUPNvWSpdm33vp/AE/Oejx2Tb+5yTHXjjxffPZxqZNsMAG8XRbXd2VdKDUgwBPRdxX
Otmuods/IrkgIDxUsY/5ghxB3l/y0JmCnbDKar8ITkBkdEUDkoKncbbtemjW8NBCfztk7qB2AyxV
/PoetH5iF1lfHUdHmS/QP2skCgf96lBNkCG3Y8vB5pABhdjOWdjp29Drqs9euuTPCmQgZyA7mh/n
Jcv0RU7Y6baUNUpuY4l/eRNPSxxtOjXjwkwAMvFtxHi16CzbKEUcBNH3JyWxEZYMq07ABy3nCYBQ
v9dhnLtr7l8+kO2NJ15WbaqHwspG6wl7MdN3w4xZbZeAmZjRFvdxEqKZCQ5J9jhWxYEzXG4+tFbT
3onJqYft0I1DikshS7ytDf7yc44zK90Fbdj1e8SVhOG2IQeuqZa4PBBJSjbCxcqGbR829cVxdO3C
kQmWYt9Gk+Qr9nDxcu6wyv5rF064r2oPBiAR9FDtF+yMyYrzhOQ8udilA/wx7/TzxJ6E3cO2unJF
QKhCPaMnP5GycrMS7EXQ1yssrc50Rz0o6zVMSBq5KtfeSWYYvI+D0WN6rHkWtAmwvtYXnKDjuF1w
MX3I1RB7t2OXh/mHcUonxOi8nfbYR9PX0bICwdCujIdmy0Ue6Z4Be5J+df3AW8t7q5KhmW7QfgOz
a4uyDU+TRRIQ8WAkBI601sVbG9wnIKzWFZ8s7fV0Qha/Y/sPZpo9cHMyYqN+qkgreOU1o2Yxmkh1
lYAXuKBG0nmTsX3b1mE8winzA29bw/lmSeiounZ2Tc8IYhFgvsWxxlfcGt5brg35a1VmxI4drecP
5N6SV6qQurzG3rtNOE74/65r+Yajz4Qqm0zxgzYZ/V3MG3QEhRFOhshWmR/wytJvHLIQkCLqvX1A
DyC5kBZrGb6N+6xnKkdX9B/TUXOu6xInus8bW7+OHfljSA4EC7e53TL6NSkXmhq2smHCB3Q7Q1gO
EsyWYtFgIyLe8CkpG61OUaz7T0u1LB+BaMBfoBr/QVhKs/gEzDcGwtCGB6fFvQWsZ5kfRd54VzPD
jCPQ5+26b50kOzBSK77j2IQA5XcE50+F13JOulLH9Bo8GBgF19hWtlLdYAfHusvNa9+MRCSlIVYP
j7Yhu6ToPswHQRqh/lQXQGh31wFhX7186vpTxbe7J60cdeepq/I3OoqtwFzG3DMPm0YHfpQMyls4
kJaik4fTl+83pvAeVOk0W6B0OlwZJyr3YRbGjIkqaYScpiwrbES/RdK39Ugq4Jqp8xtYZXFxA6SG
pVgPOVWu79Dy3TQFR8brIXaITkogLG6FXAK9FSaEWetV5OhWLjhZ/Jmk27sbzZf24pqwe20CHV0A
/whczWOHH6StG/vKkedkQ23v58t2UYl9Dwca65MJi/oedwQSd8tjPrSgwBDwOSO+CPzv+QYbL2Bn
yLHg15eotvOtlTv+Gw/L2OsKBndydNNJ0q2pwSCuI6/IvTNbXR/v4RG5yZ4UJY+A/+VwUFlVsDN5
TtBeIizRLbL8HPEKtpV6TqhRzCEWYKztqrJ+eCLKl8NS9ancTVm/6GuaprzH8Uov1h2t7quAEORg
0+iWt7IEs/cBfItxdskguu+A7JMfnGemmxRr4707amJ/VWHXn3JlO08seuFN2pfd55CcZL+NrVAR
kS9d0lqjfI4pJD95yzKOqxgOQscxbcmYbg4H+5jjasIRlwqX7VzMXbvJOWeQalcK139X92CZIzfy
bgts9hZLaNZ/57yMelmMqf01xaP5MvRO8EXUA/Mi7AzYEYft2PtYyB5jlGaGL9tU7o9n+Fi+sy5o
TGjxBUmsjI5ax2rclrS93HVGeNns6HJZH5coXV6kMMZsGFDtfaFNzmvOUCJOSoBnzd0MxwCEAcAW
pG/sSLduTCN8RREjKZUqO72xGvyYq7CL9bgNLb+gc4YWtGlNqnoEdRQI7Kpy/OHOWXHHcN8IlzNb
GKSqyG0xzkVMXF57wThlF1ic4qkbqAusoYgYJDtMtC6FQmcbvaCy1lHohP6NWkIb6mbriS8+OYd7
3DtJss6xozKAtGKKPCysqD+giBDjrxpLPTNJNbA3FjXgjmYmLKK+GICNMORpSnYVOx6+Abx4a9JR
JtuSCaOP6ZWg2B6w2wuyctBESJ/VPcr1dJUiKkReohYF+aJxkXa3T7AVXIkAbcGZK0UDXrUe2iDk
MMxjJ/CFcu8wwLW5bYMM4AP2HEvuC3tivlJEA9LBHV775afeB52Fp5lr3xu/vaJzS/6iuTHda5wC
0EG4G+36RC2lL9nY2QA2prH+MfuWuEh6NLTyEcg/OLms+52aQ5zVOR+sc6FNuGQbz6lDVl2HHfvG
nrFMbJcytcpdXfTqmbMBY9mEAbe4QlhiL03nBYRfk5kOWAwV4Lgr1ULZHTlKm6u2HKcbbyTRsHEz
eZV5LS96mv25eOsqqvQ3z6be20Eitftz2QC4WQH5g5E/NKiIKzdbtL+tGBs5ojHQOlklqes9jUmt
0RuUpLefNSkRcvSg+nX2l3KCzpi34yYl7DqsoJE1HnPopf+jxON3NnMr3q7GonhlD5wJWH3oPqx6
6ILXzBGWfZCwc/jRLuMhvxst1SfntK19gnyE+PkcDaHXRuuMWJSJu33J2FeAom5YcP60luVbSksH
+J029k7HfufS0lEu/sAOkPKHqIGjs2J6e1scxsCjo0UeTZhV1FnexxRc8Gvnw0QG4RKOt3loonjt
OS0rbJTy/e68BKvCrjDe7K1mp9Y30HbR7y34LPBjJ/Hst077rQNDjqNGUobulT+IHxnTjIobdlt9
Q5iJ0d1tJOx+a5lIYJQuCCjyA+KM/ieU7pMau+wR/Al6FMg881S7DQM6iQMN3yF0NXo1MKDxh3G1
iDZgJxAyIJ6pu67wE6oDVltYdo2bvYV8gtB/5ZChOrmjfxkpgMkoJX3wvQRhO8Cbgp2zKjgKBiso
TCwCVSHGkcS9IU8XIrueloZyg6PXRGUAm8d/9Vss3m1mTLSWRcTuoR0TfMB9TsAFJ1L4jKc8OUiT
QuMx5UgUOfMAcm95HlhCAJZ3GHYmFVxltgS3he00eXUrylp+13gC6mMIMLKEUd6KVyZ7WM56jiuH
yGjld9le4Fa/cdVUdvtQRsuwLgza5nZmko7Y47qbb3w19cRWptieNmXu1V+LOE6/RBgZn1w/nAC9
TYaP6ZVphqLcw37q25Vfilhgtun7+5R5EdEhM3meHvE6UFNjsuuOytU2ECns489TlapnBVqf+mUY
Jmwv5QBl2l6Gr2npUK0vXYt7r3A5cmKI9B4X5QY0M8FyEUP0GLWCBtPlya1l2d6TFRZkga3cLa7T
POlx9xAMfLwSpfHxE9NyupYBzHfWH71uYVGsa5J2qJ3t0O78ofK+9HHtEy+Xi/PoLxgKmZgQi22G
To1TA7aGRHt2OZ3yDSUevFGCFhvsyAGhy5p84EogiKZbew5oM7kDyNtVXLK0bhJ6YNsRPlPPaoNS
vx4CTN83+EA6eGWIQJCtBSEIma65VthsRT/mxWMMaSQCcz0hPuKdDIctvF1yB5GfT8hxkZrLAxty
Gm9oh7jFwXFw021rOTjfYP+a9FCLBDN2EnTOBZr9kG96HPys7i7zIHjZLOezbWL/MeJsq7ZOaS8F
FiXibRsnwMuxwbVDmUqCUV8mxqV8KvFDfOu1sSqkP+U+le08QMkge017Iq7tz7Dniwc1mJmfj8vr
QwiKwjBH+ZwX86kR/nWIDk34t4q1dcbxphMFTHGo6bmDwGauRqCmp3Lop8/NgtndUlmOBbldhrNJ
J3rMjitSWLj4u58KfHjyPDGDgFwYNdYVK0DMas9MJnNnD5IXZMRS9zjXjmZcoeYu4RkivgykccRP
BVucCIaPk9PaYTCCK9UxBPEj+LlYvnh+S898ZPTXTcIq/t21Yznv/Aw49QeLdAm94jlUGcsrhHea
gaWj7twiIX7QE+BototMiFVmyezMmxgL5pEdpS8Akmqc063leg996fXsZAWbU02GtF+lsrFy6knf
nPwhDcNNViUBRQqEGGcbTN3wsgSz88lO5kpuWlRZZnQNjeK1jhlot+FOz3SPK0I1Draj8jx7whE0
WcKo+5KMxLcv1Cvzifyy7HbGoacfsyQQsUe+hwdOnFff4f3kiIp0mzwNzArF8d3HTrZBDlI05iN6
HhuOVPlnC95HswZZOQe7Go33c5W0/gR8xppOfzUcTDgNoTIFhccuIzSgjsE0QMz/apJwHJuqYBKN
ckpxMcwR+ebYSUYXuBRoJ0NENgE0d+N8jztCp8TQsK/BKRjjh9pD0WGqS0a7ryphNNCGER1Glx4u
4Aut8V7dNSap+g9I2ZIaXps4erT7SSwbmS7ukaxRWpK0aZJq9Vc4Os5cUdtt8NZkZ3SFEG44r3q+
+8uu6VjUNAg3SRD5r2h13VPlZOm1gMKGJUgmP/+1LIQZxeCQ/vVbGVHWCsyKFu5WeiF16e/+IjzZ
hSKIiq32ZeKsBZvnSeQM4TlkeJjnP4yF+sU8I3mdq8a/EghAFdeZQ/82GcsWMXAXp+7WeJJmSFMe
JpfdNHaTc5j6uLgseOxe5iifj4rGweY//+P//L//+336r/iHvvufkaD/UfXlnU7pfP33f/5qxJCL
9k0x77oitN/NOhypaQLWOo4+pDuwLoGkpZ0Xnn9/lV+NTQKV52JqxGESqncjAONsNowM4vRkScRV
KIxvVt+ZG84Z0+n3V7rO0Ppp8CnrBK5zVzicfTxu6M83c8ySWMPUYqSssdLzuPRyz2Y6rl2LuRBe
6Xw1/gjgnAEb59brv//+4tef8e7i12doBy6jXn1U6Z8v3iRDnJPDZ3ZEZbJjLVLmVYLq2LVxR0LQ
HRIYPHmx/f1F/3ZvUf1Q/ricwFAnw3dPcJnrsUs8XG9L29efhAMYu6ob6xYcfvpPZyryw0LPdZQD
34f5Ze8eI2LZ1DHfgIBZXbe7KgirDVHVbjNFTFX6p7/Ktemp2F7gQib0xbshX24khxoGPrDJwP9o
wqz4MDnNm1sO5c0/vxBnSZcp9Da3UbwbylbYvoexCVoAnNx2NdERuJWsqjs0cNKZv7/W3wbA8WNc
xRDIkDl7iqjuz+8HCVsGrpShuw6gjcKSnuUqdzSCBS7hFQMxhn/6cV+vF14fF+uKJCv38/WyuosB
nXE9gxt/D/PR2rr9Ut7/41/FXE8ZIlIIWhvuu0dVNvHCbq4oOBlHto50Fu4IjELG7QTwE2f0/zAX
8e8vPGjtgGxvKAMUofefuG2Rgy0FHrxC9O1aej5ibgOeyB3V8ukf/zTSldLjfQ+4h+67BzZcWwNl
yriJpSr8p6zuERyC2n3rABTu8asm/3SdDFwmn+Ploz3AByavP/3ftgKLeQBskLjoLGC8hyXWVORY
qNbs3n+ax/iLu8hrwQg7EE0u6Zh3Tw3GQXcNLgCcgQN6YKALXwDdmTXZtf4PAyZ/fSlItNf/hLz5
P/8qGZFMIUN0/ZbdZmXJVBwjDITGytw/LFC/+MAc1gzWQqy2rP7vnlctMRlOCT/F4GMgocsBe4yn
bJ94I8S1pcn++SrF9ULh+r4Xcivfrb3M+hiLIeRVrJiCvJ9GJ964zAzbd2329vs38Zf3UIYOqBEl
Ajbsn+8hIX9m5wQEw3ODLL/0cbQ1mgH12RSb/82PcohTCm6h7znvLhVT0rt2OrFKjRJOHqSAoxcR
uwD8EPxhauTfd2vmO4P1RFfDoMhM259/FVZyTDcRSGFYOBVm5hFqzi6mHkeQZ1zo22gMdr1OWqgg
C77k0xw6HHj/F7dWCRW6tlKOej+gXXN4r8wE50FGVsMMJNLmNCvNQagx+8OC/K9/6+cKgfyyYIiF
L1B/pf2uPBFx2WkEMWddLVXy2TIoOKtuYrRRjcvsViRFfpca454Rx9oLw/DELVvuskVqV0esOMGP
Oa+HH9iyK8X5Hm8W6n5+yFKb5q5F/OUPG9b1y/zdn/vu+VgWNtXcV846R6+IqwQFNpoYfcCgiy24
drEu5y6FNQwo5PfP5F915++uLH9+MyCjEHEZuXILvBHDA2S5Ut36NM7Wje0P5/BqCaBJ8BYZx1xE
WiaHpo/+8Ff86qNj8ed5+deFS13/+39bjgkPuZmDu4ekH2zJKIUx3mL3PwIJb/5wqetH9bffC0CB
LxwbsO+/++houWQ90T13HXUvHh7NPaJMhawLR7YGIvT7u/uriznXwaI4PYg/yHc1T1jnnXvl3yI7
VrG91rZbX6wgM3tvnAp68S6psz/8PvtX91LRKaAikX4g308zDslYU0UwgxOASwvbl1kEOLCj+hhQ
rh9npn1hRpH+DlzgeFezU6BwMRNgS2ske7Jk6J9nXN/NhvyM2DU0y/e/vyfXreHdAyBUbINPUfT6
2EJ+ftbV9fZrEFq44ghWqga/vYv0tv39VX5xF9iWQgpaNigpxLvXOlom1FewB+t2FiB1XQApgSdX
ZO/n3e+v9IulleXbZmOX3HHHf/fuFqMz4Laj9kMdMsclqaJjjbqzpo1ylSD8aj+0dgILMrQuTA4x
/3xRpaBmrfPpebOqvnvFyonkZzom3jq0tHXf+YJshZhrfSFyXXz+/U/9xevsMeLY5aTAi2W/P0Dj
kCQD3HAtjMLXKQAOc2rp0+GmXhqCZYw++8O9/cVT9NkZeYQM6PZQ835+VxiiA8zTo6WPaa09NWMO
+6/u1MVIFf7hUtd/6t1ryaVCW1LWcHJ+P8KZKT0tg4EiNuMiQAIq2rQHUZomQMAZqrYdXSE/MBnL
+sMK8ctfqKTyPTw3nmdfv5Z/W/kwcZoMOhNENEIXO/qcuEjq/8/ZefTKjTNr+BcJUKa07VaHkzzH
aRw2wtjjUc5Zv/4+9N1YaqGF881qYANmkyKLxao3oIkOq6O4vvnr0ZlAj5wz7AjkRpdD2Qpa8tBL
SXJnX/1oVmVM3wDc8RVWZeKCw+srfScYbc7OtXlVcudrwlnNzjJajRjIhlGDoK1OCqJiLyibWLEX
QS1/+3OFVeQT2o6tG2TAy/m1PJxQg2MpUVaxQRqR5wj8uk91Cbzz/lJuzYvI5bi6iR2sMFbzSpDR
LsAfW0cIZxYGQ6gPKyketR3gw50NsnVByxPA44GSDlzP1bTg6qt21zEtTJ5EcCydoreACYjiirC+
goZxiORwOrj5wDttGn7VddU/4OVTP86dRnL+9pnb3GU0zwmqlrUKN02KK5QY0MnEdFdcOxhQ59Ft
PncDpNj/YSTXRQ8LfA+3hQxGf5wMXm8YlPILyBZ1DAWghyF1pIN7xRFvZ423zr6Q7zNc1ej7OqvL
ohlrIFoNcIoSuO8Deox02XCv8mp6OI8IRysPUBOd/+E48r6Af0vkpkZhLOcXCHQeJ4SzQRSnAUxb
YBhZaGvfJjO7lrPr77x4N+dI+0iYpFjoWa4+XAHHwdEndJv8qOjei8iMj3jwzFcUNZJnWIJYTqBV
+PZnIrHbkNAqjbTOXs1xRoIOfB3S7SlYVe0kSaPgBFuhv3MZ+4cVhdG3+7tma5qOcNib7FCbaLdc
VZTQTH9Ex+NoT1bzeZwRGq8L4KwxjqR/D6GTPneDMv17f9CtcEBdGUVRl+ecaa3CgVrnojIHlBKg
woxeMSnT0U4VCAJ0iy9vHoq6JzUZqoKyCLRaUVy2JdOM3gH0X80LqVY+U1ZOzmnl9zs34sasKJND
c1IFb0ZynOVSdtCXIGU1KMW6qnpOQFbSC0lt5K+d/+5PSv5Lq7sXmh+bkvyJaoy6+mij6vtNUmrN
0QBW8q7GtHqE65nj0Xl/HLnHb8YxeARDlVOZ0iqUOqLKkxhpW/AutXvlrBQXe2xsfMcNBKdmW3w2
ejALJdchJggi+XF/eBmx1sML1QZYQqPMpii0XFCnzjsrEAYnXrWGj8JX5w+gupEsdfr8XE25slNx
3TgLAq9TKuTUuAxnHUE7sIkiTGgpOnMA8ygrxK9CbYJjRHsfARNpTwkE8sObJ0nMRv7FMAxV5SGx
nCTSx4j2g9U+9i7idAUqEX/ZdKfP6EGiacKLcueb/l611apyKbI/HcPiDIpV8HbTYaJN2iCs1iXJ
DyvMxE8Z4n+oAkon3KkafXYtHEMoTDOkD9BcwaeMCqTt3Z/47WpbwnbJKAyyLJzFV8cFMgfyTRGF
UtVW9PeYJqb/0ZLAARUCwhNSCZY4TBBszMP9YW83lSU4pswfWgiiDfIU/3FN2ugLRw6mSvgX4jiW
5FLKBJvJB/gsv9iE0c4sN4fTHNljcjWXS3M5HJKFGtQlQE5SA/ATOB7zoU7hxY/KCCk7LJCZe/P8
5Iri8wUJXmOOywEdW6oSF0MD/UehLRkbWftx7kz7Ibb8AQPNot2Z4cZ3xNCNMQX3CGnr6qI0qj7K
cFmC+ulmzTUyStTrsXbwFN9PrmGo+A+zouh/3Z+ljDzLTUxNn3jOE4dXHM+r5Swp0Ba0kTiqeHqA
bqpHTAYTMh6hleW/dlhV/8Ztg38AJKOd83Mb5eXINpkB73Eb+NVyZBNloamuLC5M9EtPtJ7FQ204
+jM6P8VOy3Bj71DB1QyqcpRyCYLLoRRfj8vQNIE4lGg21uM0n+BWA3aey4+Fj5P3/TXdnBlfkLoS
6DrTWt0qSSZCZY6AnkBxzs8FGSQwf185I52T7izi1ufTKPC4tkvbSRWrTRrrIxyPTOrHzBAA+1oJ
Tia6Oyh8G3/T+NUvCBpJm4RR2cnqZFBZ7hvyK4Z0XNJIVnS1WZNhwpkoq1soINSXFFyKzhGFj50j
cfvheH9QPmZfEmpuzmCvoUkC8bs9Nk2MpA6kAA8RmvKMUieKQzjD7CynJnfCelpCPs7oPOlkx6vj
UKslIsmt0dJ0qsx3ccoLMoxzTM1Mo4pwbfHri1o2kAVsNbtWVYZUaeS2p7YPDGQ9hupFRVTt8/3t
dPuNbfT7dEp5dJ65QVbbCeR1AAWPb9xkKeoQPUH2a5C04wWdIPtL28LEvMYj7EIPHDcgy/ujb3wC
l3cmWR//wdtYhXlX2CO83IrGfjN/D5A/pvGCyfQEpYkQeL4/2G2eRBTSaNNybixDX7efpSkugoi4
U6hAu68YciGyI+bh6mdY5lJYEw9FkCEm2bVtfLKAIry9Hiw4RIzPr7ARZF+dp5QSqYrAU3d0kvhf
HkTNCw7tPkKyifn+/lRvDxAjkZBBIeXuZr7LmNRVWPMlFngbfcxhHFdhe4lod+5s6I1RyMB4YMrU
gJ7E6utViouMtuqzoLML7Rfzn0dFRyr1/lxuA56QJUg5G+gtbJflXAo0a1GSHpFnlXJeU2j0D7YW
fzWGeb78DyPZZHgGLzuqZqtMtke0DPbKgLErYGT8TAPxmCE+jN6HkT7cH2pjL1I75xGioVJNZ339
gUIHWxpbasfg+9jAkuissznqw4umU68/ZEaTfMomeHuN6KsvzWC/vZKM+hyQIR2Agk2nc3XuEeil
vpMBo8K8MH+mHT6figFdykQdzdP9uW59wN+gBff351s3BNGA6TvR6QNyPBU0qQQyGdz3+BW1w73O
hFy2ZYTFHZcZSSCLiqD0akc6PiZV2gTbsjJm4yN6d+WXUrH1L7oCvvfQt47rZUVevPm6YlSQazwo
NWpn64+JXM84poHZH0eglE8YK5WeNrjW/3AOMLijDijxBDRyl+dgmDCGVk0k2mEcogs6G2i1GnN9
xMvv7UUqpsJ7kvhBY5WK4HIoTYexDMga2JPAskQg0nrCCc86BAZyLG/fHLKWIkEEdMCt1ZnT6wZT
oN7oj5XfTJfZRRk7pFF8Tvvxx/2RtqIVjTiuGQmvojm9nJTdGpk7p7htVHXZPbQ1L+TcAel/f5St
zc6Falhwa1HFtFbRqjR8Sn8x3MvKwTYEVX6koGurus5t0e9cnjdDMQmyal7CmHyBMFllSTM6S43d
4e2qWr24YI8yXauho8YAC+l0f1Y350oOxcrZFEnJdM3VzaVg5A2vCLmjJM+CK/DnAAmiNnzFk635
5vYmlNQYx45iZ4Ybw9pkudgL0UXgmllHSVrZ7IMSL0yuALLq9iu2idolzRL9F5KrToEIlFW99Zzx
YPhz0NXmt5DCyYJwnNGyKyCn6RjsoMrRnqdo6K/3l3XjC9LJc5mhAYRGvYEiRTyBdDQTjiXCm48g
llHmFPi5AQA3d87ZTZ4nZwV0knYtawlgYrn7fcAlkTEm0pgzHbFmQ9rVNBDgAb6gXMpet7+ThyUf
R9HsHLubm2418GrroOkCrN4M52PbasOZdyDqRZEFVVOb4/IRtfXQQ8kLBj7mw880lrOdA7m5h7gM
OPh0UKhMLyeOyN7c1i5WJ2qICdUhUpG19IIwzZ99JAJiKBoVyiATEhc7V/z2wIaF7hRdNDLO5cC1
0JBgxWmLLl/S/43qR/WPjg3RBSqM8CpVzJcEE8i3H1TZI6cayPUHEGy12kOpuFruF3K2gPiPlKya
7Llr83z4Ofe58tqHTaxQwS3qn/e38k10BVbEK5jqLQUUA3jdcrZ2MZvVhALOEfkFZYZN0oGKx7FY
fHr7OCSdBummC5h03XvjutArp4Y/bVOGko46U+0/hSG8lZ3PtzUhQiuVC44cBoyrCUXtLMzUT1Sp
iYx5a4H/wtz0e/3ZjQgg/hxldSzDBI12hD/UI3Ig7UXYPiruoStViMSbSyJ8IZJ1eiSQM2nQrK4L
dKSqrA91QDd2oX8LlUl7r3eCbhd4Iu/+R9rY+oKkFtd6W/ae1zg6jHIcN0999YjiG2p7aFaiCj5M
D3WvOtcAZ91Djzj7zgfbiHDkK7ZN+0BDfNNeZRKqCIWCyZaGxFxW/6Ty8g+KiPO7gZjwBAU/96xZ
esu5AlH5+9Pd+oi2rHBRTaDev94qmN0FbZawS7rMni7Q0jFijGH56Wjt7FxOW7uSrB3YG5UR+wYs
69LrqQMLiRAK4MWlUIvKExQVdmKmjBKLNJqtQrEQCJ+AveisO4fCRPKzmnFxA149oR4pqgfpd3uu
pN3lUE36TkNtawFlRUSCOwWv41WMdkcs47D50o+1lWenIuymM85f0wVe414ddHMoQQBRSdctnpPL
OKVWMKFoNunHClLiiWiJMCEGZehOij2I7OYqcvtRV6Q0SKtiOVQSgdbPRKofGzwxHyAxmA8l7imP
I8zFvwbLCC73t+HWqeOTERl1MjXaW8vxcE6I29ZmaoZR/0qgK16jFtZcgkOu12IYgXn1XOyMuTVH
njy/y+bUVNaQgRLAe5CPhP3JbdXjrFVJ7E3VkOVw6PFhRIQ6f74/y9vOCJvT5WoDPUNwgS+7nKZV
2BgCTC6BOXa76JBGvyWvR1c7J8gnI1yHahhxzjlHoYUaHXxD7ewXKjSz+z9kK94wb57wwL5o0qzi
aSI0fKLCCPxb7OivCoYsKhgNe7hQTht+5kVrQV1Clr5vamMPDnc7NuefAIuRH+V8aknLNSiVwB77
yceuq4grrzPNMUEn76C7Z7hJjVeZ4XBqs0Y53Z/ybfRhWEtjL5sSk7V+6ELYp64lL3a81c2TmGL/
JUH77np/lNsjKgcA7c1LmptCXU8uceYJI7kRLK1vEXgCzLSQezmPZfXlzSMJkygg39TkaOtkAl90
inSj0GEnGvrJTebwMjhuddHmwd6Z1O3hpJEugbuODRjjBmQW2JGl5E0ENN9FVt3IC9TDVQVZqtzx
zwBiFaQGmj2g0u3ppO8MKJT3Lo9R2iDLbdIJyNydBYgP7mZ0NSu8bWts5q5jC/O2icARv3U9ZTmJ
5zzvRHpN6/XM+yRp8J9CJiucO7i+Y01kKHh4PGfga3Y24+0ZWA4mt9EfLcKy88NhkAgiUbcIUTsN
WhFBZ3jqbA1Y9cLbFwUhPsPVe6fesxGCdGBfiCmAPZeJzirSFqrVWgG9TzrusXjBxrA/KqH5NVcs
3IpKZE8RJsU+dkTCtKpxPLYyvd8Jg7ef1ubChFAl2SUEALnf/ph9EblO2Kra5E214j4qwxRcplT4
1ySrZhSGpr2U7vZQMh59aGgsDEgFZjleioQjEkDuhJOO7r5QcR4xQwsNLzC7vWLD7YcVKkFG13Sb
ZzFEjOVQqMmMM1oZg2eVdY+qYd+0nyMXzXata5MOyvBofcd4pX4KcGPf2VS3y8rYfFSQzSaVlTXF
Kp009FTHYvAcrMJfBhg015yCLLpXenMJVa3byZRvl1XmjTSCSX8cMIzGcq445oyKHYkBQ8SK4O3G
4wE5DYxO1frr/bP5u+W5TOqEBLhyddJakz2v5VBpWLtU7IPJwzoWmcYhA090qE2sUoH6Gd3fPZpZ
rzZKO3+Byp3Q+o9pjhykQDQeBRjsHoY0s3d6p7cXitAJwCpJs7zK1ihAxKM6FRgxKiq+iukgcj7h
0Rjy6b/7c5dX8Wrq8LgsmahQAriJg/DEcd3STNQVggYFIaju6hHQTxVdNHxHwaYZABxgSjkecp2t
ccgmdPPu/4SND03RRY5OsQ4xCLnp/zivpuujHZs4bGpLTZ5JEdqrWlvqI4B5Y+chtDkU/TQoOMR8
kL/LoZrYIAtptMHTZ6XFCy0PNfMYNg2Kz8IYup3Hz0YwpFjMg8sACSffe6uZhT1fQkWyBCWkQcmP
na7Bl0ZT59GAsnrsWw3eujFFF1jCzrtmroPXYNb2+J5bXxgaKx0iBxg3jKD1nNEQ1LVixF9I054n
3cAnJqJyl2czeoW4waJ0qStemsLvJ4vpPt3/upvDc64IHhb7ef3gNdPGDxMCh6dpiYUGpUZDOemh
RTuxNaKXCD4ekHWHykOJTawi3oy3dvgGNJYlKUi+DlffoLWBdnRjPXpBn5U/ShwLL4bfWYehq7qd
I7sRIbl42MtwQqmKrEktgdY5rT4PIzIpCVIaOChfhxGQN1I3Eao3enu5v7RbuxngEZ1bOpkaydPy
y8aYYiamYHtVvTt+shnAg+HYPsVltIfk2IpGsjgi0yWwXuud3HYqxpERWMfEKPXiIcwd5JYwQsN4
4P6cZKhdxSNqFNzbcF5h2K4pryKd+jIouOGKynCeMEe1Tn6BDFHRtfPH1kL0Grkt93R/0I2F5OKW
9RiJrNB/oxP+iEDonIohSBDUs4NywEQMryCvNKRJUN0g/rUTFn4j4tZzpMcO3AgWieQfLL/bBPA4
y9UJy2bQx4OG3nnuYvg356o4z1WvzafBj9oC3eVs+oEog4W2PHKrCP5WUo5moEI6HFo1Rg40wdXi
HfjsdrrQE9WC89AhJT+jtfG9UwUGs0i38Y2wjbHn94oWKP7BqoPeOaHUPraPsR4VL0w8SFFm1t/M
GWWvGOQ7pEcuTAd9VXbKw6JOhdUhyocq5ke1GB6DAblFPLTEY2pipfDmrwgdjtcmIFmLgon8yn98
RYT9+iZNU5Mnbud+dVoRPBcIFHwz9H7eSXM3NgwMegfGKGAC6COroZqhQmcp7EyvMjLnIzIx2VOr
WvnVHhE6vD+rjQMhG1lUZWySk5tstmtC+GQdQ9EIH59Irh1Pa+fwMU5p0MG71J91zI925rcRyUgu
6XOykrTQzNWXM2a9Fj6SZF6W2/n7SEQP2FiQhNUDyPi23cMYbs3xz+FWByJP5ZOauoY343flXlsn
QHBNnTFLPLgNV1VPhxQnGrNUT/cXd+s7IpGJZgCvT0qkqxwzQjoVuUGKvMM0qt8SqjVfKzWoPqdJ
Nr/eH0reM6tDT4eFF4IJrApUz2qOjYbqSUCLzqumWT1RRMTMuzP+w2QHE69R0Y8FBjD/VQ0NivsD
bywuAwugm3xMDVLO8lhYMTpavd9oXtIKdHgGXfkEauq/olP7d2MLrtKetHxnXTf2j0vhh4ovfXdi
3Gqyg1MinSwYs/drh4sCgZKXDBBgfGh0XJryyRHn+7Pc+JLQxFUJGKHbQoF2OcsGWTC3mxEwHdBC
+qapbfNuMmMsfGnl7bwvtxZUkrj5mgRxylzLoZQUeliG5AOyo62KOmhbD077XrS5oA/S6vpRrx3n
dShhC719jlAbDQMNJjIpS676HwEuqij9GCSRXu37WAi1qKR+qlKlRl7NzeqdZGZrQdmsFBRltkwk
WA5WC71NIprrXp77zhejmAqMJSJMI2wnmnZyxK2zYcnrEIQ+YJE14ibBvq/FAkbzhOvXDT5wWv/U
p46FWhcPUcoxMhLQ9NJPqAJ0O6D5jQTVBfBDrkF1mNFXCSKxdY6r2sTawCqV/mESaXAVPlrzx2oK
wIm1qW5+yHzD/pT1Vvdf3lCfuv9dt6ZPpVKi6OlM8kOWS40vqLCGpjI8O8mQaU8bKx4vZpFa/6RJ
rT5YmI6fQpB/XjPxSNsZfGv61GtAO0lG6Q1+wdDHbizswUAsLMzT0ySMoELsUq8+Ji5QWrPwkycM
A2yP52p/ggq/h/fa2mg8b1FgkKpCXKbL2Sd03WsF1SEQnUaOEG6rHqLSNa8K8hz/Q5CAISzR8+QH
Nwl6qCVxKNAr97IhRM8xdLpLhsfrQ1bidHL/m25FQIYA9MQDnsxydXz0INeQOYsND796IzgOlE9+
5QOQ5APeLsNTj13z24dEaoHzQ40RXDLaNMuFDKyiRCusnolLQ//awZk84duJeQ1/Ov5T+uiW3Z/j
bSB00LVCXULqJEmJn+WACIzXNkKBs5dqevwVvAYqV76iHRIVO6cMv8QDMszjTvT9fXcsL1LIxgZd
HCn2QGlkdVpGXcUDOuknFEADtfDGftSeBtPy/xlglX9M/Sl8boMGReypzO1rm8XDS4Lj8WXqXfXf
+wtwu3XJAkkb6OlDd7vpq/aonCISoVD5wwzgkwqN+EcOXvClzKv8y/2hbo8pWaAEM3Gl8ipapw+6
QW84ruPZ61DbPo2Z7p5C/GpPZdZYn1y/y07qENUHbldxbbLRP90f/nY7yySUCEGHlVxpDTsPYErb
lMNQxUBEMUe1IUEiLwbVQHKm19Vz37v1zofe2F2aIZETlMFAoTur286BJd1jWDh5mqRl9Kldn4xO
cU/YtMw/8ECqLoku3t+f5m0kRsGZKr3DLUumuS4dY1KmjV2FRGHdRNHnNNNfG98pPhAJlas2hGiO
8vj3HJLhnXCxtZMIfmCFQWHzBl1NNsgw7XTDRMV6Ff2jdtSDJyUF25+0SbBzsd9i7R2HzAVoBX4/
7KR1YbVpuzodLAwuDEChAGqHGIX5BCNBp/aLd2ye4ZBiMevF+jA+CC2YPkTkXZ+QW8ULtU2TF70S
wfX+wm99bJqWVOuBYZEBrA417mIxZgaEkmiGbIApqAMYHeOm4Ohjb4G5EkLDD7lroft2f+CtL04q
RbUGvhwIan0Zw+ICM694HGavKcvhGcMg/W/cWtMHpzGyf6exVs8FggdnLTGHnf29daQIXyDEdd7H
lLiXI2sF+lh+hW4y9f723dhoBXPVlC/oYrWPdRj4OxFka4txiDlTFlhcOl/L8TKAuoOIsKeEPtqd
R1Spj6R+GEWMTrFzMcivtQrRxCpWk4478Wpd0S0yjHilQyYSuWP7ngaFieB8O3x+86ejXiPfVNSl
yIdXZ6ZCBHBymnjCvTMbqyN+heKhyhHM0ZSkPCO5SRWpiVrcRWF5KDv7ZmPDkqnB/iVH5mm1xgFT
zq36hmqVNwdziXtWVT1Y5aC/67Ame6Jc3h1GbSzeHoVJJ7jbJViJvbP6hBYtfyuKcqmg2uDpappY
buALfVZ767OTRPrl/gL/xgusvyNoXfIXZA8sbt3lljFQs9UTzB09GqXJEfHn5IRV5XSeB8t+Xxpd
8V1D+dmb8Ew5jSquiKe6Vu0LHprJp6gr0a1HUdI8uhWPop2ftrGbabcTbani48a+LkiSytHHbNrJ
swuhvyauMj+Ivqs+An3LfwS4wp3UCTnVZKjDryWvxp8xlj8qopFmccbxMjrN+Ac8t8Siq5rEw87u
2Kj8UzyhbyVfwSbV/1U8gxBezsLoR2+wigZpnXIYUi9CZudboxqKOAsFn9RHG5WMnwPY/+BYBLn6
jDYzSgQ7K7URZziBmkrjjqYsIKLlR8xiisNhQf3f6nGpxF0vCc4dCs9PstM+n1BzMR4n7NauNh7J
CJ67+c9umsroVKBV5lVCyV/AxZqXSJTZc1IPmPB1iWLtbO2N/IYoSCKFJqVsFsi///Nt21cCvpc6
erFfjJToZzN60qcie+KudL8j7Y68boHaO0uZT+VBbSf/7/sLtXGiJXmAZgFoe4OIvPwFFmJ9OEaq
HK7IwtovwC77EV+D/rOdOjRv+hbh7RNufc7b7wEYVwwpaYsAV1b3QNxWek/HHq8+pSuxG62xif4V
1oYChVoH/oDRu8j0hzdPlv64ZkK3AsVmrB+9lq9hjhUNqofjUF1+D5QpvMZ0PauLg1dAdAga3KIe
cbqZ3lxZpJpI2KZyQhDjuC1XGRCiiS1STmWoTsoKHxwXpxYjqVJYzL4yX3GsN4q9YCHj4iqOgTKT
Sq706El7Vpc89E8dynSCfn1ho3qn+UOCxWBXPrn99MMAg3SO1e51dJP+MqKzcqQB3H28v+C38Yry
BAQ77nlQJ8jhLedtGvE8hFRqPZBm+heKRRZsOgsBpyZHy/v+WBvRB1yLShorURg0d1dHPnR576gz
h2XWh6Z4yghQuWekofhmdnVTv2TzNDln16wnE194SI7HxkeDG8+arNijc9/mAoBBxG9CF/ktupjL
iQ+RgbQJZAys2Qkrh6bSwsuMZc7O6b2Ncsth5N//ET/aoYRb4hidB7zNCXAmdbqnpsTZAE+P5h83
7s3z/UXeGpADS+UI3AANsdWeamO7s8Ys6fGigzLpFDgGYWUKiQoHxIMP3GYnQ95aRxDz8nNSUEDN
bjlBTDY1AAlN7xl9HbwUc5N/0q1x78q/DcOUKlDLMJBuIkvUVssIZs4d8qzrsRKomjNkzMQ+uFjQ
vNKpql9ny/Vfq0QxXooyyDy7V83X+6u6cUwYm+yGBNWSeJPlLClthOYQM36YNbmH9xZO423TvEzz
VJ3uD3Wb+VP1MoB8EIjInNbsB8SsO32GRONh65RgkVLGypc408VjoGlYe9OOxwkk1/1fvAySvarb
rWifrLlRGkJ/iH7VTTugUrAaCPSWiUaYWxxxBPGfxNAkT7na2hXCRyjW/rZU/BrilXz0zbL7u626
n1nYGp+aaE5PSRmOCAz24pkeUfvh/uJs7QPIuEBmJb8UtvnyOxThaGIplPW0sruSijYiQx8Uuwgv
k1IaBr7RjkDvrh+QMIoN9SOi7tZO8rm138kDUEkliPFMWv0C38lNv3b5BYOFA+sh9DMAu7HT7FR/
t44xHE+g//BN4dOvwlOCtV6v4zLnKYraf64KNcFpEhPW6eLOc3XuaRs/3F/azYlROLN/czRuu/ZR
Y+IkkHOQuZi/qKPuvzNsHin3R9k6SAiEoMFE0IDhswoX0LnzogiJh3naqqdW8YUXZT3mYIXydvwO
RQtQ8VRM0Jrj+b7cK34UEm1DgWBG78SXYhhczw7V8OQHbrmTK23NCuEgaiSUohh0tSm6QivSyHA7
D0QpSq9d1570UMfYPAz3KjJbG0MQ16XIok4Bar2AbVs7pUV8nzA4e9LVNvYw/s4xe45t6XIxvBno
T1YA1kviVADfr+9JGht52eFH5PmQiND6zupLPVaBp2Hjdr6/NzYin66SZIOx4IFCErj8YACgjJh6
Wu+1wkFy1p/dY5ArMeCRvrnqgcsjQTGBaw6Jv3OoN16UKBMR8sAiyfrTWrA61ME30QbqPFMJm895
MonIw5RTHLQIYN61Kl3tGzLTOGCreKhNx3CgnMor1MylwTqmVOzmDrcybrBrUEJG9O4vzcYGk/hV
KpxUdaVuyXJpiskpG5ppg2fidHCZq/RbiT0QeuH2ToDdiAKLgVZxp/F5wg8haMoZ3MDooSKCZYnR
Ws1Ote/2VcMTFG4jaQM4KDoSywl1GHAPncI21udZvbh9X/Py1ZRTbaIk6Ki5+k5BT3Bn0K3bDS6l
TWeA9xSUu9UO02kLdEaDUWkX22FxnJUJI2ADzdCjM+T6D6XMVHQs1NbwYl6aA1Yvhvk+N8ryQ1lN
KFITObqELMoPnmKenRdOzPjl/pfeWhhQ9LLrRkQx1wI8CXaEtlminBJriv0pxZT1ZESdcgoSl9JK
PAoPM217JypvDSpxgHRVqd/cKHKiqo//qvB7z2EzX+Ow+J4Cczq12JM+YB6G36sP/fP+RGVMXD5+
6ExwC1iEF40QvdppftzMsG0UMg03yL/ZRf81QSDzEpVt/qy0vf8QaQKprKkunhI/+XV/8I1uDdkx
xxH8o/RBWZNrS2fwW82W9yuUgsbLmrp4F00icA9TMVmXqGjTY+arw3mMtHK41ilwoaHJAbvSRN9j
OG3EdPkGo18D5FViMpeHAZ/LNOhTjW+eNekDIXZ8NwT6P62op0d7rJrL/clvxVm0ObB+kRkeEKjV
cAnOiUqF98Q8W+1/OP3AX26z0jpZQ4UvOw6m0VOARNy72Srdnetka6oOdR9a2jSMyFKWY8+GGhdY
areeVk3uxQ1VnKItdE4Orltnp7oadjonci7rXYYWMJeJvFpg/izHS7Iy1NyO8UhNx1Oa4Xms2HVx
TizR7bwRtpYVMi1lX2Dw/M8q34jzeUoyzFS9SOhDdGocCx86iqHYdzXNlYdK+wvVZzxMgWnrX+5/
0o0DLHmMEtQLSPHWp0UPiiQLGLvLFfvcKa10IMM++MXhT6ujmcft42hXzun+sBtnGPAOTU+Ch6wg
rL5maFUpR7uGARtEdn5NVHXAskyhhhD5yvhhFMZQXXpdMT5OYNnRVWjMvRfLxqqDBqEIbMumHDLe
yw9sY+bnzIrfeIrTJmd3Sj+Kssfeeta7s1q65QPi+6HXcHnvnKKNnQUuQkJcifJoBK2K3n4kando
09ZT4sj5jjeteUknvaRJle9JGeqbk4QmSwqAojC0p+Ukc3V2/FnFd2cYhfWjxsD4kc6Ufqn7tH+Y
2y70wsAOj0KL8r87LBFtyBDANGbVxAMpcfw+OEBPGB76cTS8PACOSGDNUXcGed58rUojxDMpt/8a
/DkyEFyf++8ZbO6B9ZyHxy6NqiNhwnIOFKVw3Yvt6hpO0Z63xuYs0U2UxT9YrGtcpuOEWNo2Q4sf
lVJ8UsbhMUWVbYJiqtcHeuuTgm/lOL9Qc612Hj8bYQn0Ek8fQhPQ5fVG1nE3DGvRtF6LXdU3IufH
yiiCBvAr6AQr1D/fPzcbWRYVMMntkPH+RnKkq2InJI9sPbspeUXDV+z0Q5bv6adsbVEARMwLHhtq
aastKqrG7/NQaT216jDYyJMswkCubKbH0sHd8/6ctmIBkFp5i6HwSZd6uUdxfY2ttJ952Snm9Ll2
zDp/P7c+lPJuaIyXgXrUhOVR2+Ntyev6NCRY9N3/CRuEGXAXCCnQuURgnKLm8jcoeC30vaHBr9Ss
akTYH+VY9CLKxn+25xy8Sx0Y9d+ohJjZiwgnXVqC9wGKIa32Mymn5JcWZcPP+z9qIzST49IOInEH
67gOUGHjplVq4GIM1HJ4zmLsq/vWas9ZkE+nqG708ICazp5w2cao8Iklesklt6IftVyJUE9cvCeV
yuvLxv7iwjHDc7DyzY9qqZvTgaaJ+5SEXfH2ydI3BrJKAcvgzl1dt7VT9+BW0cXuY0dtjglsoeek
oIFzdHFCOaEtDVSDm2rn+G7NVsoBAnumPMiVtJytoUZaaPszfuW55X6xKn3kIWH6MbSAOijPapt3
Z3sMxp1hf5cdV9kFqBNyKNlrxaZx9YpRc61OHF0BlZ9wtl4MrcGTvjfc9MdEDf1D7NZGckiheV+7
ycztg5bQUfD8Ia50kO4hRrMO0riehuo3qozQFtAwa7EmO8yFEvy6vw83gsHvt6NsfvNp1pmQZiXh
ULoDQld1ruNAbKZuNL3aBsocGbaNXb0XELYGJIzTZuRhTWhd3cwg2EqK6ihrqaIE608anT7VaRk9
Zi2CCMf7s9vYARwu6hRyC7DlVzugG53GCbnuPd+PrS9NbX8uyjl7cXAU9saqL89RFexlABuXBjp3
ZHq/q99s+OWum2hUmkkpKm8qFOxh4rQR+ImrKfqzdjV8qdzhfyiDQ0mGRi4fCrIUsBwRd2Rzbtus
ppAVDgn8iXhur6Ez0sRNIhe9tFlTwhcRmEP2OMyVqcSHvNb1f+6v9caHheWNQDZ9bplTr9Y6ovvg
Z3VVeVoGwHgStXFQAkEcCzG0O98fa2uNkeOhCY7+CSneahO5KQUBjnPlhXHdfwi0dPqcqH12YGjn
ks9luFPJ29hHUCfxiUBxiTRgrUIrTEodYFB4EaZa9R65P5xCRzUOR+Qt2/ivqvTJ8Jy+3yPfbGQE
UrEGoiGJNDpkq9vTSLXY0htaYxHom1OIJoSnOTyO76/mxpdDWpLyNb0FAznTVXiOVDcSblI2Xpp0
BRRzc3qMcX0/hm5SvX0h6XzRRCCnkmOuJjQXU5v1Rtd6bm5V1SFIAHYlReB8YAV+wSkSZxgOwenN
83OxdoSmRX8R1bPV/ABMq4XuoMTs5/X82k+43CIVqoAF1OKd2L+xMZEIkUpZ/3+1r4ZykgQ5/6ok
heva8L8hy+qTFqvqMxQg8SEv9D0y8NZ4dBt43sksgsr58uh3aV7XSF63XjWaoj1xscbzlTV2n0ip
9I9j01l78e2WEEbzAfIZxGPYUrRIV3OEGBml/dRTpNNT5A4GgcjDeaAOnsWHqNeK2Ksa1fisRWJO
HrSeou45mKr2EvQqiaZZqb6BWFdh6T9qaxT1JVCt+JfjW/V0ztCwJB8Y6jh7P3MepWCE4b8GTR78
G7Zlix2c4hbgN2fnS1o4WXZ0/VwPLk5KI3Anbbw585wEbnCQRODMqT6voipPt7Gzopppgnt5H3NF
eaNRq4e0NOdrbPU/WYfP9zfq7ZAQ8ilLSHU3uChrRZRwBgGZ5IXlVXHj9E+Akni+mSne9QdqBPV8
VhLSnMcOKM9eZngTaeie0nvh6coNQiNtFb2bGJe7aQosr4nRmDgF0uk+8tkAbz2LchwCKe8BGu14
YCw3bOP4eChU2NCgbDJMhwkp8eOgpMbzNDrZj/vLeXM4GAvGC4hESeZ11+Iq6HTkokOf3YsN3784
Rim+1rXx2imhfyqyjmvwzePJTBMMMO9FlVLtcm66yGpMLVlDCkqZ0h0q23f/C8Oox3w7ZQt/dI0c
3YP7g948jyUGl9Y+3WcQsjeVDoyqaw1zKAZVA7TR1bjx5jLOvLqOOm8CrnO08Br6Sw+MPYcYuSUW
aS4jw0SRfDQ2HMrBy+kWOAx3TRTbXhNWyuc+AKh2jZHOOOpBuWtG+TtVW4/Gt0TOlNSK/bla3Ebv
UvX/mDuP5ciRdj3fyh+zxwjeROg/C5gyZNN2sw03iDZs+ETCm72uTDemBz0jnWaRYmnOSjExpocm
C5mJzM+8Bj94aCceuqx+16fmuwaD8skn6sjvVBeSox/riU563ujIXFtprtxoteXeYyZT/dSbCukD
RqyMEI7MuoE8xZAei7wl7PWwDrtSi1RDpiJO54shhzTl670KXNKJ+zr3VQUhvoD1yx/tuli+vL2K
LyvPNDxUG7gPdbMNWnaSo5qpRcCGR1ook0x9B1VAn3xvtqqaj9nmrT/N7mBFpHbycrBatDKdxWpz
X5kzp8eXxHCqw9uf6GV1aftEGxWeahap6mlTXe3MtKU8WSMbZmZTxKIW3S4zklWJUGHUaXisKzmJ
6EAm+PjDl08m+Q7ykAn2ecGaq3YXtHi1t74KBl74NqLcdbjOqqnuMmgIRZB1eX4rGrVEM92wly/U
uy3p96jVF1GNycmHRXdQwSoLE3cMDJr7Y7ZOXobNgKVB7oGo//3tZ365oxHuQEId/iqSLFSin+/o
pWxgXC1ChrD/7GCp9fLQVj14h3U61+l6eTbBQKKdQypEK/8FZ7Vp4YUkKJKEutsOX9LRtCFw2RrG
PGj7+SrJ4Jlz4tUdRpeLHGELFRBkef5weNIl1YaCDfU+nyJueDCyZVtEBEZwOkfRhkrjqn6ar1a0
AuA4iCWOg9Sps78AX//tmdd898t7/nstlzZD7/3kj/9xI5/E+759euqvvsr/vv3o//nW5z/4H1fZ
97bu6p/96Xc9+yF+/9/jh1/7r8/+EIk+65e74ald7p8wnO5/DZA81dt3/r9+8V9Pv37Lh0U+/fuP
7/Ug+u23JVkt/vj7S8cf//6DSfttw22//+8vXn+t+Lnbuvwqfrz4gaevXf/vP3Tzzw1iA64fvpex
VUr++Nf0tH1F4yuoynL40QPaeNUcfaJu+/Tff1jmny7f+QvQwLVKRv3HvzrEBfiS6f2JyxSoDIzQ
SLb5pj/+94PzOZYENfKTP/9LDNVtDYu/Y8ytMvSfxy+Q8a03CngZSYoNl3uK0EDlVGtVIjgsJOS6
Rojuq/0u1xIR+yJRHMevnK4tfVnY3u3apHZkFIUx7/UBeuk/Sld+fZTtvgOqTO9mazM838jIX05N
R9IfDGW7RAliSdHQtveLm5yT3Xp+Hrwc6SQE7OpEkSJBaVN4Wrdv1JGCs56m9zm2ksFvO+HvCf99
grej5WR+UfTFo52GHxHxaeexdLSl6CpNDRJYN/t17KZgxo419DCbjbDMGKCOdcASiR8vFdeLz9w/
rz3p78OfzOlqDgBFKDjzvqfZjYGGUVglw3jvGP185iB6fvL9Nak03lCHBHxDVnBykddz18ZWzU7y
lMJ9BxWt5tRzC0WHIuBpyKd1aavs3p7d54H1X2NSZ92qTiRnKKE/3zIWyu6mlfJ4OQla6iuNwoWm
KGnQ1Z1yrRSq7tPKXs9cob+8eE4XlUCQoHBr/dFbfT7skuCaVQwoCyIbVn9ytWF4l6QQeKNunOx4
VxsznsKtIyBJW2jhhogLleqxXVp3fIR3X9kHKyE/iSrVbpsQ6VOiFqsWrgi5JFL1CiewAomRBV+j
W4cMxTmzKV/bFZvsK0VbKJO/TrffYaqwvOoRyJYWOGahLz4mfcUBHOY0+wYXyZkteML0YpGAlWOp
ApSSRdpeg+ezZdemDe2zSsNSzOo9Xeb8iPgIcJ91ic29YgyL4/eGR+m+d7cw16Yyei1nJdlpuDB9
0Luiuepwtf1nIqp/fS4Qs9A2mIEtO3r+uTLP6oqiALyjG8uXMcuHnVMDOq+HJIsccCq3b+/VF+8H
LQqKB5wGKJdt+djz4Yqkae1htrMQU44i1OMF9HlaZDDZjZ/I0Bj7t4fbZvXZHmU4hLTQFaQCRNZ5
EhaYOgcctbssRKYj7r42NRoIH+lC1JGJm9Ty6EyKVnxtRuhB4ALsM4vOMKfj81b+ao1zrm2KCCev
5rKaqMaiiBTUaByOfocklMdlkmV3tStSeotDKuNwNEulDIA/OO8cCvmj30tLUlFdY9vxE6VGQVPO
HWGiRpngnaaYthNOTu80wNaF0R9GqAwibNreROB+7ecPdJ41zedFqx/G2ZmrhzUzszTwkqHKghx8
jetTMB3HQxzL5qcOORdEguaKW5FCEwstTdBUCJ0MQtdiuApZgoSneVCQkKhps1JbDtUhE9ltWzvm
dJCNO6Es0TZaGSiiWB8FvJFyV+Wmbl217gCCxOkT5X1rjea3obJSuYsNsZKOF3Fm43w+TaEay4y2
1aq437VEFYJSitZiLIJH9b22cYZbZ7AgJmjkYz5/9wNa7Gk/RLo+AdaZB6343KuNdzsYVdzj4mXK
BxJ81bmaxrG+s4rGqvZLPdRc5uXqPHg9qjsBxR79xmm75gvTZCUoyOnDD7otzrIbzCRrw2qNy9jv
nMR6mswU/aFJG2OItmXZfbfNxfmUVYP9meLcrPm1zO0LafXr907P0XDGrtX4bBVivW7zKXkirZju
xho1B39t4uKxMNzaDVuxrq7fJaCy+mLWU5w/pPVxAYNc+2NtL+/zVtRDINdafY/3WZJEFBnG924h
3fvVGZmoctSXyZ9ztzeR9CjXg7TqUiDrXA2DP6lbfQVuXu9SFncaD80mJ6l9JsX5bos5zvdroWQ/
+3xjGIFjQPUtbvBhnMrCAy2zqM54YyWdftHk2ST9itfvnvDIKSNbz3Rn8GvHM9ePM7qy495WZtO+
SOkRmBeZO+px56/VNOZ7KPL5g4hb3QncBByzL/KpGH3kNtuHDid1w3fAesnDpk1qHU0UquudM3Z2
6ps0qXs/znJrMHxR05JPgVt0mX4NOH6l4qZ1SeybLYlB1FbNfJeoqkDMmKii8SW3lxFoCEbAf5zr
8rvBWTNHwMnJedsU2SbfW8b+UU7Z0OwURVkRxx0dazks3WrxqphOTlWud/oHg6gFkXwk4oxg7UcU
6/CDK5yIqLb7igFoor1rgMn4kyyE6Y9rPpW4MOrKNQ6EsXXQ02YSUJYTGwr8Kls7FLrUUeEdh3Xe
uajO2WFjxGwFUNBAevycq0RcWpNl5Q91Q+Ts98qI9JCw18bbL9Dol6uY4qRypbeQOT7NrgH+RcjG
anY46c7zU9yl+XxMppS/fMeZ7CEg5ZzLbwjuuTABpxK5KhOGwcfOjtPxRu/1Ir0BMmGh78OLcmkm
S9pRJ0sG9U6Ckv9kqX3s+qu91O1eURMFJ5lMiDSo2axO0MOJTwOkXtv+mi3gfVLlIu2juSgxugeK
bPNA12JvPXYpntfB4K3Z/WrHcxkaTmq+F5qemj4oIgMVPOmpV6PeKYkPEZs+YZ8tXe7XjacMBzsp
rSUaNZUThEOztrRPFmzxWwcJ/G+aNazj57iSVA7QlI7j5rG27Xbtg3oa0Ji+SvWxoYqia61VXcZG
3DiH2s7s0QnGsbdFjQFpo0vNp8/pmDdVgamGFXpqVyZl1CYZLZtjrFQqgmHAfz6UgzVQX5lXh7BH
WKb0jdTGH0kfiqraT6ZkEw460I4wzpPBDSaM3D40CCClhyrXZumXqjv2wcAvM3zTmYtPi6Wusa8t
WE0HSj/Y9o6OQrKv47morsxOFvqhW/qufj9YC/UTkQv7YzHY4wd7FN47RWvTK/TuVzivhRY7/mqZ
ySX0inmXFnaKqBq+oLPaMa/rKB+62ojfm+k81n7SjFY4rZo9+OVcia9xWuIuPTWav6B0ed+lsntA
8ZzytLfQAJjc8WOsLJiEJUkcoroatXrXRxNypGXazNd5Xn6tzRjQTROjFiBQFAy7vkUErSvBiaXe
uDP1yfGVONHDtFdQUUvaqoROMY6qbw2aeonAStQUbhGpsvHXKf+S5HYSmkZJHj+kvXWgypntlNbz
PheDp/iwSO9aYAbZIZPWO+ph8VW2or6AlMnOGtOEKpNqXyotlKS5XscdBxC0zyFOCMHW9/HihK5w
NnPfbJlSX6p2lHtVERlIrYxOt188B4lRc7TYG25S+mY6UjEqynSH8tAhdppPaNHXHEVydr92iBIR
SJXVgWR7OBZtXH7xZn0+TLU57queg2ueLXfvoW2zgGFal0ia83fh1Z+KIqYwU6fRYjRcAbosfqGZ
5M6x5vwqn4UEyWB0l0UnDRXEbPxoTqYGWRQgkT+4TvyNGPYoDAWVXaF/dyeQ84FSaY9NsSpBv2Tc
5l1e7IeqVVO/zifVl3H9CesV+1PcrfKDwakXkFS4dwpQoKhCcYY+/fAzT6WNFH162XXN99mJ23Bs
yrtaWEePothe0fNPIDBvJ9Rh8b7hli62uSpK1G+TAk2ftV0GL4jVtvW1UozHOIXRj8fKRZdpH/TS
MANRazLw4G/vJlp0h9yMrYuloMkqssYIMgVI10BsUPlgf9TPcWb0bRi3ybLXhG5c59BUah9Jrzxs
9YlSdDvqpT8WzaMpmvS90Ed02AE6NxaiTaiNRU4ib0t7sXd9A/SW1OXDxt+4njKLG0dvxA2eUxd4
Gx4qqcvA7epvKazy3Isv9HZVkPPTuqPb1+tFnTg3mYmbkjd071IoLEHseEpgie1YQd5myYGWV+8k
wKSfHoiObwTWCmW4lQoULucBOLr1Ml9tvJ68QccVBfIGpwGKC6ZQcH2pJ+5jrtN3KcL8/lKacYQE
7VFm6/remowbXFue1IGf6cWiH6wuD8Za/TkJUJEURG6kovbBKFxQifgfS6X6Hrt5G5qri4iGYd6k
UzJ+nq1OOZpreldQ4Cj8Jsd6R9czJVSlUt+tmM75WjuL0F7LndE57a4STji4kAGcrokGe7Z8MazB
PCEPnil9RDQInNma9LAu3TGCKX9Xm22yS53qMelGlPqEdlG4cgoUFemfFNyzF7tXsVX6vSO/mt5I
1qp075UxP/bY03RJ+hlT7A/LgCrb2LSXElmDUKbJ1yrnfqP0pPl9E19XpRLZmWwi0TXppdTIh2Oi
ngG0U9cQgjdT7QZOo6n7lMprYMSlG8q8VqlFmErgdTrfPCZmvE/y3NjmPrM/14sDnmxZflLMzcIU
0n83VGuQtd9kZVi+HuvoQdlZUEtZ8nIujzgpDDS0h2hVvP6d4S6ct0t9ZRIQTz6HveuXazI9uHOW
2VG/KO1etBtDXbWnKZjqBj5INbeKYLt7PVGq14Mh6okdPydWgoJ+aqbLN31oqN/P/cKx18S5i3BI
mx3o/Kx3mR0n7yHLiE/pZOux71hZw6xVCQpEupG6hT9Ouvrk9Km2+rk9gHWklZk3QZnZylb7rnrh
c5Uy9QJ9kpD4xBZHLe1017cUax0+e42zZnsVXyvvCL2+v85H8tidFpv1baG2MsYpzTMOyPynFzo3
MPCe2N5K4a0+H9Wi9A7KjD92gPJ7zs5BzsDxTS81viWaXZaBBf85i3IsIn4yjaXDFSFUWjGL96Nd
XG3023gwJ79A/YSKOdiPdAeI0nn0htlEpEws1niUYLGvO8p6TKOixh9ytRo3pSlHv3eXDMcXQ9Hy
a7VfuiJsHcP9qk1C4yKg7Kizqa0uC8DSF9SrMyuPI9nqDbQQT+0hirgxka9urVB0Y/SIunD0pPqR
Wsd7WWHuHXjU6zJfnZoSpVCR5qMPn53/Hs3R03wYYelPGWu0GYbOTKCbd4qkhVw3auPjlZYdNWOs
HxPDWKLJivWPvWf1+i4flO7T5Dng6uZFMEuOjriCP3noLwTSTex3WWn0KkzjseV/p6Jlp3N1OeR2
Q/XRdpbsY5ZUbFRNF84HzZ25xkAQu5mfQgsoYb7E7WMnu5y5Wqp1AzQPTSARHLpNl8YzowQ1e+4G
gA0M7vTlo5M3LjY5QpMHTS8XDOt0s3mK6Ww8VpMY78BITY+gkZtjOcgFf9haNEbklJ71qW/jPgtK
0eAwheBKT7C9OnMgJ6qjvp57do8Y8aB9G9PM+2TGHudRaSU5526hJAjmLK390GGbSCDPxkSqzSin
e9Np6h/FWFUcS0kTl8EwN8u7AXUqNTDXdiRdGUyriYrMmMadakD7Jk1ezEe1iq0Phl3Jzq/Be9ZB
Nloy9hEhb6lLDsrEyTUvpeRdFNMPexAYiK5iE3Ho7VG7N0unv0tiq8ouOka5LyeiA7+aYmXcm1Zf
cF9Odhn0aTfAsDHc9VtcWfXdokCcChorKT/Gtd58H0t1vSnAeNTbayYtNkPSfAD13JP52imOAU3v
eaBzlanUw2To1pxYxiZo6dc1MRB3tcxHG5HAhQfXs+9Kh3UOV25cmYAXrI7+X9pnPwU0urvBAKHm
m73TdSExwvrZXeum455xwPN1/biIfafL8mHuYg1OmKjED2UYzJyTuG3ux3ImQYXYXkvf5ahNorIU
6o8mBj8QIA0/OUGnJ7YZTQgKYjW94JXsr+u09MFqLcu7DEepKZSYMn8pR7fV8FlTZI0pUhyv/ujO
XYFVtDLXflWU7iZDuJBVWXFL8yyd0JBGCtA1sF/UuS/SKU+cwNBL696o1tz1FUL8h3IBD+BrnYvf
34obvYaTBf7lh9RWRRMpNFGP4zAuyW7BjBMIf29rx8paEiSx07yfdyvYp35fjLq3XOFR2wNZtfX8
o1J7leM7uZneOcStmq9YU1tHFk00GTaYfhVwHyqRUIFoSY2UtlifXKMbQJvXOFITQI7KvZuqs+ur
iNak3B6tU+wQi5sebKW162ATXlSIsEVzp62osfvZRPX8sMnfVns1Mcq7tp9xy1jnTo0jfADHjI2l
0y0YCzyBfajLnOcxdzj52rhbK29G9E7a7qc4ozQd0POivJGUMWyBTouLr2+X3F4pq5KkEymRcZsO
CFVKYr+x/4Va1VScaCssvM++y5HiL72t7sErTGd6JS+KiWACwT0jwYkIJyLDJx2M0c6LddiGmttl
3TWVUYRGjreG1tvTATf1fwa1+lVo3x6KVjZWuPg8nhQvHShjqiUp7utOy+lOK/2SLcBLqSjzmcLl
i1kEGbehegE96Zvn1MlQhjE5bZqWDJW4duCoXHDAfOfAWDXrv9Cx/L/2IZ/1Lt/sa/5/2LGEeIxo
0MbSwYaJdiG9p9/28osO5v/8H1sH81/HbvtX93sn89Vf9HdnU/sTJRNq+htOBDrSBlL7u7Pp/cny
qWAB4WFtCBLap393Nm31TzSWgbNgKLs1ibZ26N+dTcv7E5V82hGcRlge0wL8J53N0zdEpdtAe0YH
/EhxGqjQ85fRbItGy8ZsDfUaMkQ/DNOh621qee1I4GLPu9/m65U+32vDgdVhpiHtgPbSnw+HWgIY
EC9dw9zT0kjWBFIjdCG/5XqNulx3znTbTsvr2+PBXYHisKmNA4N6Pl7RGZbXQKULHYV/TJPWX1lL
Odyq5UzluuvQjsBlsj96aZnsPH3VzvTAtvbB7+2FbXy4hDwun2BjqJ+MTwFCcyHQgk2m0kX0pgQC
Rsg/PAsYZWNR4/VNr20jnZ2MApxf05GiD2FaIcSBpd5uELYMKjVborcX8JUJhTOI37aNFMdm1fB8
qJbYDyTZAmzVdPtDj5RXVBHi++5SlwdtM86kRWtF/aQQgcXTOdn4Fz3F7VE3WTy2vQeY45Qibbo1
8m0WEoDNSrIW5Hap3dt8JMMvBl42TJfh4jftkANZamR+VWHZGm9rPDS+UMjyZxtZ5qAozOJhneoU
NiL1pCwkK0puV1ggP7J4cL4jFZ2d24snRGsHTDifHaIa2pzM3gv6Se6t6VZTYfNX0gPAU2HLO/RJ
5OWuclvNqguoWrmKRayFKchu3x5zSie2Jw5drZQ3vDfZQXeHEmfkWDm+va7bFjnZqICfwdJxV4Le
PWVFzZnbC0loFSrEyv7UOHJP9EhVIB4BKjlt2GROHFL5nM/Qz185ERgY9XGdgxCMx2k/3MwElTVj
DWPp0Frsl/XYjNMSinH+oY7d+7cf8/TW3JDJZPr6humC4GycMIA6imD03WczXLPJQrKr9W6r2MbD
jA71me7xi1d/G4r8D4k0RCle+Mlosd01WreaYQ2Bm4h7vRnGpjrzPFsA82zZGGRjPvBcsA9IJJ+/
jivRtN2msRnOfU/hR+ubKDfbH57VZoGDvDDpszOcOQJerNg2pglhhoNgUxLZvv5b/KZogCXGNrcQ
0o2n20mUzdVoxmnoFW1ChVTrPry9ZifQLd6bbUAsKWABOEhVnsqQVQU5e2MzYFYVNM2kKIK2SrJQ
M136tkvxpRuT+XKwm/59xUt1qERnRIolijOH+esfhM0DlgIQEEv7/Mkte6rA6SomFqyonw1YxF2B
v4G1V+IZU2myulBgGe+gkpJRWHNzbItJRMPIpfr2lLxcdg2H2O1ug0ag8c4+/yC2lDJtKmDEsqmk
b2dqvK/NPnLN0vS9TJUQpoCFvz3mL2mY53uNQYG8oo1mAIo4lfC0hdEsBb28UFeGfis5B3NZL/RB
KEjaZZ5GxmSKfaJsn8FNIrWaOZRRT9kZ6doFdpyLwzg1apg6xrXRUKDzaDagIm/1ZzbMK7MDkmgT
P0Z9H6LVyZEyNLDKFArA4TCU97ZdrneJEVf3pbS/APYjMG9KNz0z5ot7ERnvjfXza3LIOE5eRNPO
khhJBzWsi6a5HDtV8TllM1ArMv6gpvN33JKMyHObeJeYdXXmrHltbeh7/lJKQBIMqszJhtDrdBGb
zUFKzsg0u82DVUnTnyvTDDvIdrsMJ4QocwsvjPW6CvvcrPeLinwMpTdEDuZO3w2gqcN24iIvajlE
8C5ok8upCt/eSK9OFdzw7QVCRPg0KVuWWsKgWGlNkLNRAlHa67XuofaMoAaKOjs21MfQfHgiVCzO
qO29uOa2ZQKaTuyJpjJn8/N5cjIv05DUUUMEIofrIgZ4QCTYXlBfS/xES4odegHiw2zJf2Y8uB1i
z0c+OTU7uQwUaWw25bShTg3Cs0GMeaSI5Ux+/dr255KzN4MAPH3ck2dsaqvSmhWt4lmt+6hp8dlI
Z8eNEg01PwwDswus7M0zO/C1Rf190JPH8ybbw1ODQTPXqPZA95yDiMV3yPa3tnRM3y2WJpyT0blc
U/lPQwim1gKYSXpFig9s6PmiDsPWrop532vkziixNO07xNzEkT77uBMUZ89som0CTw5CDz2LDTeE
XCMZxPPxlo5KXQNyJDRpcQQOsLB9XNjfHELWM+nLKzcOj7ZlhxpoVl7vk/xFoe8DHsRSQ1FV0OAK
tFmEGCFXdma1R4cA3W00dffAX0Q4IzFBR3JwIqGm+pk5PhGD+mv/Wpu3iApz1SF7e/7QoFGrWqS6
GrZu1/rGKK1gzBw3EKIoI6eW7o0yjBLJlMGMMMeKwU0gvE5XPr0xilqlmdvPFzWZ8vHt0+SE3v7X
B4OTyLqDKIemeLL66TKYWQ6rKBxBofhpqh/RArvTl1WnB7BSo16q6ZiivAx6FET30jZt5LUcgUIz
pujtD/Paq0fVh/Y8ZRkOuJPl0svBpmEyYmzjaOOOYDuJpC2zQ74ozh3Ka8lNLCBWvD3oa68eZzHs
CVVFOuhUjt0extRxRk0Lq9wmozBH92BXyxVyJxSJaUhFwppKf2jRS9KavjgXFmwLf/o2IB6OWx+E
Ce6/k/l3M/SzS2qPIZhr+wghGACait6KObkVrbUyjVBAmAOx5WiJM7UXNOnma75tDcrKo8SLktRu
lKV9tDtTBoKs7czZ9Nr7uvGteFk38tXpBFWF3c5pMmhhLgTm9k6e7cw+n3ed1Xs3b6/Fa5OBqwf8
Zwbb9JGfvyWIUNldWdB2F/AEn0aP+lzplH3QjPW0A9hqn9lwL+8zdB3AEtPrBaL+Apc+cfovBcD4
EI/eOEBvTQZqK+Zj3AL90BvtyrNFUHZa8vHt5zRfLDrjbpEBMwpd7rTiYMa63aw1iaq16Nl94qn4
gyPaf2ZvvdzZjIJYA9R8LPhYvZPZbBRp0eLXaCNbzq0rbQd81VAEaWn2x7hYbL+p0wo4W/zDnV33
zDH/ci230Yn1CeyIqU7XchjzaqrRxws9JfWIWi1wKIWbPKD9h19wQ6Pp7Tl9eXig+Q1KGqL+Ftyf
QlEnrbQ8SQcVgB/BdAOQzbdWIYmyqzzMrCqJVryuz2QSry0klcctmaAgZ59mEkiBtLTHGVQV5nSV
ELWBucRI6e1He/kGcjQg5wwYHGVAUMTPF3KwjMTtxKCHHilCpFmYaC8NzcAccueZ6PL1oZDP40bg
CD69MY18yvBD4oFSCThVqyQy0dhUYMXyz4uZXMyUoBDd50XfZCefP1WXjENqIm8Uot+87sBDfkvH
ONmU4ymALUio/BcmET8BZF6RcH2h0wcSDlihJfSNHkuTrSEF1b08CfSCf7w91Ctxx0bHY7lsEj3j
BVtKX5uiRTZGD2cxFLsJQGmUugohpebCWp2wMV1RDb8FIS/DxEtG35aLTpNJUc/5bZ39KKdHqiIb
r+pr3HcndcBySrpBwvW9o5G9BIi9z2GfJLbP9Zh9RoNHCyVAzkBr23+mprEFGlTJAaZDkeNMAGr+
fLlHrjIkOBEmd2Y9P7i57c/6zZoCNoOPR08Sdbgzy/DaCcTFrm28fdplp5G8kmgb6dvjkaBORShM
YRIFTjZUZfo+BpR75jJ57QDydJ7M5SZBm+RkP7tgRrUs5lAfliw7GirQuKqMh6AaBPBodBfQn0/P
HHqvXWDE0BRDIUODID+Z1MzWCkH9artIliRSakVe6Ho67mvDbO9oToCd1FJ1j0qbe2bkVycX4DC3
C8RhGkDPl7NBb9eEZKGHudSB3w+0R6tJE+GAhnPEYp57p147mFD4pQawkTtQPHg+3tTPuTkpzK4R
d3lkVIMFtk2kO81hb7/9+hqvrCQJAxEBvDmqNacC9kas6pMlkMvoOvCWsm+OvapkCJVlEJs2Tqqi
yV25iKNXat7VIlXvHQTJB9WVClGRioVPN7l3djKZfsoV6KeardCWlztjnfPDpJfxXi1rOxyN7EGN
E2w5oBc96MqaXiJVSbO6h4wm4NTv4zrHgr3EJhxI6gJZZ5mOGcZux0pfW9DL7hqAnXL9xNCG3duz
8MqE44ICNhw2Or70p2naOAq9WGe2VjrBJLGl3t1R5cCdr0nWM2/OL1/O50EwSiz/OdbpNVpklSqT
FCLT2BkK0FJwr6sGJCur7OY453MLjbjrd9JQzF0cG9Zu7JJyl+dFeaSKiExOYwz7spdtMLajuGyW
DR7WjPaZKXllz/MxcVagPU3IdCrJHJc6Rg6SXGlin1645fqhLdriI4Qig/N9Xc/Jmb46HgKq9Bhx
nTN/dXN+KxUDUFSKaQvgvGGM7yp16g9d7Fm7dqiMHUTG4sw6vLrkVCZhMBPNvPAvUBLher2taGHX
aslVvsFxFIrKEcj8+cw79uvwPV1yzi18xwiEcejaIqvfnk0x80nJtzJLBUn6I+yhMgczbSj3szVO
eMQUaXZbzI5z6/Xq/VSgLGpBVzsYseJdZ2UjP0sM5tNGf8qHTrtqZ68rfZyCbDzuZVmxTcACGRdS
zl6gIDhMZUz2kQd0LlRmrwcF6GB/BntipksDS2eygtmOwUT2ilg30zfpfFT7WV8RKQQlG6Nt6gSa
Urmrr6/dhIFG1l54JRQJ+kzG8L5xqJb4VEyd64SY3NyJtUxvylIv0fxIdPurVRpz7i+WgSQrRjll
s9ccISzwmjrIK26pAejfklSFbzlF/wUuX/FTG0FTQb1BZaoxQWkpqeF+cqd+urdyfbjGp275XOnV
iPCWqrc7aQ21zp3e658qsp5y500W6Cojlt2G7s37R0TCmvc4Fmq7CRoUfCmtNK+lcOQXb8m0+34g
1vOnNY6oB+HcKzBAEkFvQ+MM0J/ufiTWkEHRAUQE3Ms0eU07ko+9TJDTPHO/vHYGkxvB6yMrd162
ZoghnAEpmK3U2oK0tj835ZBFxtBooWsXAuBxZ5wZ87X9jwUAr5vDBc4Az/dkwiHlVhZjAnMC4s3O
9Q0wkVE3F92Z/f/qUHDnoK+Y1BpPeazIF8WuPgImxJtYuxBS7fapGOrPyOeeYyCeKMr9irzIGpB+
puhGTnaqDqEjiDsMwGrCDiQjCMveulSrVD/IxHvX1c5w04PnCyQiGGhzJlrUGosXmBT+LpbNDSjB
XCxCbnA9TnD49sCavP3bV81raw1XzNxQBlRBTrVAVrebdRVX6hCl8DpcirYMNmHYoEaYHn/WYno3
5ufYqa9U5BB1RDqBg5y4gpbM88WeBlOfoUBh+msUtLtXzp6oNJcW/PEov1dlbsNVMfLiwXKTAZ5U
NScPKBDOH5elit+DPLV6P0Py6hbKiXZOkf+XMeHJ8QhfnhIXAg8Ygp86WVd63zdSi9WwWLMhCbpx
7gG+gRAf/dSY3csByaTPBdm8CT3YABeB3nN+ncK9Ln3KfNlnkcr2p2WL6h08GpnicmSq1+sMfI5M
rPuSAiy7k2sKWyEmUPnWKJ3zMMvM/DFsyM9/HonDR6W4xTnP6XeqaWi5HEGimqmxQfbfOdny2MnB
DGZXzXZeZ52TtHtlP8HzhI2Klg551KnGFPOsxeBrWdpONaPSwTHPSdSEJlpq3xaFk22Y4XPQjlfe
6M0TAhW0/0XdmS3Hba1Z+lUq+h5qzENEdV8AmciBg0hRlC3dICiLxjwPewNPXx9odx1lKovZrqvu
CB87dCQKSOTGHv5/rW8xZ7Gkrb//04LWLe7UVs7AaaNNY+q1dR8siE0Ow2hei3O5ULTlEEWZAzUU
W3AadafXclDhTtjjCFhXYT/Gc9xsI5elwxGD5huKHpGL20dbTyycNEv3Rgq1CpV2zr7hepZXvtwL
Zaa3Ex2HOpPT7vkuJeuFhye/YKNYeaRcUe7xpxIOZYMnwc9UUd28Sd/tRKSbxsqGK5f/VReCqddU
cehx0l7FQvrpwxAOlDuE9pwMOtv5UWpj+rSYi3XTE32180rLeCT5hNJ2XnbPrpuPTw3+wGMzYELD
TCZ84PDSJwKBU0yvzv98y8gQXKHo6xmNafj05hbpFVEGrWyjlK22a9TszuwAWyhucizibL6ygF06
7aOII3prFTcS9HM2qRGNjuxxpqaCqhi5rA2aIG+WdpcCJAryxOQboI7kOwN4RUohVauZG6qR8ZXV
bd28nc1eCHVWwRj1FtQHZ1+JbhFXYdJC2MTrGw6EAs+KmPQrxbcLA28VprKqQZODvbP+/k9vnO0U
k9YXOGCswtYe61mf4R/N+Osm5MWIiaoNWMfuUJlpfBhbeJbvr1qXLk+CLv1Q+jrw588uT6cogWTX
G5tloioXLcAIK7UmSzYq89CcCmyNuAOCrGg/N4mjXDH6Xxr2a2WJoxm0dBdJ2emnT4rcUdORSl0a
LbYPD9i+GdXJ22DfKMNhcuf92hWgHCndrVvIIrSAPATY8XQ/E3ayrfFLbIzU+oRHqLnyaC5MwBwh
SB9bq9tspM5GfepNi1nHhr6ZAadvkkXXHjq2Jwejp62UG8UEBHu5ViG4dFG6KAggGf6UgM8mRTnq
SKHshEE3r0iX/N4YqyXEy5fui3FxbubhWlNv/RvPhznbXOY8zmcaZe7TryDDUDNJoj+pyxre6lzI
Ql2V9UZAMr2FhWKs7UV8LEZS7pZZmfwp8+Tn3OteCo8cThwI3ZUHf+HECNEd1Qb/sHs4FwcUZWWP
ddvoG0Om3ZPi2ONOmRp8HJ2908viGij/wprHcRhLnc25eAUJnT6APKbgZRSVsUk1q9xmjcUZaWQv
aUNEuzbNr3/X+cNGr7uCUCgkotc6vZbF+1bEXmFsaB8PN+RW0jNJhiwQUstIGkwWvxaki2UdbHLc
Y8OhSezqymx+aYgxj6Pb5AGvEvzTe4DO1/eVyj0suCh57+sCi4bzXOHJxiWTKQFOt+/vzzIXL4lS
adWl8EKd170yLa2lNCWT3JIM95WG7d2O8E96MVHGiFrmxB8EWYvvX/Xi7MLMsgpFUQAjVj39pGBc
CW3VIgYSvPMDNqtmm8vRvmmjedm5bYrxdKrdLTxhLBbRkLnhgpDOjwdIYPZceVuVTPOtMJw2UBy+
oPdv79IwZ7Vn4mPlR4Runt4d4eyu2ZeJsTFnDTWIhw/YaSKJEWKytmYmvWtv+voXng8+RGtw7GCu
U7A4m9AYCr255Prbt+AetJy6gJ1peUhierOLjOY1tXN5zOMy/tjkdX+ISiaEZnKru0pasPii2Gd3
KA7vP4ZLrx8tBkejz4b8/HzLCb5wrDgUI8dEtLjgktyhnZs3w0oref9Kl0Yh+ztEpg66GPTgpw+c
nKw0JYweeQhU5lvHLHJqvIuzG0xZ4pmy1JvYIOXhn18UJQ+9mlWbBe/u9KIZEuU0Ngdzo5iV2M4y
3i1DRx4HyE5kFPVnJEqf37/ipQeK7g2yKBU+xv46DH7aUUhtKjKAiSb7CAdgTGvS78Z75eekEF7b
ql0o3bM60s2DXMQx5fxUDoYhtrROGNS1VOMb/sB0D/f4ZoRjEBAJxcRWeuk24ci565xCDyTF49uK
3ODQtcbhxsyKBY220hwaNrbbirAxRL/Upuc6uTL1XtrosKFEgU/sA9zV8+8h7uM87wmwchUgSnob
v1Sj1h2TrsMGNeX5cbSWydfqRNsijrsWf33xOXFqNB1mf8CvZ1eHdVKNcR2b7CXnKSwG5tyxV6dP
ALWbHdVF9U4ts8+2K+fDPx8MHmcrhiCNFZqGp4MhERS7rKjgwgkUrQ4owY0jcSNxcBj+O5cCkkXU
KXA61zkbd2ZtEMHcMtJ7INOBu8LIi0Sfty6kmO37n+qtD34+lVFOZORRCVqNK2cfyy1wO0jqirWR
9fdaM46I0/tl6yna98St2juZeNmxle0fdNR0djDWHFiLB3Ng0dEVjlu1VkhX6/s80CsDDwHzrlaA
NrY5zqMPKsRNzHKxi+1S9esEtpKitOaVT3FpPiIhgfMmbgAAaWcfYu4UDN4E3a59d9AbXYl8tjLb
Y+u0XTDif2dbgOnx/Uf3C8aQFiYi1VUktQZvoJg7fXQGPI686gWPrh3TGzLVDJ88LyQGWP42HQ1V
gofNL8B14IkQ9nUz1dDp3r+HCzMUkxOYBMQqdAbOMWcANQmcdxgpjSJ6BEll87Fxna8ppJgrsPXL
nxZ2K3stDjm0+U4/LZVdT2aRbm60eEJ7iwOWCrP8M6+EG9p5PeycUY6BWoIYM2wFWI3nXYvuvlTo
4GhPMWV99Ew9Z9+zZaL+ViO+Z8wc+QEhjhE4Ue36kyXEntHnghxs09A2c+W2hlnul6nlofaDIUEu
jXFl+3f5dtYxB9kW2dD5gluXc6KkxHpvSDNsAmMA5JhqNRRzfbA2FfsAn6yYJTTYsW0FNddDgcM+
aODWgQYC5P7+WLiwC0JjoLIgs4ascNbTLyjVlkgZoKJt8swdbxaNCWohNuLOUkg+zGrtijjr0tBD
hLK2orAGYGA4vRzRvJYVxyXLMZ1Tn4iS/JAlHkdKagBXHvTFS9FmW7ttBKif77P72JkroXfmplMj
JhErYeq1JmAMrXJtiK13fTYdvlkE/8+l1of805JfiQJ+Us0LldWQr6A/qlu9F+3m/a/qFzzh2/hd
KzJvoheoqqeXcQAa9K5gqzZX8/BiUwgKUPyQRYgk8NBPObOkplUH7McVrPFZ+p5CqRlqVrfthyLZ
uWP+D5m+b32BtXaC641uNxnYZy9XQlp4K9cFzqZbhPAX5WBiNJQM9K4Ndbvs/kij2fSHpVruBDac
Q9L1yS4Tg759/+lcGsjU8zFjMM3wep3diDXj9+rq9bXKGkFPrs3uOFEXvl2hEqmT/Gpm5zpR//Kl
c2y32NBr7CzPLtgYVmS1EnNRoz4APCIooJLfYkVYu3EG9FEP5QJYiRS4bRpn7Z3oEi9M8cx/STqR
XHmtLn74lZYNK21tR5wJKZq0toql7hmAy5iSSGAvu74gCKXtnTq0Eme8FgtyYe2kDcSVVgPBepI+
HYpNNljF0LYcYiG0+ZWATdg30MmVuiYBdsw2w4p2e/8bvvRCvwmwNSqCDKf19396y5R5qpu+noyN
asTxsSywqmMs7QInba+t0m/r0vmXi82JGZq3lVLo2bUcE/QLnC5EhlSBtyBfSlrCvdwyf3WgNGLY
nzU1ai8fvE0NpjsoxlKD7RopYaeo7YaCdrzVc805WkPTHKqqLW9dEwOkS3sozNtK2dCUh3wE/XIv
Emv29VgQQGYW9Q4IIqBGabhhojjtxwIrZZiklY5WxblWZLuwMSYWa3Vfr13SX85ki+lW2WguBoLH
kmRhSs0b8ML2rqXAtCGEjDJznsyHbiQT7v1v89KQZS+OFdWlCcH8fPptYlvy3M5MTISlgLvGpu4f
Ylup/VHPIk4nqvrfeEVMitlrEObaDD67Xj7ZkNzNlvmhd+ZAT6Xt6zWxqhBENL9ODXv//ue79GR/
vt7ZK2k06mIlyKmxH43SH6YO9KGS3CLGGQ4kmuf3Y2eA9tLm7kpC+3qWOR+6ay2N/xF3hrjq9MEm
VkabTEWAgT44h9daucdsZkfrLrN4pl2b35WMpiAFywPCy7um6brUKcYATdkeWi2a6HNdstJ1Splz
ctgs2egBYKjTrxHb8GNdePKQVK4Ihl4f9qU0o1CYgw4EYmpf0hnZmVN1tzBkNAr9RFYJ0RX3U5pX
V76Zi3e4umw5K1H05zGdPqFMyxjzRDRQ8kBFCJPvhwGBZssWAsT2KoBvHJdQhzkr0aRJPXQHeg+Y
q9XbXrcJQpid7E4QTnmvxna/ndhoP70/di61YEDhclylFciNnusctV5pNdA9a3NFSStfLoVJXoj+
I10Mgm46OH2IPwigiXM7NBTKwMQJFx+BXXRXVtVLgwnDp0fnf0Wdn8+DVj5og4RrtDG1lX2MVDAo
ldw8uEsUw+Wz7d04mV8XdpBhOku6h+8/iEtT/s+XP9tYlQmRPLGHiE7K3nyOqFJgbKGICXFUfX7/
Um9iw/P3Bn/Q29ygQis5K8+lU0bmR1IjzMrBHQp9LrejUDFcm1Z9GHGvfIpdvb/VmwWMb5vNpAZV
8N1cVj1ZRdYnTjM/Sj178jhOHtFqWhtLk87v7AuR6xJKck8LaH5RCEEF3GZHQWkaIC5FPtxCtdO+
qlWhbbWqL9hEAlq0rLzeSW9CtaPH1W1EdzQEluCGbVUatxat6KM16m04Fjp4Xc0WwfuP4629dv44
XHYSa7ILHapz4SvPwqy0Ea0ki9X4mCSYfTHuOUiA4ygACmDcTs3oHPVybu+yaWlCYu7EzZIOdpAa
5vKxdrJpS3up9o3WgULXjMuXFtDZx3hsqp1hZxWveTa/LjmSWmtyrjVWLg0dTCDauidiJT+XA1KL
EppeutpmiLj1uUy6HXrrfEfLo7uytKzzxS+Pit4xHmlkjpikT+cTy0wnd5zoos1lnof0eCCiZ2N5
31DJ9x05VpsZv+6VcKiLn48ZQqNn6eiAfE4vCqqg1MyRLo3lFGNoTFb5RQjnRUMuduWIeOlKyC7W
73RF+56f4bXS4QClcKWuE8MBzfoxAvz3kDvGtT3BxSvR56YTitgM4dbpZ8Ls0uLTZWImv7g56CUI
cJxc0VZ3hHJlfF+8FJwgOhNUapnbTi+1tJTrENLxnZnw4Wy7LUKnZwuUJm57pfB/YXjg0aHHihsC
a9h5ino5W1Q5I9ogXR8PhwE24M7S6i5Aoor3OqehOitXW10XPp9Fb4kyDy8/tp2zR+mZfexWjadv
oMB62yY2C9RYQINJ17xW2r1UDaS5QwcPzQqkHPds5uyBjHjRTCdl8rpqN9uIKlO0I1s1Ue07JTW6
rcQPDrq5E9+yBHJZ4q6sAjfJN1hV+p1S1BSBvRg5I6iQDau2FS6t4t46U6x+qvVMRxpt1K+NPlCd
KKIK4lcd79K++fb+pHdpZ4AehtYc7U+iHs6XO63R07+UFriO6n2K58JvlD6+7YouPk5Rw+54zFaa
ZpGFbT7PO1uqwLiLsg6iNfJKFRkp0aUw7vqJWFXFs+sv79/iOi7P5hryoKlko17XOHme7e6oZGmr
0RZZ+YyE2nRkd8wSNfrnr/xPV/nlRXTJGBBqzdsx1olyhHGVBSZ8gX2egDp9/wNd2GEwbmg4ryQL
RuzZMboQVNsGzvNIHiz8304+7fp2bNAAOd42BYz5yH42++RVRnNAj1teeTkvvCdUU+g7I35YdQZn
Y1cdZ8b1DARBElfGx02z42IOfyii63fvf9CLV2Jbvuaysh07t0hrg4GGZFXxJHVcP5GXJXbdmFA4
hyP21zP9O1/o4a/xcBZodPbL9/ON/h/kgDEGfnqev3C/HupuGOOX4mfi19uP/EX4UuwPgDhIBcJG
R0Eb6Qbj7C/El2JoH0iJXMFizOdrxuh/Ir5MfU084pBEH2PVA6zG5b8RX4b6gT3gasWhCKDD+3X/
CeLrdJBzBWZFhKJspLFScjY7m40hahaLqaI/jfvcuSfgKn2c+qgN3SkmdrhK6Uc15EL7bZWndyoO
5qefntXf4+HnbJ+3iPp/TRvcgKnhe0EVy0v2Rm86Xe4EmW5VwlEj4E6VZ6UfQHSOuslVcapOMPn9
pp5BtppDn95bKCypk0Lt3iJIhDxaA92/kZbdfCln+2uUNkAqW2mIzzr9k2WnNIU1hV2F613a116b
sxbCeuurdWFFiK1mGu1tzv6p7NNCssf3CVDYtjlh7Gcyte2wTxvQsojUnN85yI3I1KVCcs8QLXp6
INVGy29mqffRlV3Dmcnk7WbWaYKGMnYDRFPrWv/zzcxzj4jdEHgLpKDfNY2oAtGw52ootST7TsCD
henczNxNlJdLHVb9NEX7DvucupMQrZJjDd9xDnXFiuagUNSs2BYiJi7ATPu0v9FVcbVwfFqK4KZt
3VmNMZjh11aMfbZVVHJ8DVCjZCAti/kbk5xm7+26sN2gqXN43DkJLARhxyle8DxRUcW8P/zOdNLr
HcAR4bVkA0mpmDPF6WMjaSG3NULfwKgmUekn04K3q5SefBNywf1oay9LjmpkTmC4zNkzKY2NtYwH
H9No9CnXCzpVAxEsxHppBWxkJWvT4craeuk2GW62znPiHpmjT2/T9dKV4wPRgTcplxCP3fFJ7eo8
bEYV6a+qt4MWdDoOiX22KHpy3ywyyXYybsDQ6urSym2/dBoJkVXrouzuDaFfcUSfVSbXR4llgHXy
rczLszyrKzHM9bmr9TrwaivuqA4aOJayZFjB8rOwl43VzKR9Tp5JNtBcum1guwUgfwX14b5Cwj/6
scjcI9bx8XufiDY0G5mLGxB93zMc1TU92Lz7VFtD6wagYyZlLUIAXOoUEanbufNiE5R4Vk4fO7jH
1o4cbzt6ppMunh1KmpavAgOhPjqW7jVJ6FnvjA+/ci9wR1Le53YpQJ9+Qc5S6NWMhiuY4oxOg+nq
8eiXqgpIVahlTPpE1CJzEMLMtoJu2W+JOxm3HbnuBPjUQHeDlt2ks3l/eONH57o/T6/YuAAdgRxF
ZLI6c86+lBYz0Oiac07GSV04B60W7UEMs8xQ9dVt9T3TS2jPTpRW401RDocqHetsmwkDYNjgPnjA
OkC3T1IcnKaQAfjZsM+67suojuLzbHi/E1ZtHEBcCTKAylFLgHw0zrbvOnkL9AVcMfJjNlHVx5RD
Ye+n+lAdO7ccdobaZQQsuurnmjpXBRAmMJziuYgX+35my0O7ap5B4BCKG1gqZe6oRSajOgGtlOGp
cQwRdsX859TahGQ01TepdjOZUATg3EANQh8O4kjd611SbHSnK286t+NOFOpBVTtQGmG4JD/yjmQl
xEvcL0MVDk6vAkvwlbS17ry56MN5mTFRO+N4nKX8tFB82MXoyvZLI5snEB5PZB5obA51dV/IbLkz
Jd0NuLVVHpZx2+waabsvSltQgo+N5C4qU8qfXWR/Yy4/9gZNQMw63n6u1XiPfbs6ypbAhIndJhkP
A0i+AGz1VG5wWVm/tXYsg9xRnojt9vw+G6pDoc3xThvUMoRJCIgPfiVpSUJ8amr92Yva/KPekPSk
pegFZjTywNFIX0mr25lkwt+7UirfuskkHrZUM5JS1GxYqN8IW1hHz87HVzm27Y9yKAMgUICJ+pz2
jSweFHeQ29aNyqcmGb6luidDdaxeDYm7fuu1MnY3uIqg28+qvTzSr8i+q50G1UOuNvWgEVH2Zz/0
zo+W48SDZ472b52M3FeodNUQ0NXANI5h/N7M7HTX9HfsO3SzHA82aan7pK4pQ6nVjWr18OPBkYMl
5nvY4pig70Of3dtkMiGqyY7TRzEM4hAvXXQw6rKsd4IQ5/sJ4ZFPlbqDLO+RPDSJGvmua2+UmRqQ
PtnJF2OG4l8txk0WR2LrASc4xpwyXF+UhUlxMakOwxQX+2VuJmZ9i7Sspp3+mPK4G/nSqu6FI2T3
XReGzgAV5hK6qV49gRWhBwVt2vYFOxsY9nWdvHgVORRjQuMmHQiycvtm+A0zCQHFSpkCNEcUD2xd
V1aUhp2JB9cbSWWgx+z67Vg0pW/n5pjxJqHgCHNpO90h6WW6GzPT9Int+j1WLOPJhZq+Vaa5/c7E
mu+FqbffEpBeD0AVBcIcYMvanE0bHnoLs45wrZwJ9nOboaqWs2NDz3bNZKMuOgBKRc/1ZyudhJ90
MXO5LXllPVSVh7Id89s5b5e7GLg6KWMqYpokvSssgp+9xPT2FWWBG2NyKPaTebtrxfidrsT4rOmM
WMw8gCRFanfh5AIzKEuzOBbQBMmC+jqMYJsoMXUHIPmJFVB+IpJV18TXesnTR2+C4uOJXHt0Cdz6
hFRGOegT3NMZ2eauKx1v34uk+yyhW/eb0slNMAnqA79Kv2RqxTnSmazJrybFORCqE38uHEd+n+DE
/z7MMK+DqifJvXSa+n6GqbrX8oF/yYR4zy6aux9ajZgOvndWfR3yedrPCiEiPKR5H5HmnftDERFm
YFRd8Yz9+NEosvKjVOz5u7fEgGDm4XtpWq9ei/sVe5aS3JCqXjwhuKYro2fTnzJtVfa+RlbfKmbs
7aJMSfa9u9h7fTH4+oxcuGJDGksVRKxzz2W//OjSdPzdVIb6U6mVgjqL4R5TpZNBsqwPQfIc/ygz
sRyckvZeTmKqt3EqrdzKDN56bEX9unqYlJW1JN7SkjSg9Sup9JcpFe22b4fqi567xsfcQqZsOaW8
Nere3mtqkh/1qHnRhmh6JFQqO8KQlztSiJzQtpT8vpO2um1EB2++6vovETi820J0+mF2s5lQsGl4
aIs+/9gPXE3wp+MtpnI/X2OAu0nOW4eIIFShBMexAxO/0ZEZ7vOunKydHdedFUZFby/hnKftR5cA
Lz+lTtj5JUKPVxUvOjUUlXk/L9N7u+cgIezBAzOg7/mvF9LbeEXxMN2VblVtMWt3D2M20W6dXDfo
bVx1cTt/IS2r2lg1gM26l/bvyIq8kLwBEO55S4DZGMG5DXo1MxQ/X62p7jQ9xp2e31nEVH7S0IEc
sjrKa18rC/DtJJekB0da6peWgxlNOcW+JdjBCZKIQj9se1ffFaTGbTsrdfZaLZU/Omd6Tb1aP0Sp
7h7ZO6OvsCf+5UTMaH6kCQzmVZqR/MSOumubeovesQtl5+qfG6kpi1+N5g+lN7xbNylXN+AwTh/T
UQ/XuJ9Macbnvqy0nTWp9ueGQkE4yGY8LHmtf3O8MuxdhxyCZFi0V6shg9qZ9eohMuNuxyZUfpVj
s9zTyxzvUysG0Rmn/cHGlbH4bZOTH1s08sZIl/nj0M3tfhrohFa2pvvMAMZNSurGMzaE36bF846K
QeqsLxyCpBqYbqO/+kR8N81v0oJT18I42ZGWVx1N1FM08iYlD6Ki7th26K+NbQoCYUQRmuvc4k5l
FritdD/TZbDjoJsKeyekroWla9ZPvNnFzdJ2A0ndXR4HLjtw34yM2YetYm7n2lK+DNas3qd17nyV
RunsiYzQ8PBGEXqoCLYAJl5OYq02uZ9pNnZf2lg1fleEZJZ3QNG8ahxMH+xqIXqnL8d4a8qhxgzp
Li/6ZD6VbkrcDouQdAYPoofsvo1TET9N+MX+FEudv8YQgR7TNMpDe1DsvduTRuOT29bhinInPYD/
Lw+2PRD51CQ/Bnsh0T23Ou5Qzfw09ZpN3SX53bB+Z7oZKzP6AdaqPF2hZAiz/TzjFTFmtX2q07rn
ZGGyu5BIbXaZXLTAmCSZ8MaUxo+63tUDL1ae/tCoXdzoek81taG59EejpsSiGNNgbgcRzV/E1CiP
SBYSsVEWoBp+483W7yR0WUFJm+JpMqz2t7ZOZ4un4v5IdBwLG1JYmQFMAjB8Wanzg4XggqM2od3H
mUivj+jW+OxDlRBWwItVbDyPtz4c5ZzcllNefxoJsoU0oM4/xhr4BezLudNDgm2cr+gbwDmrGsEG
Pts/99kk+kwlZ8PLog2DdfQN4uSH0FNKKY/ERWTuF5Jmq1ArRpwRa1GYt13QoPCYtLvSFCEHW4/C
MRG3sd9Jgucep7SZZ4MRilt138ZkdvpRqzf2nlyb+YHRkce3XjrHIsxa7Jcboc6TFepEy5VBrLv1
fuwH71mDEf1DN4ZmP3HY+zNubTaroyiHOzku8QOm0Nx3pxE1R5ctq39d9cY1p9wmq2Osqjv0NnUV
JJr3o1IHd/IzY2LLEzvtV1be5LZxNHWvAsyLg0ymRI2NqhnNG7UfWDcwa9m7SEkbVjGjSW6BtGPM
7WhYB/nA/mbDylN/LdvYkVvM/9GzDQxwDEmQXAC36UUtNtOiOYx9xW71MPam4scAo+y5aMkZlvSO
ybNZw4v4O2vlJWLZKgK2mHXuZ64TfwbMHL2oi+tghDCUckcoGiifgoTPZ5GC0t2Rr+B8rUBW9IFU
jGHYad6MViRlW94FwGmcFy8j8ouYOHaE9jebRDASKZ1BTQK17vN7ZUwIR5phAxMpRJYmOlCyOT5J
NtvsSdBRkxym4DbfiBaind+kenJb1JNyPyHhK4J1uaZhIlIhjnlUuc9aa0iLfEz41jdknzRKkI+5
l32riG295VWulKOqQsvdsT0Yl102W7W+5ZRdjrCSuq64EcmCA6gVwk2CsYvUL26fk1NF4x8yfhEr
jFe9IqCYvXtrQTVSLaXzzaoh99Jg35LeGGrpfEEEMGRgIfhGt24zWiJ0WpfNcSXoPAY0gT125Wrh
PJqNlt7Pgkxt28v4topCJb6yyZEAWeSZ3SmjdL8mnVTkJhpdY1vZlf2pXuQxthP7oVUj/djomfKi
JxoYw8FceGBZkfVKQHyIgtJNJLuJ8J8nglhYGkpbiwkFM73fsAOguKztttzW8FZvxjE2XiST931d
NNOfHrVIk9dIqcnBNAemvKQzez8rS86cY6eLZpfbA9ThOVngrkEcnK2QWzfsUJpTUwVKr6BqaqC/
99v3z9dv/MiT47W10huwU6xqcSq5Z02PlviUfoq03nfahsy2JeH0k8YYmPLMa7DnZgS1FMR4ET46
ZvbLlC0GGaGCcHaWaN0bAvh/8fCxjhbF3AIwjUvf0OAQENykk0tG03r8OuqysANYKeWNiheaqMxk
EgQNMfxN31YI3gwmjNJHURSmsmNq8VCMGGMR+2qyeIPfDiSbrfuF3ArSsiAJ8/2H8EtxynnjPFC+
Y9xBIT23D7UVPTWVM7S/wPP5A1EvHrkp6uvXWRCqyK2IQDUa7ZF8bzb8LOi5n9uLNgSDlWt3ZOhl
H7UiNRm1qSmvaI5+KdJyc/jZkLS/hS2Y5zenEi48NC27vh7h5XMcaRz8wOx7JNeWbTnditjNdoUp
1XQ7LJlV75yinfpAMeFZXyk2rtXMk8GCph5XwtoaB1bxC48xboBXZRPuB22esS9P3U1J4tg2to0h
XPLMujI4T9s6azVzpTvBG8XoBpjsvIFkVl4vUqzR6IXMl0GRzZfB7hfkn7b38v4IuHgl9O8rxthF
GqSfFr/KuFayOp4heqb0cNPZU49tmSCn8ibz8Hapf9RA+lyX/PPvJ62i//3vJ1kz/2UizckP0Zn6
+8JrV+fkF9tqSIf5cXzt5k+v/VgMbxeIX+v1T/7f/ua/vb79LZ/n5vV//Y8/6rFiB/vpNU7r6qRZ
tOaq/M+f//6/f+7+peTnji/Vv929zK+//szfDSbnAwZtinuUNRDqcACgxvd3g8n7AIOfLjujDSzF
im37zw6TQ/IMBvk3PzGdp587TI76gRrmWs9FgmD9k+7Sm4PhpyGPfmGlwNB6p+GPBv1cjZuacQOL
kLiP0l4qO4DyFR+ySTPD3nbyPSGxDnSvKYUg2CndeN+uCJ4bFfx3SQ0so7qiKGk6+3FE/dUfWlCR
fjIIsESKmax1S8dLf5sshXA0dm/iW6ElqRMmQyQXIq1VaD5SU5kIM6qxKtu4aa3aAwFq9MZ4sNVU
/qndtIs/S60gpbSpfW/snXRHPYGiYmU21QuB6IsTqFE2PrHbx3w4K2mQp736LExm692UeiX1RnXp
NgaR8GG/tGyhiTEXZJ8iKD8K28r+0Dldk+fTl0Gmy/jYYHmdgtluxi+0lrRyk8Rtu+tTgbGfUk+x
q7zhM0e2sghdnTQT2SZ7M7LzsFLYpW4zzYnCJVG0F71jj+OXI22HGazli0T+/K1yp2ZfC7P1LdA3
+3/+/v2XL9fJK/j/W9wTyQ3vvYZPzUt68gq+/fm/XkHzA8HNTOg0MhmHNOH+9QZq7geM4x59X3J+
0Hytgsq/Y5xM4wMiytX347EgIEn9V49Xdz4gAlVtXj96sqvn/Z+8hWe5OKwEK4aJYxKuFnKGeNdP
52fhjl2ctMg1gS2XnV/hBVj2jlLZRjCC9d8tcd6rlM1mrfOdSZHjRtrTMm7ifI667TBGWOszWfL/
6JHldVtkJaQrU1Z0uy0RvI4Z1HMHkQMaYNlsvFIk7qefnvWFNjFqhLVT8dNUYvOoANDgkaQj/ra0
nX6IZlZ7DnnTn6OludMjFwUo3nsCyJQcWOl8h9NP4ttEBW41xVhuiavDyy108zXy9CL+SnTOaOzs
riThp0ZynP/GuQfITK9XJQC1mZaANhnG+DJykCP+tyW9MwAWVduB1TiUy2BejHaopYvePTVrKnlG
Ka1+UJxYM3Y41OxpSxYJqqEFGmiENLZVJx+ps1oEFbvdMvAKxbG2mV0S/10Sn4u7qmkf6NZ5GL10
BaeZ+hatRbK8HPwlI6R0QySi8pzYKy49LtOo2w3opv80yI40Bp9EwfY+1dL2q6vTxrwZ5ExJkC06
iRqi8kpIKAXdkynKQCSNI4GYW+J69GLTYHLUybhF9d3Fpr7FsTB/EuQaRb4hm/mrotOPgLIyjfQa
2pg+Y2ZNnk0PRIh5W+RZ+pled8PWpUgFaK+Yo23t4lOkFweyc9MPspXf+Gm4kmMjJ/E58WpbeaQz
0IwhilE1DVTgkZ8yuDHWHRWEcg6NoRc5Z0Rv7bqiQfg6QFwaA2XqiSlN5qn7waYicp6SqiJaF/hu
s+xdoCAyyIQUXznVF0WYuLMWB42Mk+VhNLQ2D92WrbNvtVocs5/WPHJZBy2hxzENI4diB6SdarTG
J2dpp5Sg9ZRPMWR687UeoSwfQBTqj4KteR3UcTJA1oHtsSWHMZHh7M2dGXCal+39kIAq9yPRm/PG
jT3OMiw3/0HeeS25jWRp+ImwASQyYW4Jgqa8TMndIKSWBO89nn4/lHp3RYpbDO3tRkxEa2aiBSKR
5uT5nU5yqWWVME31fLmxRU1Oe65nzqe+hdqxHYjGIb9e9dHHqLDJW89klUpfBWPRHrWwnUY8NYq8
/jzGefKzrMgh25SFDI3vpWqmJwJ4l8Trh1KbVs8n+dWo4SrcUKSPwS7g0u54HVm1OLy1fVKjNsOq
A32rCqNnUr3Hb6JMcMsphd6xkrKF7Kk4DarOwwm/x7yWs8W6CSeDv0zS/pmNTUM/g1R1msd5v6FN
wbxwBqyHb8sJLzuvlqNj7ArXnZ7wSqLdUtvjoL3Dj9uBl60ZLLbOcBBTg8Pwl/azkUVbTL+mJwzS
0lmS+bkuRWzRBqCEJBn4KypVtNOXqSSa9MD5utB1LbEIo0/Wmdh7f5f4rSzjpqOQ5vKrpeSFJptK
Ra77YYpwdZY4LtOrwtJiqj5zf+7EY0b/ONj9mq6LqAP1qcfWI9pCH2dr+DXpEELl7s7BVm7YinYp
iruIE53VYWUpWbOt89WWIZH3MiY2bNsMofokEO1b2PGMidiEs216uEG1bxgTOtZxNMvPWhekd4qo
10fLGLV6QyqO/IbkWnabIii/Y/cJXGmK5DYK2XVh7apj3+KzZRVVhw0WhnqHMC9+huSXbpdCWOHO
Qs/wgHreBnBO6XDsgLZ6unhBB4F70dXoF0mgf5wGo2frT4WfLMn8eUJS+1DaevHsDoQ+cxyE5Zcx
Q52fYe2L1EcrqN37tBe05YN825Rl9kGHYnis1Vjeqx6b1k0eVsmTydWq99CUmYcQc0F7BYmi52xS
7xzkdwZfKo5JIdeHrnvjiBEttsvfYG2a0E4E47PqXfqCFDwPOICBRogRIhIX8eKlbhgjbVBIxSrD
nuGwo1HZCppiT5aRl3cE5/ENTK1/30+02tqgxc/PnujoNmtka9WROx0SdPV2rqJ0Ygyd+XEp+vou
HEs8NZQxsx13z4iNk4dZkM2djM1HxyhL0CQVaAncBFVoxyEvg49TmrzrlyY8dnXf3PH2GU7Tff95
colOIB8xOKZATl6V9eW+Spm6Q1eZ7daOkwLKHgs6xsoFQ5zJMQj5divT4xrFyk2MAUh7SSN8VlQW
/SSbPH/Hjp2HmyrAm3+TUDzvdTcEC67sPHoc3dpN/bGumx1xFqRxZ9JaajrvXA+8pM6Tu8UFy/Uc
+qT/OFEGkrjYcaWhRhuCr+WyIjd5Ib70eVPS5UfD9S2ONTAYHC/nd/VYW2Ryh7W2ybhupFt77jrC
qGUi/DK0rIcly9KjTlN2z07S3+VjaoOHyfBGSKc+ZIW9fBlm4NuwF32+qwk1JNRBxzOGoxHAMK07
+sqojA5g9M02XCKDtHankOImpnyxD1jZQ/IYer4Y2Hc6fNfKSf6wouFnQH1NmlYZbjuqqedZusFn
R0/tL8hI8V2TbfUNrkEBWDHHgYeslnSJ0CZqI2Ze8KjUtW8TeBnurZ4N9Vsp52AL8XJC1+6O1Y9Z
79qfTtLWT+zwK3zP2nvAl7r7xzA6+10fDT3RR4aWweJY7Lu+kEu1bXA/JQBeOG8qMdtfc8CLN4lm
xWA6Qe63cbh8TI1R3XZOZLDbVMG9k6XLP62+GB9p1qY70bbdG2VLrFTmzsUReS65JlUhICd0DPYP
223ah1xEy/uFRnfiVcRqUY61TTUcUgIt3c9QIWiiiUwjEyBJjSJdgX6nAcYf5vuoDKzPabqw2MUy
uJvFVBiNaMgEGs8N++yn042gw8lYtR+cxuLsZztwMi+OV69fESzlJooJDi+ifOg90UkOY2DCtZdF
3Je9G+NkmnacBulH+m/YERMzP9xKVQw2ylM32wPw07msQVQLr6zLTn8zl0576Lpc/ciTsLxZIjb3
DX69k+VlJLcv+4jrUOQtYo5zHzeJXtLv5xs4zwSfzy1Z0T08hU1ml2xzYaKcT6LmR9O/VCTA5Wqy
5AFNf0gKYjvQi6MISrelZHFt0R9DkiZEWfsBnSPSdyMZ6/T3s9kdQNlFDUd86nbjFIQLikrudRx3
FXu3odkuAey9wPChbt3+rlJlH2+Jh2r7bVsLS3s72jEh7uXg2qHvcG6S3W0ZmfGljKXxpTfteXrq
3VkH35Cy2quYUogzQB9WfepQR36zoFh5sqiU4jsjgCLI+p9Fd8Nt2J34Ep2Z3rmJ236KZ1m94UR2
hhsZj3DAA6qOZKNlMSfX3FTV935G/7rHqM0VezrmfbmzJ5PjI0NIdQB0ysN9gjHrRkauXXkDTkPR
ZhwV/dnW1KlaZZBYxpuslhkiGHcYntRow8FMI6Pa92bq3uZV7zq+oMBrt30x6tAeuXewmcTW7RxU
SvfiFBtwMwiTt6KfOFdlJdVPiqMHK0+MmjEUtX1jmO3E/Z2uACbuldtOTMlYy3daMCW3Y1qat3nr
VHKv9wGZHhnsVHlb5hPzX9Md+BYuPGiC56kzPtsV6WobuYz1Q8oZSvTQVL4hc5BgDL3XXdqKcAuG
zTSYU7cNNEoxwj4lcfJr7BTHMFc3n/sMxfpCGfC1KcLuXQbWRQneNul9Y/TWj9Cw4QJp0ewFimoL
aNzSHtIsr764RggIlBC2zNeoe4ugcEksGjwOPB2AfAtIT21JAMImWGJr3kQtioxDUZT9sBkHwtyh
TY0rWwiSXr0XdijMTb8o7Q42goMLV68044aLD+qlyuzjD+6Q4AMWuoXzCSM2AiUUrq6bMYqdD7Wp
Rzk/mr0HW2O3otMSmTeicpzKI3ac5dtYBT8zMkvxwamS4s4tJsZ/NmnEenaf2HfWsN7vQr2Xz2aX
lp8lDfh9CmXli4xNinkjK6fvojPqN05dkrcY4B8tj71mmcdCmO141DOdBEbV9/qXABdz0kJfLgFR
ZkwCTkj6ARqUQzfaxf5oNxCy6hw6Z6xINqejo3FVCUa1GY3gp6lGOkGxPkHwsTGlMp3uzm2LEkBE
y2Dh44+FOLh3Nb1Yq78WNoMwl4+R0SwfemMmaMqw+uWdPTR260dubt5mKzopTBAPKMKT8zQ6zLBN
kWGDpK+bhUJVLbxSDu2hEWHzjvJ7wAtfA2AG1TmAYHMhhCKfbBj49J6mXHlsI63xK9uOjhEQq1qx
Vn1FXVl0I9QtJxw2KfHFfOQVoY1WrFZzQG1lrJIfjczlz5721Vu8kJovLtY078I5CH2b8xXSmpZr
nnqBh4ntASlm+f4IXuDjakWSYaUTAFNGC/qWAhfKel83s/3ZaEpz2FqYfW609f6F2sziv5dOPT8C
OURQccpu56RYem/cFRvPXmByc0XMByGLm3lF0TksYTFzp3RAkvAQfwHeLX160qk89onbfIwxcH82
NGHdYmXBZoGX5QHD8QPV2/wotVp8Ui8gf16P0a1RtgsuKysnwFrZAUIzm2bDbE/DPc2w/jitZLsI
ovfzlBn23g4p4Gvd3JW5GuB/CFgJwUpQWDL7e/nCWUiDSGeJukt+66zshm4AXPWCECsJD2EmHJdy
EkdOnx/RGIbfLa2GjhMZpu+wqRZbd2VWQHxvTIwsrbj0OgWi6ZE3Hb1ll8xgffS5P1axyxZRMTs5
61dWh7kSPMY5sT6VMThp34bJFnCD0hYtB8qpOvdqElCf8jgufPjYw/0Ij0SthJJh7rRjY5kZ9laa
OAwBgkQONAlFQMt/OEll+rHd1o/uC2tFvTBYkhc2S7QSW2TZtm+KgEA5uzK0m0YLw8xv3YDKErNO
G0ZMqKtNg7NyuMncxdxlWk59HbRZ5CVOmdzoKw8HYP7rElbTDeVFdyAmqbnLeuBMB2OUR0Gy4gfs
bYfan5wG0o3ioP84JtO8j154QIboOq+BjjzuzCxmLjE/j0HVxOZhKkb3m0Qx8BZf4o6Pbwbwa6Bf
drfY+gXYyLxwl7qVxpSthCYan6z7uHNT2DxVnO7HlQhljzJ7bKuq6m+UpYan1tZYRBGBEGgXl6T5
DkETtpX+QrzKO/Nj03EnlE1vIL5ayVpBWgCSJlQdrN4ZaGKTa1xQmMYLNXkjQzzgp7h/J51cO1KM
wzCLdBV4ZhWWIyeirvzKLCLptyvVrA7EZ1nXxm2RlLEHC6bbqXpMgBY17Ys+6TZkQWhsCLen2yjQ
wiOsmp6EVa3yqVE4W2EODAQcQosjt4G7gdEV86FBXP08dTYIN/uCSn2r4zdPaNg+Vk4RgIzBQKcd
5aZPIfSBLyosrIzbeVu+n6fg/SrXe8xeWH4jXlHtDh4b7L+mGHK1sV+ogfCgxycgfC14nBVGQiRH
uB8wd2x8x9LH/Yzp2bKbwlFa3FawdqqnJHtLPbjsjBfCIu6bzbd0ZTH2L4TGEmrjNHZps+3NxZ9j
LdsPKw+SyhNKpLOyI6ehrvw2B7blAKy/9YaWPkUKamATDNgyW8so7sULBVOjW3gErhyPJZekN1j8
72x7TXuywzn7BuhZzR5Hr3s0ovw2NUkVMpogOhgrAxSiQ3SwS3ooI8V672EJ6vxooEu0HrHajlpb
9D01gKU13X5a2af2MvSfaiJkDmUv2u5pbtJ5V660VYv7VuIUk++kefaE/dGx5233vdaz0LHh73/I
Fybs8sKKDW2nxSp+pcwujao/QWJ+ICIG0Jr+rTeZdvwpDgv9bdMgz1f4KdJA0+PPbtpWBy3EcSCB
uVsGEFkSWmUzJLPBnWljaFTb3JPLjTZa+d3QL+mR6yRK5JUmDP0TofNKHU74Sl0J+3PbEeVAOsSi
iiO9nm47tmJGBy61t23CSUTNo1gK5ltjpS3T9Au9iGMK+w9N3geym+/ASrTIF0sHR8dtTTsFNDeA
O23Qlwe9cY3PAQLzw9iW8EX7VCtv3XKY6M1Bs8b3lRoO4rWRT+OuFln8QRAhS2EVxNvOVcnN5EbN
fbrSuAV87gU+hVfA8LZXqjcOo6ygNm+Lx8yFizhO7YdOFlF8pzlF96GVSrupC6f77LwQzxXpkOIJ
HIgeUIFTPU1Yu9czlNN90m+5D1m0u8Y4NJZNlUvekVZfUT/Fy2rbBZA7RmTe1u17G/gJJhPUMMCe
tRMUyFiv95E50LiszZAq1e1KYnkJwtWf51oifhtI2tiE0SBvtYJAgS0Xe+tplmP+nhO3GXZWEVNL
lWMZKrD4kPbAwGUk3xoVFLvbritRkpYRRRWi0nSMfTUZE+mHcw//FzyabWaSNpcuvqlD8ynK0+EK
MH+pY441wirx1UErzuW9dSmDEY32D1Ia5hsn73V1mBcZpd5cQjaVZR+UNPSb+cFOterT6w37c13Z
moHtijUCBZQRXc2ZssexBgLOy+WrU7bFfewSYBPOGKUuNF2x0637Q2lm/VstSCWYWK9ds9j6E/LA
cpJkgTX1k4MLjfMpWhDZKtImi07yohtR5Od6YdNAdAET/wmg2A7vK3zAdHZ+l08woQr4liSJbHeN
TXfTH7GVQXbEYYz5roqn9Bj02pzd9mUYiL2KRK5tZdrW01OJMZm1sqZJ9nl9BP+kVVB3rI6Q8BcU
/5BnqI0WYdw4GxDFhEGC7D5qIvrgWlEIHRkG3Tm/Sw2wQmooMB3sSwBjwgyvQhib0/hBtmmOL3Oj
kS1jvKA2Wg1O+vT3PxIvAx0HeBIJDH7n6TibJputjbRlY1VNMmAWq1nlLRQPfhcH95suGuMfeBGB
1STpwiC/oEhu6XKRw2pTWH6UhDHtHruJZtqHWDFeWQR/COPQS2HwB9CNyExa8BNOfyGN7aiCVR4j
K8zc4e2vRdeKNpn2RkWP6oF9Q7U7K6ZfT7BAM1vHcGqX7MGFTThhlDV36PcISaF8yPC4CPizyUwJ
6smYb/O4NscQk+LOcq74KLzYzv6OePGDVzU1qwiOI6ZWZ9rMKlELmnjIZ0JmzF4znTPnS4aqZPC1
mYX9NUdXkm1HLZLpfShEiG1xCcXkIZytMrpFGR+qQ5ZVATgW/PtsBwTWhuTz4Pa7UQ1k7SpZ0SA6
ATDpUQWJD0oF+Mi4TWZVdMGSVO5q6uZpS4RKtXZyamevOSWi8oYl8JMbU/IW8gm91rgGM0Hd4Whf
qwgm4Juxjaz37mRiJQUXryqvrA5xTqZxsPBhAcAmIoLTRnd2+lkXgIncBtSBsxpN0YMWO1xt+i5e
Ai+mZioJti0lavcGlw0fLqGYbxcy5dMbhCP8WXJpe6T738Z7twCi9QpDyerAJpomt7o1O3KX46qh
bUB2Rbut0x7oxslD/lUxOWVcb2x8scet0/SJ87Wy8nQ50nVJPtHg1+f3r6+y080U7RDMKrYRuU4G
bDzOxWXRCGFIpgHCA2csfCroEArClB1zPa9urJgww1AvLWoJTIv8WXOvpgifGykgQcYrllT0NZJD
WYiOz0Y7mtRckCy5IVOlLXdWaEiKyMWhp/AL0mGYbXl0Axl9irWym3B4bdad1QjFPypSsPCySmEQ
KGjOBp7I6FXucnPsvxQJh6Bncq85ws0Oah9fLrlXfZpBkeKyG2+w1dHyYZOLQPOVpFG5f310xfnw
grCj4oWlssr4HAShpy+HGVaoB1b3nZtJfU+npcg8hLv8ejoE7j23yD7YYDBj3gR2Gn2t8MOJtrbd
pIGPS01g+qNbdMamRGD/ONMZ3Q5zkrxD1drNYEqGeudiu3drYdefPeiBKhIP9AYjcV0fjft4cqCX
LAZtc2c2k5QEC6SQ9PJU6+du1byVAZehK0S0cxcnwRtDVUB8i/cH9inO2c6SaaWdkdL1nbRlcDUT
1IM7BPkg1M2wEgrPofU07Jhj5X02hOiIVEnflZqca01Xm9Hkv/4JzsB9fgQSdHiwqwqeQEvTPisX
cimJC0fKxkbKcX4sYcu+SxK3sDdEMweEw5vW/DzUgwGSi4Ym9kc1O8GdC0kmptvUQdIeAaqTjREq
92cROUnnJ7luPdg4vBu7Hn+mn02sgCpVVef3/VDU2Tt9dCbuVyvAyUZTfRZVq96rnn49sjWd7t3L
/6oNqqJZryMJ8ma4SsM21Jw027WBxhQpuxqe5dByfVNtmZq4tqGiwW/HaCssttsg9ILFjON9Xk7t
Svor6NZlFOURf+UoZy9nF+lQUZb8ZdkLAinwXwoPBflgB9TeKEaA/blIqqAP/NLhRgvMGZSTb5K9
UW4LO3flsZiTFWpHk3VHrp3x3OLg0nuq5O4DFRWHbUJr3PtMrywDLraRub7Z5ZSvKkN0gtLImrXN
bPTATS8f9v8zXU8IeDr/O13v3fjj+ylX7+Vf+EUUEhLSHacWBi6mLYgHZp7/ouoZ+n9gN0gw/OqP
TXtvzSH/lydkweJj07OwbDcwO6IY+G8vCKX+gyQSW6yhrCalDcSj/+IR/kuq+WW+AW/xAsnm9L5A
WhM/gDOVOFkHUzVyT0/3wT4z6aePrvS0Cm0V0K79BnlNu8X6RhzyhqasSEoLiaxKgitV2lom/k+p
8+vRa/oA5EW87/6wIBFoZd02rdDzNaykXMjqPh7aeOtURvFXvir/9Sh4Vez4ymJAT99SFzIyBF5t
HgrBepun04LjYFVvtUH71+0EmtvlAV1Ly/O3evFkwOUD1tK54aGBU3hjtryVEUfyZuwhEMpazlco
zpc+G1jYanaLf+8fuX59HoZJgCzLq0jkOnToVuk06tVN3xf1EXxyKDdTi8kjDPTpmh3pWmX98YY2
9yuL5AiI8GfFdQ/8lSVJrWjKd22x6WVTUJVk5W7ITc0rEdZ4AfSzK+fXpdkCpxuiF4cFXkgsyN+9
LtxsRDRo8dS4y2Zqn3nysCwvDhXaj+Nvi/fCmjitDV5mi+B2A/sMyZmBkv70UU5nxLORk7tZixlw
pelNc2dZkf3GatJpKwXHQeRkhJE5zXRPDpzpv/78C1OIibPuB4LXVec2/UUcJYaT8XGHqUluRUmC
KccwgM2V55yW07/eUwCyrxT11SzgrJwedGgUYYIGy1yy5Vh1pr7RHKu9q4qogQESOYfX3+vCJxRc
x1Ybv/VSdh784mhTSg8H5iCyLPNARh8w1MwZryDh//3eQgKFDnOQ4CCLfsDpJ8y4WZkVyZfeNNb/
ZE1l70Mn695EKhVXnnRpsiD+l6TGkg/GBzt9UkAAUovOgkGcncpH42fEnpWHxr3j6u37fEJc5o2q
ij7oaWDc1YOeb18f1QvLcbXvh4SKnQ5KjLOvCKWTmB7BZS6qhPbeDbBcBpuaj3WXT88YASKkC9zs
yqe8sP8wQw0L+wsI40Rmn741kh3odoLxLeEEbmALRl5OvNAunEbtJq20ft83xPpWfdz8fP11L00i
fGTZAlbDMW7Lp0/Oh3jqu8yRnijEssmMHrlVlqqtU7valZG9+JJAOLQ5pINXzNk+YLSUb5yAcgVW
y61RL8lxsibjW9UO1n3ez/HTkGno/3D/QYj616/J7mNy3YQDS17s2bSKY5mEeqWkV0RJdmhFnGxb
AyIQ5vzRlW95djN42QewxFnv00rp3IXO3hOIzU4NnWeFDV1Jl1RaWk5Lv+MoJZBlzu4ovsV+bGvr
nZmXum8k9ncNKueVbfdMtvPv72Cc6YCwOyAiOP20ugP3YIn4HZD9mM5B9AzMgu1atLI4q1rfJsi5
PAkwDaeh3mm9/uP1Qb+wIVKi8UMIr9HZ+9e595ufUsd1LdQjCSmx6Lh/aCq9NVOqdktOxS41m2te
hRfmsomLFFZEa4HINfv0eVWBD4VUIxMMMuUOdTpu4iqMweI158pcvrBNScpQKgU0axR8Z6+2DBrd
Z7qgXhZkZFHbA3JCXHTHd9bYN4Q7KetQ20P1w67G7LFZMaXXh/bCqyJIsSXHKW5Vun02n+dB6G2h
Zcwx1edeL0HG4Q3OnqbP/94//tcK7MKrEhVHXYz2hbyF83idCo1/gWhTegTr6Y+zNOOtHSD7TMao
3WVQn0Ew9dBPoaiidIyuRZmuW99ZefT748+9LnEz0cJy1kyO7HXKhnq6q1toXq+P5+lUfanU6c3g
P7YKEXEMPZs6dKvGKprNyseoN96YIrc+gs2b29LVA5/WcXrF6eni81AzcMJgdwRV/2yqZgV4fOZW
voVrwxaS2rhtqoLPOcZf3eiqt9LpN3x5PQflkIMaYnWePvdj10WIXt3uO1+vWh0pTxrulkV8TSts
uls4wrfSrUpcnfpwC8Aqr+yIp0fqv0/ndDMEK0ZwRTl9Wa030B1AYfYDhWIxMgGMUmG1N6ApiB+y
kewk1ZpPr3/RSw9dL4nMXCG5PJyd40aPGF8YCUCEkeRH2PmZr7c4R7n6kv60nSQF1OzHK5/19Ih7
eVMa+Si2OEnX2JWzOilAq+ukaQXDqlYLLgClOiBatzy9hkS66eyS2I5Q9Ltwqcwrg3xhRq2ZTbjY
UDjRClp/2m+bbR+gxcOtofHzDvpqp2nhHa4ELrwc2wAnWPQrx8ulV139YKkHeWE6q6fPs0lWTIQY
G9/QabZNcWjf2Gqs0Q1YFprurE5WXLZ5W8EXv3J3ufiq+HRxX6Mepat7+ugMn1I7iPi0sz0mt3ZR
KxRt3fSh50f4yTxdG9ozZ7Jfn9XAXA+lH5aR5OidPlAfhFUUoYSmVJnursjxy0EhvmBapZbqubQt
3NQq0gnizULi5w+AJPcpCTjRTcwufGMY7WsF41mR8esn0RWhywDEAXR0dgClpHnDMW0b387HZ9aX
s3ND+gwQOmE+uAI4qBHWHUwxyDo6rl3JOJo7mIr9lY3z9CD69TtMyn/62ZhsUb2eDo0d5yZJtrL1
CQxLefK83KTogbeGVcZXFtfpSfDrUThc0tkBjKWoOPvsGkZq0TjQlcxD272Xoyj3uPZ2n17fNy5N
LkUnmuwXkoW4hpy+kMFJF4H9dL7boCoUsZvtMn02njHuRNMFo/DvStN/XwvtO01z+SI1Pn1gF0S1
DZLe+VOTFbt+0acb1zHH42gm0f7v382iOLIQdAvsIs/mMSg9Tc6ej5XhsOZXul0c8AqbNxJqBaG4
Xb17/XmXJgckXGPVyCKcPbczbJs5H0uTGIW6GcZdb6vuUEGq9AIiyq7sCZe2I6o+S3IjZn6cJwQh
Pqd7EkWd35UW/slqKd6XrZM+ZhLjrZR6HalAhkdbN2En+PpbvjT1/qdE+fUFAXR07v38x9HP1uKC
GMSarRhzt9xyjq2Lt80UA+vM9tDthIbAIp7b4J85jlr0uourHzoA2x12Ulh5RAjdHrtIb7HMhB5z
a2X470HljIKjNLrGszJ7dq6spAvlAJcw2O242q8BP2d7d4B3ai0gfELuxj3Adaa7Ce07ToVF9DiF
U/+ox5r5NW7nYmcWk3u4Ml6CGX06XphOr4QCA146JIf1W/52VGUqmWlkAl/bUYpQIuoDyx/qRMHE
1Uq669HSinCjBa37tWo04qZ60ImNg+/q3s2K5hlQ1/zw+m/6c0Q4PLl3rxU95cLLdvvbT5JVVQ+d
TYZt4ATdzo56ZxMlxBYsahRfan02n3Epdd4gR57fzFVsfX798X/O3vXsxgLfpndL8XB2ZRxkZY5u
2dLwUOThKgJ6vJUashdtD5mnhOG7ZC1WH3NzLbD47Ja4Tl5o6+zeWAqtRsnn/rELfRRb9oBSjIx1
QFC07DmwdHMPB7L6aWuLdWytMbyd3KAiQ3Eg5MGI9fH59QH4c6dYSS7s69BdiOk4F7lHdmAsZTGX
vqlV9lZmAqk6sc2P2FT9dWonL7xuRrw0tSh+8Kezj1VcYjXGo1L46d/QzCs/aJGZb1iN1pWFdum7
YgFA2Q0ggLvp2UIb8YoyMQiqfJKo2mWToEpE8NJZ9mYOnOWfJV/sTV1P2P2I2sXb7vVBvTSpOS7Z
gV30vtSEp286JXk7p25U+U0aidvAihwv1kMdJjLuIilY8IFbrHZIHUzyyAO5Qi/48yB1aS5TA/NR
18P0rDLA8b22MWms/KR3ioewGrCaWSJL3C4K+30DLd2VI+DCAym6AXMYaR53flEd5qED+NSIGbea
8BDX2uBBelMQku1puYXhNpVXBvjPOwaGHYSNQC0inI5UgdMBJs7RHuPAzYk61itYnUl0T66QTZ+u
DW7hIusb6KfplUP10ooVTCVazDyXO93ZcUNQWoKQMS19u+uCvQkn/34y23A3oTt4o6nevqkxhiLq
Jhxa8ma69AEf0PH763PrwoLlpCOigFYtMMJ5b6d1BN4oYVf6jRyMb5DO871pT/lOqKa5sjdc+K6c
z0DtYGu0Dl9IXr/tzbDP1mna1D6MrfBHK9zipgjEBCdGb7aqTZZrWXSXRnitMbnXrD0ec7Wb//2A
ajPCw2anqH16wChUtbpDw+kE6XuUK8G80TM5fKnZSys/pge0R44SdFszDOzM/+tRNtcuE8HKNC4h
Ap7+EP6fQctwWPPZu2EzZ24DBjZJ8lQDDKi2rz/swmzmVRWz6sVk/zxvenHMoUZSU/spAqj7Ps/N
p8Ua1QEjtjds/hhHarF+eP2Z6wo5KwVwfwI0wfBhpVeeVdsKZc4Yz7xgmNbG0ziogOgQM//n9adc
2IZp6/CM9VpOj/tsy09wGIvVrCq/dxvEuWjBbgIMSLzFphzz4F5hlJdMmMDuFydK/g/Tl/KXHQL0
aXW2Pv2GhWk1kZps6m0zaO/yKh68IRqCySOY2NhbUblYf78tUUWsSCa9dmbw+et2Axw8M6gIPUNk
XkFRRs5qj5+hsX3XW5wC8IvRrkV0XtgQWJowGFHd09uXZ4dNNmA5A/2b17QR7+Sp6zx041K8Rbnm
fHr9c17YECiUoCKaaxgEY3s6ombVGpWW2tSPJkKpqk4N1N+5dmvEq2bVKovj68+7cI5K2zWUMiTV
EsLm0+fxrezEcbLWF0kECVOyMLiMzjZZWJEFlbwc7xokQxw0uOb4yzzbV3pZl38AISYvDkSwx05/
gBpsnIgVP6BfguILrn39HaJ7fAqRvtxVmMFv1OSEqxND+SlpxMfXX//ScDtQGRQx9FignN+7kz5L
9LFvifzBSWfTBU4dbdoKWHoYMBlmw7/GJvuz37LimoQKrEQG/uCc7b92TodNqczdkr9mH+IUN/hw
mvD20Kb3RVKYxyHqJ29eNA3ecZ58mHschZIJN85ac4YrAWB/bFH8GDBd5CQ6UaFIO04HX0/HGjsT
okDjeuzumwmVLLwpuXt9kC89hWsi2yAOLdyYz+ZY4KbFnI6Ws8XAfdklXYK169Bcw6b+WKSElHCO
gpUCHJj6+XlS8o5igea6nVAko6Vt8qPRqHH1gwgPr7/Qn48y6QoS9SVBKRi5s22vCm22NtyzkIeH
xeeRlfHszGvwY40n9l8/impPgtVSaevQRE6/kDvlHS23WeD0Ei4zoU5x323MJIQQiL8fBvivP+6P
9UDDHthnxUwtSQV2NiFU46CXGKW5hef8DQLb4KtxrnbNgBFXlY/alYH8Y/HzJNCz9bbOrYUd6PTt
jJQAo8WeBKhLFG3jwqof8MbuHvVRDfe4brY3EH/gy+Fau+Bp2mhy//r7/tlrXN+Vz6hg0Suq3HXu
/laA4dS98k57sR3YYFsvNAKIsjb2vB/xce5xF5eN+VEi9wUJy+shhQyUELA4QC9GOZzi2n3lgFsP
sJOqYf1BXKkgFUMBo/14+oPGql5SI8vNrdNq8ouDZSaavbB+EmH2dtZavHKrtvsRTYa6MtMufHpK
UYMOsKX4xzkbKW+tVutqcKgMc13cIk1SsfWwu00sU9slS2td2XsuDT1dCVoT4CY4YJ1Xom6/mP3U
E/xBG42GSWPAlvHypWH1ZlkPmbhVFdfLCZXKsJ3BeFocg0lS8fQkaH4OuqC79/psuLCu+UUwQUyQ
K0m1eDr2MByJ7mOHxkhkTo5ljQS+0mfXZ5V3Vx71Zx2+0mk45vnMtN85/06fJURhNKHuzFsTdM5P
nGjwsR4ZbueBxLmc8InNoA2FvyzjvI0HjF4DUjT//pNTnbrcdFZ21h9fYEAcbQ+FOW9726iPZYBa
QCB98ivMOfwRi9Aru8uF5U4nEcgeyQVGkOcsorjNMO1Olb41ZdRtbBXV9wayk5vWwXbBaE2z9qXm
1m8gikwjyQeDJq8M+4VJDmlhLXfoSNOeM09HPQliuqk4b23pieE+r3ckFwTt8oyh7/JjLF1EnK9P
qQvLGXc1OtI4KhBTdb6qxlyksxusaaSaPkY3q1TvxsRKSHkIOwk3Bghy8BIscxQovURXd+WFLww5
Vw9OEJ0ah1def99v+1uUKFgCTqRvNSxldnqGX+FmRr+xr/CTUJtA2c27rBLBvhbD4mVz9H84Kykw
JANONuafAyCz/+TszHrkNpIt/IsIcF9eSdbS3dolj2S/ELY85r5vSf76+6Ue5naxiCLagMcYQLCi
kpkZGcuJc7IOZGK3hvMMm1Q2wl5RazEzlQYM34+/9U5sBaMkxSAwY4STxjaWFPFU5B6TWyHSpXAf
5A1D5TNnH9562CDjLHd+7yujC12GUq954RUmMZZmoSeDNspsDcnBiM795vOkGdQdQdETLfzyAa8+
/kKZTwNKjqAuRJfvY6imrkS0nT9Oa/FcVUDAR0YFmTBBEf7xp7gPuahMSbUhQIk4l23NMYc+w2JG
2GLG1EyvoPmnZ4UreYCVvb9NhEC/Jk44XZZqbXwYHOy90aSmFXKt9K9u3OqXrEUZPTMg6c9zyTH8
eFn3DhpzcghA4m4sfduYVRK0BHQjtqGBy8uwgsfzZBgoarDTzflfmKK2R6EP5mIivduLMxejq7hF
ZYc8xlrgji73pk+cwBWwuDw2tfsZ5RgmJQq0mLYyvGvcpYqWRFbIgMA7MWbxOTUK4zS50RQ0aZYe
mNs7lcR2QIFplsmqwe3KVB16R1sju9OXtvkGIFjSiCIePjD09qVZkR8oNSO6oDqVHTjD3YU61Lq4
mkhzb/GHK91UaCRmvmmqdcHUGFDzzIn6vhr64kq/5Kgbs2uPfgwss0zw3DXTNbeOlpg6GPoW2czw
FsO5XmyR1yHF+mSnTff34428d7YU1uRlB9XDPN5WTSsr47TQcuzNNh9Qj6EHSharezevpQmjfY6w
6tjYcJB5+dPAQNnBkd1bLo1PylxyHNT6pYz9yt2gulEaecHn1ZvFu0aRZVyANMUU5VGxX0V81B+X
V+A2VGXaR7WRr7QkYGvbAWiWOYflrrMhO8q69wU97K9KbxvEjkMUGv3gnGM7PoqPd42SyjHnwDwp
JYvb02tAMFVYUOmFIC7NZy826iDJCJ4ad4nQ05nay9zASvX2jXVIK8nZyfyYtrs1qonM8Nq5ssIe
wYEuGKHROvdgUkxfSyb7n1yNyylQtTQHHJNW0Cd1TvLt8U/Y21wAgJRKeUV5y+XZe725yTKvQ6Jb
oRoN1nMtjOm0akoUNso6hOM4HGVGe/aoQ5GV8YxQDN94CU+4RVFSWgwV3Vh+qnAznUF71r9rIOsN
v8/r/K/HC9zx7ZS9wAnIGgFis/IHvVog1ExNXY6GAV+BBvFssqRni5D3FDvjz8eWdpZGqcCg3k7Z
h4dEPp6vLGUDdA4Mn0NDBswakV6o76z0lKbwMmQtJD5vtgbmGsQ1UQmgra2EZJ0XilhT1YFtCnrq
EeIi34F6lJlRiBp7yPoPgo771eGBGJEBpy/rBlKd9vXquhZqK1tJ45OAQPPs8EAHc6YoQZkhY4lo
0nQQBPzCg966ARu0Dh1eYntSmS19cFNMLrIFJAtdteg/hZm6P921Lz+jx6V+UFfD/KOEJupTwij3
U9qMbX6JHC85q2U6v6MVodJoqHrIkCL3OwEs+e7j738fCvGicq4YmyIQZyduv4dnKPTEqyQKbb2w
r9zMJtAXuEUeW9n76twUE9/PQ068f2ulhwCDWQx4A9Nshuaxr5FpKp1vpeP1T4MyHJzgeydIS44H
xgMzpIEZ2twVg94fkWMfhTkkvIzLKl7gRbXhq3ElzonlwC6bVEc40vsLSkmIuIFd5oHj9twu0TQY
8E1syW4LixfqQaiBZXlsngkz3tyuIbQjaiZEAQknC223pqDKgzcBDaBTViTieYgdxzfttj6tBSow
+ay2L2sNrdrjLdxZn0VuiPthOEICgm+NIgko6LrZEKgvFtgWFaGVeHbGr+UwDAf94z1T9BYdBlu5
OO42DW1RGE3ySE8oqGvGP01ko61oMyvAVTBFfnm8rr0LavFCY4dMkP+zuQFkfvY8zxWyqpVAjN6e
uo/zvI4wP9Ojuqil0fBQm0sSCFfvfiLUWJ/6Kq5RskFa2R8GnhoIfMbfkB9K3kvq5dPjH7gReQan
QQRBMQQQLbdUpdR5++XrooAPEN2rk5iWAg0yzUifU71RPmapJeeK5wKNKlHqn+AIaj5E3Zy+76GS
urSQBb5vjXr5CP1hDL4CTKpQO3TVsqobP+pKUv2uW4qhwwNm0MtsFXFwZn55743zk80vhiEopUtZ
hNufDvNXDTXmkJxGtfpaN2rxBKl0IsekkqCCOMVPyn645GODYJmTDxeFR5XhhNH9UFR6fAIz0hx8
zTtPhK9jlpBeIJ10/r0JkCRGrEIayISME7afuMp7mARNKoioKRtfLDUqz4+3b88g14UHgMaVLOzc
foJoqGq0f2BAowSPXmLSG8/NqAsIdqr6qZmSo/N8d3mYdcMM+FyKZzb+9tYerOyjaUHfHsBxCcUQ
4yrAE8AjrMxrh4+XdpcqyYaftMI4ggECbvMtCXqVDHpSM5jm1kIjhirRP5rGZCGF0ZGefa5evVKZ
w6r2+gPTO6uEuIIsgoQXPOg2/lJIxvqyaU3Eqkb3xJgWTOD0rQPTHMcvj1d5l7ZggftHGdCR/fFt
F9cYso5SFAMXdoognRK1DhWKSIRN6ayQHMwQm5RL/QUO+gnu8vIIWH5fCMY+IghcISYG6BNtDlCC
RXBDGfYZ6YHgWR1TeKem7No4doYaB/3zNOQeRf051WbtG3T+y/vcadprnEfzQbgmjd1caPljAPUw
Ukltmrb27elqQEFoTsz0S6x7cPXBLhlWfXWkDLVzZwgWOFYIr1Bt3s5sqW0y6ZFTmwFY/uk8enAT
K4AWfSjFvRB606PUcHdV5Gq6nBaV+fDtqhYGRBwBjDkw6Cg8zVVcvRvbqTj4dndhifx2JA0S5IZH
3Iae2lwCE4HiHsJcI/obAnbSwNSu/kJgM0PebNDNT9DBOgcDznvfUg7xaFQWmFHfimwhYUuHRzKq
p9pg/5Ak8RAT2o16Xs1Wy06D0R3VhvYtclmo7VHM3sLsOr2dEGZhbqeFotQvTSjD1RiSo9JYQahn
EPQ9vqD3u2fwLJKLUURm7GPb2ix1J1/1Cnv6qCsXK3OHJ9qN1vmxlfvdwwo9RpAqHnHXdpAG0uw4
oTzNMBT00x/hq89ORuctH+ZmLABuQhwDub7aWwc4wvuPSdCFhonJTcABbbF0ZEHc6ZGrYDJOeB2j
LruaUG+cUjdSXyy3EAfLvPfp2DOp0Di6w8NtbZ4Puu4Qp/QeoGmY5U6mI6qn0dOdk6dB3EvnjzKc
5aKfBg3YUbAg45hb34JphkogM3Ed8Hob37LEpjKDozYCS8/hlh5mJxCDpZ+63inDBUyyH2tTdy5H
MYdWqYuzYivGF9UCu/t4q+8fFwM6LqoZdJ+4q1uPC7Ng1NgZTk7RpvwUtS0ah9rgPNsW9COPTe1t
L+eKsjzRHQQOG88D2fCs6BGsEfE4WKHTGCLotEW56pYz+Vo/zAfR7q49i28rJ45lYnrr6frC0GYw
oxwnDtYpVko+4GgX79D1dJmQ7ZeD9HfvUwIc4WZakjNniywb7dkmXYDEIXcRnNXUrAiXxEXrRdOP
mvN7bkDObVP6ZhIUrMPt0tJeyW2jwlTnxOMJ4sgpNCro5d6+YWAXKCAS0lId3tyPeF7iJGohjZqZ
8YVBvLD9BEJ8aDqzv5wJxfnH5va8DgAk8FU0iPiIcj9fFWOQP871xtEYbO37lggr0y5FXilMe3b9
c89kd9BrlX1wSO4jHsp4rI1bwKgIXalbo1qz0Px1BhM+YA10tJJ54yexiPGqOjMJSFWL7pOrtOV/
TKgPn0Wuih+PV73nhBgcJsTgvWR6W36VV6uGzWXxcjBgAforSVioI0PxY5teNMXzvpHvNiQzlRcq
djN/fmx5735QqyXA4bl0WP6tZUNAkm3PfG+3aNpzbw4t7KI1NGfxgPpZDzf0Y3tb+iziV8A4qNvS
anB5xbZkUlWBvrutxlxI5JgSX4erlmnJeHT/nl0S31AvC72CICSyy9CGkk71lzKtPqhiqn9oUZUJ
3yybBlV0UWkxCqCNQ1KVIgbki7GeoIdPCqlODzLve5/a2j8FRechqFrIiq8g/vM+UNuqoUpi29l/
DWcQf+a2qGBZilCT8a1sHSu/WafmAN6wc8TkbBCqevgFwq7NuR4g3q6nlQHxFn2jc5Lbtm8gKXJK
oaUNkhapy8Wz2wBd3dKHU+wIN3SfUxMQUZ5HV0wSA9GXuN1nz+i9xopcdCJWWGYXA2VUZAc69edc
aD3E1Fk3fh00QKm+aeV8jjI19G+ttthIwwyp+aN2oUJGFbVrYYtF4+uTlY5t5OuUt4WfziOBN2gu
1O5jWi/MHiXlfBSQ7LhWWsNgnn6RG5Aa3C4hW9bSSjoCO0cxRYiUXfEVxrfYJyFfTo9P6Z4pi44x
qAR6fuBubk1BNto0GheScwPskq2jVaP1K69GMRzUZ3ccnpwN+p+pzYNYQS2oQWdGEGCN2sukN8WP
VaZGPlkgUi8gWsVVWPV6frzCXbNQHDOEQp2C+O52haYZQ6eSskK3tafKN81eMg3PY536ajM2Pzwv
VU6R2bkHdne+LN1TyeAGvJCCxMZu4vaVSPg9gdoZ5TWX1IjN4LbvIl39+XiFu5YgzSKVwXvja25X
WJR1j8JZTsacOBWAYOGcPbPtdESc7faPx7Z2nmJexv+3tYkyRFVPVQyncpD0hfp1ggvnj0b2pR9b
2V0RQsTUVAgare3ItanW7lzoDcweWtyC4m69L2OtV1DXR0ezUnumNEmzR0Iqpy82pzKtPTuPQBQG
RoPiDGxF5RmoTn5Fqic5KJXvnETiChohtPBIE7eg06l0xKwnEdnM0gF6gsvirLgzdd1mii951mpf
FlFavz/+lHsbBrZNHgyaWuTAt4cjhdXfqSc2rFhKzmI6Mcarg5p/bGXvK5JeE1BQ0GTTNm6E8umI
Fh9L67tO/z3uqv82le58sdv8X5x1lkKQAvkUFa7NdhnOBEB1Egb6DlP6vrZaXhE9jptwXSPlYL/2
FkU4zSgdvpj8ZWOrkYwRsHEbiBDOQ2ipwO6GkaJmvSxHQ7x7u0QwDa2Lwdw3/ZrbXULgYYY+H9+o
wb97XlHUuzhD9GakI7U8ObPLpDVfiUN/a6WBKny2YcQInKH7i6ivPZW5vp51FhRM9hRdHx+K3UXJ
2qgkGSbt3CzKVrzFbNyR+gSl0ncIvpBtRYUTqeFjO3v3ign+/9mR+/gqppQvjo7imREYM3Na0Jk2
vm5Cpe2g9gAlhlc8I1ThHdQOd8JJEh/SaFoLOgwNG6NMtSDyWK0Y7Rk09aOoT79P6TKg7+U474vB
rZuD/GTvc5KfUO2xPPhujU1glWl5n40qR7+DNvZpWJs/q1jVD7K6fSMcEjndwvD/5tVa3Kmcdbun
wlNOw7PXZkD1dYTi3r5jcsBMpWxG3equzaWh3oiElhEAZErfwTyD3kORdmGFFAQzwu7L7EX/PDZ5
vzAqLTrFHfCPMAZvxw8ybdAbbebsF+QHoWc19hdtMtxvj63cpzeynoOoOMOZssSy8YOoPOhJwqAt
UyROcZmzfn3Rs9T9UKFXGpQoffg1vBMBcj3j6bHl+0uAZUgyKSjjrJgcu70EsEU0M7ByNs6tyk+G
YqTfATWPLxCxdk+GGVUQ7QNqfmz0/hJQSJKVR4mhZRBLfvRXN4/qJiIqXD7Gr2aZylguc3QOHPDW
8KPiFT3/G3PAOaVssKyb3ZrT0tiGtUeaq+0uMLzUCyIe0FBkw88FnYWDT7q3OrwlRNo4S+BF8s9f
rQ7hG7qiK1c8n0amrYDlhXaCKIvGoP9v+VgqB/XcvSMqvYmciyQQ2SKjoVJmJicmcyG3igM6mvNV
TVzzoAW7d1DAY1CY+lW42ZbAsg4yPEYQQZp4ffqBxHe+KHOWQbY8D2jctW7I6FwVPt65naXRRYJQ
RA48gpTYnE5Aut7AQLYU0YznFxQCk5M34WUeW5E+97bMCPaL1BOUs2Tk3gbCZuvY5VBgZSwXgLZO
lfipafcfIfzK35zMEOfIEgr/LdXUbS9uphA12SUXXc/UKFQMkfluglKLtzZ1oJnVGAiEig5egJ0D
adOml90qjshdA7Bq1xTtdR66xBx/1/LYfaapVX1XlBk+9qjMD+IfuSm3n1POy4K0oEdFj3OL4nWs
kqbtusAFhtDXJzObxYmhYyeAGSYOiraZA5S4ymc0hcsvLtoPB2fmfjcZjiB2UOnRMMJqbaKVIpnQ
Xl0coPllPP/h2pHahpCAl6e1XuLx4NPuGpNFCzbUZvx6k9eU8yrUca2YCG7z7tIiKPiuWxf7Qpaq
XR6f0vsJCBhoTPfXCD3l0zvS+EpBXAARJOTt5wLJ62oSJ5UrcfKycXmJB4EaroADSSQWg8GKeGdO
bvfp8W+4v4/YpVslXym4Y7bAA1A0SNOtcOHAxSueVAS3T3G6Jgf+eteKfGsJOAn/TPnRXzlQsnHO
aOGW4ayPwxWxX+bXafEd3Pr7WyEDFUZpZHGPVem3VoyhE4hrU0QzesrdRrpOT/owxc+pPS+lr9VD
f7CBe8vChxl0/i1mJ7fo79jsIUoGThCurdF9GbTcfj81CHg+3qK9ZTlgQsCv6JLfcvPxysyB3xYl
UPByORItAgqAYoXe3FNF6Q9afGTv/l3gC76yJ3/Pq81C+wbSEAt7zqK8L8BDfYeYdbmmVp0xsun+
MXjJkQbJ3RIZKab3JQF0lOvuZkTUCEr/MobtVeidiaT36AWz6XRXUyLPtbQ+gu3fXXLsMRJAFcqF
NfSOTs1JqrUfMrSIDCVJz0nX0PgxgDfwK4cD57VVhoBuEFuGbCNwSJid3sQqAvdYQ+Rbhn03LV6A
olP8g7MkPjrrOEFdl5YVTbelCJZy9E5t4xl/qimqWX6Xq9m7YU303xBuhFd0yaDERVKTOpKY6Cub
VfknrB/8/rKsv5PU91fN7pbPVLAnKNuMVvhK3R0EertfDp9FA4YXlm7p7eGoGmieBdcpTEthv5tV
ZzxZyPad3b5XDjzx3TmUHw4zADIky+gWhzAKxxAzqXdY2Msf1uxWf6IbvFyqbEChCXXVbArMIj1i
vtuzKhFigNL4390QYOUlxJSGKMNa0ZaTt4qG+QdkTiIYc87loKjA9HXt9PiK731ViiUMIMPeCNhv
47nWPBuj1lZQobXgIesyfQl7CDipE1ZHQO5dUzR8wJrBJUh+d7uB89ovSKjyvg0gwnyUR1qkUuYo
TKh8v9Ufs4Ew6kHwDkZAFp5uTUF0OZuza6JGNiOJ7dBVCydrQJsnT5Kzga7Ufx5/xfv3VBoEtmgy
ggAlxBZ9oQhKbUhm8piJGD1tzay9M0Dn4nnslPrdHK/9iyKyHk7evP479TodIdGsPnhRdw4QVoB+
MLdG42FL4OKVoAfrys1DuBicEOHHOlyF2fjItS4fvMhrfbs0qwOjO7uK6yQmpKzOw7dFt/TlwLCi
a6KOgiLzKYKK6NuqOT2tF5ASj7/yrinqU5AOM99BXHa7q21FcrnMmIo7Nb70fRGfJ1cfP/RWV7zd
2YDYkayictzprkkP++BkGpWCqan1pLS4e1YgVArqqjsqd9yFuEQ/kssOWC/kzqRwt6uKy0zClKIc
IpjSC9U4ty6ILneBNXneT9tqxWnSoE7tJGIBUqmjtGjvowLMllRdpBIUJm7Nt0REthohy91Jzfdp
VGBubVQ90JpoPCjs7Ly1wEwBPsgOAU5g48FXJ0va0hqLcDUmlQmyrvlaRDBV1VFXXbXSKC6Pz8ve
faBwSvRnA22h9HK7NGOkSGLnokCkUW+eS8dqT3WjV2d4f9Yg18oSbeisPXA9chE3GYvczldGN49u
upTrhLJbEYrImKBQLovlK0Pd9qWucucpN4zk7OWOhvCDqee/P17wrm3KWWAvePuBTd4u2NXEMkz6
SroiBuNlrdTBJzIEMdkbSdBV4585glrPo7CPgHt7h4jKsaTDhbEVvMmtYW+pKldJ0yJUhzW+LuS+
v2UqBQTc1REsdNcU0dqvZ1LSNt2aorJVVFLniZEC7fNaqs7XenIYWB7V6KBKsWfJ8OjkkptI2v7N
ovhowmRaLw/B1qXB2q/KaRZVccqE053fvnEMjTL2TrAHInFzMyrqgpmt4m6gCK2eljLrUP8syi9t
2ykXo2FimUdSoQnQid8eW957uahF0m/BvMPknHRPr2JuYKcQFM4Wnm5VtFD3MuPcdmr/5C42om2d
QCjXSd3vU5ugR63LVvpEje0gVN27qTTLmbDCLfBqb9a/RGku6yZ5OJiZ9zTqCVx9SI8GbVH9qbnw
ZdPKOaJ1u0uhuKgSaUK3iLifld8uvEl1tBCbBZsp45/C7MfP8P64BwW1vSvJUArURbKOwcznrZWh
jBeR9F6Oex3Fx8pkP110gs+8ln84kdWsQTs4zYfFhs7i4KPuPSxS9oG5OcCSzhbFPFcTNEZdWYTm
pHdNYA7pfBJ9Hl8tK+++Z0Pj/ul6sUDh2UWMul9d9UiZYc/hywl8cBjQexCVbBY/5m0C+Wge2jxy
Aekz2BBkV8NZpXqTVebRwP/ejZUvKNE7gGoq+7f20sLW4kHBnpVZBaJt3hpqrZ2dE1QTD27s3tIY
/yHppzrEtd2Yyjrh9GltEPYgaO57tWszyh/118KultPcr+bBObpfGv5VknjSNaO6uG3l22anrVEc
I/Qr5i9x14/Pg0qgWYDieXNABwSDkoz0RfRGtvFIIUm+PCRKwzJrxsusctmByk/nspvMgxN6Txog
4R78QzdaPtNbv+f1lUkxuCRiVVLxu97nU+ubYwrxFMz169eFpt7fsyhE0HtjSlPcGj9PdWX7Omwd
53Ke6wNveO+H+DGSJxWXyPTlFlBYqIpjDmuOH1bS4ltdWXMeFFZvXu2ZcpUflU3/Wzw2VXwQNOza
pcIC07AL1mDb5h31uOyGCYlBeFB/Il+enoAeOO9Gi1I42TZihaNlfH3s+fdOFNMcVAkkCeAd2N6j
92WWbZ2H5qyhfrjO+dnJZvX9YqCn8S9M8arBlYcXIE+6vZfrPMb8pWxzB7rxbLnpyo1pbYRMuiP9
qft7qYPV4ADzYktw/8bl9H0yWKOJqdnUa3/KmXUfiHHDNo7VK3gz/entS5OvFggbYKFAN2+X1qX2
qFdFy22prI+J29UBb3l1dodkPbC0tzISBU6HBGvevVdLlRquMrOywk4lNxFjC2tbxr5I0/7rUMzV
AYju/n2UEBGiZgYyyCq3m2bqS6w4yKaGtta258lR+o+t2+kHkMi9UwjsRdL9y1n2bYNe02tq/GWT
hVCbItmtaPbJyml1jfic0+Ot2lvQa1Pyp7yKdKrUHKpkwJRb59rHfIiyCwTe07+4yuRRNCLB8zOx
vonBBU+hFiN+A2lYLl68anDfRx3UotYkor8cOpJBMxz25XfOhpQZkewr+C2u8+3S4r5CRXtCQYUu
2t9RROmmXA0HDQzmzxZmet7+JX9xbAMpJemHXubWXAQrFeLhZgoPQNufURMWn5iRepvuGZOJgMl+
FcKI9mlWbA9g56G2mbRYGctm6gAKR3XQdk32h0A//APw0qOOxM5ZZC6BugKRKDdtWwuDgc/FoiHP
ougCRsCswE4SOJWzQ9qRPVM8eBQWqGfy+m3c1DiqjaD9kYaqkTZ+HKHMMsXagC+mcPT42O89srKO
yUQVsQrR7iZjMpKcaW+cbljMkeojXaL91CLFrPwolewqBXpoLuIEYSI89RLDmhTAgFJcqrGqgrm0
xz8f/569pUtYgsoxJbXasoiazJrPltKlkLIr6UdtLaL3OD04itT4CP+486w6tEjpVtKqZER0cy16
xK/scm3SEK0UtK6dtjvnzQjWOkm7CYoiDdXW3Fuvb10grw/gAOBGMA/AaHZ7OxKdNp6r5gxddal3
0sXY+bnAIVhZmh2kqPf33mC0GHgYs+90gu1NhQNIv9OoeZqGpZgLP+3b6QRgDa2Wmql+T4Nb9/HS
7l0o6D1ZWaXYxyK3eRqTwqDEBgj1V6jivlPrLU/MDSqXx1buT4ik4SNX4nLQYt5COsZc2AVz7Uko
htkIyzZr4crqkdhB/MV/bGpvQcyykpjBWXVP2j5XkM1VmhKHROwKoDcmlWfK/OFjK/I239aEsEBV
GP0PTiGn+fZEwDlKW3BKRFhBSfVZ7bzsbFvwTnXkhpec/8x3YqX63LeL+/YDwiNOdZFoSLacNmkK
k+eO8FCODXmBkXIZvPHcG/3y32rNUIuo8uXg7O8cSKIhOd0gOygMHdyuFNGlqLcG7EVduQChqgtU
lMf4ydPb5WIXzPQebOD9FSd5INKj/wpzI3t4a7BoBviFSiLkPmujS8PQLiSnqx5ESK8/06wyn410
zA6Clj2jzKjiw8jsIRmTB/hVJDHlBpG5ECJkcr466fnonJwejSvNHpV3th7Xn1O0zQ4Ci51bATj4
/43KT//KqKp3YCQAQNAJtaOgblf3hSbUHHRDEX95fF5310eYDsk/N+NuKHnIi26eGs4r4rjLX5o2
I5vhpkp1TvVFCfuSo1TVzpunx8gDAVRx5alFQ/G62UoTUqFaJIUIc4spFbpuSyjgJH8mBvWo71nu
290M9gjREBOQifxmF5tx9RDNqkSYOUsbEOoMJxMGymB2MufgDd5xAKR2v4gA6XvxFt3uXRQp/YRw
ugh7ejcvK3wLpy4yGDLKskzTrnDhKJdIU6v3tYHi+ePN3HFxtPdkN4wyDEWRzbnJdZGNrbfOvHfz
1x4lpY+iNbNvj43sHE50lJk8hp+JWGNbDiFq0io0XOdwTAxJrzimF573JszTpT3IS3YOJ8N+9Cyl
Y4OGYBPOeGmeL7WH93QruvNdPq1UJNXqubTo9xVN1v9HKafiwOjO+iA9oIQn/ajGg3u7gYuqrJRm
0jm0PeH5SVWoIVzr/TVz5t5//Cnlftw+FkxyMybOgDrlF5gWbk3ZVh9p3sy4Pycy/UMBCBeYjEh9
oYpXhhmF/4PK0q49UJsgcQAfUf24tbeAuGjmjnjIXCz3uSxE+j4p4oZ5YxGXf7XeWB4YvD+QLJDe
rORpI2nedpx6N2lnoa1TqHVopMTtNLykvRgOXqIdKzDPSYCRpASCIuN2WUmy5obeKmPIgWW0GRjE
M/pE1YFT3vl4FG0YZQSKw6ncFozWyehHjVc1nBJjNoio5+kSzXH+XenG9GXVuuigCrCzLDkmJZki
qE/xzt4uq7bmOqWpO4ZebaqXxpmUU3I8ZH9/xwhbaURASy7tbJHKq6vnrWevYzhYffop7oboWemW
FM88a5STR+cT1CbdwY7tfUsYKAhTIHOSqeXt0tJUGYlXrBFMU+n+Be9vEcSZENdkgXY7m8QR9c39
nSYDo+4oSToZD9hCNXuvZearKSd0oEqEcpK0fe5MDgzV2yMY786u0V8B2US9jVHM7fTwMmbe2g8V
R76a2uc2M7RLnpCSPPYcOwviFgMH4xJTQ9w+aKuVKZ2rsSARFcUnPeuGU2bWqAsmR+Sq95bAi4C3
ZqAemIy59Rk0qxJnyGpiEVftPpq9an3zynLVGU5sveRgWb/Gxm89ItZ+7RJEybjgzesJ3daUIpon
wjFN6gku8EpC9NfUdXx4LUivVros1zEul+liEdPA/rOkFgxSVaaSwjaqVfgRysQ/h1Wx+iD3hvq3
eV6Wn4rbp9+WxJx+Erd6APVamNCuCyVmwy9m3VjDxxt0f62YAaTAAFWG5MzYokQmBhtyI06HMI2p
1/iJKOvfctpGMWNyruFDss4Qljcf3Kt7jhdCcqpDDBVA0MqR3zxeHh63L5NmCCcGvL6LaFVgPZ6s
VTs147gMl3Sc7bMpNXbP3czwub1Exj+K0zW2v+aJ6R24sPt7Du02uaOEcMCxvtXrFklc9DMdBrjH
+/SlJ1M+LXGBftWUDy956sQH782ePXrSoEZojXNm5eV8FTibSL3nWjYQfJWWHpRw4568ltnbBOyk
P6KfdfAm3F92ytzokZOV4GDuHtR+oq1S1MSVqZO2YB06bmCVH0XLe1akq6RjS88dV327KgRAgWkD
xgynKvMuNRK4Z1pS3cGJvb/okpZIkhryYBOPbIKDae20OkZeNox1Nz1Rd+s+m1Gb+yp38M3oEGmK
GJVhcBrBWwxBtgBmL7yW8B95Md9ay/mP0kGMlZBcXO2ojv/z+DLuLQ2aCuiX4LuUzOi3H7CBe41J
JuLixhRu0EFKnvl6VcNfZtjFz7fbkoEIx4/iPSWbW1u90owcGMiqlt5MXnj9ohPFp/z9pCzVkcrU
jpPhQBCrSu0mAoXNujohKjxBTPKmjupVEZ7jw3ZX+w0gpKd2sUSgk6afHi9QLuDWRUNmQmyMIgfv
AsDy2wVGWiu8QZUuWrQjYMU0+Vrm8yjFBNyvC4xhT000Oed+mbQfjy3Lv3lrGeZmcEUA/Wj6bk6o
8GJvXQu2cWwpqsK2BvUI/n92/3psZ++4EB3D1SVH0iDLu12hWzjOCEUXacdKhbikj+gXjdugF9uI
g4+557AgGsIObyu56cYUDYRlVpYIajMun5/BKnduMugLMrd7sfN5+v3xynb2jlASnhgZ7RngB29X
too8RStWJqeVpaETCkJzTL2m9ad11a7LgB5xkoyePxnrEdHazlmVgRdpB9eeFW9CPtAZml52OXFE
vObMSRoF0gQpWAFDH5QftAgrXziNuDxe8M5W3ljdfF+jiJd1nSk0GJD/IFNYLC9aHIug8cYjQpf9
Bcrys6QM5djcflsWrbTqglMTapyehWkvQFlqahojbzCa6fOLm2tH+hbyL91cCdlUgKxYEm9bW5yk
E9UCIg4NFsBchSA67uIP0by+HY/Nk0onUkZUZAhbStJCzCoEsinPnBf/GIrM+VKsTnTujFE/Gjv9
NTm4XRH1PYrdBFAIIsrP/OoJh7ggWocahIzdu+VHKynGpymOTKDDaf1BE0L5e1i6IdR7p3+GD7r+
Ysz5sAY4h/zLall49qGwLQQ27L/jxIwCIo3+H3qtVF8La0EaLh6Puo17t4pJOlI0Gt+IfG0qoVE8
r3XR8HLqySoJpqAGLzrAlTUgoxAe5/oUj9V6oq+vHDyk92eOEjMuUcUd0/nYnrnZHqwhdxxorNQm
XfzWzZvPaqW2s0/BPv2krYurPY2M+8QHhu/vFeUYleyNkihKEFsUwzQZQEYWir/DYtvndWi9F7L7
wl+nKHqzi8SUnOOD1Jku0paw2h7UyBYCn5UtSsUMrzM1odLN9kdLqdvez3vjiLZod3EyTwQcAjhm
S0OuKm0HZcvIszpYc5imnn0ukdHwU73Tro/90/3RYXH0VWHuAVLO4dmc9mjUMxMepLAcHPM86Gv+
31yp3I8I9vanZmLYzxoYBFXV/Aiif//yYBlPRXOO4gm1k1vLRmy0re1xp5dmFYGXi+hdXfLSJdEM
yUGVN93Xx0vdNYjYEq1rKl5AVm8NErq2i5fKWNl12heHET6/qLM6KDuhn5MUcPBje/Itu3UkLlyi
dLBoUsgMdvNpY1ND6KXBH5fIoD+nnTE/exoMPAvKTyH8TMXXGjDHpZ6a1TfX7s83WzcdWU83+AF0
SDaJbKwX7UhPkPzPNukrxylFW98oXXyY1w1BznzHmRGz6n2WjsNJ09sj1NrOIb75Adv3dm4VrZyd
IRxamni0R8CQDOX0rrfE0aDT/SNEUEHrit8LoJXu8+3OCi13vNKrxhC96z6EDtIMVBfi1sdfdG9B
eDsuJJVEuGK3B3aeLbuZ2jFsbVr20YKjWaIRJfjMe7OABkUIqui0JghXJNn67YJS/rDRzHEM1RzJ
1Egzc7+a4SlsllINEuWQRWpvaYwSEjiwMmK+TVg2VZ1orEYdQyuPq6ur4EiToV7fNyA1g8dfUdu5
hrLmBjcHfUBEqbbnwpBd0E4fwfwxskz0RQ/bzxfF+YuWlrf6aAFbZ1SXl+qy6Iz5nxK4dz66Y2KV
dNpGGIZAS2jjiQpz/TVfIvudU6dZAgWBtRzRPu9+F6ngCAmfQY1c/vmrWIC+G9WgYhhDPR266zhB
TyW65FsaF96Bc9opnBAnIhUGwQCYQErVt6bE5MZeq/FZ1Lrpz11fI1KnUNJtuqw5tV3yNWNe6oJs
juDuqm7geuvwzMhWd7A/O9vD7yCIoN5GQrB9e9qFMdwRorqwHgsPldV0tXyI2+yA1NZgXjF23pzs
8M7ZfGCyAULXbVc1QQ2uKbN4DkWSjk+OO1GvnCaKblakHKxtxyMzOAD+HHdB3rhtd6hlDShvmaew
sg2UCJgRe1qzMguRGhlCRguByAz/R9p59chtrGH6FxFgDrcku3uSRtJolHxD2MdWkcWcw6/fh7rY
VXOIJqQFjg0D9lF1sdIX3qAOd/USL6GRJ0fIy53dRJ2bahxjr1ndZuf3NlTapHTptiRCfXAz458c
850vQ3N4yHYuRNI5QJCcMirBWzh2jURLoSYRMs5FZZz6Lq1el6hODkQBducD0JwiM/5JdISvt6xV
Z2ZMbjqEqEgtD3IZx1OcJRpFU6U6WLmdMIVaDVIY8F0AeW9jsNrxipwOzBBadpx/7pe2eMgiz3jR
9FT3hwprqiLRJj/vzN+vSgHyppRCXUoDaudtrgBHYUeBOB/CPKu1EMoNsW5dytMcd8ZBwLB7B6xq
fvTigPNw819/UMSN0Vuy6Pw1nVefVS0Xl7yQ5WlK409daaUfBkvvnriL8nCwl9TvPbe89ORGB197
7w4grIZgDlcZrOTmLtJ6163dMhvDckYdz8+Wln6TqmXT17gwAUzHM1Lpt5+FnUQCNDT8YViU9Ha3
WifmrNvZImnqenWX0PEfDIypbOfRnbHZmXAgC5QIvajbg+4dk3VhaYQjt0rifP29Z6iEvW71fG/y
Jz+zJ+XFmEv54fYoe8eEyHrdQIRiMMmvR3GkkVhmgwue0QnrFEVD6S9zWj9PennEMN/9iuwbnhEK
RwAbrofyxCx7nL2GEIdjBBS1CIpt0g/lCS3I/7opHz5nqnlUAtibH+8VSAp2jMvbdT2omWtWb5fl
GCLMMbEp+7YM1d7Wn/vMOnqQ9yZIoVtld65dhm3fLmuWSB/jmStHG2L33ra6JHmpUZC2PhvT+kqJ
ErVcSx+zo87Q3pkAfUpZgCuN12MTY47LbJodQgthpaJPLwjiw2po+3OfaOMJTOGRQsfReJv4PdKi
yagk4yVVJ0O1HuJTVjflWZ099ywG40hVbG8VLZzl1045yN6teMWqJzT0czmEChi2r1ju4ZDdR2Z/
whU8OeiSHI212abGBP0/1YEBAEHRT+NseQ/FTD2snOMjjP7uUBSLaS0jUkUL8Xpzis6oUYgEAGBU
ufW567skiIdcPYGI/X0OHx1eEBu03daceluSSAdPGUudvVkqjXdB3c696A0oAI/jcb59pexdXOjh
YJC4Yt9oLFzPigfILSx9GEKIVKZ2Kview8pCOLqV9zYh2QC7HXkmwNebqytOE0rtpktQatrJR1PJ
bLoKlnyoHFO0qAgvR+d7b7lW41a4kOSuEJ6uJ+ZiEo9gjQAwS4R2Vu3ePNcFfmzR1OsHlY/doVZ8
A4atO0QROrui0JeIQFedi1OKaegrG6OnJmDJg6H2lgt0Li0SiqRkjpvP2ESujgdwMoReNLT3Bbnd
J0U5dCvYnRBYcptnlK7vFqyEQtfixsgIhSUsiou0cwyw7KEv/aSs0oM3be8eBmX2f8farFNnlIYr
HQAMqA1kF6hM7qOjTO7fXQaxU1FjJ5RQy/5g19OvQ2UBeDn1zjVI/CUby2TV1b3kiqK0Uf6Xaw0M
LtG50UFUsPsdf9JwV2IzcJvrYawsk30xsulhOEt5r2XCfIhF2zYXNQVjevsk7w4GD2vFaqwY5M2z
0gDxKsVckRMMrRn5RmXFD3PXKKR6Gre8/wejAQhAnxKNIiy5r6emIWClDqn8CUMpn+1oxB1kMh5E
dqjdtTcvvh22OmCeVkrA9UiRJh1NgWMHdigTobpEzT2WIJ/joVQOYMd7qQG5BykkWToa5Jvww17q
xi4SvmCF1dVXZUJZwCn1dFW+Tk5D16l+MSlZsEzZ19sfc6+SgU0jKtTot6zOo5tDIGxPSfORLAsd
7eXRHjH5Lq25vMh+QOG9V6xLlpvTh7oakm/oJ0WPDeKIS4Bad3oq47K92FIYf6lRn9tPmR0X//XG
MP+4/SN312HtDXCHIxWy3czoj1dS83j/PHW0Psl4BF2bKeJfb5BH7iV7jwU9GlAWACbXXsT1klsF
xNTa4VEqIg+BWu6Hs93OKPzrYB9w9ToiVe9NbYW2EOmCTAByej1eV2gJT8nE057OqIkVtvxqrhro
Zef+SRIIo5AW2pp7IsV4PRRHN6ZVydTsWmLJgA1U8xVJ7cEOkgo7kT+4E9anwkUOCHrXNv0qV4NB
WBiEfpqM7hAh6O4KPTECjA3j0+3tsbdmoODWvAvUCnjT64kNgxMLc6RKPKwNfKHjYT0VJnW0XKQY
a3tD9tftAfcWjcomVQPgWiQMm/tuMOvONRLZo15mKvci0xGELoZ44ZB20cEjtffsIj2HygGFgzU1
uZ4cybxTziZjlYM5vKSp3Skh6eDgHKzXzjhrxxXqGBRGelKbd8nR27nIEasNrdGI7618rk9ZVOff
b3+53VHABADDIc9602mF0ZMPGA9Ti8zbtjwPZazfi0Qfvcv/3zibvU4FB2QiT2AINGvyZ3eqgG7F
yUH/7q1dBAgAZNB+7nEautt8wzK9ZNAwgg0r3YjnBzsrJ80vq4xraaiz9JvaJeXf41w2/Z1RZhrJ
SB/DtjdBlfyNr5VunNTZau81VShxmNNz7v0iyRyuN93p/moKTVN81YiTT11SZHoYVQXFhUZD0PR5
aNJivQZnY/CHqDCWoIdHm1JmkOa925JKnJoyXV6bOWuORKJ3DtxK90MlhoSEqtmmxDPaI9AxEytf
4brIBuTJ/Mmwy+HOLGWBTP98xG/a2zWEg+ybn3DybSchjQrTq9CDCBHHlbk/jmrjO11VHaXHOwEh
pTmYtYTSFMS2lQe9rXM5VCrdnqaBiKaD+idaU8OyyrXL0hRo+JEWHWzVnctkZVXQgKYASX63eQEW
OouL0fExVTQ97kY5pS8t4/nwA8zfD+Eph3tr4wdFBKLQ67ukz6iq4ILdsV1TiwJYnn416AsfxDJ7
q7W2AFZdzpXNt+6eXyLcStEHXREFTbtaVb6BLB2lP1IdD28f8b1C4xq20Lpf9bx5RK/HsbwuNVvd
7VCgTno1tN1JfBgyXM2Dokjs/9XtCBembloxvhubovuEefv8j7RtRTuZWorPye3fs7eOhG+UdXA7
goewORQgFisJbJQrx6B2tQhNvwMR+6PQuiNw9N5I6MEB3lq5FXDkridej+qkRgsO6S4Vse+DRrcL
idl08iOMRg+C7b0jsa4lOQSlMdjF12Olk0iz1lDaUGsVR3unC8cBzDhIpQxMpG3TF08qbuYj/jf9
c/t77l0ylFC5Zeio8FhsAtO5zZpWw+U2jC0Vq5G5y7DcwZ/nveYJO4CZPv/BAtIQhWTr0ByFLn89
1dhSXFNRBsKITE99xVEcpJVR9q9svTrYu7tzI8BcCfxU47aiCxme12Y6Wl1YdmZ3j42THURWPFwG
u+rvrVUD+fa33N0xAHlRggM5QKvjemoNVWEiW+4Ysx2ix7hUDCx0PO3BiLWjJsfe1Ggwr+boFJGA
01wPNaBV1A0oB0Ahbq1LP8wyiCsnOTtt1H1RGP8gbvl5rjYIBRi91ArWkgER5fqDfrluiP5GVE5h
QeQ0eYJ86F3P76bpsZqKRfhj3k6fi8Wc/2coNQ8rjdv4xTbS4uig7H3iX3/G5lBSn2tNQR0+HPgs
KOND3EQv2EINJRZ/8GJw3YF0+SmbsMWAxLExYIsDhwbBtj5IzEIDxSnbc91M5un2xtm7y5ECXs/f
avy1fek1dZRopJEBx7OSBqmuj0+UXtVvt0f5eWNt1xATYKoiFFRWRNRmDV2zaSdl6mHBlo59kqM2
n43ErUNQ/1CNbXd8sgxZPsUF+Lwyn8x7IxXdBaJpk/uUv6bu3KS9A6eBossF7Hf5WkSWdd+RPx/E
4z/R729+q7XKy6P+yUbfvNc6KooFcmM91LKm+y8VznBpl0JT6fd0JoTaFs/kPHXa4aLrafMKPt/7
FptGesabV/6dVIaW40/ptlXYVGNxsF57u5AmJumkxnKRVF5/yKJCN0ijBg40tXGSoB4j9w7MpvVX
C9324FLZqVkwACAkOgrIP2zl1Etqmq2IZg6eY5AgT7k4pXiVBEsCNAfBpH87+Nl31ZQc3Z47k4Tu
BKwYgQKIcW9OfFMuCwEcBd2hEeWpqycOuiUJ6kLNmNz04IbZmSfK0dC9uWFo2265qCZ6r+PgwkWS
kWv6do+4emGOjj/WVfEO2K9+TlL1uz6N7UF6sTvPVeKNOjyv/Rar47Ql/NEMehJlyhGkiZWfaqQt
L+rgHkkw7N2iVOFXDDXJGQLn62/55RYtYC7NhlZz0AsjuavnXvcLp+p9T2J1rHSuE2hRO34UCleM
MiZYDxjzb9s6MTItTFi/iL+RQGxv8ggEVNzR+sKMrnpc3K5+0ulc+0V/2O7bny8pG4iN1ZZi68Pr
uLIGlU8Zdlg05b1VCOsFDpj74I24p6hxk/rLMjthjpS87xizc3JldPRk7MRWRFX/9zdsEa8uBA7S
EeTkK71tvk0qTWkbz5FP6B0UD+OUeB9bmae/nwMQm9Kc5tyQ52xPbRt5sZLnwEeGdhh9FDf0x4iw
9WCUnShgpTbQsqKYsHq4XG8ngUgrAGJG0XB1eBWxLGVQm53zvIyzeopiKjUHt9HOSwX3d22rUtta
+/3XI6pq0vZRq/IxzXhe/Nxr1NLXY8/87/ZbtXcofx1nE99AGYwxVKYWSQekOo9THp3qCuTNmI/1
gQrY7pR0UD6YmZAcbgPSTBOLUK2e84AqYiixUAjgXB9VIPd2IfqrqMuwFTEZ2RSYbAP1ykqyVL1J
mC/0aI19zenUz00dxty1d/lsH5Gxdr8iSj6rxhl/37Z5XLtErbP/WdEtiwd1RtC6s7Aiw0QhPri+
d7fiWjgA94x45Ta/1hZgE11H38ou0UIvcFPW/MXlfoNwl4WiaNtPf7BDVokiAz4KgP/NThxddKTF
RMxk1EaOsuxgBjKfuhcD+8z7PxmK+IyEBQjylpKlzYurzGtPTmuxv4vnuQxrV7onpzSOiNt7K4aB
FUrr/EWpen0lf3kgzAYleU1ZL6u6rL/09SL+wtLDehoLLXq9Pau9fb9G8itHHIGS7YNLHt85/bi2
k1TpvkKhzr4oaBcc7IvdCVEGI6tFHI68/XpCnapANel48ajiKWfcPWp/TJvqbizU6OBu2tuCsEtA
MaP1gH7jZkcIXEomzeUhr7JenNFaV+6yRqavi9E3Z2S6ooOLY+9IAxNgUquGDZ/xemoNVHSBWwEJ
gjnVYdWr3vtYTJPvUvU4JbER49W7RP/cXrW978l6UQ0FhUTEsomLbalU1YRHSijy1H2F5j9iEN5X
j9GIovrtofYisl+G2mYl5M5pnVaUWlQ3zqdzEifKc1Y6SuXbY+wFTmfl7yanAB7JdeeFtwffW0ze
TaRMiR0omW/2zVLJxKwUcNqrd9A7ss33mdWooarPy7tEj4982PcOA6AuWAZrpQd8+/Va6rglogo7
Ags3VchCpjWdlVb9fVknTNZI71ZuGTflNvzrooHQfVS6sBexdq+5FaY26aGs096+ZD+u0nSUIYCS
Xc8ljtBwwvuLfbn0MxideT7JjJJx11j62UgNXD1ipKlvr9fuBwS4RqcE2BOg2etBUz3XpWgpEwLd
Sy9Vhw0FlJCj5treKFzBbHtKkqA+NrsiQgDEsJOMxsaUV8AI8JeZuyg/3Z7L3hkjXEWzBPQ5qfK6
N3+5hKcFDq41sPElGp1fE1lMPqSeWfhOav9JQLXS1GCK8rJob4CxiO9nvU1Bw6lc6yytModZ4x6x
vvZOE7EoN6MBjZkA5HpGq6u7jHsVgpDSdSitm2sgYOWXKk/ze8cpxcHp3asaEwWAmFnBCoy5ecdo
56kAL2BQYpsMRjNZvEumJPaTqSzxaYyA8RtLZZ3rRSp+l9oFbnVmdFn0+chLfm/mdJpXew8k4mgh
Xc+8G4dRz5xxDGkr9f8aZiaDHKgL7mfYUGhCmt9/f++gZ7Y6ieBwDB/gerzJwWKj7xiv0LvyzjHj
8mSbVfN1MObxAFO9dxjojK7QCRQU3rqoJ9HseiO8tnhqvLPw2vTziInq5fcnhAgVURbCgQSSmwlp
WRYb2gQVqop0xS80KcJZcYleFe8PuGxQc+CysXNW8ZPNHVI2YwzyDn0vaXeRL62o9GstGl6zeZwP
uic7dyQtBPrmwHaQ8dwW3Nu0pTzmrVJisWWfDdkW/pxV4xmVtAY6g+MGtGWPZAp3HtTV2pP0CdX+
1Zbgem8MUZ9krtaNiC8o8i9dusZd2Qx9YLRN+mM2mgWmaPLRi3rjYKfsXGi09UAa0t0m9d920ivg
D3Tz4AcOSqKf6dz/2w6NdadKcRCdvNmSFItW8uPK1jFXqt71DO0B0/QkiSm6xVkbzC1AgZKm68vt
LfnmTK+j8LqxcECTaAZdjxKndUH1PmOUoR8fbJA1zwVWIWeCw5d4UH5b43wdDkEGOOjsF9K36+FE
ZozNUFFfK2PXvShq34TKYErMWTXjdw8bjUNCA0SouEB4E7ZhyEwHMyq7Kqy9qX8wvXwJ21nmj6ht
HQXm6x91VWBlKGJ/GpUI865eMtezUjuRO7moamAO4+olUVm+09jpeS4U7y4C4euj3lLfVxS//dGb
flvLbx2enBARVMhkFBivh8+R9yqTFvBPjuDRiUpZ/VLlK7eUUCxsiprGVzMfBSlvzsE6KM3SFb/P
U7Cdc6U22Irlog5Xv6OghZF+LhW8PY0kEufbe3R3KHJuAG0Uwtk+1/OzF57c1jKq0Fmc5dJKnbvF
JlivGmc+eGzf3GXMiuABrUlK5aspz/VQq3+VDbijClVPrC17I2q/63HRT76oTOVjaXTWR2gZ8efb
M9w564COVrzAmkWCjL0etuanNKPQqnDSSuQK5oHoQpTdH3zHdVokOzzfwKWvRxmx5iX1ZZ8UQ1dc
DEvRQzdxNb8bhXf6gwmtGAGuMEqkW1NbMTuKZ0ZMSFed6sXIOaRU02zkhm6Ps7c1qDeB4eSxQzd9
O6WOUnecmRUCX0l+cmv5Y+o9gCmDd9RX2htpJech2seEqOVffzx0hj2FMkkZ2tri3rmAVvxaeurT
IK3qd58YNiH9K9YI3MMKGr0eSrBJlNGhMmJVyYiV86he3GXiLW3N7P7299u5/mmIQHhnU8CR2TIt
2QLJgIh5EYrS7mu/nTNVvtOJ8e5TWphJUDlu9f33h6Q5AOJrlQB+05/HIM5ImCAeqO2YnKCPmr5s
p8XX8M6+FK571CTfO9K/jreJFKYsYjEH7EGtXjODsuqUQE76fO/2kYFeQxxfqjo9Ujpal2j7IlDK
YPNrvHhvbEoKnmurVesi1JWiOFETV4OMispjky0NQqd69SRQpAiMydYPTt7b6cIjXe1DSB9hwTub
6TqJ1dhVww1WIDV2n4nFCMcOzscgsu6Tmo71vaNzVG6v6dvDsZJXKTGQIsOj24rfeTrAlXpAoIG/
G/QhCuVhIo/wdRQifvsSY7fyP8oZiCwx3PXh6EsiM/YyjdZssr60wzT7kxXln/LGqQ4Ox0+R++tV
RAgUbgl9O0AWUJGvx5KWnSkLMwORuXQJVhOtK/1CKdPv2VSUMAIxCg7qNhdd0E9a+w64OY9tCvVM
560SyXc7ShFVcE2gsQcX39sXg6SasJCLAuqLuz249VDWeWrafAbFkJ8kxblAxWrl8+11fXs90GkC
G4GwNSUCNKWuPwB+kV0WuwQ2UtVhiyeK5dM99l77tPqmj5170D7cmxQDkqdTKQA2vW6zX4oFy2w3
Zk2FM3Ttzjw3UMDr93iT20fahnvTWgm0cD0RMXlT3aS+XSxsnBrycY3wWBdnqQ/OVPiF14rntleO
Kvpv9Q1h8ZDEo9ENNoitu9m1yDqplNzYta6Mxf0kpvLZLOfyzmZ7nWbTUlJfn3TlHewR89WZI1iE
iGm176Le67+ntteGUeqVX2Xh2o9tJ9zHrpX2DzMvrc9VHZu46UrxklVaQvuqPgTjvL3N+PUY6K7F
WWQetgwQJyJlNsykgYfbFY6veKn6sV707MHAfPPZczr1qbBm49usKd5Bcrm3VAAXVnQawR8yr9db
YkZ/a3IHg9C6M3/0k/CevaUuTolrfmnA/x5VFfeGA3IE/ZaO4wpgvh7OKBIvUpukDWeciv4tFGu6
63HBQAvCcP0+N4+KOzsX509RM4dbkyBmW9JPCtssukFpEOrQh+e4azSf6ql5X7njkejwzsPAUGuW
RwZA7rU5XKoZd2qKWU7YWs2wnN26r06FSo7wIACHP2RG64atSJKDyv7O3gFeQxWTW5Sa5rYLo41U
HOjWtqHMRPS5NWHqXSDqtdOjZcxuRf20Tb8njewuWgVC8Hz7AlvXa3ODE2FSI14bQLwLmyJn0UaZ
25Z6E6pj33+TvYmYuptPT402xiiu9cYXNAkKPCL0MXmZi/Ro/L3Zw1sAmkeZld7aut9+udG8dokg
Xrdt2Ig5/Vbht+E7cRLf144iAjeRy+tc9eNdVTpHHYednbW6rpOO8ul5mTcpBQRCS+umvg0rV3HC
2h7FB10V8SOQhezj7Y+8OxTVGJrYa4VyC+HpYEbTNymRgClwMM4XYfo98L0gT8B43x5q53xS61n1
Zty1JLptjZa9Bkcf9Y2wV7GjuSxKM3a8yBYQT62b81Orx0eJ7u0hAVBdL6ErDdyYkPjEOdmhO2q7
UUI2aNlKkCzK/DS01vS7PF2U8v7fJEEjXI9YO/YsFSVqAKsvSyjshq5QNy9PVmocXQq7k1vPJl3f
n8pX10ONSqslkZki1JoOxtfE67OnZagUrKnnBIRU5tkfbi/g3oHAWIRiNkkoN9FmblVsV+qSIGIa
633iR2VR3ntD8l+iJ80HKNDzg9Na3jMqCEfsnp3YglIFSNLVn4Pu1CYuRuOgbY2kacKoT20ohXkT
IK71+1kirDQqMCsaaG2lby7Zuc57wybNDoVa/V0W2fLO0LQIuubcnW5/yJ1Dh3sfrVIqXMhzbAug
bVuVixhIo+wIh0m0+epwHPGKQPb2CPWzc4kS/TAtenlQkrc9e3PW9BZUZR42htG3waTJ+rHpof8h
DKS0Dy5KWl/iYSweCrNIn2QPwO72XN9in9YWFeNT4CIj5vBfb9PFdQanWLEJ/OETlr7jv8NAFa9W
SvPSGBRqtNh2T4L4xy8627sQrR8ZGe6cFOiUpKwEIfyGN7JiUp2nLsG63czH7GxLc3w/1h7w5OmU
5F52d3vGO7v1Z9USsjlHBWzk9YSRQ2+nKGXCiFfEj1lpx5+Hvk0ORtk5jIzys+ikWiTamzci67XY
IeRgTlgIfx/U1PY9I6/feU5VPaYYH7wQs1REfcvRvbO3pQjp4JtzGSB9tQ3rJneOx0alCCA06y5u
KjcsJK0kkcjxrk1ahZ6apofTYpRnx52yL7c/795iQjWmmbX20yhgXn9eXaZZVJnUBKRmLFw5zrea
sOKMku0PVYn1g1xt76jS7uG+A6xIGLtZTJA8ZlwkXAoL22byy7ZoH/QiTZ4Xqv4HR+XtktJ1ZxQ6
Ljpx15YcW7peI4caOTZvjOaPsW1FQY6Vhg9qz7og3V6FIolgQEX8kNvfVHs7zTWjIq03EQsCd7pZ
0zoSbR+Lqg0dS2D0l8ZWctJ7peGixQc889VZN++cZbROjjK49Ul15vTSDkWUntMyNn21qxvpK3Zu
oBCowPkZzLH7++BHrt/6OiAE90uBAiN0KoaER9cr79pClsmIkGgziflRX9aXqE9Lv++mAgEst3ta
7Bda+qEnzDH21cm27hKj+W0IGwkGOB4kjlYOOq2Q65+BtIRdCdEjf1Ua9n2nDN9Fi5XXPJjZWUMG
9SSj5ahW+nbTQ9Ve2SKrPhVEnPXf/xKLikUvExG1sJxwpJEnZZkGzc/Q0VQvoNdRhPS6ZpaX2x/8
7aYg9jVp0wHroWu2zd8AlTlG1pNq9ziQBDQfRTANdvS+lZl1UD34iVi4XluH5NTkuuQBphOyWdt+
5kh4OVJUkdKZOBnVUb74bWR4uq9V8fjQJaiSX/CHrEvfGMHCBENhT/8sjTIYJ8+QiLuoi+W+c/um
yQPF6Yfvo97gTKG4s/sFNdxqPmM+LDq/LdT2fTlkePrd/lxv14i1sfhgCEmsnc1NlAKyt4wyyabs
ZaYG5mg7Aago5Yco4wy65JC/3h5vZ3nITgghKHJRd9lmZzgn88c7aRM60hQ2epiV93FB8vC1sUY+
28Fgby8nQGvkgvRwuHj5h+sdWKVSWnPj4HKeqWX9LtWNyPo+piP+9Uho5O4zqBdr9BX8eLtQyRSc
J628l9HZoW8uz9m4ClXPTVZ91ekftn5Z2nrsu2oZvxN5QoW8H+KIcomyPBt9PmC/4FXe57qCxe1T
R8OEIRpd54Ncivh16ZdK91UHAfpzJK34vRO5/dPoKqoIy5J4yK+zmDZymhnIJYIgbMsTKCML9+II
bF8wKr1l4V6O7d/dAPNrDqZqnJPzEhcSu0cItOIhT7Pe8NMS8fLAyyYVThh6cN4j/i5CYpadyOHc
KbXbPw5EePG3BrwnzgV6J3S0Bz20bw2hRh+MKdWqO1TK8MQotKxxKIrZ7l9LhQjSb+dXgCAotYC2
plpF/+F6hQCY6rFuU7cWTuL5Al/2wBpEjnyy552yOXZOB1uCP+/6yMJAQkn4JyBipSxcj4dhiq21
wLsBDGfxt9asq1OH8NKHYkRZ/vZQb48WuSk5KjpKJABkxNdD4QMgakiedaiPdX6JXC1+dGb8OMkd
50doJ0cJ+M8e1/XcaOSxq7j41pdmW9sxutkA+wSCd44s3ExnvVm+6rJP+kvK/+GpMIzonxYlXhES
wUbiQzaXZh6UFGaWwLEjL/pcutP4mac6Kf2U7m/0aDaN9m9Z1U3t87jUX/vOlB+SqaSOEidicZ+R
fCbRrwcx3ueKRD6ObEufgia1a9Xv9MSLUbXzrC9Oa4hvFj7br7XWFJFv2blVnXKRTcJfeml9aeK8
LwNAMdX/CmPMP6myUL53Awg5NCVG90tM/TH3m0S093RusyVMir75KKSi/gfWHBnvyovk4jtzQcC+
rsZXvTf7Lwi/2Q9Zm+r/zQOWJaFtLsk/xHdNddImPF78KsO69/0SuzndEVk7H+Mha79gUbRQR1ei
Ng+qFmr5Y55q7ucFgp14LtpYtfycfVp9Wvp4jD84kWF2CBy0cslCXaiF9SHK0REPPMIuDh56AQ+Z
601fjC62ukAx6uGb0uRJCzOrSeZzyRFAgxP5IHQZsKpMwx4wWU5VI0o/ZulqO21qUf88otOk+n2B
ep2vDdRIzyW1iddekaSvBb4hXWBH5iz9HtrP49J75fihnxblJARdsIP9vb3KV+F0Ilm65JxdSBqb
/T1yzEADA/qa7KZ60Dove4IZIp2gmfkXB4Ot98Cve3sdzOGpJXiB+gI08vowdR18ibm3NAxQ1SyY
st45u1F/BPJ5A31bOxurbx8v01rAs4zrYWi/mzVsPjXQZBErp8IV0yOVpuhkCe5dv9G96VMkrP7R
HuoW8dzMNUc/c1VFBlqh1UfIVrxd1xGvJ07YhlMKX3PVCN9iM1EQ1JNpdvCfKAjrXp0+UwbwYpbX
oFNuJ9bXUeBxa7bmSgXUamQUxGgVyx1KKhKJ06KeOqAEuoLfe9U11ZcJ63cDvNQYA6IQxRiHutek
jt9WfSPvImwbqGxVnaoHAEq66GNlydQ4la2ex340JZF2SnMb140WwsVJi6P+QzO0gv86i9crx8ta
3x3dUpwBKi5DgJ3kXPi9NTg/RjWpi4tnDEl2koqnfeSmcIpT1k3e+0Zvp7/ySJiLXyeRlVzqUnTf
rKSqPrh97f09mApHPI5aPvoo7HYKYrs0/66rAVBnUrf9c5TBqPdFa2j9azOky2ukV8r3tBT2s4Oo
mAorrRFjoFkC0dI6r9InxfOQoUuzAn9ws9bLRxnH0/Bkqr37rWxqc8aRpsnv23hpRZAuca2e1cad
vtP46+7nZpIAQtJIe+1Nt7N8pS+RekxF+Z4mUinDSSzYw9Wum0Z+37ulEQjdke+ggrO7aKbNr5Dh
nQesAwjv0Jemh5KXUe/6mCbh6NBBaOkvpFYocKbZvDyKLC+AjGOIEjho7vzFeeAX6oABHnq1twR8
2hzboSpTyvFcC3OGmOZO8pMNP0YLh9SqyclibBv9xmnSKoyGPP4gCqKWl96tm79iqaIGLXAk/EyH
r3D9KdLH7wVSkwpwyKn4V1Xbxb4rkS5eglTJ3W9TIhqFiKcVaQD8wfpGsXb+NGSd+xy7+MAGs9J5
/1v48Z+mpsLAAQ0O+3tXajIPVMX0PqvTEsWn1o6jKpyLRXOADUU6Mr2JUeFnMIqoC2YnEu97rYj1
YOpgEfk4FwsJJseYEj+3Z6/9UuZu+++gZOp8AhFfPYMvo+lgJJr1lC+1noZeX+eG39SQfwEmKqoS
em0pz02uoBfVoAVhnOktOv8WXTb/RxLv8EfXem9095lrQc5eMq3/QVJRNKfYnZbPFqyV+bNjCCxM
MWNX2iApmlF5GufGqgMndqUMh8SxP6LfknzqYUNaj1bK1/PJn1faXNMmyJAWdpJfOEfipTEGFz+x
olk6yZvYDU9oM+fegyXMcgyGZLKn08q1i/2xk1lxKmqbXx4X82DcF+1UfMMOt5382nGUSyw7HATQ
qYn/SaYiei5Ht86wPqrUbxawVsfPDUN87EfcliE76GbIgSAtVEar/WAqVqYHdjwb/w1N5nS+2cPU
8SfUWp712G3YoumQfRJQkfULQlPZYzpErvXkaBHASDGblXqPU4ZpBVKmiSV9UTiFHlhYzD4ZXo35
kjLpnNcplS9FtJbXpnSZXiMc1CJAvcKu/DxKxyHwJnBXk6FXNXGIZmKQU8Ipe7ZJiMRdNCTVe1j5
9t9VMTqN3y3YuQSrW1VzRsumH3yjYVM9mNJIPwjFFITlRl85X9tU6Jd8TEiiLJEbQZzYon/fR3qW
fNQx+K2DVjZlhjQtLVyf1EhzQ6UbphfH0Bs3RIHG7ZB0raZPDo2HIuiMOAKUI9ys9G1MzQdfm2SS
nZWmiCE0uVG8PLbm2GQP+WLK/ykRaet9JkU5nzD8idVz7aJfGgBkdrww4pMtvjtNAreoWRlf8D9d
mbtmkj6jTQ6SREfTpn6AcmpXyUVGVRn7pVi8/N0gbPGDToXjnADyz8ZZMXuEBZxsVv8PZ+exHLfO
tesrYhUTGKZks7uVrGRZticsR+YAkGC6+v/hnpzPvVVW7TOWbIgkgJXe8G2ZmepGKJrM4qCsyvlJ
xU0u1K2lc9o0bcd4FzJ8QJGkSWPZpyOYHH/2gXjbZU2n0RWjeW0YXZhxFDdnjssNms6dzbbr+WkQ
PvW57d9PvuV+zYpwLs5b38/eA3RgXR9lF+bNsa2l+bhWYlt37cr23p9zvgnuQDk2KUW9sa3tur8q
bdF8M3d5mRiHUv3oTk2Qn3CzbZfrdVpaHRldY33aGjVyNdtLfj0h8SmYV9jdZ3p27oS4VDt/qlbE
zaN588cREziMomflcFw6OCjy2LhV8DgpC/uWxRp9cQBIvAVJrQHmRHUhFhYf2uC3WrRQYA9k+4lj
aU4Rvi9GfTXbqfmjdDfZX2+6sR5x1XB0Ug6dd12hsNef+roeAl5Sp55SzyN7NJXtbY+zKrMbgxSV
zCLls2QDWtpXftbXH43CMAcC4tB8K5aps6Ne9uZ3+LWFHaXpOt6plG1+mBf0va4RtRo6kP+uKI4i
D8Ozt0wbhCXcalU01CZmOfk8TmHcA/w56Bb+yAFcnHJvwlyNSMqX/SJBeMlqb4+F61c57Xjw0BrH
V/AB432dWyuxUin0HSudmv11Z/VETJzGii9kmS7G81bYdbE/AVa+nospL2IXP/Ce7MAyrklTBTQq
dv1Wn7Dg6yoIu4V20QdcOxTmRdm7WECPzielJHdhseniJ7jdzI4M6dbZldTFakedM9XtQyoH+IDd
NtnyrgyQN3nZSL2L246JSh4xXdlCjC/bcge/5NZ9tVlNGHlOk+pk5VhPcTZZtUNlMAbweOttVZE3
rQx/9Gx3CVC0baDbMQzrOXXLNT/Uftd8MuuyTKNKdv39YFT+N+02/FrpZQI9oEWt930JOyLOMm6q
Y1+EZRiBIyhfC6PsH5kou2MyVZa/HNFTnW0sa6qxjAlOKaL3fg9ZpPNmu4wpxdWx7rOVJkRm52Y0
BQu7Qw1ivustuU2geBZrvrWshUpxp5+4sehl+oRpN21zK+vTJ8OwdBtnIGq+LVkZOodJmik68L3J
Z1pNpT5YsjP901yoQl33AvLEa1EUZHJ+qcXrUJrGGONt6X8ONrofB1vUaEf5tk7RaSvq7A6t9zSI
aCLr+U7krvajjf8ViGBH/yIcbaOOls52aHxkheGuB90FM2GlN0uKd9w7iaOKJ4+zxl7ufb2W2H6l
pvdAYRVcDbaejbhltZ+4l2bIHmcodAxO7dRHt7Q5ibLAAvpUZdoujiad8zBKe5X+AEIA2ZcUzsyf
/aofnKT3nP61tPy6iUp3sm5Db9r4LI3lfMppMCBvZlTGGUkiIzhoe3KdE3e5vPV3kYRIrpb5i4aB
wJ9y0aQCc5Ae5FKTNplOmqfnJZgLMy6lyFXci1mUB7QrrJ8wFIz9a2QWW9dyqkOVOoE+ounSPjmd
yPAQXe21j5ywkFtkw1j/CiOWuFENLuhoq8b9gCjRdnncZWUw3zhcUOVNMJVLx1kewJogoedfbw1I
7GidpUqPHEkl48Ybtzu3Hez0EOisXqMCkBxx1XcVjQ0AZnNcT7rPTxqasoaHIZmVl4PARzjTwXQu
bMPyj1bX2q+ipQ18QvCHQyAX03ykPCqqxLfaILzNKzwZIzOt57vaEVV1VVsEq6h3CtRnU6Ymz+ag
rDHJ9WZ+w3NNmcc0s5U6lfUsX31zYZREDZE9iJlCKpY5QnCRCOceY9VhZWQwmhgtZV4bXJNZO5DR
aZU2JxpXhneQTExNxNodzm6bE2+OzGuMPPJ2sTYMfvDMppjrPLwVpT1ELjUH3Sr8EBRJHiSUGGuN
4WMaCt7PgMTQ5yFD4YfNma9BbOo8IKFsxddqsEcZ17gEcRmxrQnltE9u1SLRThvMAZCWzbDKoEvh
yzWq7HG4a5e6miLZ+BsYPW+o+zhQ7NvY22rhHN2MDkKUihDEON8e4hYrZ1PUz73+PpSF13L1NOGn
0tOBRQap3LSI8M3xylPqzQD+mOz0AWkYfpxRBaz5hcTZJVFzvSmI5Jw5P/oW/bDIxj9qOAaG7MuP
QbuETDRQRPMjIaZlgsHX09pvQr9OtO9UQ9KBLRQRQPS+jxtoPFxnYYj9iNqMZjjVReFeb85S8hjo
TVmnRlSNGztdiW3R5rTVFsNMXKzYafX0ILZ8RmUOvMUvmWVeTUVQ+Leqkzin2G3Q+oRAJKkeUq7x
L1qMRJCSfblF1eZtt9wMpNVOp0hNcPi1f7VVnj6qppWfh60xmlunmlYDdTmxJHPuIF2zM1bSuAz9
6sWc1lXGUzrbHlOlILwps1U88kUsJ1aUAUc4F7afFO20fMrKFZxLBWLNit0pdcp4EZl/YyO44nG4
zP5OzCvBXRVBW8BlYzJ6SGfPrUm2euNQKkOvcTgo77cnNhHeiH7MP+UYj/D19bR81prp1KEaDfWz
c0PaWtbk+ldW5052HAyO87A41trS8ZP17VKZA2DOKu8/ul1GmjllJZ95HjFPij2JB32kHLsZ43bp
0xtbIkQXzxBMnUOx5E0dT5nMnyd0hCV4VwXkpQgLnd/0uZ5TfGu8uYvoa47PqlvElkxD7nbXaMuL
X7lfuNWhGHvKcc+aM/+8QgTrDkPhjXOkqtB42VpbdbGgYdid7KbXR8/WTRCJ1oNGy2/QFWtMKoFh
ajodbf60lBy7sC8ObE/3O6Ev/ZYbJeJRauk19uHc5w1m7+n4U8hR23d+s9VD4oSj92thSoJz6NbX
VNIkptFQlUV5mMOSjluFM1BP2G74lc3BluynZWz2Dy0ztrFZlrswARyAgQlJsf5a0yK/zsrR65En
QQYmnuiJvSrDBV6JG3zDQTNbg4tx0O4LIpHBb99aBb4W1hjkh3JaBv92btzxsdVe/gWxNq8+FJM5
VBGN22G73vDa+4UXwHgVkHGFOI+a9Q/LrMyZ+FvQU9Aq0M92PxfZeTQh252D1Jk5gObS/m5mey6T
isSsohHaOp+Xtp6+ab/sjBiLE7OnCdOENGHqWS3nnevWR6LfXBmJyZ1krAPtPxpKMCVBMdoFCJsi
ZkfkTrvbmryKy6VT9gkWC26srcwcP0KDqPhdYymQR7AE0OVuQZ//HDE2+q7LIa8oo6q2PgCa0hXl
TEksYvvjP7fMe8WTL/kkD2RldUlfUcsPs5+6fA2M8OgJ+ZPNOIFXPh9NOYnPZj8xJPDCchojp+j8
Liq5Z9pELab4LT2PemIq9pEnmgvU3WUBrJn9xd/dtMP8CeJJVsQZCdSzsfTGSGKwGGfJgCaI4Lwp
gvOkmc5WiFZETjrjaTuQ4n+SjXSwbl8m/dNoM/mhlkX2o6m69HVZi+KrJlumV40K9Iu0kGuO0zbb
XlY8zHk+14DJWrvBGjnohmSxXYMN9KnNisgqMvtOrdQ4kE2hbSbrYmWnCc/lJ7V249MaFLRbhn4o
K4ppSVhUNKD1wciJEDHK3v3HwMdiNXKzbnnkvqaHUC7G/K033O637Oeuh65U+CqeNrdqow3pvkcE
vZznVKfVFdWA/i220XnKOUG/lr4DuFfTOuko+U1at2HueNCDpOnNUYqGbhCZ1KD42rtr8CKpDKco
p93wzbKGLj+AavHLRPYe6Td6xwOTFbGpB/o4a01uPZZTzFCmVY+CErS4dsINbkBpN84XlXvtg7bt
6VtY9dV0K9c6mBlNzr6ITOll/W2h8qBNKL/Rw17CuTsUgwy7q4rRwc+CVv9NiBdke42opP+IVtku
MMfYsY+R/gqGhPyl+bAt/fSYVlP5HZb5fIP2XZrH7pg7L8VYhWvUti0NZM0o984fti7DvclDOhgA
VzVEg27Fa9MsOuUG9bhy5tWb7tewpvtvuUarzlzF/XF0m9yIPDvlMl+IZ4zIzM4w44Y7+3GzCNsw
m0d6kyDjBJpOptXRKC2z9snylF6v6W64zxvZMlO/icI5WSyclaKMFvxGx7FerqaGnmlcF+bA9lEG
bfymwQIvKtXaWnEeGGGdrKOzNLHSNbpnNiC7+1o5KH5lYVgFH1xGiL9rHHFfOknBy1ncM+l8rYKr
LG3mkpTNlPMjp4HmEHY5+sOQla1Ci9qbm7gO0cmNq0o5L8LtmF6MeEXs8xejtW5l7ozXOY2MNJoV
dN3TqrJNJmnR+jUltbUw9Jy3/se8LsULoNxOHtDjy8pDmgucBAalXRID5ui/03leblc5bT/rijv1
zuysmRMK93s8kQpP12Lr7OG8yto4e6uZaQZDnk6PzRyG7Wkgf/kWLgu1rNNv9rFPHdkcGleWj/jI
Gveu37vPA7PUItLS8x9hLDdfZDEbRdJWvuijwbD5L5cVX/LYE1NLaTi7Ka2AZSV0KOpGETtc5NUh
H9MdazyMu6tku45fSWrL11wHBEY/NfqM8x8wxwL6q8/0RjYNx9XhgFRVSbXlr2aPDKPZIpBRSRKF
UBQ/UmcSQzROALTQFVuymomMPTQRnPVuiYDS2y+kJ96TWy/+EOs6WK6zrrfCqPeFcVVP6+jezJ6c
rybd6OJcr3b+0mw0km5zdB7lMUOityDXnyhRXKcXXzYKlzwRNLoJDyUNq/PoB2kYr4z+X5ADEuUR
9lknDrpeZX5kiJs9gpiq8VWxaE71nRWewM7rL0Iu/p1ajIohW2WbV4D7y44Jk+IgVE1Y3VrMs8bI
nqriwbAtYrvS01Am7dim3zLwf30kJ8XFiJMznLCg3twmMkmnntN1skgj67YaE29Kh9etbsHAqp5b
I0JyUb1AXDR+lGyAHyPIhjxmZpF+diu7vB9GMoh4m6XDfBxRl5PeFD2+vOhbnUxeNuB6ODX1dd1q
Izta5mBcB1x8XoJCitsehslP23M11FsTe5gnNFFfeASeYRDWreuO2k9QJyD3ogqGwmz7RX4MlZ11
ca6kdbXRqGe+0El9KpmMiUjnC6mr10xzQJNdji39M88lUHPbkm1koPtCrp+VYXFY3vmqC0mPxGb/
bMBkfO9chF/jyqotcoIRRYswK7i0NcrxMeO3wY/CLlX3c7MV1oGT0fioeKxY/bmhXt2TZ9VmRhGR
b6+jI2Yzrlavcw6jQc+HbMLSZex3i/va1WC6b3Lsl+xIATS5W401tGIZNtb9tO1lJpePyG/AmnYf
U6xBdlCJbT0JEukhYqTGWLepq+tpT3piRMeMZ18iJIJQVmnf11Q77WNqN9vPBtBDcNW5rX4JiiJ7
8GRwLLLeHM6LYeWKbruy6Qu4a+UCNwjDuzFc58+MLIL+DEequaEgkj+NOuNmUIvNv6gaw37Y5m0I
yS2nEawo5cB9TyjCqSrY6N2mJBE0dXy3puSsnDzZC+7pkPVVcOBizUKaN7OW5w6wF92jvkb8YsUT
vr5VtZNzWbpz+WF10+WLJGw/OXycAizXaP/ugpysd1fLux2dsFtOPGN375ZlTxpbLimdcoefmQXm
WRFSxMC/tjqsKUd9tnmE1YULL7aZwATyYR+dOaW3T2tffPUWnwzCVmnxA2wEck8jyp9l5CPREd4x
4KXpF7QuDSr8bYR5WNmhguu7NiA0gTNR93mbNWbUeWiG4fzujVnStXL86IZ4ht1oBhtDstbQ5yiH
Pdi5vbf1OIbgjP0NNEnVH1eDGjsx55JgY6s8204hTfcX6NHO3jYWVC7rxMjpvNK10tE4VHDJcmVl
YIwyv3GjqgwCekAGsYPw4GVt4m4tooIkfVZ9LLYKKGRiBjo0ZeTIeRXHyRkb40ND7xlj276qx/5X
nyuVf1iyYMa7YCgqEh58LJ2VW7SwKzup68UAgDJlQDrVB10wnl5jb3CkfpFayu1EAtNnRlSmDtim
cAG8iTCdnRvP9ri4AWr0dgVEKsoaj3sw8aXVlk9O5skpjUzkRWskRFfpfHQx320/yNZYTBoxBB33
PJgetCpsNW2y7NY0jFczb+bmqlxm6e//rim6mxy9Cv3sWdNGqmUEW9D9wmDUJrVh7McaYx/CZIh0
Z4iZMn+bTesslsqe76RLE52JQT+1vxGynrYuZpxMIXZUvZelv9Nw8/GPdsuhvhla7HFfK5xXxp+B
Rez8YAZd6sULwvPLJ8YtyvzYTB65UJyGXmN96YxemN6xrpkRnlNrmhgqD84WbD+NpdsBPaRz+bcW
6Gx1YhnFNDHb7bhXQiLmBJ8d1zA53Jaf2fTLKiSFEcgPlDsg9dQBUKADw0QFlYeKtwN5YtC+OE9i
08ZzI+yOTEPPvWBYkk5qBeI8mpIjJcBdBN896Xj+d+0FlT+eCuakWR65i1f2Ax2owm0+9wFR5mdI
6ZomS7A4xc1SFPV4L1aJOHYM7w3J79xfUv9mUVA2ToUzTc2tSYXungIcNuakpnW+PXo9f38XmQGj
AiT8cfD7mRXZUn/0ctNYvqbrQthgVrKGZ8X+5tE8qwpPtMX1dGWNEyEzN21GKbTXZnW9GhpRZ2/w
q+k8NDNeImNbFzOhUg/lBwBRuTx2s6+7a7WZW5lMonGqryh7pJI6dwhUQtfTNc8KqMkWle26WQfH
WBufWQbNlngVbht8rjgxT2gClsvtsAqqmc0kvibjMiKLgN7z+kVnS/5LLZulrjwugeqwuFX6xchU
Z0aZMc0vqGxm9nExw+qp6BpHR7Dna0yWCH9ugopZ1X3Nhir1qbWccDlnPb8UEzfW9CrjuPzUQpbi
YIJ1Xk8AM60XCEj0mAQ9+zDSIX24CFKN8cAkNasPVVBuX1fpd0/woa2Pa5CZPgXTUCSDzIuWIQI5
YpRL6LYRI5T8rqX2fghQ7wDI7A6NiFIvzb+OQzZY8STUOEVN36+fG3tbZxLZyTQPlrbljxVR8s+z
rpZrg2S/BhbTeVd6QPCeIs1LDIdzgclldeWUpQQzMG63jIGmOumyyb3pOD1ztNma8U2/phj0usVc
3dY+JpkzZQNlpNP3TTTldo9HAINxJvM0gb43m7V87Lvep33q11N7kDXw9sOWM/l9KrkRP5qGGuhJ
o2GKOYTw85W5hgMIobY8QB85b/djIQWg6aqb1GdwR8FTWjVWdcza1PefOpy/XyWGlgB23EX8DLup
WmnGiGE9pKto2ljMS5WoLFx2bYfKR6kZ0bA6nhdccG+H0ZqR66hlczWZc36eATN3dwIqU0FJLQjf
oWrpZSAnx7wGsUl6P7Nt5reQ1kUd9zotM3rPA/69BP6WwadMfTeSwldfZUZsSpa1Ac9RUroTjasQ
51u9peuZtlbmHoZgaPIb0FRGg7Nh0dRJkW76ZQMmMCSUkev3xrPyHwjZB0E052K5aRB+mo6rlMVX
Nc7AlYM8Lx/G3i0YXdpBB25x3UamLKOtbqiXKF+R4Q/vdnpDFluNl48xSB/mMAxXmfaOU4vzQd/g
uxphODoQrKbaNSKZbuNznlMZR3hxIZ7vk+mog7usy8NYOlPPK1mEGeXcQFuUKb/mxrNCAFfZNHCd
hyHS6ieLluYrg32QD1OFKHXMtqRxXW5Ff5MtpFjJBHVn4nLbTQnFVsgvlXTcj2a4pHXEtc++sYd1
tG+NXqkiMpkEfc6ywaup8QYg3d2gyuDIZRTkR8xU86M2e0PHPsMr61hb4fAohmzbsX/Cvusy5T0g
rYPMa9NxiUfGVgVrkhfr+lAAzX12CimbGxV6XZ6k7lRmsQR0MCapSLOAWQ9JxjFQTMX3FgJt/Uno
rKeXaQl5tOymbI66d0P6PxSANGHHZYr1aumvLbHXjWsLHZxXKBbtdpAm2Df6brmfJWYeFqik+85w
wyRl7T5b5RYUyeYawTe/GwInlrJdpoTDjXpC2bQN/u7LELpX0uzGu2nB5SpGCYkue9A07bXdGbSw
c4tK7kiCYH+SYlK/uEMZblWFuTeL6GyblJ+LFcSqxAz6pSzVdi6BUtT0YA1Gs8CDqheVK/HRWhAm
vrGId49bY3nkA38Haf4LVwZaHFmlANUjk5zuUvSorcdVk1TRh+1LdWyWXFxN5burXFJhEflF7ggF
cJTpQjSPLpDwFCnSa7Y2iPueHrRf8/VFZ4F9qsB0LKuTxQVq5O882r/wefui/8BBYWTSUdx//j/w
e51ZRKIUWWoXl+EbdJK75w6LgVPDCP+/L4VrMmBd1KOIKpeELRR4rHqtej/uLXAFTlCMp8yr9Cm3
ZPuOVsklqnbXS95d2v8xhUCJ7gKhl899y7Gbgjgt+zaqUtwSKr8pTmtZelGvt/dIDG9skB0wjCc1
8mYgAy8+XbX2WwqEJAQ/sNpX9TYtVwEX6Tsv8K2nAtEMp9VG/vRfGwQye+NXSxnGQPgwnJ1BgDup
VR3qSTD2LZV4B075xt6w8HG3SeRhSzCp/3Nv2CDEhwGGfxx68nvhmtUhm8GYF7p7Tx7krfeHNCJq
VVzs7MYLlCgUOdlLowhjOiDqGUCAf1eT9r7z/v5F2Nu3RQhPjx3hoa9wydPthRJUh3wmY6SJ31W9
fQdqwzqowHDuJxlMcVnn6ZP0FusTk0Wd2GBknv/zXQLHB8y3S8yEUbO/iv85cJR2PjQNXuqggM7H
RQhUBZSW4/xXrxILcte+JQM6d7g/OxcL2WUOkxvDU1i6/uRGWAyAJ5vN3n7d5v492c5/bxUHEUhm
WkBvuSfDiwNn5NbA6IQS3sir5TvzE4abK5oInyHaFe95TF8SNvYn27m6nrPLzvOEf77CshyslDEH
DS/fCu56v/0mmVIfyWp+0P1qYvgV7qHKpvkdKs+/L2jW3RU6OH87pPliXW8JlEFCz3kQkzj22HXF
Urv+sQn7/mBk3hqbVmMd/75f3nxYHIvZM4CNIeD8+bCASRZXVsyVRpoZcNmBuoPxW48LhoPR6FYy
sS0JkhRx//98/Hnc3Uhk59f6MID+XLl1JQZBzRLGqbM1n2qjaZ9Wp6aVOi9zc//3p/z3BQCFF8Xj
Pf4Rjy6FYwpnKPtJhqzVZsHJnFd5sjbmCH9f5a1dKqhooRZx/q1L9QHK8pQ2qs8FuggFY7hjbqXb
5mYFH/9OBHprrwgb5hdkUn+fBf358rYqHKSPAlMcgtb6sIxr+sEF+/PFQo/BTLbWTeeIJKAUyd8f
8a0Xif4dLmg4KkKj3V/B/1wvRmnS/9RUtttsN19rOxPNoQ5HZz78fZ1Lqux+BiFW+hA6BdpjzkVs
GAwL74PVC6ESQBVEApYTV47WgYkE9EkADJjPaPFTAYL8MDvBf7Wq3JfnGhc+k0t0US+t3/VkM55l
uByniGTHLmLtUWn7GM7NJdqG5vieAt9bOwfNxl2L1aFvf6mvmSPCUa7QWONAm9MRD5jHFNOgA/5o
wTtB6r2VLl4sCqJbsUpebOZ1IqkbC8OHskoPjezdq79/wzeX2j1abWQrkBu7OOC0s9JMpW4Yu0bh
fkeoAid0p+g/9UX+nkf5v1OX3Vr7/y11EYxIMDzNoCmMpzxErNrGTzSjf5bg8S0AZOIt+fdHu7w1
bUHisis6mP8oPIuL9ShuEHPTlU5mY7ZOsI8WoFlreKx27wDHWaajn9HCcdZ6eOcmu3yp/6yMMBCc
wj3qXnIXS1vDabRtnQRDFfxuui68qpj+Ioxvde+cwbeWQjHR5G5GbVC4F3eMh/B+vY6mhjQ7Bb+B
1LsxtIiP46SM98qEy++3PxV0sV0feHdjuDxvda2VXWSgWA1nuWPiYn1SzawihhPeUx3U77HiLm9P
ltvJuSjFgFlE8PLiyaxRY3wShFOyGAUYSS84iX9IE3AoGJp2HX8H07t3vtzllbYvynVCXubuhV54
kYQWYpKj34HMDBhy7o451XlCiuRFwRU+knGIhCZPd51rGXzL12V+/s9blpSGr0h55PDMFwd/yhii
qbUZk2ZV42msjl335DSZfmjyQCSMWjsgI917D/3GHoKZHyJtFqJ7CGvqz3gxaZJ5FhmTSpXMaTzb
2GIyVO93pgqwBH9/xLc+687Gd4NdAJfN9OdiUgMMITcbIUo5RRw23vyhU/nwkFprfhwlYDOj78x3
Pqv1xt6FMoVMK/KDmHtcKpXXhZ+ZWdWPINGV/cGmbcvUJfDG7/XYhWc5zfNHP9+q63Ic7EcqvPqV
prCTSBi7Ev8bRmVp2BR0pqBrJGmXOpGFufh7GfSbfyUItV1AEIzp5ZZfKNJxlS4BJZsQ9OQYbBG7
RJxVbQxn5Yn6x9+/xVu73YfqAiEd7IJ5md1B9mwbx5t14oCKNsAgGnWaOCCaAMss7Q1eqsUB9lJ6
UxX1cE7RvJiOf/8L/lF9+F/W2n7gyI08nO4RRQZC8ed2UDQ57d3BKKl6r7mh7dYcffzPz35WVId+
WLe4G0ZxN5hbn4i6A8bNF06k1hWjFABOf/9z3tqcWM0E5NmIRbiXUjwA+LO0sxkxb3Pe3DTruD5O
JuQKIxffqz7zmTEt8p29+daaSD6Q+yISS7S6CFNzbZqbMWdjAjOojN3VnvZR1Og/lmswVRHDO7oJ
Ter670SON9fFLGBXqgSWcOmIZjEF33LabJiXOx7zg7HdhWM1PqRMU3Jos4aZH8tKuu988jfXRdxw
v+Ugcl9+8W7Ml0KLdkxMu3bOfll5HrDisbxJYX0fpm61GIpAJnvn3tlf4+VG42gRwhDERsBxPwv/
kxTPwHu17cD0QDBzeimKZTjY2hMvf99Ab5wojH2gjXOA0Yu81BEAS1qLMdyGxFNdmYSoDl1BCwBE
MWS/oS1P8WAvdkxq4KDnr52rv6/+xquFrWli4OlaoPYu8w7yhFVVVs5WqkvvpvRAzQd4Mp3IUIdk
bG30A+TwnmDOG5cWi9JNISvYWewX+5dIhtJsSMzSmhkyyilE55WmeuWnReyLefrvZxSpI3sP0rgu
m5cxMhh2wWUvGBO3Xo2bwRvUYw6ytzuacCOL2KzH7LiG/vrw398tlT8pHS/Wxor5z/0zwpgQoOnH
xNDbeFo7qzmPojcTWLbBgw1eHYKgWh//PxZ1aW/YSKPsufOfi/bNUJi1IDJ7Vd7dLC59bxUI40fW
98vJbO0PGOuu1Tsn5Y10gDSALWzzHm0U+P9cdE1L36vddEy6tBlocjv6ecRjsyY+KCiof3/CN5J0
jC1gU7NrWeyy6J9GEIR6mkm4VrjFDvSxazFvzrPBHDMaYW/HDhrdx7Ha1Oe/r/wv81FCD4NQHGR3
4azd8vbP5zTbjRC/huCJ6BQwn1jlB8kQ8jcEjPWY9w72qE6vxI+gT3u462CUAXMYtnldY/z9wjQG
QKI9t/kBVBN8gb//dW+dKuIyB4smJUXExUcQ02wa3NzExQCwWoBXOuShzLtjMm5GaTb9V2W/f14G
vWs6sORkeGX8+TLWPLB8KSlZck3PWoyoF9g0J0+FPdr/PQDs+sDgRsWuXnxphsOsyBly+GBJCsb8
RMr7qeWUn7hgqF1CJe5Du6mS//46McRF9w4Jffx3Lg4SlLbOA8StE9F09AqsVt/PRbsmYQqwxMXr
7env6711E6OxF4QOyVyAC9SfrzNoTXw313ZKJjc1z0uuLTj0w/gC+9FCe7pJP3hdV73XN3hr0yBk
io8Lkpe7auKfq05FHs4ZnIKk1cKJvVCCLKsL4wAw0NglCZx3vuQbN4UDQth1+J6YgVyu1wfcwIyd
50SsWXXXi0K9KttdT/TTqi9/f6FvPBqdcqTgeD5avt7+8/8J32Kj17lt5cwYEvilH0gfGrEHAdHQ
gL+Rit/eScveWNCFZU0QZ9a3a/v9uWDbuTBQIEsklczSY+vNvxq3sM9YpfWoH3X9Oxv0jVeJnCa6
vkx40ZS4LIsYpGvmvuacDFxaCci+6gSuwQVd7r0nHv6PqttFKrTnQTigIfNFN/ni4vNyoGNesSzJ
WObrWTioFsjC0I+lLq2DN48D5afZPhR6MK+HHn6NGMLt3px19rVACfs7rG4XhQNHnafdkMV3RPqc
pUp/CCj6rtkP5bmFxHLOsmp8T57srYIBngJFKk1H8W+Tq81ysNAE/5YINXRAhFKIWMJexA0Wde1r
B5KDLHZdss8h8fiqkwW6I0CFjF+j0xWQQhAEGA5/35tvxDCmAYzJLHIdnwHWn1vFNDqEURVbxfJG
A7BRE+zqSxOqLCC6esutzpsRDpArO+edAu6tlenN08hmFoFS0eU1IzR+8Hm2JKXp/8Rwwv0/5s6k
uXHsysJ/xVF7VGMeOmwvMBEkRVFzKrVBKJUS5nl4AH59f8wquyvTFVV2r9rhTZYGigTw3n33nvMd
CvZtvMZRbgTKqJafzGHOXDE4059Umr9zuzICYa7EkY3bVVW/f8sJ7q96bJUlAIqeIi8zC5eMQC0w
uvnPYrh/ZymFsn15HXrh8E1+eI/aWCYa2+ECsyG+iPN1Ue1Q6izMcBfEjevWR1anzn/yBn/n8b+s
NERQUBjI6o899FUxpr5oMLa3K4QTGUUsWm1wHdEmlpoVALRH6/3xbfQvnyl3MwWmcZlN0M778YTC
6L9RFntaefqy4XpQ0nqnNrrYIaX8T+eCKi/FDQuhgirG/pc8ujYvZzO34GBcRJcHvHeZW8w2OiM6
2n9SyPzeu4I0pXEFbaA1P+72tdKuuW1Ka4AVmA591euTZyBaSZEpiTL444/wso1/t7IBEaQxCSWd
BivC2x+eRBubDEpYsAkZculrFNiM+retAcDyx6/zO2+KtYcDj8rnx/+c729/JQF6kHTaGpQzHAQd
zxf+F3J+E6fpXv/4pf7l9r9wEU1KY1Zsjh7f2Ja/2fjMwgFBcGmYY1vtonEa2mDAXemPk7SGtL7X
T7JSivCPX/T33h/tOe2Ck+Uk8GMYVgojD7OqgugI+RrcDDW7q1d6dtaIOPb/8lIaEQSXN0et9P1H
aeJ7U1AtXvRNIym1xoBqCf4cknjH+mUe919vy38n783NLzfC8Pe/8u+3pl1BfKXjD//8+yl765uh
+Rj/evmxf37b9z/093P7Xt+P/fv7eHptf/zO736Q3//r6/uv4+t3/8ACgS/odnrv17v3AefOtxfh
L71857/7xb+8f/stwNbf//bTWzPV4+W3JVlT//Trl/Zf//YTh5jffOqX3//rF69fK37u9FpecKS/
/Kp/fv/76zDyo/rP3F/sHhxp5W+toJ/+It5//cqFSMdGyzCfI/fl0tRNP6Z/+0kzf6Zzw8NssSzL
LJMsykMzffuS8TOzuEtbD1ScRTqc/dM/3vd3V+h/r9hfYAfdNFk9Dn/7iZf6/pFGdUJgNwXYRcFg
0Lz54f6QRYKHosD2h4jAzWwrUIXuT8Bja3O6rdvZy9bXEQOtUr5uKQyox6nZjWqOOTu9lad8p+Wt
t+RX1VgEw3AvEAo29FLlJ4rMSCtkN6uUICEbpc9LP94iW7ndVOBoxvPWnswsx688uqJ9UJfdqIAv
gs3xhm/OkQIFd9ajudzK5c7qHxrMSrPlpUu9HxPE8K3bALChUwyyMdq6cme2OzNOPMiNh4b/ZJWy
b2bYRWFXQweSO4rY/r1E6NobNOCGmzbBDaq/682NSa866/r7uYYn0H6AqUXs+7yiYyVR4wuUkPMo
r3tJK129QKafRL2hnTDkhxkjoKV6tosv1IFe1iSelZnwp1SXwtZXYq8RTtCvGrjxN7VtrxrjXo7V
XTq/LlrzZNhJsMQiNC6MZU00URU/OXMdKm0SVk16xGUcgDYKlUXZS83MhziGQpnDhr75KGWgD8h/
blZfWT7QCuzmFK/T7Zq96N3+m4upQeR8THHKGZaEeBMEa39dZZ2nOUkQA3QSF36DS+Q95V1Uyu/K
9mZvD7jEFHPyxl4LlGqi0/QFJ4c7JtmNE6cPSCuDwoqMPgn6otjJA+xL61nOtv0qYZRtRSAhGsVm
fornAaXjLkZCmebewILq1KWXbJTdoH4WdtxM7zwVmEChKd6UarsVq21rTkHfzoG1tNcaDrBB9RUA
IXIpgjQdXCGpngI/OO1e6zLxpJxbJ9M9+Sjm9JClwy4HEDJMQJ/W7NhSV2zNvYY8Pf9a69SMCDlr
+L76uF9s3e37F3nJfLUpPVRfbpn3nlSbXF9tt+APZxoQ1FbimYiGan6VBu/QHHZSI/tAVna6sK7w
Kx2h+bl1rHttne02+9yOuOCsIMGpVZOSkphP8/wZi7VbladyiHmj/A08CZdXTIwXZZrwAqBDrT8X
1NEDDEZZ2+fZm7WIoO1Xf9YWv+Nps1v8MAjSsGm6G0LiNYbmpEvh0IE5yLaoTkfGKIK/PvHQWmMy
X/xaw46bRXUlEnepV7+ssSaiaukWBWvd4uuW6pXWjdnzxkkzU+7bYjlX8Z8U79/6hb+pGX5ZYC6h
VCAxUbhZl73wNxssYXQq3p9sctXyIxO+NVSPheBaxlWI7WZTbxI8aA6Um623r/Aj7lerCpQ5DdqN
+OhY7JoyDjmlYX1RQoymVKg3VYzlDgu6I12Ujl/q5W4r3c32x/f0QnThZ5TOU4Bf62vpy00ochp7
BSCS+dikdxseA0vyKjUFc6mAyKG41l7WjA4QuePykyM1gcrTbM6pN9s8451rb1em/jXFhgcNE/8C
FqvGL4d9nr5i7hjAHM3FThIPJX9EbZPaYJiuaZ6H9K4aV89Ydr/ZXn5dxn+7bH9T0fzRh/rDcX2y
VpzWOh/qVj7KY3GjA7pLMYdvS4Gr+2WloVbLz9BKNnunrH1APMGfXFft9zYOOhMMcy6jcXap769r
PUuSLYZiAkNkBZqZu2vqEVWcDDclln7zy6a51eBtgGMNjhE2xrM73dzX0nNn7Zc4KPCAsS6pT2CE
eOqldc8ZE11S6fiFicTbjFpIKtL0n7UdLncjlbLMvXj5y5HCf/9XK9wxmeKUk9s7X4i4Ik3E9Dbr
ai22P/l8fjg6/vpC2HBo3lwOrz9eoWQqJ1lUdOyZR5Q+0nmcwTZGGztKuj97LeuH4xQdXooEOngO
owJm+j8qHoUtLxKyCxAz0pVdm3ekqu6zQURA4KIZg3itbz5mShdV8LNosVoa2k4x9kVDww43HFgZ
JPZjvSHkXfNHe5BdpShDTM4XNsInfLI+jAwvlTiHylVU1s19DhtYQPXh4RXZ+BXUWsD6D+y420Nu
8OTLaj61bptci+FN0bPdaKw3uHUGW5zglB6Wsy7fAkAONBW813rbpyAVFMN3zI+V5lqP7ijhwZTI
d7Hz3p3h98gbUq+4fZkrbd/Iy9VSAsZTWEo4vFp9GanJU2narLEErvYJRAApSiBcbh+VdJMUw6FP
d/ZgedwVeN0Wf5yvldlVm4Gpo+pniP4yNkQQjN4YP8jlPoOta4yRVRP+ubKqt6HAg64gGQfI6Vqf
56QPRftJMp4u2zAsxx2HhVQ3MX+saKa2CNKXN+v3rbV6zMPgQJ3EcrFQf1XkqwJKqLnhzZEe1jyj
n/F1tauDXAVmbhzWCYi+82ErX+G3YjgMpC7zRP06FZmXYnVS7vLqPI/RJO+L8W5m58CtzKX/lBSU
+N23HaBqPo2T43e2gWIStwngl0G9Etil8sKTVngvtLxLm1jadN1t2uqbaQvqxgp0ijZSoYpk8Qei
ZJFDQOYXnj5cdbrMW3c4r4A43LT9uFUPdjnu0gQbJsg2Xye9tLT0aNEzfwC2leN85M1rRes63/DC
E7fUm9rx3JfKcVOCBlSMk5ECsUvgHeaxsrPWtzwldY6CR+M5gccLNFXzpt4zkqsSG2qjp4FObcbL
1akZAO3Z55gEnf6psLaDMA/qsKu13XDRPOEpj80nJU6CGeuqZd6Mk85SbkWXLVXD8FItud9SyFxg
Bdj14YqYCLGvjewrMIhbDENxafDMjFgknVAuwkp9thX4B5Cn2imJtEXfJYaN4+o42xSPa3owcmdv
YDAWtonJFP8FZCJIGG493G2qcV9qj7MxnzRcI7plHpQWENSjjX8W0iHyYc0b0iC3MYRh9aviu4J3
Yks3aax4ynTbTW9i0ai+QFGCg9Hlw7xSEgAtElYo7OEwODE1TO6r1cckTOoRk1OtelfrfUAs916B
BKK2H40cmeNd28846nzBsxVriivomxc0zJ3kOZsF92qOpFGCL6buU+eG8k/Y75uJoTalrnMgn7JF
Kk+dfZ6gcxlbpFFxVRqbeOWwUUsPRvZpWh7Qiuwl0AeOSO8LtObbjMSjHr1ePceyFFgtFrLhTWq4
Xjq2NB1ZceqvQhzSOLm/lJQCA9TkYAcf8CWlM2Ojt3r41BZtpFJrrsUZqWs4Tp/lLH3Ul8LfMK5D
cA6o77QhkuLT4ASJ/YRc090wwGfJh9pSahrIiDPLkxTPthuXonulIEXm5TYGZ4vKRH5rcavewDLy
ITG52nq3UY7a0ydLPSUss8P8KSblkmQ8jw63N+pboJsq5OfFX9Xnhr6uFLQGz/w8+Wmzr7GE4RgP
NfVGiYp08i8mwvSpk6DmXELTm+LJEXMgLvkcmRFcjhIYgM8WtiCzow1Rb7sOCrXBVF+DlDGD8avS
0pfoKy34feR4OHeYeBJzwb1Tweraaz11i4nF1OQx7l+Sfg2dqttztdxFPE35o1J/1NRKEsY1wi59
ArX3MSyoLH8agK5sjeLn9+XyFacdRv0pWqqWl8b8ZO4IpDqkFT6tGBph2t9Kw11XbHsotW6Ni8bs
dc/MomwTPkN8F92Tq9YrEKElsOt7tgY6b245lg+yOKY9d2m5n+1jJ70qov72p4zN6CvSTSFK3+K8
kiQr037+0ganvAFfzHgTgtgAhcdWBi/L3TrKHj7UgGkrljsp5EYK8UTD46u9iX2o4GRr48G7gANV
65Ox3lcwDJi4elvRHHL7qwKNgCVvipUjB/JdkqVualQuCNkv9naYnYhcBK8wTmgOj/H4SOt9Ehiq
+x0u1ln+LCa2zfGqy3BkW/Xe0M+SsUOGUIjbXoJjFCXyro0P+nilLfeMk7s4wjLJO7iyenKSx8pz
ZCcaOtkfpPdheYYcqFD7oKjw4aWzFhzbwnBzcye6l61GOsrrVOV11ecvEr7Y2ehekJ55jOe9/OlC
mLMBmFLdh8Py0COzY5Tqz9y0jrxAjlDdOpFJLT0XBhhQYPtWC1K0ta4lzt+j6Mgx2Nx+bl7sLCpw
3UtLd0Tyix841DnDFkEiLw9Kgx75ei4+z9aLopaPSm8y9fuoNMrAjXi9xl9TzS0X7tMtTNPYhbVB
Laj628sy90Ccw5gMKQ5EabbXps2VkKnag0sofKyDzYfqvlos4AUrEeYiODFcMOyCYLMsrLrs2tyq
ywS1naMrBLF89hd610DeudBj2MUXLGbip8qhZzE12l01atGsPG6Ofou1OsAnyMNS7Ip+DhebzrMj
4R41XNFgquR4lbb3y3A1TZ1rObNLYtCVUt4P7MqjBIJDpIFjPXO4v9Zs+iTdY7y84wq8HrRqL5Ez
qKq6uw7Fh5xdcAO49NJ97dCfbbgwnyU6wCORCsQCuUa5eJD3Tk4VA+1kIS4m34g5zj8I9GkVtl5o
RAFO/QtdPgT0A9XL8C7vnxCloE0TV9HBpMij13QJU8H8IWs6VpPLJlccNpz5DmCxCg0wBKSAaZ5U
E/ztQHCuvYrPR97ioOdmz+FDLny6Gu/QIMCn2+qTqraBmaZEP2wX85OLG9DLwT43TuXXcpRW+WGU
IRi0q1+kGZwEKrnmONdsvo0HKZ/iRHhrRhagvFxLPMsM8d0x/ugI0hrUMkrrGBzbzeIcWjSQtgb0
DxqTqXmVvu0SXfJBgHLrG7uqV1wbcMNWbVcaJ34pzt9n2fBmGHxF1e56rY30oQxJGr9OL1WKNpzz
bHnUWhmvd6SsFSTI2W8B88P6OoGF8ptY59DewFV9WuLKw3oemKi/t9ydJc038+W6LCg7i+rUjueq
oPyoetITOLUu9auad9cTAcsqpnS3SkcfZIBbTV8HlszZLA/TrOzhAIe2LjiuYoHobojUC/BYw03c
9g6FKLMOm8wfy6y+alYaziz7HaSisX8ZliVUFzjBXEc4uX5ssTtUwPZVqk8+I9uArSbhvg5G+ajJ
m79IRBJKGfrdz5V9P406eDq2v/qZu1mPPRiyOx37Mixqv4DlWCTAVeOXgSEejLoI/OWuaTZfNE8g
RcIa7kfZAKF75FCgtkNIKE6oXyIeZogKr0lp7er5VG3Sc9IXh0lXjl3+nNjPVUFJKeadWE/a0tBb
HsqzJHpMCcN+GztEDmJHE87Qy8NM6VTV2S9ygP+o80wLkP//2Ez+rgn97zWnd+/Npa07/Pir/j/2
pQ0Gg//1j/7vv/alm/JrM3/fmb78xC+daU3+mb62hUrwohJhzPiPxrRq/oyCGPkgsAxm2BDZ/tmY
1u2fsZaS+XKRaukq89h/NqZ142fdxAxG8jmDUvuiAPzHH/ZvNKYvQoDvO9MM0A28pegfUEpZJCte
vv6bxtECA6Yn4TjzZXM+ohKvRAAcdbxFMynNrpiVTtppbQI1SQfClltKkBUTPDVhjudCh18dNZkp
D2E/ZTbZ3HY6qpGxxstdba4HzYStJ9nzV603WJDHvAtlwHyuYyU2PYzFeMKa3eOnxtjNiP45gaK0
W0k2udtIAvCtWgcPcKHYFclwkAfOUVDsKS7FclLM9d4c2q+xqs9amMlLS2HEQgyrkC1EcWOYK/qB
1BaeQV3F5g8z7Bo6EPFpiSbkGyMDDugryYxCN6dhbId2J6TxrZkzOX2ArVymlDi1GRXdWngGXLOH
rRIvatPaiwvgcITYiAKa6J4uXqHLzo4cEZ2xIHsFv+FhV2o6Ekzx2PXwKk6z2j3hS5H6naqu8V3b
4JQPZpLV6f5CrYU/vGR7jB56DH/YHAIDwcY5R2tDEIX6yU4m/WpBJFi7wlH4YrIS/qDVTsm77ai/
tIn+KcJ3LthrWVygjzA25mDqautczhU4BCgkZlAUC9Fg8B++2AVc40rnKL60oH9GQ4rPCSvTfIDe
YDwaMArUSLK6CrqlFS8PtA6N2wFUBZ51XK9vssEJCKSP5Lg6SIZDPOqaV/dQr4JSdmaLEAgxvXJG
K6/SQTIOs85u4xodlPHS0YH12e38lhp9sc+nxmFq0NcvBRBZ104KBS1Eb5lwfyWOfGNhHFPQpOcR
cfW0Fw7UIEtU8BGY2zwS/8s40TS9MRl6TgwrNsIej87d6tyAHU1W6Iozza7RyF/Ufki9UoCnpuA7
FWjlDNdqOwbGOcdjKqbCQ8fLfgqy0CNSKPP1mgqclCYzmnkcXRUZo9tdunHQgJ1w7NlD9KlZw6Ga
jqQEfUrMkYYlFHaOdvD1jFqEksim0Oh1P+nWk1msGiBT3QwaCwZoK4ydI8UxKGViv0e86/DqOPzn
IWKuFKSqCkNKMm/jWL0l9dS64vbytV6l5isAHhaQttzmAsKQqDF8YlA+J8tGk6Xhbki3dd21jOr9
Tp/DzXQEZyjVZBvcgCZvhu4vrZzt2yS/EmN8cIpbUdbGfo07wGfjNnGyMzj8x+N4sDudE5I2SYdR
pVMC9fDeSNd+R9x2545TqXKIXUZoQeUTLBr893Cz8IaAM2k5gQkJ1HxWSas7j8CX/QU2BjFEEIIt
3gQXeT1KdnMe1uy8LvEVwyYbBOEIdlOH9UMZa1Bpoel/dOQ6exQk1+6FThuAQhPVqHk1dyYHf+bK
gDFUykiLxKFUyz42AKuEUYsvW2sBGJr7R7W/MMXIPMJ2+pw4c3lqupE7pNpwERNb3brTstymLRO4
ultXsh1AiJIqEGYMz7+Mc07JpFXQR2jDZS4Qz6iTaGRblcYTWNfGI9jNioxNwACUL5k38Lh9EBcL
9wyyCKODaV7UqALMKHyzyKGRGuUcwkChxxeTVrnxqINFM5jupflCB8aGg/e4kqNGej0jc8NFSj+e
IUv5TPGuymaOr8xVUErCpgkSvdwtWoWjYFJvt1nabqVNsmnTJ+8gjppDmRoikuDP7EpQhLK7qmYb
4QZYr5WsFK/4781jB4QJX3kKS661g0ltpuaUIWSV6axkzpMBm6v0c6ks7kcro2EvgYZmMlMwQMuh
odGT05VANQpwUYJiyt1G9bMOyWvfcHMH4Kj022oYmEdWY2sfRmKpnlrcGiyUqawZocEqagdVS/1p
q2WHTpVGiLtYpSIHou+XndjK0m15NrAUpcq+pDfv0Scrud1XFSpS2RgNADDzNUnSOIS5e2kA1EZk
EczgxjYzts1q6BPpEmOJYDCUSfbKqqkpmZ1qJ88tLRwQH2x+U8KswVKv285pr6RqGbwU9e5dMkv6
FdrSOHBkFrl2FgmHNfLPExQhQD91SbvLUkILOP8TJkH308pezHWzzt0y0dwyquKUGEUMFIO7jcfw
NBT9s1j3KO5Z9cw+AgEPiMfMTq1p3jRT1wQkQJE2ADjzWEhqebZFrV/QYxy9tYZmTFlsRFmYHOhs
aI2+mgADD2vu1RGYbd+N0qcaeeghlYfmpkwUI1TyNb7ZBtazDH4tQ3VfpaKFU9JcAf/hXq3qczUv
ZdDrVXue2i4sZunSAfBh/rLdSZLP0JwwzZRYx7UrlqtY7fIQPCx5f/nQ0fAZD2DCEyIh2Hcs4z5b
ki+ZzYg2m2cpGiyn3xnoWHEfGTMhZ2sOOpRcjRtH49Zb0/batK0b5vbtQSuZI06LpN/nZfcxFMrH
rCjNVSvNzRtIy9q3lI6jRX5t2UtKilJhRgZ33l0n8aZdQ9ru65mj4LaM6VVS11JoDaoaOWZeXVla
I9/UJics21imfVnywWMg6845zJcb8nX424dK+cIo1HSbOp5DuWnczsn1U2Y5D069Np8xrKeROejc
j5P61EvQsnSAmI2b5avqDvqlzwVRfyINh7Wl7Wgu9sk9AKXkaV2GjwlSNWlpYoSPJuLrrC26MHXg
DhNzTb/FNO/mBRy5znoe4dbIduZYaQGN+vLLrJUg1hepP3QjMMVOH4ZTbaRXGuFxHuJS+sFpCqS6
b+9lec7vi0K0R1NpyMJS620vtxRKNZKVk2ZMl3Z4ZYTCMT+XGc8BFykm42dVWLIX1b6CisyIQV4O
hCvkV+hsJPYw09mbRTXvm3Ur3wbBYbwpVkTdinhsG+sJsmwI/FUcZqVXeNKc+saaYxJWMCYGY1pb
j0I44kx4kX1Oy/pRsWE6ELzmpzqDeolt/U7CYxfIydxEjew0RxQF+b0NWP+4tfQr6d4tjafaHc0q
sVnZZ1BGjDdHng5jl60wjyQnRh4zSig/SWPhLI4Q6kiENTPFsS/EkQepbH3TbMrXwpDTzG9653Xr
HZhAZHedbHWzxZ7YxDlAlbC9ilmjc5uvw/RSDYlxZy4bD9+4NE+0EPSbFaCXa6bGcDAM63EdJSPS
2M2PBKaTQbWk8q3TKSvM0iFlwr+myWdhpvNHQZh50I7D5lc9MJRLj6S4JmulizYIwx+tUs93s1Jb
RyCt2S6WkFClfBl65dQdZE1JP7bEfM+riRaJMKeonyozTFYaZXIizDtQm+idWPk93WqZn8wCSJe6
6vSJykZSo1WfJ80llFVCk282km+WhvWQl5cLju39Mign7WfVa8OfB8cJCWHQjGA0ODLQas3zfWzY
yxHim3aA03eNJ6qPoFtZkAlp9GvNSJtqLrTrre/Ut8JsDf4iTpj1uA0fPCM1oyXA+UTJWkjpRuRw
B7NfPi0NQP0+L95HIhQ5oWvm09jN/ZH7r6VFPn7J6Tvtl4RyIbdA+kuq2fidRJgMxeL02DpkTet2
9hnF0EID3ZlCe4aymdqPyUz6oC7vcQgfDBOsjt1Y8S5VB6JsxOTXW3FVQXDjE5SHh3pK7rux8SBU
ndjv3DHPb+RhAjCGtXTahmubMEVSxkZrl4C9INwwNXdLPdzUtjxFnbW9NrZ0jemwJzW9IaQG9zaV
LcN/nZrSE7LMSEpVUHMM1NdA/Ad99Ouq31GCZHsIlac+J2MnH+ZhT4BzceA+rs610AReTynzFL7/
KI08dQmJSaG0KjWTVsu+TRNSs1bk8iHdlvTUpHS+1swZwnWrnSgz59wHa41mZVFY5FLAjAKKGKUO
EgYg2JJNSZduyltBcpUbz+rtmhtMB7p1CpZF80uzDDSkEx26vVCm2gBXNQWylRYHAIwfSt4eujRx
9jGHCIZgWnWfbl28X4VCzJqT9BAp5/IwFoDnRxE7ByaaSQgVX/KblCbNBijTW9Q4DkqLgCWDmB0J
/DUDrriNZmOrr5KG7DvdMGAhyf0XJV11xkcobAptCHqjnn11A5jXTdpMt4eIl5XneaBuIP5pHcUr
Cuj8BBNPO7MSf6pHVEl1bsQ7FRsPoo+iPFirHqG4XHy+iQ2diDuenLK+ajnqub0zVoeE9A1bLmEy
W8vNNNhOBKj5oUxVlA4blEbH8hsNxrW97LO4S/0YOFXYFc7TyHriaJJ5pfRoISod9omx8sH3xFUz
zEi1fa8tQyg2iQW0QWVjpNIWtU79RepM7IYWoiRrqe0rxtPxGTLeZ9tMq0hmebZi4adIitjypTQ9
GWs/RNmgIWgi/4Jhi9bsYp1BPGKbwJCULex1uYsWSn7UW04flWv7qGuAoqtOEpEzjKHtpOljKRXl
i5OcMnvkdgHGbfNK83ysi1X4o4nUMc4B3ZVOfMceT2tX764UwS8e2pndJo6chEuizIyALCkgTIhL
Wj9CbmSLSzKG0B3AW4tSDW1+uPROKEy+j6P1rtSKNewL7YmMIoXHTxT7pBPTkQQ3wYkTu5JZqGyK
VBhWn8EmHg4LccMqmLHA2vI6BJd3UeyUD3UiBZJMmR9XMVhL8tewhuU+8LwxIFvokDEC8yVBG1um
4+h3q0qumTQhCs/pm9MLhrqcGHsVMYsGM/pAFqXhzrSeI0iyF+0TvDxVqW/Wsu2jguwUWrfjhUg7
xBEq35GVW+oDdW2oNy1q5S0gjHKF0FqYDIOy0SNT4uuSajd4EqrBzG8SQ84jgf4X/vP43LeK5JF2
+0K+n+WXSmEyUtRakkXO0/wuOKu6ElBlPm1l7+QymMmY3bd9LkxonWb1Qg4W+j21iUQp6OQQOSbX
5tdmrF4kC9G5k3MSVqvpkYao6jWcIcjs8VfjJCbnOrPNT9pif4kThwY0iZR+aZjHsSAZgOiek6DX
A65fWdAqIiQgoZETd7/ttZanUoIy57GjO36ayssREPsYzmWnoUixW29lVob2hNEVMVJMHo0G2vHc
t942qXTQ67k6prJMzJIx3oK5mrz8IibYxs+WumK678T9QvJAwObFYMLUaSvh/a1hyNPYzQbPmO1b
rs4Q8ikkMJyUYEoh60Ji3m+mERS6o0eWMkKfnggZAgFK5pydKhFUhktk1Mq4ip7YM0/EdQaduFmm
aFRR7AvVISJmYV7eUqfSrhkhzc81yK1qOJbjk+0UhT/Pg7hR6Vux4m2gHJXmWMaG6XWpkyMeWNHy
NRXkRyjNRwU00UVHQTkz9BxUTEjofp0wRVlZqWFsHZSus4M1J0d8kbqbOR3OVSvOCdOARGfftNEf
NnYlvDi2xIH1JvEtsXxr1x3nkr65M5lBlrD8Akh6yDT1lNKvQXzHjBQMK2E/ZMihWlNs9KCNHtmE
FXvqXN3V0JN5TkjtwACrt6KIFCM+g5sc3HSw2y+tymAbPmV2vbR5GklS/pFZHGInAKX7biuQmBob
PQoS9TwAljYjXpbM2pBNRAH1y5wKjho5H1026tJBkWTzUGkDSM9BAjKusFbpDSHHTUrWXauXJBap
2CaUFR2osWluaipEyWkQqCekeOd4kx3fESrzJMsoTpTxlxMpkROJc2tfoqqKeDwRgiXR+kgw7knI
VdEmtB74sQerjU+iBL3eGG8Ese2MXLqrOJFHJBHcGWKg9SiXd306akdyNPZrldwCAEXBU1WHdezD
xEieMCx8ldHohkoJ2pz0j97Tq3pyK7VHI6KyHKoT1FeT8B+yu6hSF6qoqrpVidqktBt3htMB4Jbk
XZoiEiC4ggOVfdKnMhAZEp2tre+IrXhIepPkA5s/RTSoTkrOCMWk75x5+TQ7nYynxAR5UC8AMBIQ
uFgi/dQqz06KYHbuyK7LdAig7aKftTQ/WGPyaDFX2NC/unB6UZaRBapvpszw1PmokajMaRHMxDFS
Xsyf6dZGfSzOAOfu0CxZvtS8F5V4xZi40p2CrS8nMsOzOb+zs/QevuYXnWn3rmpWy9dwd0cZQu5w
mpPXS/aZSPkUVL079L22awHqoOaZVfp34JBSUuvdSk5uL8DtsLOlz7NdvuBkuKE5rft8ihmpGFNY
KTDAbWy9agr0Ox9vpXF+oi0hiJhpGdHXWeXqJvhmcr91xpor29VWxLtirc/jzLDP+rQ2zUcfd6xF
QFLcOK1uHBMjNoVdeaM6phRqStntUp1uC45bAk+ZHcsYxJs2Q2IJup0wToUzBhVe2iM7lfqjnI2n
qbykrRTd+6KOTwn5VUuuviIrHFw1tjku6SptwsyKeroxMJZpobObd/5QVps3r/a5zJYXhgBf0map
XJTeSJPG/G22Wotbd2t9kcwM68hsovFF/zLu1pmMuTEkpMp28azs0VjMbPnTbZnAaE9lZBuNxo1f
5uN9SavF+x/2zmtJciNL06+yDzAog3bHbQRCR6TWN7DMyixo4dDA0+8Hkj3NYveSw9mrtR1epNGs
KisUAn7OL70C7e80EZ6gUZQCxqk6AsUAhumPMtZE8FMRlqlHbdDfUpthilZk6yGzqifWNvLqOxfD
c5pcqVK7L2f7rW2L76JAoWh4CllvP66MKUZoBSCzrgQqtN4Sn0IXMLztIv6OaKYlhM2l7pASYa5b
IOt4HRvFrcYvEjU96P5Qm4dAL46FgzgdXqFa9zwcFdHJhKRmJNV1moyNVacOs3qqr61ZI/aYDptV
owVcN0r7tIOSdFtChhf1yJJZW/CyyqRZ9wVwSmS2z5TDMgpYLOYI3M0KtMHl0eg5SWmmQU7Il26l
LYqCcJhus9ozeaYoDjL7PihqlErE/2yjBMl3k9BIPk2e8odK+yGS/qCp9EtWyAJc4yYYqb8R3Ttq
Ljjs2XqKhVmubSu6ntAB1lq078b2hD0vX82DnNcZaaYLuN1dp2UZ7LEGjxzeib7N+y73RY7UONKl
hwfYoyoZleQqMThMxZjSOduvdKThmWbsk6l2n5IoO020bbJdDwSan+lN20VefROH9uOYTvap78MF
Pg6OIwN2k31NBqH/VXKMnP6FIKOVod5j03uWefeGJdh9ytu69IWYxREpxQbTbnBoFUp0u9ELVO0d
3L+OpFA5tuU3otgbkp7b1n3CiPjRtsZTmjTEQJNbybsl8RcyDpRfkjmriihntrLUN+vpraXfdpUn
5gurJH2No+n4mprlCpAr9duQihgufX9wrWPjVt+xtoJUibQ7ZpbgCRimc7DVYKKF9py9awzXA0Df
e7KAviqvb6dOA5/PHuRg3cpKeyHrksKXdFEn6/QTq4pxyHHmz0hvFYJ7jc+he5MlKRiy73RSRhYZ
RBSkWH+ciA9wcrfjLBEza3Z9Al4/jZl3si3vjDreWMdifi1n9A1mCT9dCk7HXORw8rmmvgS2vGkV
1NG2dp1rtCXJitTS27Fr4WaQjhld+ACrfpN39s2YcKM20nHTI8Zy5IA6PXeu29Kis8KJaY/SK1KQ
e5e2RDrX9pKRY6UldPd4MbOaMxi3PQFtPHiERi9K/C5uUEUwNukFlURJ5VExQ48g8qYhW+uy8e4i
8Apw7oHKb9V8/MKY/i1q+b/GG/+/ZmpCkP9n5PE9st35q87ei8/fW5t++a3frE36QgYv0ZVkE+Kq
tFElD79Ym5xvHvQwaQcYyck0I0r3nwyywL+0+BRNIs4c0jYxHP1mbYJBJqDCxWeLT3uRM5t/h0Em
C+APBDLstqtjaeKZQUv/SwKPFTchqfamyRk+Ry9M1elax1dIZ6ud4GrWld6sPYIv1r3ZAqpHQvnG
oImbXGXBAWBAB/r1dCTGBDaxc1b3kTW+VRjJD23QGdf5WHoA31l49kgiuISESGS+SbHDpYg1JpnZ
tS+9V29A3UzYLM/l+u+b/jjGsyS6OCTERqOgdWX2xnByLK3bdYFLRFbdtlvKw+ZXNkbDH3tHArJ4
5XQKe8s5ASfcF14ZI6LWqp0lEErzzw7UczRh/dJS+kvjYttsMRzdZg6LqDcWEJJ0nIJ45FGIwnYR
czVLlL7dAW3W7B8rMBdnp0yrY/GPs/E2obmWkWSJSPQW8MqmFoJu3YqRrB12GXwsWljRfx+ykbIN
y/6iSZ2mkpJ61pKGyLWZesnRzXJOQS0j08Wq+wsZPf2RUSWFiDYMcRh6E6fHEEkCmQwrBGrOmuhF
h6T+ICENDSDf9BUMMX5WI56OY0NBIBLxUXudocs+8i4R+7a1mGJKV3mvodGmxzqeKoRaVuiDH2b7
vkmzH2Nohvu0QOkVoKpqom7a97S6HaKSpcQvkNi2tV6wWlTV41A3AGh0/V1CaxYnVMQKHU3a9Psy
aoDKzThzTlTsYVmqWCUzOhuvrFiPqUDNy51XIpudymRpOrTyIlzNGoYwlS0F4VPVsC46P3CZuqe+
BkWfg3KGDrMdpmzkvm6Vw0Z1lreTCjLe85rm1M9IyDordY8uwBRU4VjsYZjlKuRDfTQzbaD9lRIE
6H5zp2iQXVMDAzCDP91XlmY8GLYOYmZTPG8Sr8ZeNQdM14IWMoo4aTMhOBQJVdOm4mMQMLwmLmLe
OsxzgsmToBC1HXD8kuwdNEz8ShwpMLcvRRMgK9cXIaeIOevhgNBiOeKQyzk/MCa24EKon11EE3nf
608W9scH2w1AfDwDxMDTA05/JsENFHkPrZTYL2UGmVC3WkjxYmgWp8ArItaMhkI2QkXodrGbxHiJ
smgmY7zvv9NIgc4eqzAn2sBa3lQ45WTj4BiGj42QlNcBP4CZBwa3DRNNyZ4msDZ6E0I2i5qOTVd2
/O/EZwkg5IJ4tiNY9SLMg5Of0aqSpvVRmJHz0M/DW6oZNa62zLoy6v4EUUz7FVFnO0tzjGvKdYJN
Q2LHbsAYBsNMr3yR8xa1vWtclEK5V7D47d0R6Iq2nwZ5cONEEVwd4rknNXgzcnXyIekZ6F40spAe
TSAHP+gRksHEbvVxLPeF1tApoNXInI30pcSpsRlsETzzVe3OCdLx2xzUVASe2HeOZm1cc7kayb+2
rkc7uctiWiymdoy3WpymN0FHeZ+dsqbjARm7K0WWdrfxyoRgtKJU6ZNrjuOe4t/uurV68aXGyDhN
EqE2FQCNRVNhi2pQBUO0Nka9Pec2PpTNEGrmBeYOxjkPh0YBgXjFVQRPQNdP7tAalNY7JjIEj938
gVBsukRVOX/Sf4Kg2YZ331WQEQgd3XHbSEYSg0aoLyOgGdvj39tp6dQeiywfTmYKWpAZ07bK0sdU
s53KBzCrBQRblw9H2cW9dx2XkzWvNdWlz4qv+lWJIxsxo1bMt6VWXCQMKdtfaB44ypCqmhSjUgxC
7wYwr108jKVrVwddD4sdw1RT+YmJlNnTf9EOHE0RDv44EcDdOtzuMtVXi17OzDYy1p6ojXBPc5on
D2bnEmI9yHM41NpK1KXpA+ryvpdRshuRHyIvCBu/17zwYNlRdw7pdYext+0dZSrUtqf9d0u1nFhd
kqOZnbytYWCBHSeuoGh0UuC7hnqvLEPEXSfzJXYT4nFiUAlSrrZEpX130/o1a2i79/oXkWVXNrXd
LonwdFKFCVWzhYvxikhnWtPCsdqjanmnqne6aFMZnh3YxlVqEUqiwxtsOqu1SHYeQ2NfzdwpcV5e
kfVkvWiBEW7CzM6PtFNSNkhp+kMai+mNyAC5AZ2kfjrtEDx2fbNwLFCVmXrx+ukqHbxreuECxMf1
Z1uretuaHR2IbrXhbjEQvSHGq1mzbQKl4/6QOc2pFYuHz5a3VmYQ/6oNH8WgBc+oOSLfSovYD4t5
5tj2CnAium1j6dEYjwAfsTvEAdCk9O7CwAyvM5zaften8jbLYrmCSzl3lEUpvHs9/DcXIWrJ2NPv
q16k7zmZByyqMhRrepWCQ08r6q6J8fmx+2TPU0DBDpKLeSfdSa3ppQzW9D+ULx11orafkIKFUpzm
HQM3wgepG9XWYKVfVAmWODkUl3+WUWZee1mu39ZVJKhf5ale03M34d1qjqZMpuMgwuCpRKmVnJD9
ZjdjEHw3hiE71gGHmEv7aSgMkr6I09sN41xuQ5IeV4oFHREqTkzZOtGrQqJL83plaa+pFlaHwgnG
YqOjtxFA7T73ZckPx9lxYerYcuiecczRvYZRZUsMM6O6Rdkj3nG73vSGS3AzYxWrQ5Q3xYWPGH16
K6biZpin7gmU4Lkp+UaNkkycmFJXCVxJUSfd6VvAm3CD59h6NNnsMcn1TrQuGD3FCjXfUofLELGw
kAi60Xy/VDE6AbxBNcGGKri4ZlZdRXXS39VhMx6MJgVaYhlbT7lkLS8tWklNb9S+8xwzWBmdKBBE
0FJchQrdPxSctvVCaFCoq7Xp1Cb+ozw4z5Fr7aJMWywygKYjvqw8Wnf04mw9QHitqYp92ecX6sIx
0IiMfLXeFuVa6ykyhZOlBgMAjB73FnEh1UVpgMujA4zAnIh2RoKPFwnCezL+xCflzxQQs+VclQGl
8XOI+2Csjfoh6WXHEQK8uOoNOa4HQwdsVVrV4iRwHX/ky+7so8S1EKzQO/wmTZnSoioNNnktl7sy
DkOCP6V2ny6gFou0q0FxudXTXCfqtSazUz9TMBt8ZZbqjPuIaltqySsxb0vyYYL1HIu3Ou6x2VIO
ZpvbIoy1dUOjz85xE/lol82P2tJ+lK1r3SOEk76kLW4VcexjWwFOefesqqUQMUvULiXC8aq2RccE
kssnisg1UIpW1450S+wMGWVMJFF5b9tNvcM+7GxVj8LFSbhUlGQ1bAcg7Q5oU6fjaxGLgK+VuZn7
tgOM3/KBXzua+2wzS24Bd+lADeFd5nFMvmQ+C1+SvXDoJk5SgnXSPR301YZPAmJo6YAFnWw3ff6m
bBMVXlCka0ChT0aI9Fx4TGIwl4yqzs7IX0WRxisRx2fbme+BYSDRW61/T1rnKknb+qYBZj8wp9zW
ttpmbnVFEc+XWXrop4o7pXtfRTbfxaP93YItwloucPTP5tlhWBqg+DPs2QE5IbRHGYdxRsctCky+
jdK4c0buoQ5xUFO+RtKUAJ0kl8BPAaUyO9qZUzZ/jAk+6SQdJkY0D454Cw3c3E2jMghwj8uhWiSO
uXZbitYRt1qK75wJ9tYk5eWBJDXkKVGLsbcwp/CW1Fr8MDjx16XAzzoj6LoPFr/H7I2z3xGmC8Wa
hZuBmslrD+KQ7DCvxpwzx4F7ol1Rczn1wtB3Qm24HfQuxJGU6ZofYe65Czv+yhLXXxvTRQed2jde
Eu9lNbMtRBmna67b0UELM+0G7xnsLWkZ85Wd9fGXbtchK1dZAr3X5RXWsR63Zuzc2CbtjAIUdFVQ
mKtzM7bcXceUM8Yj9dMNTk5B8i+RfLBZq56G1I1lo2ia8wpyawioBQoS8p0KPmCAixqvYmepU4LW
kBiCcLzkyO2nIX5xS5s3oilG7VBMGRNE7u7qoBsRvNEmw4aVGDfVxOGamPIum9vCL7qXAj8wh0l3
n8ezvhHdnO9dK6i3iyMtDB1xLHK4RPy11PtSbnkbKfOc2Yo20A6Ozg3VM51pFtarSa06E5KwoNT2
4ipqa+0B5a1IAPJrquCRFGjBDqXKvJkYwa9FLKFZjNHcqty1d+S24hlJhLpNci7vGdXP0gg3MFmM
l96Jb2llptS1HbTDUM3ZJcBLvtLBYjBNRODF2zaGj5nb8bNLSmM/dPrgT4ZGaSB1SoBlcacVZ4ev
HX3ZTeMgqKPpWJgDX9kw9O6MaUixCmYUVbZBH6LKHBA41HJhzNzcW6gV3sRzGNv8SOPwNg7MYlyP
blFtptqbMflwR9BmKJkwWmpe7OIlpIr9ytBsrraeNr+zU8SyoctUe6lLmWzyHOapCTL9SBEk5fL9
zMJKVm4qq+IGNYdgjQTDmoHlNtzh8jtAthZHmT6jZkNCmRfu+FH3xuzT4cplR2Gx+qwqHLdO62Rw
xyP3oVUIxGCXcRkhpgysp1FJY1cmbnrfqwngmIaebYtF5zCKOb3Eif3AxcDw06GaOM5ao/JNXdn5
uoRXO7QdgiPypHASOgmfb6Rgfdg/7OW1RIiSRpIbplbe12HFTGjGzWLKmCibQpMC3lFVl84SwM8U
qz/IGQ5NIF37CFDirhsElD+M1pUvpEglh1THNfYfpZOruSXbGJ+tQd1gjJYlojN673jDAhXq74ZM
htN/dCJBzYolHTmO1+91RebCRMneVZW4V0mMNkK4Xsi0EN+ydiZXxmhMvwbH/i2A7v9H7weyuj+D
7y5l0X4VX2Fd/oTeLb/0K3pn6t+sX7IQSShDEyeWoOhf0TsDkweRQMRBkjQkyQXiT34LJrKtb84S
hUfOgA4ybDtgbv9A74xv0kE8jV8E94hpkET2N/wf/P2f0TsTCwmJZoK8P3KrqJZe/vx39g/N0Uyn
A2hfZxZyhlVT1vjcur61GSuicUTa0Fbjm01GlLnp+glEOkz6zIVSI6F4T79p4m4qtIwc5ZWpb+i8
cc9Ng55tk8RTG1MyPOkPtjmn4NxuLT5T1lwao3JEGWfHbAd/yBzSgxTrydpu7fpL2CMpRbbm0UY0
tY4vRQA73wVRhvc+HPpruwAh47YZ5Oh40bI+ZgwfqyBWy9ca0wfxA50ttwRtMp/bQ2U95rnWK86X
DnBAJ34Tdmas3wjHcy+2FUpgIw6pR4uWoBj0o6y1tQjsACFPVZJlDhOXrbDREDKBB2IRxoWavk8s
zSKxwLa/XJAnbW3YdXm0af7CQhuVoDWzjOUrXagI2CByMQMQSCwqn82JZvHBcRBveHp6lHpVdVeU
X5hyR3RetLfqLB9X3oxCDeOYGRJ2YoVH2MYZIINRhTkptfKr1J1dbsO83a9Af85z01gwiVM3lScx
jz22h64s8T16SaU2COI2xmAiClXJVLXrSs9Bm+zB7G90WYG9lbbqH3EaYB6PwkWNFLKgELsaNBiX
OwHRvaoowv6Rdo59GakFvuauaH04BcaTXZ5LB8F22XmuX3a5V1+mMDeOJus5HoesM/ZebuAylt54
S6wrYRTFPOYHMzUwBvRDxIxMxhOquRKqzuvASVUYpWf4k/hZAU8Cj7Q6vRGBjsiw61ygiNjTeC1Z
i6kgd7w7AT78xAXOTbrrXVSmUgPI22hB4UFjBU7l+Sg+6/oqBdC7obFzxm6EvtKnQhPruM3FJw+a
qIynnHITLn+H7TobBpcd21Eq2YRBE7KHa+G77gZosrRmMB5tlyE0JqV39psR7+42U0hSiSC0W3Rm
Toi1tpo8qrIZ8OtX8vFZiOa2Gy8EgYG7gO7W8PZl2t6lYYv4IOGEAwi2aaItZISawyzj7MAxSNtn
LBIiISIU4znlzV1603iFqNYSJRilv3pV2mtJCEyyas3aZnNBIVfjPWx4BEfjVoIEwXWvZKFhGzGU
3dIM3peY58ehhwUb9ZhInxkL/axX/cXTmvDocAfaC1Mj08ct2yKnZG6q8yMzWHVoSgFk6dDoU0Af
40NaG2iMMY921mUKmI1bovduSfME3h4SMlVRH9o5JtWo0W/zmLHmwCo8nhlsh6UyTnfitakgQR7a
XNCnyl0UWdz/MEzt9EsMns3J8X+2J5678Sv/KBGW//6IMpZf+vWIcr8RWEiCg27ymQqLdOJ/HFHO
N0Fynu3x3xIrBcn0n0eUo38z6Lqw6R8TnG8/EUzeN1Ir+bc8QVMBJ8zfys4j9vLnI0qnUsLhCHQ5
qChcMP4YgTQhigytLkS30bTUqXbjtGnzkNtqmdXfVVV5a7x/OXt5btziHazWjgKSTfQkZ2rNkzVb
bb5pAhR6cS2RC2K8fEJk/+E0RODPYDk+/kbCscL2Pc7d90qA99T2K/eodaQssZVO/IOEpgd9KgYU
3lmBaKFCalIDzbXFuY0cD8FoeCc0+UmrLyY0u1IskuRWVwDPvitHF7d6pp3AHOqVioIPNXrDK2pK
gt3mKL7HKzKtoYqBkENdXFqDZhbXnVhgQp2e55xAcwTEKa+zqVZT0cxbGRo6kRe5fa0HpBoE7jCe
vXpomM4bZI1tsRPW9CiL4C3M+/aYmultFFhor9CPyqX1T+0S1MTHDiB0BXCI2a4z3gjvvzWxHu36
Qn1HF5wdvXaRjzXlZjSCk6TCj9R2S26LMv9w4sHaxa3XYPsL1TYxvWA1NO6MnRkCiA9HAXiRTzeX
IfFrOWe068p3eA7QFUhRwqui9kjMcHhqWgnhV4fIcGrzg90Y83pQ09Num3mN9w9DQKbDj4WDeCx0
SJBCy6cLZ6aGpHrBmCEZ1oZGFgfrOOSIdiZCiEZiVasrQoMwBUhC6Zaoe5/sgrvIBnRpZq/xK+wf
jPEmFZ1NwhPFA49RHy4JFmztVPWTNZkCJ+kk+dFCN3nq0UomIgo5JNd65zy5Xfmg9wE6cof9HK/A
U1VBLKbs12jGDGp2wftNhpNV3U6SRmBRrbJoIgRJQwYVUPZuB3kIgtM/t0MpOYrUfWMo5Nqov1sb
aSQcGtF8NdkBcQUADyXoLM8ADuI9qEg1DYyzo4DnEyNHTa6iqxmju98E5oc+he6mUwnvXlVuK1t/
7VzUAampIVqLcp87AXJFQizI/mjxzhpsW7BXWTFfa2HxSK7NNi3RDJkjQEjjPGdKC7ZtAFswOcQD
tv3iuKqw79Ywaxva2+uHodL30gIqp4ztM8TeRu7eQHwzaHJS6tohwnkPoIt9w6s78LDwoYrG4N7R
VL/HqWttMK3sGIxd2DGTjCG5B9oCQA4qmvmUMBET5bGxjTmQNl5m1yvYqOagFwa+0bh+bVARrwZ8
06TyimCfdFO4rtv+qPfduO9b64CaTu69CZ0Z9tVdz/X1rLf1R+vSCGsUZeeXy4cQRtawpTJp2sa9
fAND+S579dhbi1nWDSc8gahbGp4TwsrZ2+H6dQmM4nlmfXZVeWOEbJE3mqnylHaGd+gZNs5jhMy4
KcwlIcz1/MQpPWB7hI0o+N64J0TrSPK5RqNJibybPtdkqWzxB4GeNcO95SSvcTxs2hneQ5q9tYPs
JepzSaPrjSk7cG80dwyvYk1A8UwjlaL6mw0CW7PWXjk1qIQ0idCZZbiSRcWKGXfxVlXo60KaAnnX
UvtuEo3zIIpCkmBAlkQ3Z0R3zdz9fcOYCB5qD01iUj2uuZQiwhCuzLQhkKyPb3UTWWQxcFfRYkLx
3u1hHu/oZD8EVmWukU0tyus5ZK7VSW0y2ytA4A9EhKTLtDM4kxMEnxFi8AUjX6lYPHpe0pHFOHD5
hUELOjE/doX46IP8THEFX9EShUGZEMwYBOo5G5CrFFTKFym5m7nSP+aQTxnUFmFvlgTbIOHbWbcj
UtRuOiVCcwhl6QnZCng+RjuGIHXiK607BD1ZCtVp9Rf2kM9yAjpO4O8tmKqDFdKbhcr+t8aD/1mu
/yLwFzXan00uj0Xcfn3+r1NchJ9l/vvp5Zdf/E0e8w1sQyI/YTCAiiOw9x/Tiya/ucwf+tIJRzKg
SZzCf44vrv5NugQeyCXT23LoVPvnhu3xR0w7TDcUuFrC+VsL9s/qGMfGJs9mLwWCHpew4T8OL3Rk
lDiR8ny9Te4JOlldrfen25P/w/P3fxXnbeo/h0UuD0ZaOFWDPHPeCl7cz8v8nLa4djojWlOUNuHQ
cstayO0wZc2in8aStcPc4p1qUGZiWerIeCJ7N+YOUdmHTA8EHuQhlD+CtDR+jE1RHhFWhIcpI99g
zEX8IMOh2owNc9f9PM/jThSquqHhxT25k2m/8P2HcaYWL13IiIBkXmfS3+KxxQJrJKg6QZzxErQZ
oTTSLkzST0AYel9lKYpZFUtuay778f2QJp13nXoFeZvtnLQFolyaa/wQqTluhRA39TZPE/mCnFor
/LKFwt90ZOhArwa591VBvAz7Fkl2SQivZlsbb9KNcVenBFisp0aa5ro2mqHYFD113dtQUaPLAshy
ekeMKiK5AJHceOBsFgIGrcnTI4NTxtvXEZc35Na4K/JBeo+B7aCbQx8b7lvPnXgIb8xfI/rGrwdF
eRjWI9wJ+0JmDEKmnAK/ktqSOldNRLygIEnWwxwu8EueIRjJLTvYBGYdwckN+P0TDr1yDRIksvUY
9K65dXq7Scl/tKfPdtZh+SHpJmdX9aWob6IhMNrDlOjgKnaBzXYZM7J7MpTca9OsxngzktZ3MSeg
TGTK2WhsWbuI+aD0tnhF9xRXx9ojlYAIhNnYNs1kfRgtLq7bzBsmmGL0rcnaAd/ZYNszzW2S6cSJ
tWlUXQvCo7oHPFMlhJ9XFYr0ptxrDi2U04dudNMOehnbvDMlBPChmBXDqU5q+RrZIaBGEoQD+X90
pu0tS7ceZ6MmlSzJy/a2B8OpfQ7Z+MFrBTMaW2nxfaic4bOPXPVSYu+62EjB97iXxanTUowVXdgL
4Q9eDzMW6UsiUFZpD3QZ53fe2KvOH6YYNXoeqZPdhaAcMdLee47Dehsoc5o37VQirWmGMH0qjVrd
1KUF7BWgjNhLiEIdP1BCtmHBuEXMRTx+L5XWMFrLZt4BvejBCtVY3vvJ6Llqg4pKRWuVE1cttamA
2k7SvZto1pMyOs/xM1SkX3XgNGQcU1zVr5jtEcbUg3gPI8ecsSgE5W1cE7JFdZapNkYk8JSj3SaX
LtWXTKXYw3fc6SFpdkWeDWTbWUHyLjXkC7sIGQYy63G40Idh3aQuMs7t4ESE7tVGjDgDg+6wyvC2
on/Xw8o5UNmbXTREwchr+Np+IG7Hy4Lh1/irwog/BNBQgMZddqnFWFoIoFGXO+jvEMjcSEm4al1j
RRFlqZOaWIf7350a/ybH998+AtwqYeiOveCpPz9CA0lddymPoOpVTS6lHib/l4/whxuvV3WDlVc8
Qg4zzGsQbfPfeQRbB46m49gkL+jn10CFOK4wBFCgcb7m2HuV1H/xCObPULA0DYeiBOkhMeFANMEX
f36IsNJZdxPoQdpE7fESdZV+Pze5fEYerhknvVaw8JhFIO5TWVwKOw42ZiWyi+GAkvmS5nN3S8xB
/gz1aYt1E+rT/FIbPVm2FHHW5JQ75PScdW1ZzY0sZTL88w/6Z6SAV8DVY9A7Qmw/JT1UF//8CrD/
j8pVgsTq2Tjr7SdOrKNd6husmX/xSMsH+s9k6F8fic4AFLY2kf78z8+PpNlGE+no6vGSVA+BrJMT
tNJtEeV/FXD87x+IjQd2x0RD8ocHmjNW1LiIzBWOHT8nCJMM+6fYG17+7jsnTAd7NW3PfPb/8iUc
XUQi+P0JcCClEiaAcLlCvo7EH2lD+hePtVyqP793wpIGSwU/POavP3zhMTK1th4X1qqT46FItioh
LaOaMb+dIrH989f1S0XZHx6MF7V0O1DOsVjGfv6gUrdobKIhbDL+rHXmPumWzxlB9jgah3exyFiO
Mj9TuvQr3EjQ2b+vfDBonvjX10ndoUO0lulyhfzxahxs4pGxQrLPmE4H098nLnupl7GiyS7Ex+2N
1rqcMvEJNkSKPcHQd9bQE4/QjMr2bdTC5Z6DPr5OSpvYU+zzBVtiGSBsdJ1OewH1yna9A5oPvKQV
2Cu76nHyTK4Wp0vah2CKjddgbry3QLoIeBuZq4pYXRXErJgLIa3lHfEDMe25E570CuYjoU/lnFRz
eyBYiL+t3KH/INa2cOkZN4dHl/grgWXXcDeAJvKO9IihuQtbJHysa/Y8HnMQKesUVoP+0VZVTLor
Qik0YAG+osHV5qNeCSx+Foq4O2C9L84HMnhGveg8BLdehdxoapctF/brHkApNk+drEz36I2hulfz
UJeHsXLq7VRpzWc8he2NUwBdk+hS7HNBFrXdLkkKUTJFJXLV3qx3PcjHxbKHpucM9ip9WddLHYta
qdlYmIXQt2NpVB940NFGzh0JE36L2X68rmYFTkTASX7J66l/D2RXnhStOX6kFJkOViNvjNok7RDh
/hl1RYQoiXFqHaKcTsBY9PLa9NAubfuegvP7cETLu0qUauivSJtyvDSg7cMpdJteI7Y3aAALyf1K
u11jRp2zylMhsNUl5XBf0ZQQrZuYfEtwh2PC/W7vlGOwjWRt3TIYevcUOSoyx+l6y/JIAFFpmHTZ
dp401wjOWu0pEi+DLjxX5EAORz5M8kuVGP1RBv2R8rYJ1UGN4BDyKykeBr41G9xLYD4FZSlL9E2K
FRobtHDOLRjBkn6sPVXmjLrc6zpoQDdBt1pObh3dMDyItWoSJbdu4laQE3FZX7q2R1mBVRT3P27B
g1lRfna3EPIV2nHUjaectxKzolQHtAEcHhSkD9MDJdaztRv459wFMMtTZpVMUV740NpxtunMcD7V
beH6+M4HCuGakmt5FZulJM2hRH7JhIjEt9VFdlRUWSQ7R/UDjFcZk2R/PWAVwFinW66xCWjJ1PaT
42XDPaB48t6UGgkkqCzFAXisSP0RfBOSJ/ecBzct6vjcWgWhP1485WjC0dq8QewnVevbHXHRfs+p
vrPZyWDkkjbD22XUAhlLrbtgTsyXzwAXtb2NzQY0GgH9trAn7z6idJfmErtviB8123cTzdHW1rph
r01DfTMSOsj4bFc/TGOw94mem9s40eQ+qevuXSp6+JwwbvhyjZnEgW9nXu3HsUIVj2ag3zeT1B6b
IMG7UQw5QEgSdtEnPJ68o5oO5Zk2FPNzbVnE8IqKCBQvSvCqOVjxthhGnWMDsIXBmbvuFg1i+0Kw
gHyfJmUUuLQ6MCq3bW/6LuF5aA76EbNW+TF2a0N7Jy3EMnaIIrRNF2oLemMHY+ZX5ohTn7DCaFhH
3OT6XTpnzdmep+eyqKJ3QlKKs4Hx63sSu4HcDRDJGLUE9iastpE+7EYs6NG6roL4cYprcP28Qefv
5IFW+3B1NpEymZ7/GFoFylVZg3fXw8q7O9KGMB3oXTGa15EAP94YVhUTu+rU7Xx27Fgn9lgjF2Sd
O6On9lqMcn3louC7ZcMc1KU2EgTmeecgafKVjogo9tu4sn1k8hCdHbdoYKgI+14MsvTA8y6AeyVx
FMnYV68t2xIJqDa3Dmoa/zdp57nkNrJ12RcaRCDh8ZcEXZFlyHKS/iBKDt4lkHBPPwv3i5mRWIqq
uDEduuruK7VAEEDi5Dl7rx07265PSQY2UyCI+1ijGIN9mPa7shFgPsNBNDvXTaufqKJgU7v05W6K
RmrDWk3avEEimVgAClrtEutuEW11H3jaHBb2c8kYHC95Wd/4tYgJU1YIeBqvm1682nRmQp4THTHy
PKqnRuoZVuukLB86LY13CpDk90HB6lkpH2DT1snm2sSQEnvmc+6hUi/HqD7mMpLuvurwux1QfQ6S
GIpp9h3MOlM9PLL3S+ebXE+SauuSymU9uMgNClw1DVxkKzFUcnZ0p9johdJv0GFX4humBeAmULsb
62Ggfjw1ArEWO7AZ9izmvhBSOdDVqDeiO2i9zqWsFe3O2anxinsi7EOSiTA9lBtSFZ3ozZFc1zvX
UnC+aRyM3hbOg4j249BMxkuXVTUbLYYqR1f20b5qa/gXU49/ZtmGy8NkaNVjUfc+JpuhS/JjZCu7
Dzy98mFsAQjYjMZU1DfTWJCgwxANR6joIoVRPZRt08LOQXi3Jvsz36btgpqieTRnR82ecQ4Aawgv
vc/TsqfVaTgQpnq5h5hVFXfgiUjC1iP7tYgwO8OrnsZhGwpyCuZBFK/I/uYvMwsAZHUmydtW8ybm
1Rou1CZ3BE+JY7cxQ4BY7CJdqoduTnr3hBZvFGurnyKxzdpRNlhpfPNidXPJNzsS34fY+y3qEonU
Ai7To5m1OlsCINpOaoSbWXnI8ieqip1bpIBNMFBRjqykjR7Pxj6KCHAW1S6eZzIacjzWB6n3Qpwy
3xk68h6gsl2sCkjRJlO9/ljEtlbuWp/rvmp1aCp3tsmIDe00aw8COet5juMLy7QgkYX2frNvwlGl
X7Is8oe7QkOe77Zlc9fUmuWdkgg/KninXKpjZbCL2hoQr5DmlsRwsuGVEy9T3aOfX6faGkD7eNPr
GcOLmdJqzLocTsaY5zx3vTcs1OkhI7bITDC14MC0Noh5y+67pjViUwwzicuRySDEQvMHTigcEA3j
eNcYMchUDFSekY9zTfObiZaNsFskeyHSbhSGubCG9GXooPQFo8x9784Rc1ocJfjsEoq+B1MP5kV0
SEOdP0L2Mwlfvk4fAvN7teuFbmSstTITe4j3iX2IZpWVN4AI08Brhg7pZdFm0UWEs+qhn1RZg26g
gMijldEWK+FMBVUjXkOu1j+SUrgWSQIgLWpkUNKbwW5u7sH+xDCgCZkKBz/eRh3SHeCB0Tbi6Yfn
rpj658iA9yPiJnAbDB8CuvXeKRO53v7GuY8Tu8ewMjTY4dpc00retRnQP+xPRX/ui6EhE6LH3bZX
ttvdxX6pfy2asc5YSFS90eaeaQSjHwjcHdpFdKj6OIGNgU9K7kqKpbVBqNyiZprEyehaSdWbWP1J
n7rKuPUzy0B3qfz8OzNQi8JgcYOUGUhGGGaDcxz7wXlI4WQ+jJNbMbPMoD2/gJ8EI8/cMOWV5rhf
Q8Jit7FZz8Cch4FiQtO/aqPleVBE/PY8mkZJShAwl6NRCI+mg5dWG98fCg0VTuwZWy/UTEzS8Twe
6p5yEaZhPZY31qyF3wsjoxgsjFL7yjZKIWRi+qc9umXsufScYJgBgo3JjEvDbPppuGXYfBeSUdJW
uYWmUIAnsni0QTYw92rqCrcd9IeDQRsXIYcHtpZen78xzGpaYhYYWY1Gaz6pqWCfUNT6dDPRJDyA
i6yKlWeFmnfijdET/OZH6cq1muZ3uUSYeHQ2od9khynLjkqhAZ5K09ow4orbYJqldkAfmW0heERk
JqTh/UgU/BPM645SvqUzxEwVUspKH82uuJ/tjk61yPxpBoKC2CUw5yhku5HN7nkwmPaAemu9O69J
yw27DPtO6VAFK6tQv0lGyZ955JBR1Zl3bP3agDzcar9FxJO1ZmmeDoPuh8ONHcaNflwALlSNUxn9
wHikds0819ozLkDSqdLKI/mrSkUJdciU+lbMsDrQ26Y2A17fEuzCfCTx2dhBSbQ1gszYZsEQ7bLs
1OaLu4yZwMIabypjF8oxnA/JPE/RIddALQPuKsBh4Gbp10PeD+mB6BfcqzJtovLk5Q6UPpub9ksi
XeLcVI6+gcmfqspTpuaBcC3DnA4si/GBTRUuKnymerKB5jf94G2AKAfFA2kMQOeMm6hZ9l0JA23R
lh2BXnnv7tOoQ2Gu1067r9MoHi7eaLk0x/CxPUyQFr83LvNnjPD2LnQzH9eUr8aV0WRhdVJaMnzR
+65Hp1OOgzKQWZMYjEewG12E6XgPThVddPemC+u0eOpKj/YkCnflbhqzzr6YbIqzNbVIfxn73Dxr
Y9h+81q8Ipt4dGZMInp37O3cehsLA7R7ZBXQ+2cUy1g5kk7GFyfUDeIIaiup0INoAGT7aIJHZgHB
z9yu3LdWL4dlb4KVBCeozey8lz9Ij1P3cJjK9kDXMfsOkhjeRx8GkKT8ejtPIsxu7Saev9qC+jww
Oong3Ew0toRTm76mnTAQvfPazdc9PXo4jf0SE9fx/kHf1xpQfBwpAwenLK+A1q1B6aMiO5AWgoC7
takZfJUHE9z7LekE/TbJ+m47EUN8qcWCsdAbF8+XZ4J5LnUPoEscfUvprj3VUw0pswxxpTRdnpwr
2eovUrBlLWc9u7fpRW3y0Wn1FU2D8Ksha5cGnWiOnpHIu3iuOCzQm6ZG1Tz0r75TJ7/zKh+oyUd/
3PlWPN05/cS+vAPAt7ME78SgdJLuHh6QgZcE0s5zZdnTTdxCSpwFdMQtj5wNRxAx0LoYnB+QwLTb
jN46ipFIL8+UpKQj9gIpacLJg9ltKYAsMwSPXE5RvQCBbXaaDIWMg4kEaAetqj1lSZafuKMFvHwr
3fLRm7NpVOJpsHJQG5QJNt0NUnWQ3nFv5KINRr2Zf7PQiJvUH3xrGzrxcJio30kMmcvytZUKow9/
mnWXxWZWw1rElcBO1vzhQYrYDLKpDsPs4uMpa6R9q1SyFwldy//qQcDeg12mR6WNrQL/1aJLXOVm
OI8b14rRg4qOMBC4oN6LpmX+FvJt9AVti1UxlNcamuYAim8So/YCPw+lvyJdLztriTd+1WRUXJxG
RNCmo/GYM6w5DTKsuOmEK+4qzyn2/WRmFxl27kZnoLQAoqv7DhjvnkxdXBMem/dVy36vCJzOGb4p
ZRcBPpXW2YMQJnuEm8BWhIPombupdVjqJi8UbTWMfIB10pThc+OMHjooA/ijDAXTP2TkDtlNxzhp
533EkOAgR1+FhFKY8AmHvr0piAl+wn6SnmMhmLAM9kIXT5IC2E4BdTXo6cM/qnwgeKZvycEYnR7w
JDHm2b6C7LeNUZyum1AB9qiUGLYQAXjxuFNFzBL/d58tyTuKgGp9glw3+eSpVO1/XCK5GM8anC62
yY08WUiVA69mfBjGU7KzB9Y1W0yICBg58B+1flG85BNUoR2enWxaCTuPtrDJ/GDgi/AQzhv9Cf2I
hATTSftX1JLWxpu+/Kbsdt0lXnrB+40aoJ4V0VsUz8/elLmPBZYeRdnqquzH7Pn16yQ1ONvaDBTw
ga+Dx2ese2iBYqyQiSkv5+e50O7F7DgM/ZbeIHXA6JEcYVQuYqC006dTCaD3rUosQHuSvmggwbPa
2wR97LCifsX8P2U6kCsBMHMdyzDbovPgddQ1/Y8+JOEPtvgDqugI3UPNTmolSIw4qZ5Hx9V0Qol5
ph7a0vZ+ORDK76fCGMx1Z8TzF598zS9hOw0XmmDsJX2cm0ePp0vQrmwVtJUmYwsdK4Nh3MzABiTV
nDyG/gzAx0QX4YsyTLY1c+mUuCRugo1knmSuPDdubDg6wj2B79HIXjJldHbkhFanZhJP9cudh6xt
NfaP4Qxh8EU7MchLATKLWkdsypB/m4FIUe0JFHKy8QvtZzepkAAd9uO/QuVoQDRDAjxKMcRbO0Tf
O0gX0XInPB3ATCnbN9cqrJ3uVlYAgTCZ9lMnOPTQmhNPtt5L/Fi1uB9zLpyfAbPBgQhGpkgG6iHR
hXeYTHwUbY1lELuHBM++rZP2qarVm+uBXZg9Y7pYvZ+c5mmJqYrJ/pA39i4+Z9x++ynscgK5LOrx
nStxns9J6bo3eleMrLZVU93Sk58oDys2TaMRxQfhLakz0m6cF/aGw83glcPGwD9O0BEpzT9rikrQ
Ub5XBH3NrbESuL0Cj+5UMIcCd2UMzOClow7+nlcO10E6bB03WWfGpMR4lU+5rbMnuwWdDhRUSnwk
KJVHhZ3cKJvbePBYfSnZ4Eyk81Q+I+KORZDQ6r9HtuRXK6nAAu4QE4NeT/2md+9MYLFbr+9chGEt
ewtEB/bw3VBDkuwwgqmDEeetvwup9d8yRdRSDNHnTTMtrwZYZ4ibcE5HfcvmgcSUpPHveSzPWUzn
IMZrBCeLvIQDyjHL3vptghCzpE72txDnzNs66wg/icIabVUdSYyrvbWWbcsQPCf551Wy5fHXhvIG
REBcsheHJiwS9zltzYtZMSwO+9Q6OAWff6sPGpRWXI+UTSY6tylI4nBoVx04am1vDo68DaPJ+0lD
8xdIunMYZyAk2tEz7sleqATpTqSMbSKQDY8mMr5dIg1EpCQz1NQJCDFRqIPWK91qEWDBiipO0P1Q
UIdaHOFzaO2SOQW5EW9R7RX6mm3P+GIRU9NAMc/SozBLkoiVyoV5MOZaB2oya6RyEBUqiw3efiC1
CvVgtskjAqy2qRZP2UaKgvkkDtA+fIICIjuSv6KZuDfbCKcVA8EQl76Pla6FRN3usjI3TxrGD7Sx
RTT5IC3p79/FwgEQFEkbc0jrTQCiaI5DYtWK5JRaZUOcDvJIl6y6KdV26FScNyQOYljVVE5O4EMt
3GHQnrNzJBrvqXYKHawQd/ZJuYrPQVCWnh38IdM0vJY0WSCSxzVITDTIwObo2UPyYwEvsAK2zfCG
qHww1o3ZNG89bbr5J2rPCps0de+hZA0c9yWCARSMtWGcRVQ5WRBmpXjSlmp3H1mmaPd+hfkWclm5
sTStuJeh0z4qkdn0zRtd/JoTM96OJVAU4sJKnMntaNZqrTtxesr53rejKZFa4r7ZUpskt1bfhfMu
1yJ5biNDYTe1Aad50p/vEZwlAByj4a40W5JvXUFiyNTqLr/LGcOf5aR0koJTWLZrZrURMZiwaced
XhWDdTTtcrFytuELlm09KCCPeSdkM6RHQlMz5ovC9gpMlJv4pZgBaK6imQQihIBR8SLVlE2brFE5
Lt1eQ1qnIvqnK6VF6UsiaQewNjsaMsY8DGaHkCdsCSzMbtZUqzJHDupW4xsHw12N6Kd5JF9APsOQ
I0g05431yyoAJBP+TTgva0W367E9gR9xOvbBHqkjx4p24SPBdtYAfTozjVNiK/933rFzJV1PYfWL
MS8OOyKXJmAKbmQt0Y61R6ZC5+f7sQQZjFXPJemryKCQy7KvdlmUNV8LG1ppqDQIEn43POomsuAm
RY+5Cn/5da2dC7wQ29T/mbirybelIO4mp3MwUoDi9S91YjqdTOi/WjHAW+vHFFtQWYapecziIn7F
4ks2QKLgOjIf4X5mpuw/0xW87+P8KRR2VgWmE+PDHyJCaWDDoyDpwMoX4NOOQNq6fVs5LjIVQCvH
qaQRctJDy4+2lj818qbuhq4+qBQebWBxqe+srin7TakIncCGk/UEVxhQ7Y46IqVqU5Rzd7LCkAYf
V3zJS2VLkd/rgKdXdclgKEDTEod8yBiJMV4pj7V94TbCfS8uzfLSjTqPO8/xazLLPZ7ubwz6BBni
uOMJj/Fna5NITOjs8GfjiVit8r53SyrBjL4jXxW7N1i9fZTtUjfnvVA2HtuzIcGFeyNE734RhGse
4Tm0072sOiVW9mgCly1Ji4v8dEiCYqgaA+150nzPRFMmWynnfHita2YWYPaHONnJ2uRlKxOQ8SDp
B0Z1dG3O9UAUAhjVMTuXjOc4M6+L8gfR2d45SQzovHk6gTIvSld7nttav9ejaG5WekHbiFydApua
PmN2mw3HoNDxnfG2qGf31UTqGwWRhkR9Y5a5c+JeCrfUUfrWnzpV3oydsL5TcfINkYED6ZdZ13PV
YirmApidu2qL1p13RuF56NujKDWeiENvxNowSS2gsTgrjqe0cc3gKHKYEjhkujqexnKdO732UoXY
41OXV+oCiJq+c+EEaQNtmn3LOG0sz4mhPTIUzRmuAOSEGq+55uPQeaSOARBoAxjINATsVA7pMnvq
D13hR9l+juqa+NfWnp9SGyREkA/j+NxNZhLUU2SeJtrVZ6bo6bcFh71PKjDkB5eUjmwfyxIV2Ggb
G7SD9CgLGNhyY+Vt+liKqfFWQ50RbkZjwn8sdMqBW3xZQ37pqpBg98LDiQ1D3IMeg4ShBq8kW59G
YhnlOtWI6/zWEL3kh26oO4Y1Bevj2vQJ/Y4VNcT3miHO9Kw5pYgvbVhkODB8wIDrabJo6dueHJ77
nmS9ACxl+dwOo0+N3Hp00ZmuaxquP9rm27n3tfjchR0hUUmStV/NKCoOtT7HeyuuTCzEaT6/JK1p
oXscs8fYrukrWeEQalw7RP4r+hx6syLVBb077ZhaP3VDJJK7zNZi/RLDOmTXyL0FWIRX9qEoQCfe
pEyZ2ZPGfPsr5NfqDQVndyeyAWCG2frOOTFYh9dD0xUPUE7aR5NtP1xeDaIufGsH6kckRnUaDAMY
eFZFXx0KoZZUhpBeY6qjl279dnprMg/DtIrapF9HkpcLOIqkG4/aHBGQIqxobAPwxcmDGeUmPC07
bKrXZk6Hu5zsLnbjUZa/ElOD0FIXbffUEUTyNDkuMFPLqTWa/Ul1482NjIMZUH2Bo1GRlTnN7CGA
hWc49SmEixMNvfzMZyeHwbJEZ/3IJiVJK7Tlg3AoTAyrmV/qZgJJjyUpMBm5B0CH+huHtgmMNpwN
kLxsGIrRDsB2g8vZzD1Cr5o8dcdLmnZMPl1d4i0rlfHT0muCbOME5niWI+r8mlAD0vuc0EWsGD26
+5bn5SDtVJ2YubnfRK28o+lZNm11CezEL5sw2w1ST0BnOom5NaxUP/eV0e+MBF8nD+FkPYdtzgrb
KxYkt2ugZyn2xEwti1bsDWWxyUoIHms2aGf9jc1w4jevLEwnACa9ILTT/K1VUt4iLYwfCGxBVcht
teBH6f9VQamhhATZ2NXq0hiN8dAuwvyEAJY73deNL0J24uSMwoZEyR/VML0n6iFp7WKTNIwQc2Oo
iV6sJu4S4qrw1gCt3pi9lno3jH7GVzpF5ZbKWQf2iPnzKM04unXt2n3RlZMyZjDUXQ3oGwNGxrwz
ZwbNfkVENPAZjJXUpAz+f/IshZu+bv2HVCo6VcCsN03kmFusnvq9mSgklHXeeUHBcvKqdIp7nVtz
g6bRIy8tjElLxu6ScyUGtI43kWe0UPFz1uM9RToK2HhI9UM+hMVjKtrhm0l0J84PZ2ip6iNfmg9x
EtbtHh0f+PXOcvajT527QMQq7mhdKy4T+gbGmWmT/tKNcP5qtDaTEZ1Jm9zTrpyem1nv9NuYCSDf
hVXU4WEwSVzbDH5i/jJ5DHehDjArALwsccTAvb9EkUeXBSGLuGBdIvKMOBOxajODOONYY+zpFx2h
2lgXvOcC1py9cXrlNps2TRC59UWhgiKFAHcI/UiLg0K5tbaloqhBnDEj3Jd5NOdPU4K7tyd772RQ
1/lkELDKbSteaUd0f0rs8rkoH2yPImcKscTQeYXzx/ZGD6lblgu3DVuK6nv6nF70rZ8bgwdF2stw
iylCgAksulVJi1iaZOOuf3Eqyiw8GO2Is0mzx4My8KywntJI4xFv2EQCeyAqL2Jc0bZ4tmJGunPe
9RvwuzvWC7Bmo5slJJh32SUm/upEawVske3OpMcB2bpLdBGm9A/NCMtNitVHS3iuBsJ6IuHQpEao
F6EooU5Pt26psYVlU89zMfOFqbVG9RyMs9YQ7zzG8ofsswEQXNX13+zUZtEKGxjNbdX5Y5Ax34Il
luKU8phKlBds0Awvp7I4hixjd2xhnHvVjfIM4hDihaGXTCz6ot36IU6Q0OsyGMmq9peaPre2adVa
7iY27GKvPNZhfLa6fmFwRuMXfKMDOsQGdTvxsulviOlR9wNAC64S9JJoK22vyFYjnQXy02FN4p4h
JO7BTC3jdiy1GNcVe+7xYDoJLS5P6tWD1pUZw52eR4VJf8Jeo5H3ANNsno2h3KXUN0cRxvNbKLPh
UcKfZAI/28NJ+uSQbOoiCoGSuRRY29pH5AmLIu8PdK6NF4fK+xXJ+USH3jYZO1iNeFNViKmdxy6s
HsaaBHbLzgh6tcfJuhmyRPqv+ajLU2nPI1lkXBaTrIiCpCXZaUDVXZUy9cIoc5/2fEFbygRyscFz
tQ4zU88pz0wh4ukRJUEuv1D2SCJ9cCTtbRlnv1td97Rd4Zt9/MBW3ut3inomMNuc5HO9t3zsYxY4
+80yxgWlhX+SLj0ynAvLQIZySa94f0w13JW5M55doUamhUNFhO+kf0XaB1Yaoko3kkuXY+vhcqMQ
WFJuaEcwM81Zlos+DZkPtcx0wUl6G3PsNOD8HQUA6Q32KU0M64RboCGqDGHcMw5R68UydTfIXCP+
6Rl8lD1O67plAAHthN2ioDPFJx5j0H3t+ApnMHG25CRJHVcbE99Vz8swevU96f2MptnIDqB0aSOh
TpTlhgJ+hDNcV+J28iWljfCG6UsH6+B7MpbmW+P1rYYYrPS+xSiburXZ1HBYgJp7P2PGFz5LPPMX
WqiDSwIXmmqWLk0yJsIXe592E1YIgS4D+I871fMe94R/poWJDMSIvOSxL6Re32WhPkBWmVKbggV2
Qn9fWDE55KIff+i8V3+ZVRNPOGqBh9EONpb7PPXGL0YtrMep0bD5VxJU234pz1ymhbSWtvSzoRAP
BnFTJ7Ro4OrCwsO+mhh+ByomC4/pGGfyULU9pFDFQg1/uGeYjNHCWFbqCHTrqugi0Gi11UREZlmm
nW3mOaT3nUVa+4Ip2PoelxT4ayLEQl4mvFo7khA68G/Mzsdzl2mq2v2vbpxLVUKVoceRmVUARb7/
7anW7HDLp8klU6W3E45KT9MYDaQQk/wiTV3/+rEs9b2q1/U8F92HcKiidOtKqFwNol8IqSaW5suE
/7TgwfXd+fDxUf4htGUWqXsMQuGcWdaVoFuv01CbupRpPPw+XbskZEv41R2z3Np6+PhQ/9C6+pbh
+mjsbZvwjqsTQp9VwzxcAAcxOzY9fMqq8PzxIf7xnfl40OnymJyPfm1uss2aFKCMQ5j1uXafShyN
fvDxId7rxz1CJXUTfZmN/8u4UiZngDt6utUWQ+khwERO1OVORyY7k7L+8ZG8d9pgT7ctwducIF9h
L6a1P00PZeOaPmwwtCR4eFPaekOis0UAW/qj8G4S+D4fH++K87II1vnKDAPqs4eK3FmscH8esALx
JdHZWjBECBageaiLm1LuEv82TW7Jsu4Z9zqfiK/fX7FF9oyGzbBBTOjX2nUjYqjpo41bVf3FqNS+
L7utqTYfn9l/5OJ/K7wX6LTncLnEAqH2/z6z0dUqhCTU0IQhrKE97wiDCbQVJudVsqnWFJmBv6bv
uCbDad1tgGMEYs2XvqJVstYCxg8bN7AD9YlD4P0TwccStAFQf7uOdX271l6uEunwsYR/P6qXzjt9
ct5YJa9k9ByAb9aAsIDr8fqKQsSmS+1h22k2y3n3AbFXa2NNL2iF9/j/njf+tTUT0jX6mOB/zhqt
5ToKYEYF3rr+5AkSy7f919VYxPZ4elxHN73/8VX+eZ+Joc5Dr4Aw700HbLMiCph4ErPgPLZbcRfu
teLorBRX4DlePf787Es33j3BV4dfnrs/zES9DtYkJGZopZGsgmLhvGTqHr7dV2s4jXRUy1VyCLf1
/gdSlhVQm9XdtPo9rGAIfHL5xbJW/P1FeIKFCkMKAnaHlf7vT9LSdndH6Tgrq1XrRujrvnpNCQCS
E8FrhoVMvNaIznkz2peWfgot6UOSurcf3yTvlhnMKTh5eMcYjieMBT7159chqgI3gD/T8zTt+yqu
A6V3lyl12vWgiQdSOwMmUHcfH/M/loqrM+eZ13El6jZee+fqgXRyH8luLJitpAAom9d6oIhsreHc
atVpAhWgBueuZLLIdAsmMOavh9Ez160J+bGZ920U3dbRePnkU/3jevCpiErBeLIYXJZf/+POkO3E
sBP3F3lG38klPuqU7nZqNau+uvUcvOajR5yteoYMcq8BrS0L8ztIoU+8L/+8IL5On8fntQzQ5O9P
4UIymqIRqXVToNS1IS37+Wogr4kG2T6jc4do7MfHZ/6uCljugT8OefVIGHJC91FySMmNb9MoA6k8
MKNVcgC3/smS/27VuzrY1bUf7Qhh/MDBekRV1HnMv112oR+f0bv3CgfhyXJtIudNg4v595eIjnZK
VQmxVp/sDbOmXZ2hzWYL8fFh3q8luL+JHLVZv33gbVdPcORqXad1Zshmz3uYSv2349m01Ir2GRRz
9fLxwd59cR7pCaZPK8V10Qfqy2r/x+1p2LJv7TQjZaD6alrH1PnkZP7151M5cfvztbEiXN3+tY+0
NKrQrE1z9b2jpTEP7ien8O774hT+PMTyEf44BS3VevQsHAIgSsBWdJUO7tpVQYdQ4uMv6/0N4Fs6
hS3Vk2M5lJx/H6kuTNisthuutETfEf+4jsz+hUf+k6L2/cPKYXzsxsbC6RPucsJ/nFDVRUbfzWBt
XPHSpdsCPQrQ5gYHgPri1vb645N6/5xSrAuMaostDofc1UkNsIyJ+oloWXPUFRyhQx/2m2wszhlM
0b6cPzneu8vlcjxACgbrNH+/XoqSxKOdLgySEKvvsPPv8rG7wFVdWWV0/PjM3h2J8pMHiJOCW+j4
ztUKpC2T4DIlJ4pAmTO/E+x0D5isSU0viMEVf3y0dxUIFZFhuksRD9sBG+jfV02Xo1SoXVnvIB9b
j8L+PeC1KnUm7O6m6L8Q47H5+IjvbsfliJbLLeJT8djX6xFc2yKLdI4Ix3ttJ6AI7F8hsVH/9VHY
wgF5gCcJ4OH6tUordzL80kHIMZK299WWIX2vT+qFf1wpjuFxrSx2Crp1tUowLK497PhsfLSTR6PM
kjcuoHX18vGpiGU1+6tEYEtgUSEyrfTBT9pXO1NQPJMncjKjUdOJE37/LmjcZjzko5keJ2X/Dk3I
tU1EP7fuy302YWmUTEg3RhqOn9yd7547KN3CYR6xrLoU61fL1tA2uT+6wgYbTCqWi9R+5xWW+WQS
bXKgwUSzz1LlJ9U7z9f7rwAH42LlRp3OfXr1VTeoIXuzwRIaBMExCG6D4y3/tF1+bLer7eGwWvG3
2+12yz+tDqtdtzrsdqvLjp/+z18O9pPvq8tqxy8f+PuF38fv3Sy/zk/r5ceav4Llp/V6FazP52DP
j+OeYwXLT/xvzY/ltyy/dfmX4Ofx5fxy/Hmsg5p/Ox758fO4/Cd8zuMnT+v7O8604AB6NmwxeiLX
7n9L0TpmrIrCp/NXmfxh6PM2zE6h8/TxLff+KpsWeFPThvCObPnasB1NdjPLDtVwxV3X1z1eRPtY
IO6qk3Xt//74YP86KR5SS3cs1+K4V9e2MAGcCZ/OY5bXDxjFD/irERkPp97Q9h8f6v1tZBIN5RgA
SB2HCmI57z/eUVlkpv0claQBEpZWhS/tkvXYMpUz2k3Z/UCB8PHx3q91APq4Wo7tMLPmwfn7eLHI
zNpMIXwRqSOPeljkARKFisA40lg+PtT7hZxD+T60W+oVmxL270Ml0Lctu82wJfaEZgqGDaukB7I+
TgRyr5h+OjeRO/VHZDgvLiqcT9bb/3x1fy9SaPmWMoNF3VzeYH8fn2CEUh9zYoDgo66+/c+u2rxH
NLWaNnyUXb/FhxoU61/DFn+BuQkfcbXthuOwUquXOtBXv39662jrBtON9slTs6xJ1x/NZKNNy2N5
ZozlKv1x1WcUmqnbkuugSLyOQXKZ5mc11vtDmCAc/4OEIDXw3QMz9lOGIEwR7ggmy9GwBTc3H1/f
9z0ptmN/HuLqXqqFp1wifrh3iXsk30GbAnuq1EEisF0TZFltTFH+zID3rocyvzeV3vy3NdDyCXyI
Gguaif3x1Sco8jCMrZ5PIBjJkVMhTtUCxi2nLzkxZR+f7j8WBczINhgo+rFsxa+2EzgyJsYmbI3y
Lg7INNf924JU0rL9/zzO8u79496QGkkqo+A4KAyCQdyCPlslkGma/JNi4V93iC+WDDl2l0uf+e8D
Ed+TRUqgemkqcW7q6AdYtU/O5R+rDcZmyh1BC2W51f8+xBBnaIpzWglk79ar1uzXtjFCprabTx52
sXz7fz9RXJg/jnR1J4wgBLyYaIiVshaY9MPMjRf/6jQyTMgM1SQ9YfXWovOHVvzxfSH+sYRzaJv3
H4MA/uHqJIllmTokjCwr4imJyFG6sfR90z4Mxk5HyGAlpwqE4bir8QTLSyxPCKuUv7XJA67ePvks
//7C/99nufoarLRLQF/xNfBZpmoXdXeV/i2ECWPaJwzfjr1Lxsc8PJLYgCBl42TbafqkNPrHbUVl
6BgoemlvAqH8+5qL3jErR/J11JJsF1PVvK/Rq318ov94GB0yFcUCgaNFd90YUwjyYU8wL8Nr+Nuo
7C1eiV+YlDcNwMv/+lALSs5kmSEnmF7M3+cDs7yx6swkPNaVr30ynevWPqKt/RFm9X+7aLOzF6bB
xofj8Hq+HisYzLbQB5BonYcqR9v8HevEZ+cjri/Qfw5CtKQO3USnFXN1v+I5bZ1CZfXamayHopfF
iqP9b9LOa0duZOnWT0SA3tySZdpK3VIbSTeEzAy993z687H3j62qbJ4ipI2ZAWYwgKIiGREZGWat
9tZW7PxGmtgnlEbpIQ5S61YJ2XBU5/h7rKbm0TLhO4sCg6XlYOMqEbO7//wkUi1eYbqpivchS95y
xtMBXmDjp1F9ZiSU3f5gp7EZ78OuePmDij4iChN8pCvYCGQeeWEBHP1jLhmTp5q1Qcl5+nFZkpgB
/UcS+apMPUA3HMEV8orBfafJS4rGPRBxYdADfR5JO2WSrhdKqUOdgpbejM0/7Vg8XZa9pqWDbywF
Nnp6YkcvD5mKgFwDNOVl3Dbo7vy8Y/uj2PCOLTGCdzDMQ0EKvh0vbq9qJssAY3PBBL+si+jt4jku
Fn1yJbYMVResatLumU2WNzxL3TFsuNeL/WU562b4+3styp7ImeJa0hr4h1nsbz5YReJC3KQx6SPZ
mTcUV5eFrRkHRVBgzXhmyIomCAuhNVHTEaW6ZoG10UAV5EEyvsBYAU+Inv+ChHA6FnUfP8ush21U
+deOlN4eT1gKZJT9BOntmEQASUiFF8zsfMW8rR5Y3q12kZGDdAh4xIa8taMFxZMJFdxApop0frTz
G2sNzynwe9gb7F6c5qbzr5TgPmo3jOVdWrpYy4koS3h3zKBqGwDvlh440T7Xf+9NRfjFYAyIsYfX
pKuvZcn8OZXq9cTM4uWPqqzpeep2gsvP1PqCQFvc7mP2If3YHtiQ3j/kB0ZggFphNwPo/x/9PQAN
xp/2pBe9T0ULXpL3ZgVw0SJ6elBoJfaPbfNJBcFgusqUDU8Rcx5RlmA+aV8pM4O5C7fhcMf+sFvT
IwTnZt/H4UPcO8eSTdvLR7sm8vSzCvl33hhwPQZYUJyxwQ9WYgCdqFTUHlQRLuPf9CwMaaOCvOYl
eAiFavrAhi3m/DbQR+VA6up1/G3KnuQ/K1Gym4KNi2JVtxM5QhT1jarpYw05tj/s7oG6yAPPqR6k
5GCrf/HlTG4FiyYvyYwmHCMP7aRjDQWuvzJl7DE7BjwAWvg1lCtDZ2FwIxtc1Uy3ZEobFDcsWfB7
uDsy422FEmRLAD5nU4FiFE6KKSumD07mKAys+vcleJcbnrhY4OmD4C0KMDJHq0RmGPnNUU9iOf0L
GAOmqvTK7CMhkAH/K7k6/oVJnshYlD+RESe5xsAVMsbYoimT3PpR5DFQ9xk442srrF2Nhac/F8mY
zvLapWzgyEJ8WbA17BkmPm9gAwqG4OArY0fN8JQNKhhtG8LWrqhTYUJEKTrVh5MkggcrYVu1/6VD
vcNmECxW3wFCcP3hNjI+XtZv7bMxWkPCxGon304wzzKMmAFYRErKfBiV9mZuwcQYtkZb3lWwF/Og
iE0fl+4Q9BmCnLmrpqZakkAGWl1T+xxEXm8fQpYcjJ0awDToltk/kr0zsnEjjq0dKm1PA3Bq3MGw
lhvk1Gjk2II9CF+HqZjMgqHD6Fm2XrqlGvYJUBq6EE+Xz3Qtii2dc3DpSbBpDZxLNNmKiRuJM1VC
9XPHRkOXqfvQGL0633wML5er6HYnssTOAMOQvZ4nnKue/AqnHLA6P/cMw3yugwjKdXbqW/YOGfz/
CGzgy2U91+5eerAU+2jCmRTXzvXMu7BvOpmL30lZpfQ/OaRU8E24DsB8ebkR2LaECb4xz70BQhLC
eu2nExzVlp2c+LWq9qxJbYSy5Y96f6a/9RIu23oG/6e2FlHKi5p+D6qNK2H1z2e4gnU+R9WZdTk/
t0BuAxsW+dJj2/6zEvY/1GyrELQugukuxvJkhT7zuYhSrjUH9l3CVrJLTdZUynDDrdRVy2O4+P9E
vP3/E7/KgdFkopnk3fpY0BO4G6+T4/RQfdEP5mfT/V7+Cy7gniHjvX2EK1u7vmx7q3HLoIRPF+SN
2+1cwdlvwYFpuVYt+NcYP5ko3uX91WUha5epfSJESBMYfdZYmEKI5jxX0MinO3W2ATTRPJAus5+X
ha1+shNhgjeBSzlVRo4w+EMASkg9fSuJXD0zBjQc2gM0CsQRKynPIwukk9IDtQxGiNiPoEp+VmAX
uazJuhwg/AkKDB2IgyAAnOKsHcmqbYeAlPPC2Sd9mO8Updkq4Kx+IUZCdQItSaP4zAHZjk0mg/Dn
yPW+NW/iaGe0/xiwfMj5k+Z/uqzY2ici1C2dWOZDLUfwKgcMNS23MPlyem2blN2DjRLx2sn9FmDL
wlNqqmY7S20EmMN3YJncyroJt66MLRnCTRyasCLnMTImE7iCR0ChSLQvn9PaBXiqhuA37NfLZdcg
AiyNMPb05rqENa7ZCNNbiggOY+Q8tjtgxL1aaw5s1R0mWqJZW+8vK7N28Zw888SXuyUxdj8sQUCt
Dq3ths5zMpRuYv7Mt9qgqwr9LiGJ8zOx002k1kgqYXAxK9+DsDdtNhK+1XLkqT5CPlSpbLWz1czt
Fs2Phg20TcW1zUqyqSfPvdLuQjbiBzYDIkD19LmFCqOIDmkaM5s4bv2YrcMVMnp2YppcX57v3Y30
0fk8PQK76iY0EZiGPMrXLEbs8n38bL/aGya6WrU4PQbBlydapeqC6umx7vAy1NnHCC76dGEoLsKb
UQcqz4brfFB3YRYfL1vUWtA6EW0LXh7yxmUNcnnMR/fj+KMCkG/YAyk39QBFfb4s6/+jJ/PFNsPz
GkHr/KKsq7aYKh9hTI341+mkZewVB1/AOL2Oq5FkLe0MjyXLz4Xj3MjVVB4u/4AVZXk88Xpa5lt5
mArye9sPtaJuUZYmdNb+hDAK6/KM4aj3N/FWcFtTF3E6ayJscHD7LD52kpWk1RA7QKdx94TSBx3y
Bd1oqXlFXgtQQ9IPv6bQ3E9ywyxkenVZ0xX3PRO9RMVT0XoNcmKKpplyH5f7tHrJ/Q0RK+6CCJZ9
GOcEz0ZsJeQmML2j1FCTgRe720n6PmZfqL9ttY0GwaouqkKvkm4P9RghttLMVozI4hh780oFxKx4
iYeny8e1qsuJiOWyPT0uyQwSP0JEDjlWd18xWiyN+3m8cvrry5JWriMQqX8rI9jEXIMcn5R8mDY5
ZNHNVH4bg8c+/nFZymLIwquBqRLyeZ5DpqGIL+kU0txGBbADiEJX6V0HVi9t392xvbUVupbrU5Sk
0IOHhUmVaZMJLsWeHPQD4WLb99NN8Gn6EB2nn9J1cJ0hrdsY91q7L9QTaZoQrSwIiuRQgmo1vQuP
8V15Fx6ie/tOPgTH+Wgc62P79fJBrmRZdOUUWCJ4P8NNIahngQ8egi1HTsfqdw+LClvslyWsWfdv
CQwYnJseSBvOCO8TJQHpoR/vbPAN/d1lEWsFjxMtzDfuqRPztqXZGvyF/WV6nHfTB8CXzF/1fjr4
r+E36fAX7z3apUxlIEhntEk4M4VkvJ9ZcQRGXx53ceakQAw22UbGteZIJ1LESr9VdhqAKDwgOv1L
qzMzdZvHr+3859fjqS5iERgSqU4KI3SJHcgVdbcA6S8+SPGro33I58fL32nNFBhjYKiXAU7mTISD
Y6KmzqC7KQGWrVVqbmYDZGoZ7q3ZNjZOb03UG/GaxYqLwhj2udWVmjKzik4YgoaA9u4Uf+usDW3W
PhAbcrCT28tMgGgG5TjAapD3pReFv2oNdLND1BylsN3Q5N30B9U8hu7/K0c0hKCNgVFIid3RtFcO
Adv7LkW1B8PfwyJ9V+YbEW/15E7ECU+WMokyo05QS24Y4gCddxxAhNnw2C0hS9Q9cVindXqwP5f7
aPhcDVdp8ykOrv/c2E6PTbhVpSJldThGD8VAgeIwsWfKmPdlIWvhc0E9WJaJGJUVA48EgykM8JgZ
C7k7KHtvJ9n5Cw+lyU75inlkaKYFpzHsEI5dn+pSWGk8VkavYPZFpXIbF86jHv6wtWzj5NaSBVak
GKtj1sYBcfP847Q89IZgKSlAjOS2feWq0ieQKWFHgwzd2HiFbwkTLKECnhykuOXFl++LrvOm8aYB
tXFS9t0W385yUuJVfqqXYBGFVNp24iNqgS8B7K5hfNqP91kGIy2QhDVIB/9Hnvn/ZdpZtfOToxTC
UA0699S3vP8gyr1JcucL8E1wvUCSc9kO1xJ/bIQmFEORpiKWIPuZp3ggcVkwrgzx6UtlvTiwzVrX
SnTlhxsPyfVz/K8wsRhZtNlUWCrCygD8yjS/A2DoCjSqa4j6GCSa/1HNsXNtSf7Twai3SPhbS1Uw
zFCOBxMcI4K6wXRp9TwGqjtH97m/1V97N/YmShKssvMJujDjkl+q5fdQ0WtXbgzukunOKsd9BlFT
LIcfR/urbPq7wn4mZTvGbHK05vBRLZ+CUaelGrkyQPaXP/SqQS2zzQyLU4cT1zlyTUq1EmRGQGsD
8DfIC6L2X6bHN4LOqlfSZ2DGFiYjRaxeKo0ctprETW3KT43/udU+1vlxBhri9S/UYUlYVViaA8Jf
+KLA2fUSZDSll7CdMlH+cICObbZGlVa1IbcFl/gtGRCkVGz/sziPFBlwY36Ll6Qg547g+KbFTct2
xWWl1m/sE3mC9czFDDB0x+1GEYfdEPnXHH4rYGyXO/1A1/N+VqYnX362mtqDnXPj/l5NS06EC1Eu
GaWe2VfuPVVOb23jM5RXnwFjO0DIsiFpzRaZruXtT+hho1q4mQJYjnytQFJR3WXWvq7uQmu/cZTL
60CM2bT2sERGyh2o5s7voqik7WGNMref/bObngKG+0eDfq3+ASYnwMldNf4Mc9jGF1y71k+lLgZ1
kp7wwJ0cK0QqYwRFK3smCCmXFVv5SsuMPFMXC1Mfu4/nEirGF/hIOJg+qs+JxuMr0oIfHeTv8QzA
3mVhK/bPwKXO6h6eRiYh2P8wmbPZNti/pPxifnZnTsm1lMMVboAQE/+8LGzFKs6ECcZvjYGihqxD
eVl60401l5A7DBv9ydXTO1FIsPG0nGcNlJLSmxnymtVnNf2UNAMoKb8u67Jy053pIlzfQyPJQDQi
B6TW564yoARi3sgBdsV27gEeeg6g6QWrd+N7bR2hYBwmrOb9AL6ht7DxmgyUZKBhbzX1Vmz8TDfB
s2xo/kCJRLdAgp/OBuWj3ZqL29JDcKOOga0xDdAjHrXbHoLzsXFQJN2IQyvJz5kmy/8/8dYwd8hH
RsTM1tFs7+wW8E918SeYnjOv2LCJ9XOzgM9QeGCq4rMP+r7McBqCezkBq9rcVtFWzemtly8EPRT6
rwjxxQcZcJOPYG15xkG7Grxpr3ujm99Kzx/kj8PX4I655Sfmb+7Lo79Pajf5kf2bbP2ItUvs7EcI
QQOODzgWl+IuQ9qQsjnK3Wh4duFZIFOAmdAtwKGeuSV2PVT9Vl2IHqHTS60Cj44Hex47FY9Z9rUc
7/oQqoxxI4hsfEhLCCLaCNZmtZRdTVYVh+log8P8N+HjtzLLLzgxzELqC0AJFwm8NGxofYL9EB+z
hPG+chcrxyHfqLVtnZ4QOCLamOOcIXCuAFrfzfNDNCReF+0G7dtl1dZd+7dqQvQYcge2OxlJjXyc
Oqp6ipsrW9XQlcv/zASF+FGxf9R2EQmGPDEdvTOj1zr/BswtgGvf8ng3qYCNHi/rtWUUQiwByocN
Bh29NOWl879tliq3zk3ImZSqN01j5M9vnfA7RIlXcpa/tqVxuKzGWmvm9OjEtldrlmE/L8YNNpwr
2Qc7BrvESzWZ7uO9me9y9cbIt4RuHJ6YZwApNGbQ7SzVkL19DZkh/CNX+W10TfzQgUH/KD0RQ0CR
vqzsYmvvwqUKoAs7JQx7v69hk/n4KmLtIdhFmXytUaiwpJ9gP2/cNKsK/lfSu1o2dOTQ/nVImurE
NevCLZu/8asTCULUBeq/6+TlLqvtxLX6nwbMZc2GFqv35YkMMcba0J7W7C55RvrVdD7PwQdGE8aU
5VGNCfINYashiXVjMl0QhxyxRwjFh1WZ1YAPq4+aQrfGhgP1ros+ltKG66661okkISQBpdp1ib5E
i+aTbOwMee+UWxFp3QB+ayNEJC1Qo2Ie0GaQSJj6vaS1e0CDlBJAALhIaqAAoQjWGLd8SbKvBRRa
3YaTbf0CIUBNJUx5ZYuWDfSa2k/2Xi4702rKe3KKQoCaAUjys3HRMH8Jhk+OAh3ug9/huLusife0
9v43AxE3qY0Zbpc8RCGI72lpe/7sDcHPABCqfqsVtWGLYlXDHICph9AHC6FwJC3f60s0femTG2Or
rbYlSXAxLSnawWoWSQNAWtJtJIVQnLkg6I1bwxWr0U+jHsTOGwN64shMNU8t2654s2y/Sq3qBuaP
1nhotsbBV73rRIzoXWqUNsFSqZmt72yt9cOd6W/UFVdN+0SE4Fyt3SudtbwcB/tz2P476deXTXtL
BcF1jLgytcDnpNQcgL0k2EFNovn//m9CBP+Z9MqGAgAl1N7cQeEJTdNRC778T0LE2z2DEKelTsC7
lHsoVvezZLhW9KegLhRB+Rr/tSzxOq97UIGbpYylWM+h/i0Kjum4MfqgLo7w7u4+kSE4igI5cpos
mliK61wNmWt8/KY+xB8hLv9Q7eJXKJZ2KYhDu+buOQD2GpajW2kjpK4668lv0M7T9MpmAtlecr5R
Aqi4f4nY6a8LuN7uFGd0L3+51fB6ImvxgZMngRSpYWJVyArK77467eYqfZFjbdcN8h7WvV1VZQfD
zL5elrp5zItrnIgN/QKA2+VTtgflTgHExJ0P6n74N/PiYWdez8fizr+t9/mLfHgMfjQ3L5flr2Yc
J1oLwaMFQyWdlzdzMHzTy2dJm6/62jykCmTcrQl9VwJ+xmWRyx95ybCEYFKEvT+wRo3GJdTYYMuC
EI+HSFubWxtBxRaCimXmtTIuqqnTtT1CHPIq6RtX8pYIIaS09azL3PnYJ3RS46c8/bG52vC2U37h
uMRbeNKssnBAGffiO/ixjsqnyGVM7oEkFILc4N44QhhavqoH/1P8ar7K7nClfug8Z/esHTOofjZy
gg2NxYu6ym1p6oK3j/eUdg9O80mPNi6bdRFsjCxtTt4Ogn3Acz9U8uIR0wxJSwy+4TMbvpdtcD2w
/JYh2EZnqv4IjghhOp2eo6x1o1E/JKPvlmXxNde35lJWvYyBFBkYYob1DeHtUIFYqWYaSYfFGlMF
ELzTHfo62lXlTRjDPbRhlusVIhrfAEaCLmaKa0aZmTfZCG2Dl30CJxTIUsWL7ljsg03zQf8ANcLl
01z16BNx6nkMgyMN7l0L9SL5qz7d2NV1CJSQfX1ZirIlRrgNQLTJ7aFAK+nKfpz28n10AxZ3+lp+
q13lOj7GN8mD4fn7y2JXzfFEOeFeMJKUKZMcqa12xzyjPL6G0oZmS5h45+KmsUCV8LXeY/jB0GjC
fUppjfVk+UpJ9lCeQrG6a4KjDlj5nLz+hU4nAoWoX3eqlGgSOqX2pN7BjjB4fmcwjCNPW3hI4vGx
JyCz78aumw7ikCWaojSoVVXIC0KKJh2rymbHTb3pCufrZY1E23gTA9iiKoMnDoSFYIJTD+HXxH6f
a7UM248ZTDIwixbTHlzLjZ3yNYSnBUUSaGw2PFlsEyzC0aWmKvsQ4FegKu3HEvT+60DVpOGVsdcq
PmgxXAh7UO7tV11rxxjijhkkJClKhokHzhRd19JgvqQmQwP3fl0O/6QyhJh3UAjDa2tBspHtiswA
SK+dIQY4wIqR/jv5UJTvzDkyXtRqqB5kQBxugCMZW7Duhv6pDOuyO46amYMdXObpUdfiEYKpMKqf
LXMOnpqojb9CStBex/nY/eNbcXvdqM4YbwSflS9BcvobZEqwrXbuhwGSahtueSndZckYMA8jD1ez
Pjn7ppDHp8tf/g2d5NR7+PRgbSpsvYCBaoHAfh59ihxSwM7OHZdNRHYqy5sySVzgZD2KvEBQKbe1
XD01MBvo8cg8NLy3RX5bBOHOglFVUePHy79HvFrozQN8QTd7wd+g6CXEeqee4zSyJCAAcv2Trge7
vKn3ctFcxXP4xZ6VjdixGNu59ujNtAGA6WACYpLn2gdJaUpqJ0tcK5F/FzfWv8Pczhsm/86JGUJd
QPBsZo4s1qYEnaqxzbtYsyBIaJ2d0t3MLXZqT39qOYIU0YedWZn7GCn9BI8tZYZu9FoKhoolb1xY
4n2MySwg+qrjLMMahizYKHuwk1ZFkJBl1Y/IAcbb/lVFAFBUH+L42lL/cJDqTRqYFzLmyVD0W0X4
JMUHv1CDn4sJJsmerzTNf4QnxlW6/l4HyUubt1K0FQfkRHAIZuPBarUXizkRJ5sG3E+Nw44Opf+w
2xvacLBmT2Ej9rKlv7MKkgsa5YYM4ucC3C0kauDy+0UARZqr99+jQoZy1TpI2haizHt/QopJfRK4
VAS+IaafqJOULCePURh4ZaP8bMv86JfT0yhZMGKzlEjtxj7+uVoaVwlwpowNAvV0fn4zYEi9pCQB
KzBPedl+CCPLU8ytw3uXzSzw+2yNMnQLYiq4s4LjpupYZ4VEIfz2S+YmbuACyPnz1dt7j39aGkUS
WO46oKGs2mrIOlcoZLfBh+sl9NRjvQMa9Hi84+nugtp5+eDeTuY8Fp0LEixv0NQRFnA/9GDufONV
qOFWiD1zr/FfGkou/2T8dfvly+7e2d9/PLjX46L48eGn7t7pbrUz9uXe2P90H+CUd+EgcV+P+8/e
1eOvX7dbVZT3jnL+c4UvABt4EtQB5yJZfexFXR7xliqLvRoknyxjUDa6mu8NeRHHbDoTyaAAaMI9
NSpgAwzQMXlxN95AT3eQ2Wu0h4rlp/bAlbnx2d97J7DgAFCy/cNGKGAD51+97FQWXWGf82C/vGkq
mb2fabgt1S2wEjF5/Y91/VZLiAKpL1mtXaFWaPuu5n+B1nLPyMfV3I1XGsjkppEqrhkaG5fFO/UY
zllwvOGNIZQbIhTbHOiNZo9VwkLV7JnAeBqJ6draH75FFaQ4fDbAwbjL2fI/P0SAKBwAhKFYGpo7
oy5ddU7gJN/wm8UtztyGe09hicVWeCDqoF2fC6mYm5S1nHYwHaYrA/ZJQuHVZddcOS1UWPaQidYm
C8nnIro56LS0Ro/Z71/CUD40QHfLYK39oZgF7x5YYnUBmCDQCJrovtFUynJzx5QnDBjfO/kuSb9c
FrIY7tlxCUKENCErYXpKAdzzxqWFrgQQ4DasiQ/c3zwxUv/fcKw/Xxb57kGNkUO8RIZFGNWpuwrn
10flACnlGAEkGT2Gg3rQmdkba/mnogSPY9LDGiu/QtYK+DRgVnqyYSHvQoeDkVM8wEoMlhpEM+w6
J037UI+8QWbomwbGTye3jO+VxqyHAu3Ejo3N6fmyzismg2NBbATmNkhdtqDyOEAEHptgGtSxWu1N
g3UNsthoHww49WVRb3PJZ58U/UjDkGazsUg38tw8wxggpL5RIlbyD7MCPm4O2e784qf9VZO8dCm7
PMFdb0m3YbocNQNsT9N4NLP4UCbytdR9qP1/LOvaGDaSa3XFNRlMZY+SZXfaOGLyMdfTkFS6GXlz
Dq4LmMUxWZSTN3C/Ah6Q3SdTEZmMqdTQIUeS2bVXRaEaD2GqSnuZNQr/KovsILypuRkml9xP20Fd
qT4O8GT2u7qfSvmgAHx4a8tRrntKAgmuVwwD78Aqq7QvnRXB6AjfCGuOl8/8vUkT2haEVEWWeRjh
tednXhu+nEyUd70YQmJN2SmhN5vXwNz1TKSq+Y5SuOvUewALLgtesSvkLhPSoO2AVyDEiLkKc18q
Ye4McCEtMXZFI+0Cawvl4W3kXLCp5W54A/ShHiCCWprN6BhZnfOaSJepnpD396NjP+v1Ppn3NTCo
bbSv/BstOPbFiwSnt/25lll9+l6Wt0D82fp+7D5SSLis/YpBkZfLkE/gVNBDCKduJn1lREOZeElx
hMjbVQhblyW8GzBZ7qxTEctPOEmYu7ECfrdBRPmT0W0996LC7W+mL8OP8esWmO9KYDIYtsB+IL3W
uJfOZTlzNVZpgSybghXTRkPzsVXZVWt2zRbJwJrd8P6UUW/BRTOEqzigsBpEDhc+tMhXrU/tOzGu
7eJPQRuWP56cCehVzJM7+V06o/ajJNexVwK9fEfBat6Vg08Pd+6pzEWBuXEzv0tCF3mAx3BrAlj+
7vJP6rlXGhPCSCdMb9T2axCph4DcUN94hK4cH3Jgm4ArhotEzJdAdezVIGrQa6o+cGP9bP3qGEj2
02XrW1NnIUbg9QSeKgX2c4MgDs4hqXPspfE3xfjV9wdT+1WGGynAuhSmiuDpoF4qLoBHcMSGXaTG
XiBft/OvGeMLxoeo/3VZmbUzI1Sxra/xxiWpOVcmTluSW9+JvJhM+ihFRnaTVXoUuU4UFxsllrV4
xaQAKKCLcb+/A2OoBgo6xbHHjLb8MmaWA+REGCuP4yRDbzvBrqu6sqTKP5p8sA459KrPaRTMdxkM
yNZDDaZnRuzmpXxk5EeGblVu/F+NX49PcxikPy2rMa4sO2fYbOpt66seF8r3Pz8vEItlUhU2q+By
Oz+vquOeGmTwdDp92vkhNOBOceX4zu6ymLWvfypGuEFy1Wcs30IMRKGHabwKWtkzkoS5ype/EKQD
Y29CN6Uz93uuj6NXajnr5PtdZkF/lYOH8arYSfWJoo32czZDEoPLElcsjnVVainEHwhOxEQPMCll
sssohVecRQA4inU27nwGFS6LeZdCL5U2rh8iN+oRgc4V02rV19s2TD1fryGD72iuq+rN5HQOg9mQ
p4DM2HX//o1MSEtgkeQ5Kt77rV/7U2Ah02FbNuox2+tSeawLHo3ZQ7JV4Vu5mN4WUzQYhIwFEfxc
Q2gODLPQEjBFbPNWJknMerYrun+jFuo2qz9c1m3ts1FZITu3qca+g5SqfBvOWQOa52C2b+QF/tU2
9mqzESJW7B6AboUKDsVlXleCTp0xJJIj5aknF+ZxKSIAX+QOWdi4+bBxW6wcH/bOs5feDTFWNJDG
iTUCyhh71Nb7fS730j1B5MfI2K8bQ5W9H8An36iPrKj3HxYzSvlU8t8S1pO8RfJtqVJ1G+rkgU5b
xWqwLEFuml35Q/Zw+XttiRLSFnumN1IlFH6T4qW0Qxe2bDjCv4R/Oh9AMnGmkuBnkSy3NC2RA/H0
LmiavdVGV92s/3nU4JHCXxS0F5AKIU7JkVzrNazpnJy965T6wwJ0k0f1hpUviaOQUbPnDIcUe2UE
DhFCUuvrIo67JvGK+HUwax74ny9/lhU3WmhbbAoHyy6pOJFa+mUSmkWXeGY44KnZodBiF8btPzfu
hUaKiXFemvRohPtDNhpQcYBd8ay0uKOhBs+FfNPlv2CNcaNo+vOPc+a1iy2emHWkSzH5M16r1c5T
WpcasMHGPO1qc6o3RpRXPhCiCA+A2/HwEXtBUV9ExA9EGZV0bU/Wx0nZQnveEiFoMxlhH5Q+Iupy
dD7NQR1TVgyCT5cNYcU/zxQRDDqcoCWdHaTYDGnOxB6dDsYnTdp6K62EOeQsPHMwEwGXJGSrQ23J
M6391Isq/fNC6NI7/tWshvtqSu41yd6q46zduyfyxPWhydbCNPABNXTKhj5kzZhE0QeWG6jVV9+3
DwGTfGGRbPjtqlSQPZbCMw8b8c05pIHRBBH4WnOR3tAXKtN/VLhuYfPONAXg4A1xaw9Qkpff8hYb
OrF4dcitRqqQF/Qq8/iTKzWGyxsIfPvPAwDl1ImNae/E+8tG8w5rhmh7Jle4H4G5CmQ5RK7iz0ct
POjV46Q9DfqxRVugGYpm8uYoP3TNtblVbli1pBOdBb8wfSnrggzZdJWwHBMsfegspjS4B+TCnY3s
zwvTZ7oKHqKPDhc/0KY0sO8CJXOrJjyYwxau/Kofnmi1WNbJl5zLOOjqxXImx9mPRvttaDpouYMY
/rN5t/H5VoVRYYXxm/oF9G7nwtI2DfpGp5TbGlJJ47J2y8r6mS+1vsh/iq+KztWnu7yOXE2+lo1j
GH/3TdPrgy99sRF/VkyJrWYGV5hb0Sx6DEJgkO2ii1N/MNyhdrRP+azIS/fEuB2NuYb4zWndrphT
L/FVbpE8C/dd53du3MXDvtEi+28+tu0wQMbfDAkJht2r0CV1ZUuNKmr+yezohls4cFM72LgYV7/A
iRzBiDWbpTuYQ1K2W5XdMKseU+tkgN+iv2p54AkUI6ixAMIqJEZBRaZXjh3uIk2OqxVO5WZO8Rc3
71JdAbyNAYl3RXuqPGMmh0PKHAE9laC8M1L/rmvtl8uGu3ZqPGlYgYfYmRKYoItV9lJINx9riM38
yQRR77r2YT4JQXB5MbKt2a21wq3pUGxjyom3zTvbDPuIFkg0pV4qJbu+vaYMUvRfTR5z000npaCl
3qdA3viHy2ouJi9kf+hIhKU8Bo6WI7hnMeRm3wUyd6UUsclb6sekmWRXLozmwW5vwvRl7IratTbJ
pd6HVkAMgBgAK5KtRvltHOskCFUOexSR1hlu0DiUpOfWupPC8YvUaOo+odLuZh37FfAZvrZDOe3a
eNK9Jok+BZr2bVCCF8CLkw+SOc3HBJB3N4CheaPt9T4p4vdxMgvSIogLYm0tZRcdeFSZ9rX21Jav
Q/7l8tG/v8DP/3whDOdZE+oZWCduoRwT6cVSn8b0Mc2Ohr0rg621sPdJ+LkwIfTpca7PJeUw1093
chC6qRYcgCLZWC9Yi7AsBfI3L3RKkuLwiNq0PQ0vasVsPLm69WIk3zTtWcpHtzLuEvW5Gm6b/iD7
92qyOXqx8r2WGi/TiA51ZAp75zdNbvVFWmnw3ajKVwVkcB+n6feW/q9leAzM1M0Advywd4ZnP2kO
vnO/2Vd+w4Y696bFjxgzeYOPYjTj/CdIZmHaY49RW1PJktou8dmfiG5aHV5GYMSlj12YuH2MG5ve
yAJbXhxGtkm6Pdu2g/6gsmUWXlVk4JPvJurgtfGxt57y8fNQ7zQ5BNIv8SojPAw2YBy+D7r/Z72+
mvLIHe3azZvv8DXvEum+Lb9l+j9N/dmxP+rOMZ7kY8DkCwXGNPvcWTd5vvXIW0kPz1UXrDmKLH/O
gVulV5rsQjN1R55gweSG+sex22lduZviT0a3NRa14kRnJy589HgcJSkdENtPh26gecs5fqYGh7EF
d5TY3Ms++z5cnmkp4kWyipjYTYC4YmKTYppcOb1JxhHULk9lCNycfsl2uZFCrbjuqYpi+z1i+9CU
8t5wjdFkjWUGHixzIwiALqv2bmdlgULlEuDBxBN6oY89N15/mnwz6ZAzzaOXOplb+5/z9B/HuFG6
R8uS3MTZzckOePChTnamclC1X5Qt3MEwXTUbXInGV6ndD+OxkVn8kMr9xg9cfsB77/r9A5cAcHJl
+BkUsIXC4RsBh2/fxDM2r2eIw+ctRlP+SSfFZex6bwUPc/StKKHWy9xWZv16dLwpgirAeYQlFfrS
j3YfuLX1QW3MjXL5+8nV5RxPskwhCFCHlKep4RyDWd1Jluckz1F4XTGoxTxS7AQ73fpk04Klku5U
r/Rju/GXXtgbp7VqNSe/QvBHtfJHK/H5FTKknLr/q1oQA7psIxl7P++2KLsAoIEYRFVMF5WVnbnM
FWB00uoxUw9hfa3pqRtGmWs5u875YhVfZQ6clzH/fDfGYi87X4ea+ZGnDetYSSjOfomgMFytmqY1
/JKmn924uuoYx8yT6tZWbxyfpLfeKSChSOrHZV0ZgNf5wzg965K/Yw+2owEZx5Ordjf1Aohl7zOj
9eJIc0e9hU35iwW42FSUx8u/eSXpW05PBy7ThFb43Xy7lKSD5QyTwVDnF189WtZXSQvdutGPI3MD
fj97LfMETNkrW1AZq+bBJ7NkeMeZURO+W2D3ZgFGuuF26VC4XdsUOzB+f+ktPfPLSr5PpBcdf0sS
vktg+76u1Uii48fDAP7U8NAa47UJ0df/Jkm4C9SMj+YnSAo0eedzVbLq7Grpg761E/42ZfcuEv3W
SbwG9LyyrSkk7ESVv7N1d1b51/Sm7OZdFj12UrxXiU2BAl7SB0U+qtpNEN3qDmnIS+p80coXy575
j2/DdE/Z3a27j+B7gHu9L9QXUs3Jebx8MusxaakgAjBHqffNjU9Cp6mlPp1CfrAp+f+PtOtaciNH
tl9UEeXNK8qQbJLN9kYvFW3U5b2vr78H3LsjEqxLhOZqNBrFKlZZADITiTTn3I4hoAdq4z6QDDzL
R8VLZNUbxRmZHMPJLOtX4n/VNXhuAMi9mq3eKVoenfey5p98EKN/c6gCqg197yTXZ49O/0hiC/qB
XRPKtiVg6jnaNuLd0OqYs/37+xQtJHRuBfsBiDpGTTIQ0gxRBkeRtyHyVcLe71MXhJCcwsfSEiHH
QMmPtgBetDgLTYL+fgMeeNSE2BaCcCDxFJZONrXomfUbwcP/11/5oE230bGakyzBnE7em+m/WTBt
eEIOhgK7UV9wcvh+BfLnHJVoglmRTWoMXjQD+7PlNcFcgGnjEsBo3x85TACRKv4UhxnkxHXzMQaK
U1jSi9LqjjwWtlVoj34wbEwx2Vlib2dqeK8P0iFSVU/rE05RbXnzT76FiRW6xEoxiIhD7miyQ1v1
IGrU98UM6oXgoAx2LWY3hrbrMo6l0b+X8QyaJtNdgHtALxCj1ylKHVJE5SbxjS6BeK/lVAOWV3Yi
gfGnUq9OkZhjlzPrNjBeR2XTZOtkeFXG+6y4QfeaKu+GgqNCS+H92boYo0FtPghVE+vSjGdpfvUF
f5WKN0J+V0c/aYsuCvS2/H3ZHPqk0LYDHURIKMGe663W4tWqT1ipqsMufHWdATGqyC3Oo5Vu2MWR
nYhhNrQW63AyqJgxyOxyWIWJ6+euMj4Uio7uJ05W4dhceE0cs5OIsuVWKHFLJcWdlAH6e4+m8Sj4
nYYWMg1uluNmtIv8G3B8IKReXb8IFq79ky01WHD4NM5SqU3hdpUmdAdLPPRKse9Tk2MFPDHS+cnN
aYIcV4o1ltpD0x5i/W3+W7qio7P559QwGXMuoojEUOxGnFoyCwS8iXYvPPz/9opxZ4AUETV0N8CF
hOFKASr3OAY3VsEjlKJazOoDutLQa4fBQ9qLfL6QoBqFjAJeo3CkuFEVE9/cS1WLxsatoPP64I5x
HSMNMQDtNECSBLNSzF0QqGapNTFOppJu+ulHC+V13q6rYrR18DGG1kGcuyMOdW2AAspYiUazMsdH
q1t32rel3orKd2F8gxxSle+sNneaonDUYSsYH6YO9lTgoVw/hCV3d/bBNLw8ubyKGJXPkqpSnMjN
QY4nZECK9kuxwJeOPwC2W5VFLyAlzLfhNEe2MIgHMwThOec76GlfbJyOuIG+jtGKyRyTAapDXw0l
jbRjmbmhCVBKWanFneSD+qXXAgrnPwy2asWPYZplILmaMTETaTKuejSyATGLo55LLhltZZaIpxdt
Tjnu3MnOCDi02mgVjczpu5WKRMvfgiQlRvWsm5tqbGzDeBRUwb2+EQvqenYezD4gxYb3bYHzCCuk
QGS9FfHY6vpNkqFojJaSkgBAv+FcP9QnXmz+idYyLjrIZDNqBQjNZjdHCm3IJ1JHuYv+MLuLVXCI
PpvASby+0mXVQ6x8zObJQHM9Vz2AaSq5PsIytaEmzU2cmnAy6Oh0zNvUOORT/aPq2UOt8wbHl7Ko
uO/+EczCzQS9kqbYZfqofuqGd0n+CSzRKc2not60MWZV5vvS2FbdSDqNcxmynhsT3XgTImAFBQIm
Q03G3NAbp/eBhKlJqbgH5hbUuCZZzq0K0gvg9EBZMYwWqW0mKFkSNnYyb2rTa5rdPLzogg7khrcm
fhaLtVZtqpljMuxTlJXKqJFQjlmrZ1icWgk3yWxsh/RHkNLXZuIB2fK2kVGdGiaS5ybWZ0x3mvQ8
9Y/tXwMfnZ8UiyASd2mXG+j9tcHLY8uRbPvK7M0pr7H/wgqYTWP7ambTCrVuoJumekJ146cZ6cxN
LR96zR2k71jaFpIj6jxSBM4OWvK58QXh2EtiCLGB9lajBN5L95r8et3C2ciPXRpzw2tm3JRZiVOK
0K9fAoVIGYQ30xy2tSZ/xuZjY0br6xLZ5wErkf75ic+erKROVR8S62rviwCezvSah4KyKAMlGFBy
06ZTtgqbNwAHHTSqGF14WyC9BDAetei+rq9kce/AjoHSGGZdUfE9X4mYzqjBylRKpTsY557EvZ9O
jozQoNIPAcZ5/n/ymJ3LgnlK4gHE8GjUrdWDn3ggB4jN98y/H9G1dl3YovKdLI7++ckxGWKEdkgd
wibkEkN1UycNCXlv1EVvdCKEcbWAIx+SuIEQf6hcSzdsMbJsMTUPTTFz1I53WIy71YM8lhMRoooQ
dK+e77vt/DmNj4q8FVpOu8Hi3mESFu2edBaJbTI12gatVwC3sI3A0abhBgCUUVVwFnTRV380pBMp
jDrkqgyADnqBmPvwUK/ndWG3m2xfIiQBRj0BGE/kKJvcFvaZJ2Yk3ZsuDzHkEjaaeuCTb2C0pO1U
Qa0TmED/dQD4dfBiEfP77UkGbLNTOaABXBn2bE+vptvZys2sAQxM5eU5eLvNKNE8JmPWBNiHbiI5
0LBs7WHcNqt+HX9WX+G9AgBJF+BEvMaoS8IOZu2MRqW5POlNBbkxkJYFUpBx267lb/+7U1BkIaIn
k+oz3SiHMiaK4Wa8V/Si8ZzsPdX4Ewv1VTVJrAjytcc9SlXhq78bkHUFzqA3EfOh2/oP8q0/k+Dz
umfgyWUu9lhvSk3PcebxQCg/lLqfBbfROVEYR8ox9D9ZnZGgT2RUsLqo/oz9rUa7UHoyV5xcEhtW
M0bEviBkrfGV2KKbiMxHGhq/lVYhFuqYovIzhyJKzqITiTxQ10Vn9OfojtHvyeLUfK7DfoLUrvwW
fNVJE1DmpOgJf9ItgkDDu35iHAthJwYL2TT7kO5lVefE1ytbU17bhBcm8RZFT/RkUWmdq2IyQooY
fzXAcO2cKvzSEndKKhLzwHiWY7KTLWSsTxOAMmFQzwNaRjIZttbegWYi6juna5ywcDqtBHXCSxTw
arC8zWTMTu4qUdAwm2C33UqOt2P6ewx5zci8rWRMrFWmQsqoa7Fk0NW9Ddkmm1cmUnK1IXuzzknT
c2zgOMR8cnDaVEddTw8uM12hc6POEXOoZbyZ5R4NktuRB5vMu7qOf34isTRLIYpqHF668Uci32Ro
Hd+1W8tNSbRvvBgw/PbD5D2nq/5mIOglca4bxGJ8+Ed5jn0AJ/I1AA6HaMmH8iStGxiG3fKAyan6
XbzugGZqAZtERXsyExv2nYDePRnhhlm8dOHGsLZt9RKmrqFwlsITxEQB2ogkSOZDUDl5Vfg9izc5
WhcGp9N5XOzLHvnPkpi7Xgc/SDiqkCQWX8VAEK0hEUKKguP4l88GaEyYljBlkR3GmGJMyqZ6gusF
5foMneomD5R32br+SGAseBJDeTZ1aN8sxWSKgKodFbZvqLu+EAh6yp1mMDjXzBFH4VIf/shkLNrU
wtCqRMiM8uo1kQ08e9K8QidAmq2NplRx6SDFg/pUnEzvUadmdtJk1VZPDWEgeSQon3I3N1/dWAi7
GlWInTiM5S8Vo24PvRCrezQfIVluWn20zuamdeJSrzHp3po/KQYXXzoA4H2qshLaZTWqzgSQPHSD
tAJwa/QgwKCh4XsZRnoQyZRWsjf6oN+jIBBsIlEfX+K23TctTeRNhTo6laVEX705lRszsbT1bDTq
71DEpK88JBnyJYLmxsr4KJZGtkoq7VEByO1aBXyAWwvRXWFFvGzRog1gPBN2hkFTTFmd3zxCLhtA
/svxUJbeQTM8CRExFKImu/HvyaFo0Hciirl29HqwTEHI4JljeaMLyBeb69J6F1QgrhnbJCyJqLqp
znn5LXloPDAp+oiqiiILeVN1QyzkKmxiAvJd3aQe8A3soeg2tZavQnRvTBkG01vx9bqbXNpXsE9g
aomiRl28Y3IMjnSTmeJ51sDYjfteixMoSIOAzNqLEg+2aOlmPRXHuDI/NDRBHCEuEe+HtHEb8zlu
/7ZbjgZ8p0IYL2aARmkueggJit+YPo7QaZzeV7VE0mIr+zrHO1/kMY/icAUYGLUFYoPGiIvSecA8
UdnYeoKOU/9jwJRKbTkKmhuHpw72h7lDC6lca2qJL3Ei9cUNBbk3lQ6AHDZBkQpqGZtFi3eo/I3h
NDtCJzEvgF5ypgDf+kcGc2hVBjScZKxxaCEIkObVEMiOESOCeJe7b7XhPHqWV4QhfDS9Y6qJzUeb
QLkPtAGWnit4ZIH7Tf0ctYITDy3dQEgc/VcIm3tOBtCxCEmBcLloXsJc8/Lacq9bFmcdJlMd1MtZ
yDsB62jKCJUUgBxOra3zxvz/jyD5n1uHXcnkz0atN7h18sAVypU6ziSLO4T/b5VILGE3F88GBpZ6
npEtLY9e4P97h7PLy6dQkrsCoUKO96c0Cmi51u3E+DcpqhMpMuP2jTSfiwResZpcTevQLOaF/u/r
B7W8hQrsB23wsBF2RCWoLDXJJwjp4sdgXonD86ytEjwQ/WCVRZ7QfNbhczRwlrZkVZiD/kcqc6Op
glw0QLWinvcjql4iKXbUfiv0GyV5TDReunTxuE6kMZdaakRozVMgTRDeI+VLBQ7SzL05F+sdJ0LY
qGss4sC3ICQu7/3uIFu3o4i2u+JmCgEHDJz9AiQcTlIKnLtz6RI7vbHp4k9i/TIExNTc4sY2an81
jyPoS8Pbbghua2P6MJrMu64wS+JQkcTkJQBbMZvDiLOU1ooidP/YvfTSJrYMKNZojh3UnMGtw2tr
WlKTU2GMmiBXMctFAmFW/+jrdxIarwft00wLRzM2YfuX01r0LkOQhXFLhALw+YzT8ru8NHypa2xF
LleBUZN41Nw84Vxa9JvZSPlUCmPVsRhrmLzBpVVYt37S4p2xSkDPkHLELIVUp2KYB1o3jPOkzhAT
zPk6bdVV03ekVkwAb8mkQyU1Hw+ixOONWrK0U6nMbWklfmANaDW1A/nd6n7k9ka2nq4rIG//GAWM
DEtpMFcHh9WOSClZqH2UpvyObtptIz1cl7W4HODZo9AiY0afnWzMjTRre7Vv7AGaAMjRm0HV3mvg
yFwXs7gkpP+PVz7wIRj/VLZFPGEQDUk6PN2AZ2XddaX6owTFKht5bGwL9otiNxAFcckrCmB0z91F
HUdqlSd1bWvm+iCDLXXob5WI10uxEGKcSWEMN5/UAo0UIONN63U5t6TmhWUL6g0BaKoB0qsBtDtG
vSd9iqbEhwAtaZwsNsgsqV7RPc012uF94StsMtKYPqfwseCPMM8mA5wXAJYYWmYOyvJD0N3UbW1X
BqIm0Sejrt4bgCiL8127K7X4/q8V40wee6cEqN/7AuQJvadgTLUp1mm2mbkQXRd9nXB9Z4KY53se
6nrahBAkVZtS3Wiy3eoYE3QT6wXNpHKVE6Rwx3ilzR1pOxOPwJljAwumdvoF7IQ9HkbaUMr4gmna
p5i6kc11wuNyvOinYZbJQtlkQYfXET2/RJhcH/TRamyBQaLZNejNTozY7eBNQml4LPDk4Szw/xBu
gWccKF7AeWNsAs0I8zTIXW0rCBqBykg5BNPoNVcfG6EgvrFBSxeJBY7YRUOx/khlVBaAffIgGn0N
jFJPAqa5DFi9xhMBIQaqvQwl1r+msD6q0h+BjM4OvpJnwoxl1s2+Mg/WiF4zzgNmcSsBpyNR9GUA
mrAjKZNq+GVQDlBXMWpvRyscHbGafNeXlMwZrbwkii53xApRLdLUWSe9WiicuGtJYdGgiS5zQFxj
1J5xpJkOhPNkwFR5gOetH8i2PN+GvBnaJW99KoTRGSFFH88MVHU7rwJ7TN5SeSX6jmXYA4+eXuKJ
YhSlFa269lOsRx/dALOL5X2kvYbl49iurBH9WKWbJvsw/VTE1dytMZw9KwBdcWTj/e993umSGf1p
IwwVpzW+Q8gwnqC85OLkILYmMZc4avEENQoKqwH2DEPd51dhgrKRFlYyVqxo9gREMlmwy8K7vpyL
8SnqczAv+48UJiQKrTJM1RRSYi1zpMYZp09TvOnFbVitfG3bG5nny7so2UuGPXbvWvLjz58Ahbj+
GUs31+lXMNoKuFIRZNQSnE/kGhOOs7BBvk1akL/rNfKWPArCxb1FfxvwkVWghrFE9qC38VPBgLx5
tkonbTTUdwz5Q2s13itZWYo1MH0E5D2IUXCO58eYxlWYlCE2GG2STuWODvpsyQQo8+QWTG6bmVTu
4EY3XUzSH0zSetEufv1dutlBvo0caYXL7DW1w524/tupzuPJ//kwdoQIuVT07w34sMp8TPwQjAGb
hIdzvWS1skhRcDD5gdcYc66zMkxpmiu1ndUvlQgfEa/b6UabXUnmUagv7fOpKMYXRZMljbOC5bSN
K6Jukci8siBPAuOCsqpNh2SGhCKbSCNVJOFVkxZvjtNFMN4Fw8RZpPYQEcUbrd6GqjtkH6G4jlW3
E278Zifx+PiWLEGWQZQDjC80FrN3VVfn2RRLVAtUTzTdKtpZPBHHCibzppRkgKmLpgUUFgA/n5sA
upbxcgDym41W6ZvGa1agvWu+otXr5HReSTLHt32CSmRmkGZduALnPqYnf008oxkCOG8wlks3taxt
EX4akbGh3kTzv5GDWN8ULcwuQ9/Pl2nqAxqcIixzGg+R7qjxp14cNPnxuqtcPLATKYzDFmVhoICv
cNixiGG6tR5gZp83X3gxI0KdgwKAE4wFAOQQvz9fyyCnHUUzQGrDzG4FcVVjxNx88YOXbiaKVmwT
6y6DfNX0rNS1eJa2JF4GIgdllcATCrw/5+LTSQ9CqZjQ2zceGnVwRuPeCF+18UvOn8DDG84OOl4A
pdwpBxCtX9/gBTOn6SM0tmsoaAFv9Fx2Y+D9CQIUdEiKwrdZVgDY03jsVUsyQCuOJn6Kno8H27mM
LumbdrJ05E5L9KtLk+ZpRsJ5nS3cqZjmQKoeoQOqD+zwkjhIelL3YWtroJSaI3eeVVKbP13kNmNN
Ih4814KVnYljXJceTpkYzRAnDIAWFUygVY2k7hHTa+P6+gkdrybGomWgjAIPGGh0IAFj7tTQVPva
t9LWHm4KAjAK23cKooUkcbqbYoUh95kU7id64Ij20NshMWzgszhfmZPsFFskxjsPwnBpr08+iL1L
BStVh1nFB2F2RY5+T0bowGWHdUr6YF/WE+ehv/Qgxgao6HCAoWoXHbZ9oBWqkUOeBBJVImCWERjy
9lfzFq6thLyDVbUwgCxlc/adWv3lvv8Ry/geGQSxUFqIfcncUSRBRboVBiuJv1Hvot28trx+C9wN
YrnWL6ToM/JhbT6atR8QhQRe83lbzE7rTVwuvaUoFvtBeWjwdFUwp3FuT0EbiahV4sP8Z8Erd4HT
fnUVMR1/F7gSAL8IpjXsbMPDMVsy41Ox8rlYP0gFaVYgNmgUIik9MV+v7/hSh+fZwhg/rIiD1lcG
JIxfvaOsVTe6LW7jt+Y5sv1HDTlgEjyqbyXCSbQjODehm5Cf/+cnMIeelYkWpEHW2pPdkM5tP6Wd
6hTPd9n+670ET+jw6ts4acExieZMWx7b9VK30tkWMNGDJQcBaqvYAmG9Hw/Zj2ljNkNfm5uvt2IF
4CU/J8IvQK48WivjfiLf15e/9PA8E89ED2ONPiIVVJ62djiYtr7qPyVnRLtpcP8FglS7dRW7Hgmn
0HoxLg+zljEbLoHGCVw7yOmda5aVlFGZzUlrd77blB7oQZAdB1CbDloDW2z3QnCD0qEY22Zri7+i
0B15hYDFO5iC1Ol0/BWYScy+T6VR6saAfZ9bPK6VliQAb4JTxuzKSlE2hXUwGxJ06BLKb2fztuQR
Jy9dKOgyVbF+TTFE9o4URnku1A7ygY9nxgDJ2ORWgHzwy/UD5olhbHjArJ3ciDhfH/hjc1XsZEn/
EurwQWp9Tm/Vxezj8VQxrwCYUcxZqiLjpsI8bCWN6pJ18O3WCVf+vemmm/HJfJJWyrrfjg/CPv95
1L4RdXi4SrzGmchoN688q1r2mCefwiy7jhtjAJFiaycTzLbHGxhP09jLbMx/jkAxsmXSr0RvvjE2
1/d76Y1DYx4AZUkgnkHy4ly1xwlTNZIaYxNa4GYa4woYZ3Zb42jHDLMO0XRAgvWjbRUgXQ+cG2zJ
YSM1Dl45mBYQS5nYLhVqpQIGa2vLAaZffve8kciF4Bw0hjQqgcngMcX8/eKkWQNYNfH3h9M0gh6k
MAJvlIIUkC5ZULnXt5L+bcx1DPogxHdITUtI+TI7CcjLMDdE1HQzcPG2gvVY1aYdaSkxo199ySPK
oC7nmjTGEda+VIMpg/Ze5YGdp/ustn3fcAr9IRkakjR7VeGoyrJEJF6AEUOL8cz60LOj5kkDh2dE
qdvUeCeqrzG4DbtMeRy6H8x42H3CK6otxVaUFBCxJYqt6PdirtxYjftW19AcIrV2owGfKSCynBMQ
vIjDRk6BlAZWKAFF8w+tK0idbCqFE98unOuZFjGhdBxUzVSN0KK0bTc5aNPbRnEns8c0r0qm8P26
Fi3aBFQW3Z5Ax0bL57k9NoYUDN1QtLhKIrQmNrtRTDkv46U9lYH7QbnOkGtEZvxcRhAXkygqZWsX
xUSAJ01AdAAWINNN/GLb5/mNPwSA74rWRg0smwbwA1KKJLJiyxpvvlRecvjobTVQzwRdwEVtTu6z
QOm7urVzwXTLscXEtL/NpnQ1+uNaSmUvz1PPGB6lQgdUvLJKu2mTyxKpzJLUWrzDULsdCsWmA9pb
5/+K848ExUoNpN95ku6nyAQQWZuicG5wnNei58TYPN49igZ+BTaPkqhyKAQivlyq3oxhJ1kExC6l
uerCO60kY77VAWFzXTmWOugonuE/Mhmr132tFsUGMgOKYo6ug1wR7GBwM0XwxOIwWnspTcE7ju5E
r/sXaeEz4YzahKkvj/EE4d0gPLcNAE3Mp0Zq3RgjoCOQDdXpk7PcJdM7XS5rermpNWNLl1ui1xI5
vjB/T5CQ1lVHD3QyVI5Sr0UAFSsq0i4tScVVJMAb/h6mrWH95nwNdTWMyz1bP3WQJ80zqIulgTji
awwMtFvj7tgxrAHNxp39xDX8uyp/E4HFlyevVfpbMB858imxyoV8JG9BraGqKMYzrlBLpLoK5Q77
Lz/ViHLV8AXZF1neaDqg6zwrQa8hrza/9JQ2TmQyzw01kqRyVHv43vQx7D2gEk+CTizF68eSFAHH
My04vzNnz0gLp0ERAguXmmIUb3lTlhurlWtO3LegVGdCmHtMjQYhAM4tus/7YBMEka1r9zU4XlBJ
8lr1XzSvQRrKfpRXjqoPozRxa2TjjFvTikTXkGfbjF6lKHpqC9ObYgQIUrm5rif0+xk1OZWoMfw8
CNukuO9oxyb6eUs5XfsgA0rSf5Hhhxj072DmF08j9hIRwCgyFDGaeQU8yUgpzL9E8eP6ShaU70wE
Y/6+rJSDTHtPxThfIzFK9NGjbQcANR1BeSoLb9flLWoG0GhBBaWjUszW+JQxQgNZUWFJOekFxWv8
Qx2tTJA65JNzXdTSHQzSmj+yGFXvc2sCAi1kGXMh3k1tubci/b6brVXZoztakYVHWY0aIiGjTMYm
ne585HtcoL3edGkWH1ozy54537Tg4M6+ibEMqy+H3orwTX4WvyhF8ysTy9s0Tb784SVDATDxfWcA
0pOWxGRWczz2gy9ZD3g+ZyEksCykY/HaBWQw2AzOTaYMFLSJV2itAxDyUH10rWMlrxkwRDnLpabH
GsqpHOb9hzxG5YsNRv1bByiHgRutfUwK2XCsRFt9CPvJaQ6zmznBo7DT3evCl4z0VDbz4OutPp6M
gsqWk5WWxiBjtDYZWEP+TgxQkYAc8gelhrEg3BYN8IeBHKJrmZ317wOYbfv84bqQi5wQK4XxcTjD
qvcnSImBkNUnzSqaXoppBliWo5gftUmkkI5agmobna2iPSehM0N7iumxjFsnibyifZMtAB2nZJ45
Nn3Rs/yfj8PbGvB+Oq35nmtTk+fAdJgkQPR2z+O0TZWNkno9WGvHeR1MoE7bZqqd5BwnLNMDPFUu
VixzwMkMmlorh88aLGABJ24CWKAojdwWzL9145gSEmf+Rx+vpLAmRQowd8MG+RuZglUqPGQyeiVs
P7VjNFe35rbhfR89+IvPw0w+BlrwNgZh4PmuFLFiVKGAXdFRz4mniCRtj7jxDp1FTfI+8ZBWLubD
j9txIo9RRKEI0iJqsB1xNK4BwSqhSzyUPNzwqXATlc+9+ahp+3ZYh2OHp8d+MlCOD37HoxNJ93rJ
u7wuAmn2exiV1Wc9k/qYHo/2lncAnUlnT6pj0kXPaOxIupdJRedr+lRN+CKO7V+8HBjhbPuaCk7F
EcGCBlDkFpBou9QvPd1HCiQmGdAPy28r/IoN77qVsicOjnAdBQpQkqKjDNhiTPTYiwNYyAUTNDTi
RosnewCliLZTpJe6f+DOLV5eb8iSUspZtD6KeGuykwKUbK+fBcBLvHmf3ub33Zd7+xg4PBT7C7Wi
yVhMp4CXgbJJgTb5XI0DoVS6cM4i+0Uj4LwnZAeWeWK7a04G2Lq4k2jWl+4gEjxI7ljMdS37clrI
QRnZzt7Ze2/7//zwvL23JxCLn/jh/u+/+M2KbAh+esd///OHLnFzstvZzvr+fv1zv3a29y/3L98v
6+vnfMQrPTVt7AmSeWgQpj/BAcmoNhojNNUvOtBI243teV5kH3+sQ87dctlIQAWhLRiNO/Ah0Kvz
zReHIkuyCZvvbB3Hczws2iU2ZzWXagshaAxCAzKansFrdC6kVqwsq6IqQk1lu33ZOvtf3ur1SyWv
LueILy6K476dSGJclJgHkm+FkLTd73FststbCt0P9mBonlVGukNRTbaUHRUWpoAiYNJt947ztvd+
kxXUwV5zQstjovGaHGYhUp8VYVJAzv7Xr8+np6eAzORpJA8ow6IUS/95gmh359rrx5/Sfvx5HAj9
52dCYS6k/7m/fojH+sjlF6HjCPBAhgL3xhwiCvx5SJm/HWoum8MG20tsB2tf2zZn+ce/7JowJkcy
GDnagysqzIH2E+9hBcuEJGftcETp1L1ciEL6Gtkj+Dhk0s7XJY5NMLVWQ0XtqQV4G2r21BFgeVif
Q3/+m708kckEFoGVjF1TtZCZoY6LX1BsxK8vWG1iR/bv1evqbne327mcQ7wsgsHcUf/5Z7HMBdJV
vRyKCQTDAxbE855W7/Ytz6ksefQzKer5lhqBJIP3hi7P2QOcFx70bgVNfeapyUUEQM39dDmMTupR
WtOGYAh6c7zNitzyJCh0Qy60Q1dVxJ0g8QFN8vlSlLjIhQSsNvSktgZ5673OdbzV3Vfpfh1dpb2m
NsBJbyyb/4lYxvwTxc+QAoBYqh8Jeevst5fGHXAdTHjpNG7vOAasguCmVEmLf1L89hWNAqieAi2B
6ATzPrBOZ31dc48IdNf2g7kvzDwE25T6n6Ol16izP/4Cw6HGQ29UXKPUWOkv+BU/dvjv0ZhgTvjh
UDO+/lU6G6gf9eDPdrHpEqHyq048+6rjt3nOf25v+hX0W/ATNwL9wfuCy55UaCLaDNFxC75cxDHM
vhQFsKnVGoQwVDAiiuMPuMgH8orV39o31E069x4vqLmIaQCljDl6jCzRYgNYMhn9rJtQ6U3I7bup
Jp2OOQoLffCJ5iopj+vxOC1xdviMMMYrt3EuxKGp4PIryAHgWATvUbsnv/G7GT0q9H9B5OZivQTL
Xu3u7IfNw2rjulj+z8/9N7Zl41FDernfru+d+5eX7f26Iz+BM5BvXmrgIhGE+JhuCkIPzF6ASPt8
Z7RkyHLAAGBiEXM7aJSckBVyZ0lB0rAa/c5YYTwj2gR1nnKc7MKRYDReQ2UajUSoiTBHgvmdaprV
IbFHCTQCeL4BwaeY37RJi2+SvJY4IdyiOB0xugoqPklloWfqrjDqHphhwDH9pVYhESxXtiivsXvd
yC7r22hagGqLQPDXDIx7MOsKhkjEIAsESTVIInVksEeAf4RkBimP4oXCW+A/N7k35q+ysQKtzSQ/
poJr6ivOd9Dbg9HCs+9gtTAZLbHz8R167BNT9r3U8ozsDm9gtcQACrpXdgYcp+RWOdqH0H0rcADa
qPO99gGMZjUzZmwmGR+gSiFq7GZANBFELFpUIDOSuFnguzWwQa4ve0Gdz1bN3Ai+UnZaPEBoO4Zu
XN7UAM5IQ0/o18L4/i9EoaMCfF7osUc98NxyGt/q5MqC5VhCAY6DVSm7aY3Bj97xef0b9K+62EoM
F+uiCr+ps8prJoWhBjWoGUfrMAPsr3+deeD6yyLAZY5XLJoI2A6RWFT7vJKRMwunCn3EziT9pMHb
9R27DESobYCm/b9CmIAurEN/Bk1wYouNITbg5hEbV1CC7i3r0c2rm7G6DpJZfMxHpAnTshx2bQnQ
ZXfshGiTpJHGewgtGsnJBzGBHmpMcxkBvswOgV4h2nUIljjT0fytgcHq8N6KNpXlRZ3l6MY+0uxa
4n3AReB03BEDKRB0PJl4YJ4rkdwm6mwg4UsLbXYr2ZngKupGF/cacsJaRArBsTCjNoAz7UvVNpzz
uCizMdKZ8xAmddKmCipciKuwvZ0Nn8jRpzk5w/AqYgqv9pqas+JlPfuzYGbHrSGp+rzGghX/V5o8
TOU+U3+uL2vRBwAP6L97ysTVRSXOUklFgAhLrL9QyMvMQz+DT07kXCq8xdA/PymTqlmBSlqB/VPi
6bbofgkW0B/DvwbYY06J8eRWAoyGuqdS0LoUovNPXQ2mbSDNbdSuYXHcNg3BLn3Nn91j3HZh5YmG
0jt8zXw3DES1bnV9N+arCJx+7Q2Ifa4f1rF4dk0e47ErUAvHnQB5OdAn3vyfhijr+TP9DDbFJn5A
58MqeYJCfmqcaHjp7IDiKGMIDcStQDg4PztdqdLaL6zELjHRN3wEMQhxeBD+HBnH7OiJfnRyImWo
MwG3P/HBRpYQGROCYKC5voVLoc3JSo7ZnhMpMiilBr2ClCxVnuRBcVFGEoGwi8ZgjvEuXemI38Hu
iA4WS2eZYUF+p9ZWCHop8MsFtZeBw2Z666IOYOzbwV9dX9bi5p0IY8xYSjUdQNgQNviDqwf3sQqO
+f7zupDFvTsRQj/iZO98eEBEhRBi4NqT+32me6kKVH2f52oXVwOeMzrviMFc9uVjtjlgnBtc4QBR
JcXX2A9k0jJHk9y6kl0zfEzB3CUVeCLkdlc7k3IIx4+643zG4nL/fMUxz3myXJRU+0go8RV5vMuG
j1G7UdJHX+CY1pIUOoIM5tj/Ie27dhzXmW6fSIByuFVwaLtznL4RJipLpCSKkp7+LDV+7G3TOiZm
f8BgbhpwqchisVhhLRsowV/ZghMpnoc73C7ACt/Pd2YReu6dMoaujNBjbUURXi8lHVDIoevgfOts
MqQdRwNi0CUjeO6/daAK5rkE++QyxQbn66KWAEIqAHldvBwnruUq2jTAS66CyoqVtDRBrNZgCl+n
oI+D/wdWCaiz2ygpXHbrujNBdzSfmtvRdjrMlbqlS39zBblS0J82iacHc56y0E1K/bfalVYOsskE
VKiNVat0003g2otMt+r74zAYo7otK2tEZNKaxAxNo07U/7BZGBJFu6GB1N5FLyfgjDWFZeDippoe
1nFUaWD+c302/W3Dy7KQFnrx0M6jIdIX7hVCNIMqDhaStgmG73LnT0ksGZjA4hPEy8TFIDQ4QRa2
L7GtIWZmqoDTGo+epjtkIPtN6lTiA9eM2/VA6rcwNy/UhYLZDSmj85yBNhr17HAcP1vMedijhWls
KmudWFMHHXCYR/MsIIqLXcMx6g50wjg9eqUr320eh/LhuvtbFYCMHbDYDdBeiFE/cCMtpSyhDAaQ
cTnt8/7nfxEAWjAgCMEXiMgSXpKPiWemmIrnzi+vVAMXlFOSKOzrghN3HZOPmCLF3ltgRj/fkqbV
K9rmOaYUunirZZGn40VbhYodGtZbkvOQKsfaXZDPJJLXl+9fwcvfTxzdQBJgEJRFGTi0/g7UxMBM
dMmxWTO3U92EC0rrShec79ANyEGYvgyNMVJcazNZktt28ZYXa2ji7WzajoaHpmDWGJV13HyuyqB1
tDhI6c9xaYzn7+2QP3gjgA/MujyqhSwKW1UPvIyYpjNhI2JVs0L5sY8HiJ0GO0V7qREWufOjbIBv
ICMmWTcT3BMLQD/qeGJRSkWyuLYbWgYDMQI7PjrN/WTfpdleN343dGdZj4r+4gy76ydg8WsXC2vj
4kA5WjXxfj+3ETNrJgQF0NBu0wcdQ2v1LwqeYLfYmnxzXdTqjQgEj6+JZxOwKOeiaGrqGF2FK1eo
d8fBi6Jx49gnRXRdzNqeIdH/jxghYi87kzU9pvHAw20MvsEBrQZc2wzsgmBmkayeTJZwyZuAg9eB
9I09q7+55aEubktyx2R89BdtCugSWG4mwMiieQawp4KYpMqmzsBtHOAx8pt1eUBV5jtlilSx6Vdp
+1DUZdjQH1krI/dYdSH2F2EEspIgTjzfs8YcUofqMA/a43nXaS2GFqWtrTIh+rmQXHVqWAaEZLx4
47H64gB5+7pRrJo57iqMjS3xpTgIqUyON84KbpJJYb9pku0Jn9Av6e1c/knbQWLpaw8RtJn+I01Q
yFDxyEdLZhkwbUYgrbIIKVc/4d/dVHmPB+9Os96v63fZ5gETwSwzOLgx2+yiA+N8DS3HUKpMgcgm
JY98rgKNZK8OYL4BxOLzuAytWgv7mhA/Nj4MD3wwzAyZSyKnlQ2Kr6/1v58iHMAYDXVlSXHteBYP
qIKjd9fTiFl9VMpm4VYW2gGBK5LmuBnwUhbMs2v1mVZfNK2jG5Jumzthau1sB62C7qcim5KSSRO2
NWNuP8xVjWOI97I9v9LkY0x01GnwZPJubBnu1YpzASwEWi3QQuIgcBBOfUdaa9Y5w/VtOVvk/Zjy
y+qf3JmG121n5W4FsRhKo3CaaAoQB3vMEfjXbTWAygIdWO2LzXeWclObmPno/BZ4TIxICqNr6wgE
Jh2IbNAM9+q5rboVAzl5jJuunB9GGqT1eNCjPcujoe8kE+ErtoiWaGTAMdni6VDxXJSq2G2iEtw5
HXMPI+IKf2QFbKRK/LhwHmzzb6lR4aohEAM9hoFBKTTxnguck2aMCwWuOuf6limu36OkwXHOru/Z
mm2ciBE5xtpOJ1a/iInxLMq7W3R/x0TfjLrEk61FJYAuRwsZWlcx7fD195MYknoW68m84EaRFgTQ
GI0s/L7W6WEqzUdl7LJHN5uMnzG1McBeN8UmzW2WYiLCrqksF7eSD0ZZ1kM5EHu59FWdr62SunrV
u5iAmvMjwZCtxTGEGy+xu28YG0WFQ0M9xaPfr6/1qrmeiBXCaFBWVuOQ6ojfR+WRNjiIqf3WpO5W
8eYH6uQgPZSy+i6qCGHZmapCXG3FY2x0tVEGRP89kmgctrq5T7yj4+0d897rX1m1oZhotPI9jyVP
yDV/cLrMglPF4IzmAPIO1/H4mamfXN+U80KFfmOpQeJ1fiZLssoWWPCrcxfTrLEhsAFdGSvf6fxa
ARtBb/KAV59auru+n6s+wbVtNCwa3gKlcm5GjPdzkyyDdL2K4bpu1zsYonEDdUh83knS1ZfT4os/
QE4BQ68YScW42LmwIhnjQcmgm2ETFbnxDA0gfEL3cWViYFOLf5pJTqIi5foN0M6eFWDhhdzp7QAJ
YA+XeCqj71vTHk0GYP9AURtPa8FBeZzQ3KpNWFbsRo5FDma+zbuNqxRbCjqX60t90Xy9uMMTaWJG
D93NSU8weotRkXumAZGAtgDH6B/hvIK0MUNe5WHd6rc03RAt1ANnb2cvJD/CSSvVkwpkxYcxVEIt
l3zYSsiJ71rq4EifLWTW59uiGJ2ClBpWYURdtKDkHlfD/rruay4ayC+YLEF+wcXk1rkIgOqmAGhb
vFWROUU4YZikBSUQZmXbmWabbPT657+XiOZbNDUCUAopGcHWBoqKmVujV33O2vyeJR3yZOpc3NJB
y8I46TtJUL1oIDopvEbQuoIeCUDTCouIx4eloJMZj/JOCWO2n2Gx6e/rOq1eQKdCBO8LcPhO5SmE
DIrn+SPJgzFRotIywj7nfjOM2xmZlDr3HkfHywDo8+v6B1xYCh7+UBFVBWTm8HAQlOwoBuGALg0l
azfwWt3XU8n9sioBzUbI1i3vfrFSX8WNruspYpTasTeeGYe0/dsoaNHhRMJiqieX+ES5W5ICEkYk
6eLDzJ/V/ADQc4wPSkzwwpUvkoCrBFRlZEvw37kkFg+tXegIF/L5jo47lYJBLKpBloTZYNlD/9K3
ngsTgyCKzHRbaxDW0rDSb/m0rWjkFpGW7GxzMxrABLmvsrCJd2BokNj+F7nJmfELwoXDFoMbHN08
EE7vukd19JVXUNdEfPurvLXC2x6AtKGzfdd2frIHkpXplyQAEWDgBpgRBmWl5HMujqLwNcIVCrjT
xKDLuqv02E4BZngS2dDxRVggiBAOAhDr4xjPWTxqS8RZez31rTlEBJZ7G8UNgHF8/dxdvmi/5AEl
GnNTMCaxpXesi8KssxGpRbLpQKM2f+j5zu3upzRw+t+usS/NTwIaooV0plG/d7KB+LVjiYktkNsY
8G7Ib5+bMiLaJGcG9K08zAZ2gKzS//YSgoa4GIBpsBSiLnAc1JkA1d2eAWNpYLywulUBYyBZxGXf
RSt18RpB/QagtxeAni1VVBoXKkADLMx9YZz/SfN2SnGb9FFjh2hh9jFkCOo9m0oqU2uO4ESweDYL
cDX1wwDBE3KKylYzfuT9nTa9duTm7+Hrv9bxHyXFey+f4IrIoiRJGpSovpNZv1HSLLy+ljKNxCNG
69KeckhJDQOv//uyPoDRKbZ/qP0uzmVE3GsH+nT9hNPGerzuCnXRycAM9mfX3+T823WFLiJBLJuH
xkr0yy+D5WIkSIjVtrRHfsGNTRrabfY7G3QFGLPzFKVjMkcgadGD6zLXFhGjSJZuIvgED7JwqEYl
NTKvQ66hKp77HtR+gaK+NhoIAW548XJd1soSaip6AZBq1hC+iRVYkw1ao9iQ1XvmGOim/UJ6e96A
V0RW4llxjdoydoOSHspIqFadu4pEjXuLu3BVWZ0BtTC7S5oHs2zuFI3cEOMuVY2Na9WJ7HCvLOap
WLFhWhsZIhYL/gOx5K6pATcxOmGSvRmTvlMU+6YjL22SHlCIDhFWBLFu4orqTD/Hc653Xs083ZnM
RAPkz+sLb6x/GMwKPPUIaMQm0zbJhwbDH7CsRulChSXFTWo1qh6UXpa/6bE6f3O90ttnBuPAcJ2K
sGU9unmAJF8EST/HPsVo6nvdEvWhjvU8DgGDbC3z8wUz/YaPPegEMSSOwVXbCB09Jb9YPiQcJNfV
+KusczC/xW226cwRaEM8s/UfwIyw9jWfisOUuGwMEDrMT8xrNRiFWnyLO7q0EafdhoKGvjqCB8m7
LdShkVQ011YGBOBovdVQs79sv0WD+1B1NnJ6oIPbKvasR+iN2RPStnvDaKpwct144bMbJDm3ldsM
9WYMcpugP0IJesmtnISAo5s6+TyDTbYnL3GNpKw0Ilo5bmcShICIA4hpyqu0QnmHIEdwtNlNLGNw
WnFZqIGguwclCcAaiHdyNWH6x+M5tNCO6hiy4dvgbIxiP/G36yb8ZaLCxQlJ8Iu4nVVArS1fcrJe
zMidZIrxlmKAGOzDZbDH2YAy1tefs/0ckEegj0nyLmsRz5nMxXhOZLq13g82MmzBuDH/FAceueG8
bY7lHd0DeGVj7WVR44rfOhMo+K3S6lvbGSBQ3SZP1Wt2LPZjRAL16fpirhj9qRgxCWCRLLV5uzzh
Ns4GgN7dxoI6w7f/TYpgf3mdopK5vEbHn3OYPMZHIOAqoBq/LkWyZF8Jj9M9SvQYcNeQkh9jYHym
7104RNnGkdTVL0t+C0HBv/Yn9rIxzezRnAA55qO2GXb9oY3gFz7KLX+8rtDqsT0RtDiOE4Vm3akA
cwxBtrqb4zBp97H+el3E5RseATSe0BoSbvB6UOxcBuqxg9rPGYpS5TcCvO6kDZshmuyn2Nm4HoiU
/jjqpnEkr96LBMyX1CX1tpxfT5x1tFIW20ZZVkG8DP5nvZ/FO4pLoJGd28WyBF8B9QDIvKBBIusv
WJ5WsrLTMYEbdDaLGoOiSfu9UT94M/pgporcASjyncK26AcLk1kKSLmyg6j3oenHwWMJyMmCeGLG
uWc2yLGBQ49HZFPvmqORB+QQ75bq1BYYWPVWe07er+/qyvKeiRXi4TLvNTMlS2qvu5mHQDF+oasM
A/SyKGfF5wOUENPT6EPA3SX26KBENvToHUA5cWiBWZGm6XCL8ID/yRiSt6rJMLphF2T84dYmu6tH
TsDBOBRIqoKp7oY7Y/tUAromARLgXL22mVk80FJhP4inzJLbfS0jgbliT0P6DWgOF2XmrCKIfB2v
DPRH9ub5VWToyAOo+/mm2TSDr750u+ubsHKtnwkUNgGcZEuRDQK97tEARKUjg0dZ2+VTjYR3SG8m
vasgWAs0IwKweaOggJypQW6G1xVZM2KUzNCD56BKdzF6p9CBskxDfOLaqBWz4q42UHkcWsmzdGW9
kExEpL7gQuJNIFzrdTXQnGOoLGAuDzMFgecoeeGsmKsFHAQXPTXLpLyzKHriTzkwPPnQQhF9wkBG
pNfRwHS/wxRTq8nIbFY2B5nlpccUrxvEdsLmDKpJyiGG704bf6g/2/G+b6K8kFn1qkonYoQrYuCc
Am4OsdC09Z4BMqQHzZNzKO/jhyzo/+BdU2S+Dnp0JaQS13pZP8A1iGcwVhJDaxZAEs9X0zSKPi4K
aKg9W8/mjRkpUf7DfPxh3aFaA+DHvVv7DDzDfpDtjWDa5WB6lTigFZM5+wThiBWWl+nutCxy/c12
b3MZhdba7XgmQNjFXM0GK/MgwPppZH4f+5k/+GaY6aCSjdgPW1aSWgvHTtdU2M40K9MhT2Gh6Z7d
NhgyBhz4vDWZP9/UvvaobKd3kJYFb8ZLLwnRViPcU9HC4VCU0ihNHaq2H4At3mduOLybPm18bTGk
oH8qNn/vIM8WdzlCJ8cxRf/8UGaLXxlrX1WiZPzrFinBRAWXAmZIu68WnWq92NtDvmuIRIf1Y/7v
IVg29EQHCioiOk/QgdbJxjMAsDi+25gX1zbXffCqHFAiLPPPC9eZYIjWgHIjUEAxD6w9zhYaltzv
vXHn5anERa74etBI/CtHMEAblQew0uClmCgP03Db8XeFySxtJSY7kyFYWmHHOgC3IGNOnvIYPQtV
VKNUn/BdP9/q7WNW71Xv+/QfrsszsYK5odjoKZm7OAszYBiSY1QFOdXBkG2VbAlFo0sbwF0wqBcD
ronct5gxMIrwujnIZAhmNzVzXOk9ZLTJ0+zuGsC6mlKUiVXvitF3wOPg6Y5S7LltM0y9JyZmIwIK
EHNmhR6w30BKUNaBo76CUNDM3tryuQOYfayBl7d8UWSRx+pTCzNWSPUDrAeI7oLZNx2tuqGB2TO6
MUAnX21qDejUFOB7nq963FfHYyklGFtbXbTVID+Jk7A8H84V763UbqcMgRXwz8J4T37MABChvgfc
h+TeCsit+gSGahm51VqEunTz/CNW2NRcMXKsApAU7a2Dd+W4SXy/PYwB+6DP9CB7xq55lFNpwsPP
sYt5ajUHGcpqR8xbTPC7HaakouuGunyz8P461UmEKWy9ygWAPKRY7UdNQnO+dcEeA/zvbtzE1cd1
YashyYlOX1A0J95YU+g4Ux3SgPK/HcMEW5bfO3cIgQAatsX7R/9IkC9Kn56NGzCp5iEIDwcZw8Yl
OsuSH/h3H7/ANE6+ohkZ6WOQSAfz/Scw427nXRekz170W993mxhjiQR9FoeDbKp83WqR4rYxYgKk
eMFqZ6IVjasiFCzbsG1bpJEDR3m6vsL/Hxv9V4hgo3zGiEw7Qbd+M4TWjt0hp/i9OvIwBvY+3zFZ
hLcagcEH/aOVYKasBeZYp0GgvtXKTbwdX5LH5mOcA832VV+WxFxdQ0w0aQjdAaMlpgswfGV6dIn3
shrB87HPd1z2zFkX8U+2V2wYb3ib82yESzOr3Md4y1gkfjdIrvEV132W9hAC46EoVMXNkPZostGv
3TtNFv2veA+kX5dWJR2DFiCHOHeRpTN0PToXkFeBEy6UPyNoINLbVHYBrCzWmRhBjz41+qz1IMZI
jkl+HNKdFW+um/TqUp1oIlwxs664NCmqKgB5R8g71SfJy3UJMiWWLzjxB0qbtMhHQAnUXdCN/Ccd
et8in9eFrJ1M4FTihY43OmrjYmFnxlwI5jMhJU9MH1QsfpyWQD736/oOqRnIG61w7iLSvI7sNZbN
sy/HUPDzZ9KF4KpQjCHHKPaCn5pvO895Vgf0oYIUPTHsqO3KMEf7Z+122+taLz7tmljB52VlnuD1
DaVn46mLj6V1O2rfjPbTmCUH6nIPkThwANMIUHHdRtrmfA8roBDbnerkQdaoIO1i9K6yFUCpp5LE
6OU6Lh0VOjC3IAqw/II1Wj2jfT3ZmMiugXLBbsn4zClwKI292gOG4KHmkuLTmmLAB1nqzSZOgdgV
NJLKBlyGUwQlhn+01yJ9Urpv1zdJIkLsN7CYXXtxAxHEYtvW/DCYHXaygceV96uLThAMI2Ia0QBH
3fIVJ6cs1rweTyQMcM6g9/njkqD64/nkAJarvvWdT+XWfi5CWSfMpfM4FyqY/aQQh/MRQqmDSXMg
3nOZJ1+JaSDCXRq8wXcBZArB09K+T9IMjSIBjeqXYYPy/Cbf1nvvWO47DDcE9c6o35wtCR657x3z
rXeUgX1c+vrzLxCccGUqdq1m+AJnAIT53tKjwRhwZ71dN5MVMWiEWxKMoPRYnMn5BuJ4AcuFZVCQ
vVrewRg3jvrCZA3NX60T5y4DwJKwEA8UxZim/4reTuxE7XSPVmWFiNSvnoo3bfCTKNcCpHX87Cbb
xmHpG0mQ3w5RsqmePWl0uHIazuQLnoSWs96BGwzVyxug6Yblxvym3U0b3S9f3dtfzvb7r+vLunIx
nCkslvjQZtpWuQuB8ael+VwNirfhAA6+yLpl40b7gyZ5XyLy0i2j4OGhvRYDQEvuU/BiuToprYVh
CzyglOf8gd4Nzxj/sY82Qfps3nqfWlCENA7AEi0raK5ZkbsA4qCUv2R6BTdgKZOtFWC5A6RFDKRs
Gj+VKrvjs9LtNTVWdtc1XVP0VNryNSfGVDhWPisGxqzrjBa+Sb6PdfmiJ9/cWd9N/Z/rwlYsBxw/
mFzDBWGhI1Vc1ZykMaXYSK8BLbH6fZyYb5Pn60JWPJq7HEG05QAtCki+5xqN2tg3jofOoxEMG5aP
4qDziBDQlVjlmhjbQLQC/DZM41xsU+ZWuaNwPLGR6EdvHXH/PpR3kbjQkTgAF56FHPW5IpmXKZW+
dJ7NdRfqzhugGPxUNoS8tiUAVEbP/iIL3UznQkynzAh3UWhT3Meh25QsRPPz9Q1ZiQhcE4ApLhB+
Vwq0U+pVGh3QIOzEm2L+SFsOePA9QZlW22DSFsWFSnZ8v8bKBB+JGwdVEoy2QiuxrpfOSuWlCabp
DMzyzL5qxlNQxWr8MBoO7NxJkUnDYhIzcNyBhR5PuU81F70rSH2BbgUrr3SByRVk/LO543vOFfOt
iju8RjJ1ILucGMUcDgYCKrWy+3TLeGlo4YDg6ti1nB1RbmzvqDYl7ECczHwAFjlunnmaN3o/pQdb
r9RPfWowOJa53Z7hIGaBpmHe3TdnU0PTJCoTrU8Tz/5Tqc24mU13+pEpk/XYdHH1nKKD750AduNg
AioWaOJO9kjcxD6QutbTsBq94cYsbftjoCCV14spXabTeD+FWqLUd03mDuGsluAMmVp1+I64G3Ma
eqKBYsmGvfktB2Aer9t+PqC7lMcPnqIa9/nogRGLe4bXg/oobfaOlU5vhLXpxskGL/EbrcfIGC/s
bZoZMzoY3YZMYcImtNPPYFK6L4G1+FHQOX5s+i5D35hjUYC6KXnokIm3N4MJ9EWko9P6UJOiucE2
GklkeMX0W6d6U/kzL6qXjOkE6TNLVTd112V/up6CQ0px2hpJIMdhBdJtgFbTTd5/a+ZkSP0hdfMf
WtIaESA4THBJ1qVxNNMOWfXejmXgCJdJI6SgASSHzCO61dF3f36qMsSqqUIbvPmrOTDBoaMr/XbO
wVvUkwAz/79zRZZn0NccEkYRUapDgA+HIcgcKkrTZOm4VJ6RoKqPHw1IR/zq1gQ09N1wAAHOs3VX
RDRkD9WPNHIRhukLR+z1w776FUt7PlClvuAGzjW34sQx6wqH3Sg2dmL4bJTGHysXpAvcqn9ECFeW
weOxcXuI8OKNxXz9dgp+II/s+PqDV4fGI91nx9b39rKLWaaa4I9JXYLZgkNuYqD5p8Tks4yuQSZB
yE31k8aAybR4SpyvLrsb9cfru7MWSiGkQFyhOdbXGM/59vR4fzR1PyF2bHTl0xkc51udJkgiUrdG
1cebu3JTxR7QY8zKHma/T+NMD/tCr361iZHDfrPuQDI+yOaE11Q/vU6F0KBM4pEny8QDZ68KQlo7
lRTn16zmVMDyASeBjtv2RaOD4C+gXH8r9HpL0XlvTeSm1v+DpNMrVXhteFUNj5KjDbMbPwvLDnNG
wrbmaGKRAbvKLm9h0dSGNYQruLy7aae1Nx2e2rKe6pX4EFMEJuJRdHFjXkGID7Jh0gd4s6Wnut5U
VrOptvYzuBgiM9a2141TJkpYt7FRq2JSkPuOSbbjyb4u0ZbYh716m/71lCa6w0+1EhZu1JxkKGIU
KjBQHfY2KBjNsGzeTJWGtWIH1/VauwxAwQjqcBD12uDVPbc8mjQD6zwsISdB1mU+SQPD3Hmt4Vvj
nucyo1gz9FNxgqF3WmFONcjRg6lCtX8IJ/VPPPhD+XZdq5UigQvGThS27KULyBK5ZQbPalNO0AHP
IhY5O+/5N2rIP3HltKg1Zb6xVXf84O3IB/dCWW/pmuEjyEfaduFqvmjosdnIrNKC7BTUKujtdtEn
os1NdF1FiRTx3TkBcMzOJtyoOYiN3BQD/U8221yXsbZbJ5qIyZFqxrxmMUETi1j2lgPtEgVC7RYo
1BrKynH+/L+JE85YNpm07EqIM4yfpfMTrJsY1R39NH+/LucrWSsG4Kd6CUaf08rVlOUVln33XlTk
Gv35iKQZLs+jE6GgBZSqO3eT/ZCIXTrNL8QC5QhhELqjgEJ9ftZauJA2ZpiLHXCDVhZQQp6Y/qxN
SONmYdps+kne2bB2vpcGSWvJFAB3QlDVS7WUJ42JNW1qEpDZODSMPTNOqkhr7wYUmRVP0jW15irB
VGNDRdVz0KJ1riYiYW44yxS9wk0GGOEHq2BAus5qdU9c+gG+GGkt/WJlkbpbOI+Xnr+lBVFwK96Q
1ZbKWigIBPk+BWl0WUfl/Jka6OtJPzl60soQ3b7h9R29OIOC2OXvJ9d20dWV3uYQyyy0n1YvxjSB
HFYiZPn2M6txEa7Cm6DpH0E75hnPhfSl0U2DSkkwWIDNM9L7ImGSHZOJWPzAiR5a0yJTkUBEVQHR
ZQLAst5nkuarlbUCnx44hTHUiG4H8S3fUnSzlh1eGK5KnupO+Z7ESzRHJEHkxXt+Wa0TMYIPQYKz
tXsXYgicR3nf9Gj2ym5zzy+9yBjeKxmc+4Wxf8mDShhpAXy2WBeqKBoiK6sD+O+Uhk3T3+ezE/Wj
eaP3cehUk8Qjr4pbmiyXcwUgT8EY8tmmNtMGvNNcutXmMrKoHYKtxO+N9BbZ4+v2feE8FuVOpAl2
QQfgfuQTpLXK/QxKb13/1RW3vQWoE7DoyUCG1rYODRiYOln840ULsVlk+gx6Dkizf5tO5AGFn/8p
8xePYzCc/RpNGQPb2mKieR1RwgLkZ4pztqYxOo2aFDTIsjGyGjQwzCVe36zIgyl1poDZTHIFrB2C
pYyieUvHPLDpzw9alY4gYHJIDdZrxASjfZ8k1lbnINu8vnFrmqFwDGw7OGBQhQly3GlyMpy1OqjB
tTIfuhhPzjFK2zsFOer/Igr5aHhfUHCJpTsjBo4zUFbRtdR+NCoqsNnrZKc+iXeTDL52TSs0+SNF
u2BD4d/56gHxYNK4x+rA7HtfBzU3+9Waj1b205axFVwEPjB8kEQBDhXIlVhC4dZkOesdrRnqYAAm
fq72oZHtbCT147fri7d2wE7lCBrlncdQtIFGhgOGcVb8dAGVAmTbTVF636zYvCGFrKdZJlIwDafm
SKrPEIk8CBBuwzR96qYkGBqAYP1MQcR+XcP1lUQrM5Ad9Ut0tglQHKXu8Bp1cxR0hzvCc3/IHq3i
r9+Cy5ZZsIwlG42qtPAWnGM8BtUKgrry3apulXLTIv1ZexHlmUSn1SU8EaWf22FNRs8ZDYiaFCBv
6r5esagsbxKASBbF0frrNltBM8EYjcxIVa9dlhA4xEUaHxLOd9d36fK9JMgQDLHKvCoz2bJ602dt
P00a0PRG351u+vymnTcFBy4ngBx2aNlRrCmws1fuPdn9A2rpGPB5kXzNsoBiyHO6l4KN5jprGtXE
17QDMLcPpjX4KJr4A0ZZiH3w4M10dUO7Q1pHUob5y5aoZSlQNgHeJGCL0O9xvruKTYvE7aYaV6z+
rcBLB3jSdwqQvVyt2E5eAyBwNC62n7VX4rkcV7KtWH7/QnkgdKMEpYO2UozYkdCYeKYsaOOajclY
TE8AP7tmr6qNImpl7BS0og5V/N202w9TlUSCl3V+aI+pcSSHAdCgA4T/XPvGYINdutB+4O+8tsNY
B+a5WwUID99iT987jRORsYBpjFFiFR+c11Fs98e2amrJMVtzHaefIhwzK7aMseyxECAgIEkaqd5v
BDkqTf7Lip8KEg4YaKxVZA0hiDokKIs3w93qKvG75sVG+UVBNm7o/Jw8GGkvUfGyA/druQHva4KA
RUXW83y5PXAPDNTDci9pW4NElv3LUB9B/pOPVlTk9+l0V+nR9eO1vq7/ylzc20m0PwO7pWYUMoE9
NtNIB4pdGdp5xbdtmY3fBo/wp+sS1y5uKPp/Wl5gGA9zy0oT71zw1zBQDlPc3M5tnT1XXh2g6hRe
l3bJZvO1qJiRBqMYWm5EUIISCHoNU1X8dur66Ryo6qNllj5xXlz7R86Dspn8zPxo4nv218iV56JF
YIJuVKzCnSC6p+MG+HEVY2FloEwng3hYtxx0Mrm2ipN6UYB12lGZWx2SquYtjTcL9E1yi2IYyCVu
0HrrzMEsQ0xedY2okf8jU7AcZ57LWmsg00bEWjibUjUDJT66+UaxDjbdznFkK2BL/i7Z0OUAii7x
VO7ycjix2GxwFVZqkIsptqD19m1/Z9lwhEHPjxXDcEsf4jGJDArmzWJbNqa0el6QLkIZHXAhgLo4
l651+VR4lVnDbtpXxnOwkoDJMH0rFRnQ0PJLF3qeSFq+5ETPfhxKdeSQ1AC2lqRpaAzZhih/zUsC
I0W2BCsKbHnkzoXlbLRhBDCfBoUUVAGdPE98N4HPqU3zs9CY5OG/tnxIwxo2usfQAid2Cri0rTRF
VepA0esA4I6+16egU6KPsSnjYl5bv1NRgn0aKBQnBirIyLxWbVgYwM4v3dwOiS1DZb9MIS5reKKV
sIYOyGSHoYKopj50+qfuPdjAv6bHlPxE6d2YP1XtTYt3+vDeFE/aiFmi7fVDseZTTz5AzP/WIzom
MaCKMKH5VVU3qnvUzDxw9YcKtObXRS3LJprlqSghJhhobHZekjRBNzt/ivStANZLYw8hQZ3YJelm
MEuJcmsSscD/XIvC6qZzRqphuTAs81euHAriK3Hjp2NgqLd5KTvga2bzrzT40/NjF2t0ynWC+9+p
m5us6XakixFw/r6+imtSADqEE4d5eQutcedSlNxWim6IYZy1tfc69spIGtIhjq6LWT1uJ2KEqMlw
0zLTTIhBFHnoG3MzQ0Q2WrsWQHHXRa3sEhBCTEtDf7VtY3JO0Cgr/88EHY93URmbXsjVqsXUlPOQ
94oaWu2Y+uhlbyXxxPIaEQzSAismSEv0JTMqpjdqwuy0qtIGheJMeTJY5QDp3h0kRrgYmSjFRB4b
DXaO42Ki+Vy9mRpxUxl4GFf0DSSYanacZr+LP11v8gGu4Guy2YXLLgnA4qAUhyQYiBAW1NRzibQZ
gNpM1SbIXOIbmPMt2eCz2QkmhmoBt3aePkeZbvqFpewNpvmOk0RWn237GWw1Cb/LaoyK2DyabedF
BbiU65bb0is2uVeEpPaCAswof20DNvbAgFUjCEFscP7Jc4F8QqloIFp0ECaXPnUjO44o+wZUPhBE
SaStRT1oWAG5EPLhOsbMhT1pXSQU9EWcU2H07wcH5AQq5rb16Mw7jUecbRUruK7hiqOFH3KA6o4U
F0axhdeB1biuWc5mEwA0JswS9CE4UZPcte6RmplEv5XDCwPwcE2Ck2JpEDxfzWnkJR0J1EPjUEhi
xKu5X+a/qv7xuk5rJxd4HSiMAlkCsAyLzieBhjPUSlYM0Gnst5Y+Yphhn/AXvcALs9858PT/m7jl
c07ENVo7q86yhGPy2nipr3n/j7TvWnIjB5b9oo5ob17RjuRwvJFGLx3SSNPeo+3Xn8Scc3dJsIMI
7d0HvWzEFIEuFApVWZl32XifRK/VNJLyvzyqDLR8ZSCNoAyl8PyzZdOmcy+btQterMImHbptWa54
vfqW2qQ39mt9W0eCO3Lry1n4bDgDOAoX7Y1YHYw5KabaHTuPgr26Kv5Uy8skd4Kt3PBGlKz/tcOF
97h0ICmnICgZ9m4E9b5JDElHe9ktGiFQkXk2HwBxT6H7pAKneNHbWOK56/QUtizlYdYfJFDJoRwB
seaBjsRwAkvx6ibogC3NtNAe/1x3mq2zDueEaTRXWH+Fc9LStDKzXOYvJ6XyR97+sIxAHXeN48oG
sHZDWMyCc8Gi1cWKT0xyjprQaK56E1/RhELYujrPpSaa8dv8gCcmuAiWmNoyGSNMSG1ybI0ukOI2
GLv01siLb2OyCAZQtt5sp7vIj4eoZtE3NsUuWu30u0vurUKG8G58j4oiGPqGZym2AwdlX6p/721R
ZrX1FD+zzqUITu3QpXGw2qTf563fZiCla56k4XcUv9nJsW6eIfTcaS+NLnh1XILJcJeeeI/DHZRU
UtVqsWG5azNP6tDip8nRMLP7zqzBxVkEy/S0aEkoxSOkjZ4XDbMKhSCcCzefuztyzVzqqcHm5+3v
Inoc2smjjltm92PrFuO+WvFa/9aLsNmbsYgBXxCK0DLmE5dlieW50mE1UbyKPlv9QzQFWSVIwrbu
EJDE/T8rOpc151k01JIBK4aODGlArhKsyk41fqgMoPtyPRhs5GIoG0EKj/FMYUKMOzWptVRgeUUo
cuxXqcpDs3lbHOm5k0GsXpvHzMCAhyFSlBMY5Ys5INlSpInC6FiDtesV6sMZSg4JBNnkoxWnxBQJ
yrLrnQs/mMIHVkO1Uf4Fi/T5PYk5UCdWO+R/oKFoqErUbr8AHnx9Kze848wIdzCM0iwjCqEed50f
KOo4oC6Hlh22T3BTiRbD+X4q2QpancyO/QuwenQWAAIREbFvRFOknxiuQxUDqALe1asWw9I5WnUu
cIZ68ebUvr36UKpHuVb0cTb37STT5dbjqJjRqmWYaqL7dfzTTs9W/GxQwZtqy+fA9YWPDxQgG7I5
dwG7T2o1spEq1WVC6nzvKK9J/d2eZ2LQjxUAccSMv/cHpO7AHOKKRyecO1pLaxaQ4oNFDAUQiUYQ
h4qPCgjx1ELUK97awhNTfM0CPYfcaHNmCgpFICnbSeo30LiStbZFfYxtU3hCMQVh9AS55KEHW2Ez
x0btLrQrfldRXP+yG0X6Pql989xbamT4S13EN5ORFMdiXa2juUBjJVQUJ9nng1XXxJ5TnT5gAEQZ
/HRN2tGTtXIUZBwbURSNbBUc+BhBQbuJ2/3GmOd+WKwaORVUUtXA7B8M8KUVGFvX6oRM3fv1r711
YADMwhAEgDiYQuFOf2wOzdj0sJfQluQ1hhfeZySQpvxgp4ng+ttcG9q+IF5FJf6iuSHpXT1obG1r
2ynfZjVZfNVqbru4wSj42tzlRZ3usHjBrPbWMxoy2WjhMe32yxdbUmhtiqJmA1YMM3qzoQP2ZMW6
8ryms6q42ljQ98nU8p2ql8ZnawzOT2dORr8fwX1KZvR89pjzML7jwRIvBBRH9pOd5UYeSrU+TZ7Z
jknid6OZfzMS6OeWptZ7mdQpn/Gqod6hKLEiTMXZZcrdDJDswNgtBFQhB8rPbEQNqJ6mnMGa6ndV
v1UdyJqZj436qKqzl8yHXvfRkrzuKhuf78wmO2InrzbdWrtRtwFtkgo0PYvVK5efrK5qFAWhmDCg
aOdft7jVfTwzyZ3aeZni2dKZyc6XQRyohxBmYT1Yxdo1Cngsm70T36LORNugah4b5+36D9heMvgW
IXuJmMGnGbhsQStXDCCClW+b2uvpk03Rl1t99KIrOMN1a1s5Kpb7jzk+wcgx1dhECr5qJgN2re5q
524Z90PrShigZYpOkfnWgJwUTR7z99wJOfK3vepf+9xlU0NtqrRjLDde91nu6uk3iIzEsrukr4m2
m43vTZwJ1ryRFZwtmYs/U4p8VWU7rKqPyfhHhhD18Hl9Wzeu0DMT3EXdjGOxzjJ2NUlAmQ18hqwE
BtqrTrkrV69jX9a/bnEjqIKgD2xGGkgcwdjJ7aM0Kc60akCurc5hsaHxbhOn+5VGoSX8Zlum8P6H
Yp0ONugLwnWnKzEtGAOsP0s/6sozoK4I3Q9NLcm8iiA1G3cohhMxfom8SnEuaho6BeEXuMSAbSzR
xayOyE39LPsY29317dt66WPwDW8JxDY2/MAde2WUzWgslMbVBwMjFpWlDwXRCz3xpp7WK1l6GaIb
syNXR1Oy6eSVGSYavTaeS8F4zOVPYbJNJ9pFfNAbME4EDUscPydz6/bnOLyaOP5KAP3KWb0tE4hn
Cq7ki6IDM8nogTHJwhB77MicxNlSluI86wALLyaHRGV/nCKRosfFl2QmQLeFUg4DtPHjEEqk5Kti
wcTUH+XixgKdjBo6IkLlC99kVtjcMiqXioMhrvOF2LXWtSbDmjdx9ZBr0gHTnc+LnfrxMNwloD6+
7jab+wast4nToOGty5mTaTzR0kHirw3AAvVm7RzN1X67boT9kbOLl63pxAjnD00GmFAywohhzJ4D
mjIpw2y9+vO6lW23A0UeQ3hjD3XuBBQQcKyy3MRogF4+dpMCbZlmn07JTooQVXJ9NzQOctU/lvOf
tAUx8w4K5S8hB54TxUQn04kYHZs1QFkqfVckkySdGoxJ5M5DGZbGD/A5h7EShYJFs7DI7y2AC/+o
aHEfsNZUWSpK0EHFUhnoVWit73F0py8h7WN/6B5V+cXWPh05uG53y29OzXKftO+oZpcamLyMrA4k
VC7NWeCZF2kEnIaRpOA0g74ZUxfnB6GLlVjr+wWeibxBU3xlfM2kUJd2DFpcpKKxVvaD+X1EwwA0
AXgEA0XEXT/GCn0LO8HpVpQjbiI3o7rbZz9qKfX/fudODXGXd99AyqO3EBz1pnoe1upFE75Gt84b
eEMwmgxGZJwH7vJO9ajQ7BHDIwn9bkP3vgUnj3t9FVtf59QE84+TeGvItGjLL5XH6RWB3UoxI6Ib
7hADtPPQisArmx/nZEGckzu5I7dphI+z5AcFeEbJashk450hAgSIDHFuDaS+Oow5di6LDor9Oha3
Xf9kJfvrm7f1fSBnjyFd1KlQXuQC1Zyt9mqy4cS4sEG9LL03TYt5yOrxupmtM8oAIyCrBoO9yVfC
okQ2Vt1CaLDzTL+RI2UgMVWy1+tWLt8bOKiAkztoYOtQ1uChPTLNrAqoVwyCDdKPodVCVdKIBJbv
xcjJNCfHqf+lTbbXLl3gDLEf40jZTewWgy3Iiy9LxV8/xdS+BkmMCy5OrTEnDCog7+9WqpMqHWeS
Yzy902tovdTuJDlgmwNLZpOSPlvdejUFv+AibeZ+AHcsTKctSovN3Jm44aohyK2bCoRIhkniUvaB
yIVGqOAkbrks2Df+WTN3Noxowis9BgbJ6eYgpb/6NKwnzVvpL8F3ZoGJj5CnhrizYVTOkloK1rYY
0M6pQIjcTGDMsbpDDLEJgoegZ9Ff2pqHDM+aqSkpMDkm+BFb193pj+COjp6Pqj2xDe4x+1qooT6V
RLf/rMZHa/5aklsKcGSuh/0gaAFtxTtUelBewpAGsAzcLtvakuS6BruJku1iyyFODYmQ7JnaXgY8
5Ci4/NgyLvf6X3PcXrc1EghJh7k4Wb9VS+uPunloBjQFmPa04nxe39ZNHzI0PLowM42ck78waJo5
KFJAw3uwvaVFR/JulcNsEfHHbi4LY1dgPmLY7K+3/MmtkaRrPegp7LTlMzsUYxvOSuzZ7a0tks7d
NOWAMw7YGhkgAO4+b7oyMbusRSiQFVeOd5rklXWwRD9TTVAm3XINPLowiwodPpaznF+F6WLPdFg6
ZA7Up4ZnKo9jfi+bEzq+x54KTvvW1XFqjP2Ykx1U0hwobgvGqrGvwjFTZCLZOt2rg0YFPigyxSVg
eb62eqnAlDbdWctHIUFEUYR82XI8MEUhwwPqBRQE3FdSesDG6wwO0QyopA7oGYMuqIGMnPOfVnNi
iUW3k43LIHK2OjUsxZh7kjQgj6K7USQitBX+T5fDnaOsHXUZI8LIivWUtOB7bCHoZqAe/lIuLenn
+7b1//7kOpjX1SFIjW6HyjkfLpt4qBYQiszJnV4HjbxPwe6VCbxu8zOdWOG8bmGsd3MLK+Aecgj4
hX6glHlIFfW+SEQgkMt2NwTacWJBYoL1ICBxoTYB+k/JbBCFlEgWugrcb05DzLYgg/5pFdIeqg4q
rh/jEA8j1IYUoDg6wTWzcaTZ8IjMQCJomfJHem7QzGvYT7D0T9XyAUdpjP1Yd0S2PqCYIThoG6GK
DXUBIgcxaTRauIOG6lANUKiMBRsjyoZSgDLSi27OO0eqb8oYM3PXfYYlIdzlwjZWx33mAPbOCy+v
SjcPmoavucqmP5m2D7X06xY2QoetMpFGk1XzMD95ftgAvCqWDj0CYIh/NPEdACgkKwTiHiIbnE/q
RSpbJdBy7jp1oG39kVvSUbHn4PpKNjz/bCXct5nS3NDiBp7QZahh924B7iHtWaGWYMeu28HQxfmO
gcEK5SBoTbhQ+CO1fJ+k+yFDTVnELflFEsV/fNQEAP7DP47FVypUDMe3Wodn9dqBX5oM3dLkJAEh
gBcpM7pXjl0ntV8OreNH4JTbJ9M87ece5DNxqlU7PR2AgFxMVBiLKcm91W6ncE2SLIC14U8l53JK
uqStHmzqRKWfd9A8vUnnNbZIueTR5FOcOms3VFohQ+Cx1/y8aFQAsNb5WzSt8nsW9/HRSZvlxxwX
VvSYD6r2rqPD5dWJBA30Sbbi0C4U83eU5uuDVail6kn2WIVN00Ar2pzjKUNfvhuisIuoNR6dLpfA
zd/nShIqcZx864Ad+iZ1raa5VV0n781iKymR4qiEwjIFOipq1CqYsi5zBEd9K7AAC8u4YgBEwAAB
95kbXIOlgupeVIH3xgg7pK+NvpvbY6P76JFdd96tI3JqTT23BgHiFKBsWANsiQApjc40JvBQ3Lhu
Zst3T81wt16fg87OWWBG0X4r5WMePY3DR1sLtm7rcYe5dvT1UeNFJf3Ls09u8C4yEkdLUN7r249G
89Qy1PT7PMnAAHgjZaFV3zvtg2k+Xl+c0Cxb/YnZiSZxgfcAqora73E0SF0+FX1OzNE3DGhy6fe9
5NPUlYa9wPDG13NAhwBZVYRoJm11bthuVyo5OrgXBiv90Osf6wgWQOMxHl8HKJOZ8eLbeBDEubGf
6d2aA75rApaZ1IdFs8Lrv2Xjhjr7Kdwe0M4uJKrgp+iTYqKnbniSAaUEjUJ0A/gKsPYJPvZGIoWF
44aC9i6kAvjpmsiMqlQvQTlS1OZzXQCRYje5a5TR3SDVnyiF7/qlf250EefnF3kAFx5PDfNCp0ap
5BPYyUrAldZ9JBdIdmwg46mk01sMj84TUqA8u8lWtP8PeSJFNzIINlMXeIDkM1o0WXJpbiqoA5fj
g6wu2S4DT05NdCkvVLIMEX1PcmN+G+NlUkmmJ+0hmUbjsECs+UHOcCFXUP+9/vW2XBhZKXoT4C4G
CQmPiM7itafJOENAURpHjOQOt7LdG4gK+jsQ+7nfdfkLKjIPRhGCq0gDqYKonXg5G405KTybQYQh
43NC3O7cma3YsPrZGUrXXF6NRg4SpXxzpoqMWfHs9OBksWVMUo2u0ncgm5kfUgD3qZE+U/VZH7Lb
SHmZMVcqaSLi6I29gTAg6F3R2mEc4/ze2FWk6Z3cQk2oArtlq1HVTa31HrUlEtWJ36wyyZZfM2Rd
iv4jao3n699m65CDYguSvuAhlvHgP98XPbFAzpvKIFiRym8aoJROb72ZSvH36QXYhBi9CsoweCvw
986UzabRwq2XaSUm+hJMXCgJS0xkX1/PxodmFUcw2oJbAlB/vo3bK+jjKvYCpjD1fcbLW/8O4F+n
eOV6GOVXfQiigYDtTWtnUkB2CJSjRbpP4p2suSDvE/yay91llXyUNaAijUvX5HJEuQD1MQ4WynEG
dCYS4GQwryeS7NuIGfhyCK4YbrBR0jVZvn1yQ0iFgwQ3gZC2F9zev7D/nkJC3IP7vJBdQnY7QeZ7
ed9CtBGC64x+FOeaJ0AZktHS5hY3UgwlbiX1ZsBF1beZCqAr7Gefh8JzM1zQR/qotT0TBi3ngUz6
3eKISN4urxVmAe8expkHIXnumWAUS6qUBixgYt5f5Ndq9fIKwzarH/018eZX/MGzEiMhwFHx3STT
XCO4AuJP7mT0gVYpOsS0/HuIEcycRhNuz8DPYYwm7aAw3TrB2I6kXaSFaEpyt0afXZ8GC4CBYLjF
e11Uw9vaTPSvcF3i0kSQ514qdR0pGnh9EWHxZE7HW7X0WHIUzTdr/tdwR7bMf23xGMR0AmYsgdC5
q60UFAs2WBZvtPTGFr1WNtdkaKisAfmmq3xdMk9M1LYBHgPPCiWKXBMwvAzLXUF/VFIoCFwsBPLu
Dl/8xxZ3iudR78HRDFt4vCIn/yMryMl3ZlS7uvVrRYE71YNaC8b55brhjTXiKeagBQ6hGiyRS/NU
x057S68rdyo/Y9BTqxVuZp3I2cFyMv8/2EKZgTHZAQT3dRmeRqqpKyuQlVYuBIvQrwtVNZQbA3MF
A7ivBLF3I0phQgNIVeQcALjz6WtDl1aNlxa2+tAE32HuoACmYOJEsH8b/SflzBB35hpt6cxihqGh
vMmT27UJZ+23avtggq0sEJ5UN+i5yOpbXe/t3h9ywQPhMlWFefBegc5fxrgZXyuqDKeIkYyC6sSY
PKnsXZqa7sT6odZzBRSeqv3ORZPTm3t7YpO71zREM7XUYXPVi8DJAqWMdpZ2MKiooyZaHBdUmpYa
WTODmEoDqhMEbljUAm6vD8UAq6o+uqkcpPb7dSe9fCOfbSg/E4G7fGGQKYAFLdTcDrT3Vv3H2ut4
5Ltz1u3/3hrSUlnDTAQjnWbH8+RILLM8diij4+Ffp762tG7eHSVU+nJwT7TDROZmEByMrQN/apH7
eIYxYMLUAhGDpDRhPwMOmruTbQZpUoJ0WpSdbFpT8XBGuwU8PLxcGCCvWZJ3WB/Gl7ylsogBUaB0
qT01fqsk0SP94tsB5AahXYybsSQTSdf5bkaTOo3DoEhot7qg11dAq5qYKqCZt3b2iBfb9W93kaEw
a9CRgvYM0ruL6yFJjaovIliTnJ99GbuTLkiBvi6ys0uBs8BdClGi07bO0I8ww/Uj3RX7YN390ULp
0Lyl7q+R5C4k3jxsbvDXKkuwbFoIKUAOIjn60tw58cux7q20LSyJVDJeQqg+0Lu+fsuWDB3tmZSY
r5/+WiCLM8l9vKKERsKowj3i5UeBLifmguqMVEXQKD9HG8PTkeDsXaTnnEFud9VhpWOFui2Z5ztb
DTQVSr5peN1HLkIlZ4O7XqM1XksrgY0EITmCAO40EADOW12wli1fxOMKlRoUOuGNXBwBeL9P1BR2
uual0MBWL1JP296sfw1wYcPM6bKWNTMwP6MioSiPySxID0RrcM5PLzUWLcspTNgJiLnBN7vqIh8T
mOAnKWsFFEkl26Y+MYkev8mO4DtsbxPm/sFqAIVJncsGolk1R4zCYg1ZT6wp6Lon1Xy67lOXmHPm
VBhRRnXElkEqyznVZCamZI5Yhfmqht8x+/hWQD8kVMJ8X4X9Tojt3XTiE3vcotrKGGS1gb0xUJ6V
7+N31X3K3QiiMQ/H6ageLU8OLU+wSJVPiLlFch6t0zVPADDDTsa5F7eG23Xe6tyMg5vpFjGt+4TJ
lwyQD+09uRUc200/AVoaYDwDdcALsG2cm7nVYcVWdNuW93b/t2/or8X9+/e50xSP45iB8gJXx2K6
ujb6i03k9bYQqe+I1sEdqdbUYmNhIa7uClIqu0gWIQKUbef4ZykW1zrq9EHKphgmUOewYu9H+rge
x90HmLiTz+qmIGZQBs2rSF1TaJYrKaWRk67zBLOO6i5Pj+Wn7KakREZ4M71/W7xy/+p4pSHInb5e
sfyFjE43cgs2qYie2HmIGuRBktFLksjqkPZgfKjhEtq37Sf1Xh6ygiz3Cc5C7HUke5VvRPLclwhj
5jUn1tmRObmUISgBTESEI7EYZE38+g0y6h2ZI18K1W+J4Ah8kTpdrhUkLSj1AMHCY47qMlXqlaUA
2bH9bN9UF+XwG3OvhPMT5GUPHQGO5iaXichnN5fJEMUWGFRQUODDm52t8zrNWOac18Q0vAZthuyu
01xt2TeGl0V3raj/ublYsLgiyIEoBPVYLqT2eTQOjYTFliXUBmS/GkgbVjfGEyb6jkuA+frHaTeH
mf/X2AZ801PDXGw1+5a2owzDuXNHZbIoLzpwi62xux5OtwLBqRkumuJbok+gwoysvmMKDf2jP9cN
bOaqpxa4kCZZUaRGwHtizMxtiXpoAv2BEhIf+9gziU1e+10VPmp740F0LjYiEEYi0DkGwwsKGfzo
iTo3ibF2i0Ta/lVBr6aF2sZ+Fs2VbdzssILLgEElMFnGHX0tY3MK3Yo4p/sVmidJl6N9nbjXt3Hj
O6FogeFuTHmAiocHY8hRZ2lDBe30zHl1rEc5EYznfQ0fn51qVCDB5Iv5DoiyMQmz8xgyKq2B+eQy
cW9mz3bjnXOvETvMvChoCQ3Sm9ynN+Wj7sb+7FJ3fXuYQuPOxEujIuVDf49YcxP5+t3dGoI3ba+S
2HstBHtwsdPcT2R7dBLmEjulEgC9iatLd/l0k5u+Fv3tcYAJfEM8uEEIhNFz7l4cYwy/gI43cZsM
wzRPuib4++w48btsoqcDlnew2ACGcr4EaZTjtJzqxKXap9I9T/QwJQGInZJUYOjC99lCTgxxexU7
Ec5FDMUXFTNWU3RIrR964Qspa1R2evkFfeVCmoas9uKMFSvKklo9YEGe+TYTEMgeMbJ296PxAKxw
45Ae08PolvuEZHfGY/Hk7EsPGUAovdS+qGl2cUYAWQf3OlCcjLgMXYjzzdXKCgxl1ZS4ivpJU28Y
RQiljU09M8A248QBS5op5oLJHYzT369RkJT7BohUEW5hw0fQdYPvGWgLYPSJ88E8KpXIoMxKe1tE
PanUHSOqsAt0VLzrUWXjRJ2aMrkcTZmdWlNmmJrXB70Oh/4w2oKMdms1qIZ8SdNiBo6/tIs60acB
Cgauon/oDQRzbqIek1ZoqeYCl9/6/KeWuBuzUs0V+CJYqiG+mVXoYguHai/eHvCwUxOchzkVdDzq
Rsd+BZZKUqgm+JHX+H0cLuBXQNxcf1//QJdPOs4i53KxA4xTMcNiJwVMz4XobutWN/GxRaqlfxi2
KwJDXxauOZOc/1FpxRWhw+RwqKTbBi1T94/jzq78PQVX9EKU0pO8Jby+0A1PRKUa/g5UI8AlfPOQ
TtOY670B9lBU6PJX3fSzToA3+GqmcbEKNjB5BPYAHcIQ7DecHF9NMtexms3EHb32LiYWsQ/WffkE
YU0XHDqfpgcZSZeS/FjdfWr+RO4Ae4NaUEl+TiT+dX29ly8GqG+c/hjOW+2u7A3oxSbu4mYQVHYS
T8fYvbcedTf5Rf0oqMjcurUXuSoxaxIJ7vuNUHZmnvNkzGdFNo2wF4X2x9ZJ3BikzZ5qsLBfX+dl
F5pbJ+fAGRO/61cYWnyNlKS/6wLVL17Ag/NEd8puDV9HVw+gHO3rHr1zQucw7NCcOV7/GZvL1cCu
gFcSMnmLu3dte2LaHE7iSpKXaRAs8Ez7fhUx1mxEIHSLgXcGvQ+4zVTOypBqamquQ+oaFJiWl7R8
vb6Ky9cINvPUAPsBJx7cxajnpRQG6EePIAflm316E/v2Pvm13sn3Rhi7ZeL7zl7ZCyxvnc9Tyxdn
J23VdoTl3q8LMn7XP4dwvYcuMHDOt9KP9tinuNdFGbxoQ7lDMqpDlYCiJXWbPOjLB9p8Xl/WpVsw
Ogi0pr+K2RfpXppAUbbvYqBOM5XunIje2fra72kNIG07JyL42OVbCA0B1hNAzxgRCHij8+9XFGuT
DyMKIonmTj7Q/piCo970cyW2R0u/I0uQkbf8BSWD2P0to8sjOI4sdp+HQPwADIMhfmOGVecFp3R7
liD4ix8wpgg2LNrp9/HDRIRFgssvd26IW2mrZ0WhpjBkPBdHoHJXAqR8c5PuS/eb+qEGNsbhBc+D
L0zUtcVxMS0vq9XoTdgEePVFPsiu/j5gP//Y96kLgC4pf4nkO7a280vDGqpGOHo8dctoqdDiZrNn
RmsQPfOrxJudB0Ag5cyDZCuJREDdyykEyPtiohFgNdSZAFHhzmFW4OHSTyN1wZz1XSoqgJ4rz4Qm
VWpGYVGaO32gGXgcZb8t/iwTSqD18B9IODGDwATI2bAoXo3cRqO3hXpTn1I3y4dDZOCjmjbJugEc
7QuZi5iMy0OG06Mkv6+f14sohNWfGuYuk75VWhRnYXiOKzKkuwqK2XQWxLqLoMCMgEdJYV1zfFNu
i+UGwGzTzCijvV2jUM4wRf7LWL9fX8plZsfMAF6BH4zJQeiTn8eCfJh0fZBhRokfzBxTnwsqlXmx
G5V+P+Z0lxrLs9m85wrYKuPKVVrloFaJYH5wc62QNgP0HqkrCB7Of4QEJkVJWgvqMnlhG0kXtKvK
zm9E1DDsw5wdTbbYf+3wxeC5knu7yit4TJU9aWnmt0rzY41kb4QUdNP+XlLR0+biaMIi2ueYBQDr
HihGuZXpa1mMytxQN0q1DJjgtdx1oN4n2Rw9aFp9O08jexxLyK8UtRZsKzsA/HJZBwYUjTJeo3y6
scxln3VLTV3NgCjFA3S38Uqc+2CeBPF8a18hKgDCLwQgkCZzq0yVGQQjKqWuaX9r+n2WvffpR968
D/JH9CRwWFbIuliUDkwLEIUao98895UMyiKLMXXYURDuDGOw1A/dFCjJvWIEthLYKqom6je1FIX1
i6uEfckTu+z/nyQ9cw66EXnEyKKsB79n91Ha9V1g/3iS3uzOT3u/exNEmc2vh4FaOCwrAvFz8OZa
2FKvDhRP7tW1jSO6jZryU85eQcZ1fU+3jh9ohf6xxMWzwphqO2WWLODXHYwYyj8ncDVFAuLBzVhz
aodzExBvabPN7FTUN56UHUjoSHXQHmlMeg/ECJFrvPx/reyrln/y0TD9/X97mAK2RqP7roZYggye
JpFXbn4s1OaBv8HLDjN4597BAO8gu56pq4emq+yUlwDIOJQu75Uf8fPqZmH70LiYv1nfry9w6yqC
fOI/dtVzu7SIJFrbE7yy/xWP+zG+jZ3guokvMMXFiTuxwZ24UUZpLQdNqYtZfZWob+0h8ua9ve+9
6Ll+USYgPDQ8UQ0v/lm4Nx2BWKkgvoh2lzt7RWZJGsA/KPiq6kO+ykFTriAReKSr/TC2ItDT5WOR
HfWTBXN34mJYdDFnLNh6NsPaVz6k+yhHySO+S1KyTJ7iFV4aynt7IOtC9O9xuB7sD/kjeYOkr/ef
dh+zj6jrAzzB12ppasUm5lbwhUMjqMMoRO6KoUcrUO5acLCQGC/W/qj9UfYxTlOYhearKXilbzvZ
vz+B2/55jZYOaCKAWbODo/qqube78PoyN0MQBuwR1tEo0fiOdtnrClQJ2Cqb30P36WDOL12fzfHz
uplNRzoxw0W6fG6bRG5hpgDecvwlT/sITO2gp19kYXq6bQvzJA7Y2lXwbp0fzXzN5zWJYCsGEUsx
/F5184aqP2lsuObUEAUz8I5mAdST/2ES7NYy3joG4HydfitldiAVD3P8HzSd4NpsyOX/fhT7DicB
UQcxRDTKLS4VzQLas/el0nWW/ZJ6mvl9bXe2fKeJMKjMPS7iB9PRQF0Ndvnaq9w5C4iYcHOWtvyY
l+YzzrMgQGwmICcmuGVpSS7NS4ukQK1AYJtB4DKUc09q4v0iHRJ0S6+70eaBODHHPv3JLvaDQ6Wk
hzkMp5AJ6rVJ0QMO1ArMbHrQiRnOWyezwaxRhI0zc2UX90GdyR5mBlwgtJpx/x+W5Bh4cQA3wGqT
50uKkYdmIxCtmDFqidECfkT92fKvG7nsnSOyOpgxADgBPQWZhwObVVdQZKXUBZdpokEPHRU3PUjB
CIxpwTJzExMKwLvrRrfcj5ELYtAFir8XfMfWOputbeBjNSV4Bjvtrpg6QYDcil6nJtTzzZNaMOG2
kMN1pTRzpeS+ADAwxihg83p9KVsOcWqH+0gg88SuNrBTWdBH7O+hvbuCaQYjyVQkzCwyxcX8Vq2V
vNdhKlcrDyJ3TaeCRM3t6LFIP66vaoNNF15x8oW4SNlVubmUMp4PoC9D9Vkl9i3d677jqvfNzeyi
VYcGr+Kv4cG+T55eM/c19kQPta0IcvobuAhSdsM0yJR55lD5ZeVPax1Mg0MM5UaKPUn6fX3NWxHk
1BwXQaB7DZSxDXPg6nuRVCT4mZ66bQP85XVDm67JFC7Q1sAW80USZWpXTRqQc+ttsGoY2ri145+r
yFs2d+/EChepHCctSnCDUTctw8ked5JkkDS6mfvSb+yHeAiuL+qybcHiyIk97iVRtW1jARJDUa4g
9qeFasF3zZMftW9GSeIRWp6u9LZ48k69awMaRLfx8/UfsPn5UPYCBBnEkBi3Pj/wo2ZIc7JgvVIG
mHOcuqnumiIU3mbgOjHCuWQMkWvpa1OjOvVk9VsKFpjry9is4/3v3CNr0yv84OmaAzIyR+xFJt23
9UMVv3dxaM0fqf67G+/N7GA2t7EU5vLLdcOb+/c1b/m/drnoAl4SwCfZie/X2FMw4WqAs04RvcqY
F/CJx+nquK8kdWM5rhGstBXoX/7oy1EdSmKyPlMFXGbh16YAEr952k7WxX2yuW5ap2qYX/QHJ3vH
oFncvxuiu3rDCqDvIH0E+A1AA37wa5QbeaUqrDSR5GaWFkAViOT2/aikgqzgspiNJtKpKe5DxZjL
niDojVIntMmflZGsu/R2DaVb/aHrSLmP3eXGeVcEPdKNcKJgQgIa2wC3OqCYOT9eTS8NGngqqEub
WzuaiQlsLYZxdUgjTODtFNXJNrzxzBy3SKpNBUBnMNeox1J6AoeZItLkuZz8xUaeLonzxdlsJrtl
ddbOeMLEldR55Xg7FN5YYTYq9ZXxk+pBZ9/I9mM33hjVQ5/eA5o2ILAlgt3detDjt9jYWh0QFdSY
z7dX6WUQioDrHU37+E67H/Bl65+6+5QexyPdJU9DUEok2rEOtEkOyWsvQhVuJBdnP4A7JlUkNYWR
4wfMURDNAVQKEweqwHdNYrnXA41wrdxF27VyWqTG/5B2XUuO48ryixhBT+CVTl5q714Y3T3ToPck
SH79Tc6Nc1aiGGLsnH3cje0SQKBQJisTphRmF+Fa1Exmqr9893e0/w7d8DWT7GAz9p7SfWMGT/kK
XfbbP2FpsZO3kZCsMwrM1WICz+aqrTLw1CVOwD6U8OV/szR5FWMj6+sUoxCW2luttyvibR8/VP2j
B1bH25bGGzHxrOcfcIrYUTEqqoYlLJXyvlQ/6mghoL4mHsB1wbyIilQBKDiU1C6PaKXmQGuq6Aj0
3UnzTrRCQ8ctFHdId31nY3EK8zHft4SgVmc8D5QycCkUUJ+PWrKXdn1WgeivU2uL1opdwr91QJyE
q7CmpsydmHjQebMY1ddJvmPtQfB3GMvvIU2sHLn2pvP7AMqlco9pK7aKPDvMWgf9fS7uosHl2aiZ
XEqKCQBoSLxd40ElmnROC7qJOhWsCswXfu7U9acM5bFEhwRhb+bRri9PRi26nW9RJEwMkJ8lDzhz
RuWRBpCghK8CezlxuCjIZJkwaIgD4AFZaWX0EEUWRftOW+LUntvhc1MTZ5txdahjeTQV7APdriBL
wDE+DNgS0BD5QmV71pgsQ/lcxj9XWBs28CZOFBiLgVLoksEVQT1dS28C32fNMcxr9/a9mHmZR0P/
tTdxbE3VpwFyUGRNwotoFLYiP7FKd4fGuW1naV0TryYRT8krfVyX5mHcLUHb4zvTVsrgr3KDbMiw
RJExY1CRQIgFkUqkLVe4XEH2iSfrpLEkyGYwEIcPH319ENLiFEjOUgt9ZhcBWyEETSswcZHp85+k
RjFQRhtL1jyrz597b0BlwOXpwumYefcv7EyOYi4pvlqJRmOl9NRFh1h6CtqX2x9qxlFemJg8tcqg
0EApsG+1p2LYmVv60mjd7CLAJYcCI9yVPuU4lAdFZ+BXbyzVb15rkES0uf+Qhgsxw+w6zqyM5+Os
4tVKRNADEVZGZWalTswsW9/eqaV1TDx+KPgUCsmwUCS/8wLDxqh1oUz6PxlRxMtlqFoGvjoDn6PD
FEOtbTiB3Fq6gPJa2Ctl8oYQ8O6BsgArERvt5LeyDfCPfXsd1xAsjL0i8v/PV1fky4WAkwjD5wZs
9OlwCPQ9xqgsnqVm3St2HqT7BFpPqc+RjItmPRhodEMZHWJ9fpuaGhdXHn8EE9PCqz1+oklUcPGj
Jq9ICrhrTQXsbtI8k+yx6I+M7eJqh66UFDltc397E2bdxNkejN/h7EyGntimoTyeyYCv2oCCVvsV
pMdetKDYsfQ9J3e4aUf2Xzre4Si8a8pil6RPt1eyZGHybGQFo6QTYYGrb166kuslyPhc4fXi00we
DD2IhzQqsVexBsmDMARfwcCJ2dD+rmsFh0bE7QJIdFYPlC0R2SwanzgPnw2SRriHCyE+JV5p+rjk
zSkZ7ip924UUzOO7VJAXrvrsYUTVC08/eg5XXYeqJDpTBR+of3gsL3UCFVyphWWArif+1B/E+vft
bzh3Gv+Qh6DOTOUrfQ3SQVSqo7DX0PYnKbOnDrWwRkoh6ba4oePtnl60c1uTDeU1kZMiCoBe31eJ
XTKAhfNP4+A9PssP5Xe2gJ2/HmaEszk3N3HNxFNjcEDAXPstHoMX4zE69r8LCiCd0VuKY2ubFzDv
2bf3c/bUnFmdSlflhgzqkBhWkZ06/KdNTO0Axs3Y9M08XDC28PGm01NEyjMx7WALjU47DQsLglhR
+EDU1e1FzT1y52uauG1fC+OoDmEnUehGj9Wdz4H6hiLX/2Zm4ogbyS+VpB7NaKAR5dsQ1bWlqv0c
muP8VGijUztzvz3pjb4ZjQhrNCNW5Vv4lO4hB7vL3tTHUDeDBTc8++adb97EDxPMpbXR+JGq9IV9
Ysj6o7YrU3CCVWvVmin8znfyU1ua9D5++d/2c+Kf4TfjMihhWVG+OXmRlcosxOfbNhaXN3HRbR9J
gjieDf2gAN30IZn1LthqqQ2eFXqfvQ3b7i6ytdyUV2Th4Z6rA198y4lDwaut+10B2+iLF2D/Pqlo
xJt6bmbMeRcBKzAWYqTr8Q4y4tJk6HthHAdcupOP6fVJQPNaqiwVchNdfEribRQ68chcWtlB+NgX
h9RbN82q6G2hOIbRwk2cqTCMPwB0fyKmPSDQMbkjGOJlNE7VyqJgSI4gzJyA66kHxqoye8iNh5ve
153Bc5LcWfrQ425euu9L05ObkxEGuJUBvuRI3zHQZ4IRzSDriG+C6CDQU5Lty+ItU1al8UKBr4dW
hAAZTfG3JH3qyFE0U+yie8BDTcpER6mdgB9I4a2HNrKM/AlVEll4S7LSpgBQVnmLKeyPzhetuj6N
nHhqvlagdZayDUi93BLli2pfDREaNR9kEByhVq2udyV5HQ5Onmy0YpsJqVPwDVjFvHCjQ5CnTjYD
Wen9qmwfo+7gKScNSFiGeYYk/cUwC5BAuhhRRZLZdLiLw1Mq2+BV7Esrz9ddegqTTdi7Yo14NX1J
iCV669BYE/qS5fdKjYoAJvP7ewhAGlJkk3JtFI+kdhOQb+YtFLa3IbvXs73QPvvGK0XDf9hH5S5T
MNkbbYzsIYlWafXp8Sf0TVL6aLTrTDeNHjKPpxT3RwR7ph58VxhxqU98cIGfdgLPVJM3sXrPjAD0
yB50Z5xIP/jEUqXnNHwUsk+lr2zqcYy+WrXOsF09emrqthJsGnzLmWap7F3sj5DeFnII2KORIrfh
OiEujp8VZs9esU48d6h/6gLaW3vRO6GM1VbPJPriJbDvxb4txg3ZaYOT0s6KWpepTiVWG6Ep9jXr
VxoY5RVuihlZkegNaCE3CZyELvWdZrprQFOD2h1qXSLaQlM8eaIxr9T8ZgTjWNLG2JRubUOg1oz3
lVmLpninHIzn0sEJewT9zqJm5XXkhkI5ZrugNIURezK9mUWsZU05wgTDfWzLFnR8rfRUiqZnvj7q
e2an2280jl4rZ4m14Q92dHIxLyxPLqaegbq7xKP2Bx7kOfK2MIdXVpgJQlfrwXCMA6bs9v3a3xh2
bocrARSdNkaMFxzEjH+4+BkT3+i3VQblOfwM2WqsDKY9W4ceucnd7O05NfHC2cY+Mt/or9uGr6Og
y42fPHNtHpFeNNAv65jtJx+57FR5bjbK0vrG339rmycvnRglvDA09K8SMzmqlrLz3QjrLOx2hZGz
XbVurKWS0kwj63Jtkxcu8cGHUxPsafJSmP4mdQvVLB3UH+3P+nCMV5rFF8LmpVVOouZYKeP0D37X
oFtFW3ndURHWtz/Y3Ct6dlLAeXoZg/nQYdCjcrwqOvsStfUgppsc1D4V/0THyaZx91mDDMCI/Mj0
SGn1Ejd50N5H0VKGKd8+PGjaXf4USmM5p2NLHsHgPfVNxU03oR0dPfsrWnX28IBXDdMvqVm5xGwx
6gi0v72Fjvrj7T25+h0U0hiYI9AxXgnKwWlgwQW/j0XZQxgFRS2ZFFYB51oZB7l/uG3o6vvCEAR0
AK3ApCi81fjfz+JfGg9xrqsBR+ENU7c6BJ8EqKS6t41cf+GJlcmdlFtliLsKVsrAhJLHSOwC3rFV
ugb2dgOG/s7M0LxK/u3ZnVid3NA054nBipBbQnZfh0+55kIw8vbKxj9x4QQmJiYXEhVLoRIbLEwI
RXETR0XyCmk0PXQ6iJEdjCaMf4Qm7BbqmHOnA6NL0HwDvwJwG5NTGoWAybRDzNEOXIlVBr6RF17u
ZOXt9uKuU+Y/q/vHziTRG1S5hUgDNpAirrOlztVXbCu/Q2KN7clj+pDvtEO00axqCQl5nZaNlmXl
DyEsemjTsQFmDJTTIOJWvMGt2xii+VqaraOsMJfhjPNKC99x0eDkQzYMLFdlA4P6ATQLqAyvqAW6
/Q/udit/S46L5YjRqV2dnLMVThyroPVgiPRhsNDcDtODrSlLZolIzU2txcnh68b95X7+KVOcXfMm
jbO2F2Gts6UTWbXfGDytIDNvjfnZsNJPFQIjEE984jT166V3a9bJIBcw/gAnr6bAeinLUnlIOIBV
gLS2az5WsbQlYb754wqSaQxkAuYNAo1LX6bXxMgpthXBVoORWhEjtMK+2OZf3p3hlCiHHJM75tZL
HBPzZwejoGhdjKHe9NFoyNAwncAuGkvf6j2A9a5nx1/y02BpVnFqvhau5Xjtro7Omb3JtdQEOa59
P4P6mAwkC2iTgT+1ghXmE20umg2yP/O2xWv8wXh8zixO0kyj8WI9EbBC8gF19wJ1ajd1hdYMXd2W
erM69baxEjYYEFn/dJbxkW+FfbgweDOGrVer1jHRAD4P7PQUA1jGeUUyZXRG8V6Vfkjz+28WeWZg
4gKALOMJq+HL604HyjszMXgLWlPykDaAp0JYGHgXtPJLzL31KkrQvul1aHJDfJhBDl5SNFPWPZMO
xYnnfBMRiCzw8pFoLUp9QrCUYFyH+eM3Ofu5EwfSRiQqRHl83fSN/jHOPWe66z/m64fcrNbkO3EH
bodbZdtZkm53Vm8//msEzOVPmDI9KoLalbGGHUuGTSF+CM09CSxKXlNM2Nz+OLMfHwUWiFrhXmPo
+vJqh61WBGEF/zWg15UO+bHrxNVtE/PuwyCQLgCLLiagJoe8Sw2kp6NHHhoAZhHUN0dX22GwvH+v
TfakbetVCYykWy5ER7Ov+ZndSb4WemWkBDXs0kDeqPmwR5faYlnv+P737SXO7+I/K5wEe23Ya0PN
YInQ1yB4UZd0j8cbMr2iQLkA8gLwAILWSVxiVLnPOCtwJJm2qlD08O5o98DTFca6j8kS3GNuNefW
Jm4w0fPBr2JY6+lrw9xxRvzfb9e5gcmB0I1A66TRgE4eVelX3a5v//254BH1Xn2kOgRQZ6qAI8k9
+OLbklut8VVpGHJfQT0A0yyUWbcNzcbfZ5bIJMPKOozVGhEsBYrYWqnvo+IchYeE/WJe5DJZAbg0
ru20pa+gNcccXFq/iC2mGTSSHb24Wjjx15VaOA4Ih0AcC681otjJzvYMAmVtit8T/UiQOrVrgIoq
M9sfAVJCQaQWFzKBuSsGBmlQJ4mYawQi89J9qIEC4e+i4hbzGrs39jnYe7nkZJV9e6NnSSnAvEMl
zIVgun6aTol9q4fC4ENceq/Y4SZxuEMdkNGAcNlUVuEPezIOLbFQE7S778ZapBOY4eUZFYD++QHj
TpwFegHVIdlu4AckyF2F9QBxyj35qfdvv4jbbzub7bodBA8dyMJlZrqLnlRIFFni9lgPVuGZwPct
XKKrrQdHx/kPmmw9aNW6gYYBqpq9o1eZZZRuAPYtTGHc3vqrywQ7UPhBeEBAjIVBw8uFV/HQeE3j
RVbQnSS/sqrC5fldI1duzj9vm7oq7Y2mKLjtoOoDobfp6Y0KDaJOKkyRrKH3USp29xwAgaGPynXW
VoEl9/xLqfpuFwXd923bV04PtlHPpIaoGagqTpUzOVM6oSTYTg10J56ROtWSEPuVEx8tgNAOFIbg
GUBD5XIjWVjocaqHUGzRGsfACAQ16l2UB681+qTtgHlStKL/YlFnVC6TdylUmsDPa5CNBMVdSHKz
XhI3u0pAsCYgl1HhMPDhjCkgsk3CkpICoq1eejdAgaa4R5R8ew3X9ebRhoJ3D7xof+SIL/fNqAsh
b0VQ8uof3QlKkoiSXfA9tmvMIlALI5GOw+0ely2xl+7YvG0QZ4J8YuSimVJPEL3spICAdiJah43Z
PaYutXyw4lRoDlgCapL096Bbw4G53WBWu8XseXZ//7E/paRAwy9X1A72UfO8NzZ6iTljYoOHY8Wd
zWBx35asx4X9nrvwiH//s2ZjEmwEHdidgXwD/09mhhtQVG+NNyEzvyKr+AbIFDyQTud4r/lhKeq9
fr2Q6oEeAnIgmD/FNZy4mlzOGvRNGKq9wavhWWKwKdp1x1YaAemZcNc2kV3UZqqLGM9Y3V71tTe9
ND3JUfK6k+pAgWnZ6Dad5ECrz+nah2FJSvk6p52scZJd1IEseekAQ/le+VW6w1uyVTfKAVOpmoNZ
R+RDC8HQzNN5sbTpGQrrCjxHIiyKaEl9ZOvODk/9gT20a7BqH5DEIJlO7yFG8oyM09jmCzt73bm+
XPH0PKWh5ImBDvv+RjjRRwa+9+IFtd89eeqZM6wxrJhaxZN8BD3t7Y96fXsuVy5feg4prnlXS36E
5AZU3tGrn+ZuvSR+dP1oXRqZuPXSC3hYcSxvkCCt3KC6LucPFUXltRZfmFSDqgYVZk6t22u7zqom
2zo+aGcBSYd1Rd54YsVVuxfDNUq/VvC7pyYAAfKJ291W3oH52Vaebhue3dQR5CuNwzfgBrq0m/Mq
EgcVm+qBQ0kOV2X24v1rjZ5xbch3EFBiiula1blgrdCONgqqo6ql0d/RIJ1qoc/XoA1z/2JB/xib
3o+WKhEoOWHMV35rojPgFWZLyJ5ruNLliqaXwPCBZQbtJ3hThL2n2q2+D43WSRPFLeVthenV/Btt
+dsLm/VpZwubHH8/HGgvebCJ/De1yzg8aG2vgqs7ExyM3LcLMfrswTgzNzkYieilnZFhAEJU7n3v
rgDWbSkzXTIxOfM+Df3BYAE+FfkiqgnNNtNgC/5y/mKpIlTFDZBYo/R4ecA1zI2oXMM6NHoQJGso
Dplq1nj9lbUXb7TgyRCYxVAMZG6hndTYBppJrpcwN+Mre5Hyjwfm7FeMH/fsetNUyXuD41d05UZU
TNnvTLl0jOjT705Jo4Eu2dZ9h7ZL4dbsoTmzO3mDfQAjpbyC3T58lHVLjtZDHth6sOBFZi8EzFBo
xo3iStMps2poQi31YEdQIYOhYh2SXq49D+JKHiTP/VEFU5RsoVK2frnQ5hmPyXRvIT9iYEoY0EWQ
C1/ubaGEARLaDMeI9Wi7FpDRXqrMj9t0ZQI8mIB7EoJ4ZvLMF4Gn9ZKM5UUF2YJY3o5FdDQ75UPP
jA1beuOv4Uo4LSPt5v+bA6PX5Yo6EAxkvYyhnBgZmvE77ySbAbNSPeQkNMu0tP3MTVK+QcD4733M
ueHJVgL1X/Uyg+E0BEmTom9YULqGDBlrtiiPOvqrqz3FqM4I25XRPJsczbipuiYNYItAsMpE69Mk
zWCmWmz3OioqeeeM/76slGMkxWscPiisL9TK5zf67DdM4kSomtVpzPEbBCP0niCywneJnoKvdchQ
/xFzyeYCG1asI/02D+TylHTlqga16xJCbn4zNJDGgesZOq0TLyX5cQJSN/wQUYdQZW23DUBS30Lt
RhqAQShZdzbHJgEG1i15yDkXgd62CHQeJnDJFAAk95QmXC+wB8EHiYCb+kUFJ9YWApw5X486PEXf
CUzLqONdHulQ6BQhy8sxztC2jZ6t/QbNrf7r9vm9ruDh5uij5O7ILgQmxckBNuI8kEiIMEpu4WI7
j7ykhgAwcZ0DWNPE8rOnKG5YJx60n/lXl2dvVWXcQ8mEWlKiPHu1qix4p1nXiOFbDDaL+FFg+blc
eRsLeJhKKNtFIEjwFO8BosrreigssGzZkRfcq03iaF3isHghYpiN1VEDQZ8P5wr2J6dKBvamBZcW
TOd3pd6tglL9ivvITOqHQaptifm/CXRNoO/Qgouizd/rEK8QL+VNpUUI1EADTd9vf6HxRk1vPb4L
kKDQrkcoOPlAvVEVRd3DWQdduI3a+0TpV7EGhWlAZrK0db2oWDh5c+f73OIkbspbGvf9AIt5OBSm
gnCtEuP3QKtRG1oS/Zs75ee2JqdcEuqhkzlsRYimKQ9MI3/J+UJIM/cYnRuZhE2lBjoiicJID/8Y
hoUZsJVAtx4S+da5/bXmsqFzU5MDlMV142c+9OYriIFXqUNj0wg+vIjZMvK8njVm3iz45HmTKvA8
FDylEKO8vC4hz4Oo1bE60StgKbTKSN70FA1bnR49vTK15BQJwwLe/M8w2NW5BL+tIWNEfkSPXZqN
vUZHvxj+SV0Fryoqz0hj99lBgbLQTnB6y9vQfWdjgMxODrk9mN7TW2FB2mUbPHlvxS914RvPxTQG
Jqs1WZcx0KJNDpKQlFrvS3DKqBeZ4HQ9BmwxZps9rKiQjiyeQFhMtWqyNBmgOF3BJd+rD5KbbZnT
UnRAZRek3m5k59y0lvRU5s7u+FF1qMSi8v+nnnIWB2c5agdZVSPA0I0+v0v6lkOcGV5Ts4M452BJ
r7WHqsqM0rx9kucWS0CAPVLOjkWpiRcu8wRvPUYKQPZ/ihS3Tn3E3H/haQhaJMSg4zD7dI5drDue
BhqPrKb5FIYj858D+qwT9y9WooBUC2pN6NVMPehgdH2M5xQXhASPTdO+hKVvEj44t83Mlu+gJmoA
OYUTciVfX1PPY2KHUcOYHjTf0aMdT4HqXpXNnag5meQoSJT0vdQ+3TY8+6XO7E78td9Jjc/9YfSh
qM9G4UYpHrJEWNjFuXfofHWTCxayYGAJxy76hppbpWL8Ho2uaaCmlpynhhvkjWQXabpAGjNvFzpm
ED7S8SZP3JvG00KpoCdoDVC2CBKyaw3d7geQTgqpmUqCq+s/t/dzzpXAg/zH4lRE2KuToFVSEa4k
Y2CeOtJmCfcyG+Kcm5g86sjw1EJnMEHQkodKMPccn90x/prrIBlYy2mFmHbhQs+9E8DASn945QHN
nGykp+VaNYQajkkLnS3tnaeZ1QF+p0AeNii7ba0me5H3m9ubuWB1uplQguyitoVV0p2G/BQ2d7L/
Ugp3lboGcqpYUt2duwtni5w2ZKhCm0hQYI6Hj1m88xX0I/2/uAnnNib3LevKTGcybKgR2t2qqam+
KaNrVvZ2XzvD39Tnzs1NLl6fkKgvRJgz/M84BXde55TNwleaK8uDUQjvOI49OC6mrUclYnVRIZCw
mj6OA8y3tOxdBhf5dwDxdZdmUvrYZSQ6Gl1dDsAqMeEEJScohvCI8b1fxPGuxhRrv/BAzHxOPOfA
5UC5TRPRGLkMMkhKg7xGfo0q1MZj28roTNJ6Cxdj7jaC1QOKOrqB8AEMDpdWyngoM6VFoZDzQtsL
pJDvWKLt4o4jqSzpqm9lbiOGO6A11Jt+mA1/sUwwj2J8D6gFcPZPyhelAYRLEiOZ9cgjUe8yspYW
wYQzflQ/tzFxOUqbDylFzRwa86EVRYOj1pnJB9E2vNKpA2EvQ0/DbzGZKEHIXKFWlLSmmEpmFHbr
PkVrXZEx3/JhoCZ420Xo2N5JJHnxyyb3iRhR4VVj4bRkDlVeeIM7tGVLHa4Zr47Djbk6sAIQ1AvG
o3YWSOltXKGMgKxSLn+i8skvn2+vYu7vQ9WMjtSdiAGmnkfPkMPrBv7+gH3qOQT2JOe2hdlzCp4R
THLi50MpehKSsaHwao0hucj0Ha3XXeWQzIqNdxXja7q26jhKLgsAl7n6AOpN/9gcj9XZtpW+pkst
TfEYPlLJxJSVKZnqO1DMR5A7hy/VntrqQu137tKDFgTM7iClwW5OvlSsYzpXzcZ0TdjH+kpA0pYu
9SFnniX93MZ4Js+XJYlQ063HZRW2BA0XZg/JwQueRcOMZLNZCkGvcdIqynYysB04G6BFnIbxoecb
UtUhPWkgbCU+d4HZmmiDWFAOdoM9OYno4Au72o1XS2Cz2d1UQKIBFvQxQ5wcmqrqmd4oyNMCaav6
27z7IIuzx6Mbnt5gADr+a2NySLI0UpuUITGClLQZrJkjv3v7xqUr39QfQGG4UCGaX5IOj4261Yj2
uvx4SaEGvj9gSUTCq/DNk0NfL5gASm5uTcinQfyPzOGKs74Ou7KPAiG0YiEoniFjoX1pYtS+qCTJ
103uyR9xldKNF4TC0UjDehsmUuKEiqauvUz0Nyws63e188TPIsy8tSixwQ0FDfNySOiUVdYyz+2Y
3GxFKJ6p5mCkw3vUY7xUZ12M49GpYm4KBQEVXh82hzqIcUYqPbeCqpEPVW8Ip7IAUNgUST+sILrC
PuVQig960uT3Xl51ezUM6rtYKBtUpfycAsmQ0M4NGhDnMVH+IkPUQA1HrTwZWjR5/dQ0QYBXoQ2O
mlGCazvQgnCwcgCVSrClGBUxh6yvXmo9UlfYOP6AJ4VtJK2QHEx++oPZNERd+zl4HtGaKsp9oCjj
L8NYbEuoZstFk6Zg9/JDzJ1m3C10rXTFlFMwQWBMYo1WAd/oXhIwSxx85ZnFA9lyvepKjPSmSuCA
aaHPMYkqqns5x1Qs47QLzbwSq8pssIkuTzAirUHn9b2TgCtft02MWVMM01E31NtglQxUf0tqH5gD
URSeQjxxEDgh3qnKueoIkq80ViCqSmwGACWpthIzFfLeYiS9KoOMVJ91+i5OGukTI+/ybzULxDtu
xCGGPaUAOaUnJ7EtpFn8mkQ66DQYzeJfqad121ARkpdQattNlkqgOeN9csD/3mCGlqRWHRvKwRN6
CQ1Yxd+QTg4PcqAVdpkNQW4WaAu90kLW73nKaGjSplRyM1dJzF0vYSxeNbkvbzKwiN9jhqdwMf9F
MfWmKP0WYqz8w2h9EZCrEk0lImRsxSVVBJQm0OI7AhqJY+wVIabZ6Rjm0I49Msg0PWTpoGd2mPv5
psmK4p2puo8mu1TyT7UNod8eS/2gbWU/rt9CyJS7IUa+tl4jKk9pkyveRuVRsG4iebiXuJJiQLnX
LMETjHvNKLwNpts1tO5V9PCdoik8ydRTNE8sNYz6dhVXVXcf523fYvydenuuCcla94Rm7QW5AIL/
rsi+UgB1nhTsi28Wfik8MkmrUjs1WkjXhWr3KLNa+qA5DS0WU1DYh3mYPqVKW3xqMSqPppxitMP0
I794zXhM7z0KOjIzzRVl1QhqsiO8A0CjaTs3zir+JBe9XJpMKLOfruWdIwHx8CTrQVJZMUFT2Uzk
rMsdjO77j0rkhfsk0HyoEiJ/fZJ7WXAzr1F8U8zEGKzUXsdflJKBYz9OSmqmXNd3HLx+R6bUuMCZ
qHW4ReDC85O83XEeie8gipdMOSpU/HSNeIndt5lxTEoUvkzIkXabwgsEuA69jPpVkA/lVi2F6K4P
B2AyqeoXmwIDkW6qQcbM0wa/RJVS6/YCYq9fwMfz5xycSZuExBSANjQLMA/uOynrC9/Oy6z8ZMTz
j/CGjS2USf9lJDJYk1VFQAqZdj7GCHPA04a+Z7ugDZDd0R56Vxh2SB47uGtXDCt5nEZS2SajeeEC
bxkd1DwLHwSv99e6r2i4DlGOi6T7tcOUtMOg+9C62aBH75jkFky19xsn6SNjzUWjBfUp01q7LHsD
zQFJBjTTADWqq/YG6F7VgjtBmKpO1kYaX+W6XlKLJKo2mFSRKmryLChqWwbW20fdogR8Rcshp2W2
qpI6jRHUimUwI3J0KYrBCqSglJpWnTDAhWllbw2VOuRgAayiH19PKTO7rKhfiox6Tq+U+buhevW6
9ePI7dW4eleYUK8LUMxDJbSpndIoc1BfYdP9VBheVakRf7gaEdMwouweMDFjz2oMrxuEDBsJB/G5
SQQg0m6HlLOh91gYg17ZiPCbBgeaWHl9hZc0oU4BmS7MoPSFTcC2eNvO3IutQQEJaRaGIODELl9s
LofILSNEroq3lYXfRbsi8UIZfMnEGJ+fRXSi1mMis4OJhjxSKOc1pS32C13HJRvjfz+zkUVlCy4l
RKYk+ykiJ8pOXf5we6fmv8g/O3UVmJIGjxGWkcNVFNoryT48YMrLpfLuXLpy/kUmXz6QZJ/pGuyk
zVZTnsN2oWy3tFWTkFAo8Dh7KraqSJwCsPFKe5HIy+29WrIxiQPDSFbaOMca6mobNq8lfYy8+9sm
FrbpT0p29sWpl0LqroQJWX3z4wKn6t+yLCIx0DAeDdw1yim4/pdHqhebqBdBV2Ul0jboIDgSmKK3
lMTNxefnRiYfo1Vibog1jOj3ySdkdY/DWrB0u3F5i4nX/FNc39612azx3ODky0QxIKsjCRcmJiW8
bXfD+q7dAXp1p6yeqS3ul5KcuWAdkPlxot1Al3TaLBeJIBe0hh/rE+A9+B0R7hvtwCAfqy94sutJ
/jGTO8sLJtUKRY27kkfICzQTEFa3fKs3J+4wYumr8E63DaidmPyt3kIrbJX/pBaeiGdVMtcchRVn
YZvHms1V3nX2WyZu1Q+EPlKIF1qt8jAErgg4iGS8y/R1nIXF0oXcjHpXbd3bducuBSDKFMh3dIeu
klloQPiZNCIGhWpVdIkZl+XCLs+m52cWJs6cNbnM6AgXpE3/kUu/wM9nUtEzdQUdr+AbRL93at0t
PIaz9RVV1CDDA0SEJk3rK1VYKZUU/vm0MjhxTQ2FhzVkrCBSdAq+bu/horHJnSwqI2w6AcaiUTQ+
2Git2+DyE80N/HUXvHrqr7D4WTA6Hs7pgTlf4eReZmWI4n8Co5DqUtblr2SLsrKlfos2mAVW6fOC
uXEN1+aQbGjgUUefb+LcVLEomAfxQ0u+LzG3FG++AosdatNIIOct33lutUETghzZaalbNXeAgMv6
r+XJ7tJy8BmUs1FTjN18E/+wvfhdvoSLTF3y3BU8NzTZ0ZRGgVf6MAS2bVDxvbjDKoCENmjUTf1X
ctAeoPpslUdQC+jH8pks3JPZKgUQPBCtAh04wHyTqm6FpE5Wc3zQQ/ZQn8idmoNsrkCYZYFLwfo/
zr5rV26c6faJBCiS0q1Sp53z9o3gbY+Vs0SFpz9Lxv+N1WydJsYXgwFmD7pUZLFYrLBW8q18mE54
VFtu/v43e7uSzPlBw4pKK1pMqfswDfseYbGyI65G7fKHGYEjubFjtz3FX8mOgRj1IJC+acgr6Zzn
i8F4VyBwTpwaCBV2uL9XqJ29DS4GxHexL5pD2bpe0GBBAcaGyi6yaOeXdNxGGUawscllcBfH9kD8
rtoN7W0gKi1tRTRrQZzfY1MzWWxp8JWal7750MJDLwtMZst5r0Usn7CKaJIa5hovrnWmhzFH44Ki
/UVIgzI76kmYZjMxgHwuocQQo64ufYrWcBomDCl5liFIES9RMO9YVsUMfi5JafNWVhhKBtJs3gxm
duzi1FXK2NES1b1ualt7vw4tuC2p8QyNimgJLeSdjpH8xrR18jinu1LIG72UeS60MoB+h7YLQOfw
RLFJlhuE5RAVPCb3VPFw/7AjWINUT/spYordsrQFP/z/ZPGBrapUQV2ApMBhimvqd7Pus+FvYmeq
IYuPAsKCWHZuB81I1EwJ0EwHnhLDAnyuiMFm0wr+COAxULOiK4kZLSUd9loMPolOZbAjmiCY3Vwp
tDBjxBfji9iaczWoHBd12y+lArobQl+qUxvgCNeNbEsTACVhKBxdDiBY4BxMWc0mJtzROhJFhZ2j
l4hMdgZuzcS7LmerR4WsBXHWLEtJo+fdIqjtqhskhNNjgYSkR7u2faANps4aBiIlRjBsKCutS2bD
z0isOb0ei+KtrZOFYtwy7ErQkfX7al15oqzT5nJW8UigqS+rGMSKnkL51GHyblQE3WpbTm8tirus
ikqtESxA1DK0E2uPQyRqZdqWQNBMj0CHKHyoo2VZTpOlzNK1u6q805jgMG1aCArU//t9PqApQOXU
jPj9uviZ9IkbFsh0WtTT4sq9biNbA3O/0WYAPApOZ5B9nBs8DBEtG8BQd0xGXAzuIBqVfCPM7Qr5
ZsClo9ea2moYe2Fa3mAo6W5C3n5ue2S1gdwCXAttlu14sPa9ctcHFpLWgrVYHAfvJxc4nP99IGfE
HSv7uV/WopfeTfIQkWMeeREg8rpjDfhOUYPl5tKvxHEOAPUCBDsxqlsp+j3auAPy6wRW8n2I5O71
pd9yNWvFli9ZnYjCSjB9PUGxBBML2msn3cmywANs2qkJbjaE4yiv8nY6SMVC24Z+wkS9iVIFNXdh
c9P2ev0RwZnqREodBQysF7DnayfKnf6u8EMPMPsuue8Pklv8il/6ZyFMr0g17r5hM42ALQq5mGCL
77oHVbJReLF/yjeqK2FQuAL43vX92vRgfxaTx6mJi8wq0Z2Jjr9YdrL2paV+kX1k7Y2Ui6bLNivI
ZCWLi/SDIejSCLC2QC6bb7ST5iK/fmc5lRcfWrArA8YQ0JsGwv+nWVALFayrxTnPwCLNUKswmSiu
9mUS3xA9+4s7dq0c53JaTZ3GJMBCWqTfldqAykNhZzQTGL9ovzjHUbO00RXA4oA3SUJvi00LZtep
q7PnIcnc67axfZb/PQU8YsdUySpAO7Bqaqe7pHzNSWoTU7Bul8CdyEatF47zGJi81VsZ9R4nfbNu
9MfRtfwA49TDZ3cK/OzIniZbZA7b3vePYssir5xUICsxtVrsVQjCMMzXNO3tNNzWBIk34hbKztL8
6yu5LRBd9QiMwFfAuyylJ/FoZD1eLB8DWL3Tm/RhPgKY7P26mO3YyALBtgHAayBgLDu6UqxKpnTQ
dcih4F7Kj8F4n2F6TFXeybDv0aah27rioFPORn+RwJFsGsvSvo/Cq2ZezFwW45yiOAnRUXss+siR
UeWNkp1AwU3zX0nhjIUlNDWiRUrrocfq2bBnPz5W70XlhcRpTtOhfk5epcFGc/vhumiRfpzNML2Y
JLLcOpa5S+iuyVuMjP6Nm1ppx107dRHPxmxAxpiH6JaH8+8FR3rTEa4kcBdMOFRVLEmQgG20AwnY
iqKhr0vwteU8o+MEeCIUmWx+qiIPLHUuuhGdNM6wi58y1/CBL7gnb36JjA67JR+xH+FSM/325hUA
eXvBQ2Rr+vfsAzgbGY3YRHcrPmB0bwPX+hGfmgPYAMkhudNsyQWQ67H0rhvH5vle6cwZR2kAi6PM
MQVQmMlLghjIzvOhvZmjEhxv2oSyZDY9oU3hO6YRBHYpVJczGk2Nx47UkA00c4Zhate6B/bgLn4s
3o1bGjnSTrdsxYt9KrClTW9Dgc0FiFyAmhkXE7Lp0CbmstOxET7mJpCyrJehrVGyrm5YS4FdKz82
49fcvWGG1dMlEWfZspF8EE1VTHgoQL5Dyyl35Q5SPqiNAs3zREkTX6aTvNeZZPy0sgrYFGapvF7f
5i0fAMMm6H8DdyBGj8/d6xgPShcxKAz4YyUFf0JxPwP08bqQLRe3FsKZL2SPcaVDSKT9iCn6NvYZ
YqK+eWn7t+uSNtdvpQ5nteNYTyHr8ZKuRoBbDejoQLMU6Bkcrfu8Lkm0cJyNIhwiGfot8LS0voch
8EKeqZB6fokeL6wBUEaYeQShJLJ355ujo5GilZZjX1N3vtEB/Z3fSP8Yx+GlP0W76/psnXf04KI+
iK4DBC+cLFWta0A2Y6KjCL5TANNR9LRV6HKS7cH6rkl+HX5dF7i9gP8K5GcQzKzHJCNIHPBo0zwy
ot2TgC8BjVXXxWwf6T+K8S3AYF9Rlale5Bwb5ry0iav+BPIuQ09n2NlK4v5nhEfcFquV1NXzXatK
Q2nUYrHB1CeFp+tukT1rusBVbV17aymcpzAKtcz7GlK05iNHOr8SJHNFv7/8fRV30ZjMY5jLSM6M
TtKF9pCIwqtNi1vCOnTeAkyLTxSypM1ApKog8KHPTTc5yfjWyDpaotDNdYgnlEtFyGObfgiDbRjg
Bow28MHOdQq7kqL7ARIt5SYG3HqR+EUIdPleQQbBv253m+u3ksVZgWpmkmE0WL8ISDsSSvyawNVt
lvOXUff/acNZQGFOhd6MkFBj9Co5Vs1zGT41AEytdz3a3JBFSI5K6A9ozFMwwFSIgpJFgwvvhBqi
CroL1byIzIMhJwroYJHujxTQoeaUTa96LKFtrknMEgCXQYES+Fg/ZZTk98BaSktn6aS8VYBm0tjo
OBOdvE2XguF0zGXLoADh4zSqhkPdBhq+iD0nYIIYjp3lXd9WkYjlAlodCy23pjrOdISCCb1L+wI0
bcld0eQCr7V5NlaacPcYLhdmxjPEtCzrTgYFWXogKcdkXOhnjeRoWhm4xZPwpNelKN+1GX6hpe7f
ZeSutqGplAn43qnzBGol4171gk+QqBR7+aQ9grrNU5/gPPeiF+zm4VxJ5S6goetjg1WLytqCce83
6XMZ7UpQJotG6TeP5h9Jv1Otqz1MkpaZYQNJESi4Gh1skyIKBIGV8I6GaiWlTQkJmY43VeWr6JbW
c0FvnUgNzsNYo1Kh9xfbxJQ3Csqe8fm6qW9uiKmpCA5B22nwoWGRJMVo1CjnxUjPy4aTA6Mtu5WC
B4weXZf0e9CCdyV4nuGdDX+GsWZOlTRTkgx8zrgyzckOtBNjv7IAnBF3UpM5Haj0tD3NP6fgtjIe
MAglkL6lKAody9wCEiiED30KPY3muEQdYni0fH1XPs37MrX1Q+fdAOkcHUX2TeP0rSMJGhe35aJF
wASpF4Lv5e8rOwyIVCRSgDY2XIXfmwhDs+M3jATcj8aLBmDg61pueRQg8QCxAkPXOpL058LKEvkN
cxnPUHXZGedTnnyNmmkbpRMVJ5a6rYhcclMgOCwxqQ5qSZAznQuUKoQoFdKjaKUpT1P72QLq0xzv
IhOQ20H4MueTGwIX4bqWWwcPQYO50AJgVImvclPka2ihYD4+1THEkx5UdpqYKHDZFALgT7RZYThT
58HmwHvao6iEXFsDMrI2ABp6JO/akHjXddmC9SHoIbGgDuaDDb6NpBnUlKR0eQzG2S0I1ecJifum
vQPItIdhLD+qowedKk9TAka47Pt16VveBdBNJt7A4LNGOfB8+4g1F6S2lrcH4PCl8YaVP68L2FxF
c8kw4LxjjJQTkKp6PcoawgcazLul57WSZD9Ey951MVsvQnMlhruwZS0zAcOAKEmlAN9QMUaW+33y
rP8F5hRZy+EOs1IqAwM3BOJlxLAx+u9SNHUqQGcR9TpunquVQtztHJsB6SugDzulKgPz5juai/Ts
udPve+oWZbxvzb/oHEGIh2vAXBiK+LaOaugtuanhHsP0OM0fMtkrzV/0JQMdHM3ugC0xVP6+lDTA
ECcScqBWkoDuFhCEuJtFJbAti14L4S4Zks4Aci4gJCfmg0z6R6t4um5rIgna+ZnRtCIvpxzepwaY
ujLeG5lgKzYfs+jaAE22jjQkmmrPJaTyFIdDg1PZmu9yCRCE06Q+S/1rEj2CLTu6lW6RBZ9Fb+it
M7SSyr/UIsTambHkb4Z0xjT0W9dQuzJdkCteX7/FdPkwYC2Hf5818jACXzt1lJoUu1idHtn43szW
A5l/5AAqASnY13WJW05oLZG3iSLVyrTEYUrBOkva3NH6p7T2rgsRLR9nFrnaqmETQC1m7eY0smdi
19TWIsGLXSRmsc5VOFHSdtBGCjEVXpzZONk5+eqGfSWC199skl0vGue59UnJqIp2BMdATj+cvs8B
Nuw2qJ4aEFWHaeWohopI7i+aOVBuArw8qkHAAePbya0kxKjSch1mTD52Bb1j/cv1jdo6XktFy7Lw
z+LuOCceGOUwYmoSImh9Vy9pgWq246i380TD+HiNdNiRaoU7GB9j+KFWfwFih14S0LxgxBrYOzx+
HmG9kscqLhEZ1fKh3CWYb5C/GbHgnG1Y/ZkY7k5EhSPUUwoxXYfRvW687/T6V1fI7vXl3DjOZ2K4
1ez6uWbxAhKTtcmtDqA8imnXx5Fat00J6hykB67L27gZKd796J8ApNBlF0UCLuI6aXHVJ6R+09XS
i/pfUQBUseEZJoVJsC8rHgRLuanjSiZ3G0u6NBh1py4uy23m5yZ9tG0N9MBJJ2iW2twzvBMQ1wL3
HXgg56e7aps8jBdBw1TuejPy2Zwf6zkUvElEYjh9tLEJ6SBDzNjtavKQtH4W7a9v0/KlnJensgnK
HTSc4jDznUxdUFdFipFHhw2YQok9q0HWCqPVud2Jiqub2gD8AUCNCM5Q4jhfNEsG40q/iBqjwe3J
Xht7JxPlS7aFGCZ+DWxFAOg9F9LmGoZbDRNZJ+BLAJtxAtSEEQpu/i07U2R07yIUx7LxmCthOKpS
2EvoaE+UXRChspHoAJ7XJ9diIPfNRiRO41KwU1uaKcBGAPMEQr8LzIdkIHgYVyFA9ztTdqwmr11q
scGPtVmg3sbdBUzaP5I4jzTPlGCcFOpFlg7oJf0G5DSHsIhc3DSH6+a3pZSKTiuMPKKucvEQBpBl
kFkpksDVSLxBBlZ4QrypsQS38ZaVqwTvUNj68orjLv2a9lZWxkgBWWlhx9NOxyqaJ0LtKfGvK7S1
dmtJ3L0fSfkM6CooVEg+cBttQr+Y5THt+bqY5Wf4Y7sWs6zrKrxQJFUOoS7EGPM9HaxdWVYCB76t
ycJ0gqME+i/uJGV5RlESRUYrL35NwL6y3mnvDcbfGACQev8nhXNxcapodbRkifvqoezBme6N4+76
Wm3No1EAlSKzA9wmbD63WNXI8lReYL1yjPJlP6ub+Gk6vkhOdhr3ht+c4gM9op57D3D+O3Qvnx4X
qBHRNMiWpa8/gjtUcZ5b/bB8RDfdjcab1MeO3Aq2TCSD27JmHBrcuJBh6r4efgwKULJFDX1bvg8F
eYsCfBwosHzqaszUFFjSuJOAfPFV5dEN0/JTqiV+BhIZozZtExRA9vUd3IollkGJJTsHBCI+EjMw
lDV0IfSKWQUsmrsE10adl3bbhA6pPKB3DKLc1ZbHWIvktotVahZWMjxGndM7dMQ56pD/YJUCunTT
ZzQXOHeRhtzO6Q06owOCVZ3KqnQ6ffweVFJ7yFj7UTL5U7bC0gti6y5HP7JgcbdKV5gQkIEuuWC4
4F/nviRhUVJXE1YXLWS+FscHYGs7Cis8Rrs9LhtkIxMXwEpPjGk++kc9M/wuS+FDFgl8waXHAfSL
AToHMPkgsuLzhUMGHIcYtIZO1luAGDjE1bfE/CDUv25N2xb8x5o4lyNhnnjMKug7U2XcyRXyhYD4
ZG5Ope9jGXzKpXIbGaKKyqVyqNJgqmhpXQOUi8lFP+Gcq1MlLVfQcMJrTRtTe46dJvh1XbmtPCXk
EKqQZYQJ/YDnu6kD9WME0hacnUpu5ZQ4U0ZcELPtaik55elnZ+YHA6AdRjjtQ6P/cV385rFZ8odI
XAMij2ewIoyxBhBPeDOVP7o0x0mJfTVkiCS+YxBOYLmbS7oSxt21miHHAaC2kQsDmnxF3tI5PVht
6BvS3zxm8HP/qsUtqgHYioQ0UGuKgD4kmydaUITjdN+P5X3SyW4TdbY5C2dRRBouf19d8wU+CcDw
kBsl1R5Qwk5igCATMBQAoL4dp8lBf/pDiOlBNZH3Qd895xW5p/HQ2VKX7eq0txXQJvzFFv9xF3wP
KKBnsmbol+ODgkEW+VboEt0F7Jo9fV2XtHlQV5I47QfaAFUxgvb6+E3X7DzbZyh+oUkkWGZFmcB0
Ny/PlTTOBZcT4MG0RS8wFtry9BEgPa2EIpsVSeGcTzSkhmRkiyUZGADxAJNiIwgWbNHmbbJSZfn7
ymy0zugjZfHoc999aFZ3E/XEZcEb5ho9ncReHH0vMBxzfbcEmhHOwYGDjQSYllxy7qoLSntwMMS7
SuoEMc5W5AsySbyCgH0P8h9ODM3ayrBAwOuEFKTyCdkDU2n3N5r8EaGeLx8Ge2KQJMKvtCw8JjRC
N3/0FsyzQMzm4V5pop2LKbWuNLsJmuhTeGja6lZhT0phosdHSM+9/BT/XEC0BpBQTBqiqYxbNN3q
WkmLLASfgFcfR3s2njKgnmtvVP8YZ78P7o3BLnRAXfReK5rY3Sooo1f3j3RuPSOE5a3eQFEVibRS
fyTRMTKdoTqBribrvwAahFMAhkCmokVw8K5v5qYTWQnnVrmlQ903S0KgjIEznTgz2YVx74b5a2HZ
ugjFZysde6YrdyeFYVRFOZ60TjTfGcyr0PNvsN0cNwjfnjTpKVPdUUTPvWlISy/0ciC0C9xOycoG
2SohswqiQ9EwEJm1XmFKux4qXl/Nzft9gWUGBpWO1CxnSGwy8ilQkRowIoaWRMWTen2X4SEz6x+I
Lf9zQAjkfEQzlkxlIHryNdepDHVD0ku8KzTa2k2a/exqizlqSGJ7Vo3X67ptJpwRfmKCEFgMILrm
TCUsLbOVDYhD46MOEuXqpmvr0jW6cDwA1pbseqL96OK6tUezL11tBOlgFczPoEMW0ZtdrjNC4QWm
H0EUas28Mx3KRuvRUZg5ujl46pgBnyB1o1a3M+0zHHXnuuaXrvtcGndAZ6ayJGkgrZuBT66qXkYf
6vE/JzMXIUDdR0vAkhVePmJ1KalROobUAn3qmA8/hpGMDyZlr2XSlYJkz4Y2MBZU6omGQRWDr18a
uhSNCIMzx5K+tQAd62OPiCACLm9YbWmjABCyjNYGk08zKv04ZJg1wzEnX1lwmDNQ6RwaCpiS9FSW
7+Pbf96gpe8HnCvIuCDjyF3ocicjDRdOIBmdPMncG+bz/N+7pLS1CL4Pq1IHUNJWENHUt1n4WRNP
KvzrWlxc3WhkBkcL0sxo7bHQzHRuARmKqNVgVI0zWPPNmNKntOgFd+rFviwikBxdnh4KHluckQ2j
OrY6LnAMSoCXrY8Su6xCOzIrX8rKr1IunSAxDxURwTldnNdFLjYH7eGYVQDk6rlqljVITGtryFVu
1NgpJRAfIkhNMlT8RCnuC3fPyeJCyLxPRrR3YhkrWve4sbPcx+TQS5fVzVNrSZqg1rElDkDKgBpE
awgYbnmvmNdTm9G2Adld8EVCDHuEXYPUS2aiKEafrpuISBh3fU6otYArHPsnwd8B1RhvLq9SX5Bj
F1xklxc1t4rckYrlqJV6sEfhos5GO846kHcATdmM43/SCB0+NKpcYM4XHuBXQ7emQ/PruqoXbgof
gB/AXAvgUoFLw5lqOY1qlXX4AKVmoY3/GRkekFcHUiti3LkIgX5LQuIThVRc3Dxo05ISSFBUbBxL
D96LjDHHApip1+GdMxrorUNDid0YdHKvK7h1JnBz/yuWs9MEmaxAUyC2RocCQGJj6uppZkdFYIf/
GW+LU5HbzaJp0IgrYTHjFig3BTa02l/XZnu7/tXmwj82yMclkOPE5h2wN+1hODWiBohN6/+zYvzN
ZfayNQcdVizE/Hcjodit2qUc3nc1E9yRW35yfah541OnNOt1aJOioYz2I3J9gBC23mZtcto4fcib
yp7aWlBYEkld9F+FADKJIyPQ4Urq5DgArLkiN2hptSfFGRdMhMqPuty/vm2bRrjyXpxjlqOBysii
AjSXqW5VKoCY65/TonZlQ0Izq+jpuLmDK3Gczcc94C9NC+IyYwIv2IGwx7qdHE3U3LQpR4U/Rosu
mv35+wZl50KZpr5xiFWeooA6Bss9qcL8dCHqyN1cwZUoTiUMZVvMYB38VItb9TsZ93E6IiVTOA0R
PRW3ZaFNEmU6GUBS3DHuVXOo8gIHwNB6057K7zTKjghIIxch+b7Rhb3Oy3vl7GG8+A1c1/8n8DeF
18oiDSr1BZPhN9CRfJAr/Uji9tSG8qHoP7qovkfjqY0U1E2dyzgm2eG6cW76lCWvCAgoRJK8Y67H
rAwyPE8BoF65SQ3GuvkrMAKBH960lZUUbgNLYC73XQIpchS7Us8OcpT4PTj6MkPEvrt5q2L8F/VC
9A7Si+FcE8CsTZhDltR5KstAw4Xui8xVQ8Aj67YZAh9cs3XReOzmOgIiB3lvVcd2cmaj9qTOs2GA
X5mAGE+Gyla0xCVSJ3jCbPqvP3L41rspkoYgl1jjlKnlZNo3sNcNBUgOMbGNASaj+WFYunfdRJbN
uTDQlUjuwT2aamFIGkRm2DArcnFfs9xp62+JUtgyEThokTQuQp/NCoNaJhZSB0N48BxKT8S6jfTn
qPBCXTAxIVpMLq4cSEH0QoYswmpvltypAHIOgpG3gqHNWXFTjDFdX0uRRC64TIGKjg4BSFRQ9u8A
i51YoTfgyRviZCN3+ZrF4z36eX9eF7v87LUt5O5apVBiZpYQG6K0ldeZGwEI8bqIS+iTxY8hlFxI
flH44esuaoHeLxpPiE6km4i9NfVH15408EqoewCON8U+1/15zuwgeTRlUE5g6sA40f6ggacsjP9r
OoH7GG6dG8C9symDwow85f3kVekJjToCIZurutKYW9VMQzF9qKFxmh61ZvTqSUSAsuk3MVC3ZLoA
a8Y33VNsVdaxGb4MS6iwn60eLIgoZi1Kz266r5Wg5UNWl1Cqa0GV1BA0VJ1dMmDxa28KEfiuSyEg
bEDHJgZAAMAt87Flkylqhn4hOBJ9wEhevCt73QcQ4X/elnMxnAeRaBxqqYa9B7QS2OtNGVDvcSdC
jrncmnMpnO+QMAfZsQ7KmLPq5slbAzqQOvgajG/Xz9W2HGAQYK4EUQLf5WqOlZFkBLGP3pEdmBP3
jUXB3DF0u4GoTLB0l+4JSi1TTzA2BZbNuXrVTOcKiStMN8EMoulZSxyTutFCn5Z4eHvg1ArcxuUZ
OpfIbVYeaSQNMxn3GZnv8MS3Oyt8vL6Cm2a3FGso6lGYW+Nsm9ERAx8TlJK07KsoBv091WmwC1JQ
TlyXdBk7Iv+NPl30Y2JOBsML56coq6R5VCYdNdK0BOXGnnXand6qdv2phoJ1uxzKxJAY4I+XbhTM
YFyMSPRtqaZmThA2To7y4cvPo60+lk51Qqk9tWt3+Aid/ksRtf7/Hn47v0rO5XIbpuBpZk7EaBxq
v5jH7GZ+aL35nvmPClhVqd3bxa7Hf6YgCrZfDG902Hu7kzzTNTwwmO2TN8UhtuxaTnlTup03vGs/
r2+CunzBtS/kTqZZlg2YTZYvvI920Uv1Tr3IMV3LwxecKm9wO3s+mrb6BJSUaKfZQnyYyxDmfIm4
y2eWgUTZj/gAkDk1zbtCXpTkoOcPk4abQmDcG+HuuTDuEoplNSylGcLUzFX0W83wQrCLyOgQavyg
em4Cb64ELmnTzFemxx2oaWBJEccwPQPw21qPQggFj2pps2BPRTfg1lpqRJGphQLLQnx4fqTQYRiw
UqI4UqU9SpqNdnx7YkDbCZnbNydRi9xl7wqO1VoeZ95FDN7UBMO6TpG+dqh1yHd59Q2vP8cqb6UJ
hUvf7J1WBCq75XeRvUVbKF4OwBblHMdYjVKUZgEsZrwHEZMUW3YWegqYfFI0XcivpqisteUT9aWc
hVyxhj7o5YNW970VA2hjAsiw06X+0Hyj5dsYCM7hZc0VS7mSwaerakOt1K6RcHM1zfNczC74g1ka
f9OXpOqkPCiVfqqMzJXNAa3loZfO7+j2FLjky4oa9xWcASVZHOEzoOkwVE5lfNVB8ZiPpa9g3CBW
3+YhxFPmRpLiXcN6ex4zQe5667CsV4EzqLRUjNwqsAoETbg1EFRm/X1WbozkgY4CbK0tK1qL4hwf
eOarmrZQVUa2s6mAuE1drf+ptT6C7bTdUxHc6abzWUvkPF1paAltZ0hMp5ek3o25E5a5LdHK7dhr
S0MPnIeN/N8zreeGxbm8EaPR+rxIHelriWKALoq5RAvJOTgzB0VVW0FAW8yRHWJmXwJoalvE6DQt
PU0L3grQGs+F8XT96tpyduvl5NyA1AZVBRZuuAENvAbjs54Chb+jThX9kySH+L9nZZZ1RI6EomgP
aHrOXuYO0zGZDNMM819Dx5CMsQtg0P9nSKnfJ/CPGM5I1DpgCl1OQDcn+6CdbvVO92S1FrwutgLl
tTacVRhxF8qtBjFy+1QMy6Wk+UXlUPTnXN+l/49L+aMQZx5aHUxJKEFSE1XOmHWeEb+T2VXpDsQX
gGJenvCGM0cuSpC2QPbirvjgZpn6MQE+pwCEkHNn5tgq5ayHrTNkxvBPnurjbhlkPRQVBQdGnwfs
Sar09h1Ee7XLmr486qh4ek0ipBrfdGyKihEURceIrrwY8+oK0TLSx7SJWidnuhslLxVmQfFK0HWP
xoJSwe/u6gutV7K46yoYDRanLbSmTe8ClQoyIWxOXmt0lzbWZ65NLtQ8dUa6q1XySUFPJqMlhI3D
jcx+SWbuw/wPmfzDUiIHFb6dNkq7JA6e6iYBmDUIWi3RXIlofbjTJUVVih4xfLMk/zMWh6HxK+lU
Iokri94CIkncAbNQ606iHJJMK3RK6hXVSyl/hHXklRijv26Am65xtRPcKQuRwNLBY4g8fOZ3DUaN
HcwcAcixsnMjdqT+XYnfrkvcvmRWIrnjhuhFojPBcTPoLjEOUu9heE9KiBM0ALl+tCbkl3rROVt2
55rFca7YAklf31GsqVY90h7WBKbp9j2bFa8FhlLRdHa/pAwfJ9NurCP4ewRKbwZoQOAzUM5HOzrf
RVBrU0DbLm4dQ7nBhecMpLdBbDAndzjmVfPNDFuMyD0po0OGl8E6EhmzMSLiOXXbsv58Bbf0ejr1
1aDiK+j9PflEr++ucZMD+qBkW3c6RG/24MqH0vlR2ZH9C+VC2U9dyc88y50/r6/I5t24WhBuQ5R6
Zg08TuuMEjB61eEbkhigxykmt5frg6G37tgbVGAGm29JfSWVc3JZGFpRq0Bq41K78KPI/uebdRfb
wc8Iz0j0CmIBADVuYwoETd8HaT+KHtwiQ+BcXwwy7DIDsLmTNjbmlJwhcstKBPL/u+/l0tz/3WiL
G8AokQBPMgNSAFySe/1eBT8OOXyB1vbLsLWfkxN61Xsg2aYbH4oj8zp7dIZP7emH4sR+ecicwU1d
8SEU2B+fj+rbTjPZ8lnhqABst6mI4QdppDhl2IyvEjOVJwWzj4NDh6g7tn2MuZ8kj/t/dCXRwWQW
TNYXhseTE2sV61bucrOzw8LSp8d5DLpPcE7WNwprA3SzU6N9QkdX709Rgv5TdUgtt7Twsu3iUQK7
VFVZvR1FdRB64N6sj2FidHs0wWinEkSptlxLyuMo9+QZ2YcYyVowIu+DqDLf83YIjmkTTqFdDkHv
4kgh460N811BrWyXSKO1a4u29GpJwhSR2Rc3Ofr6XSSXG3fKm+41K6fhGBArcka1LpFBt8ziNkOb
032JqZ3vIMMxb/N+rnqQe5pq4solo8QPDL04atGY+kZAZbdAE5kNjgAdKd5W+4y7tH8oYdq5Cy7Z
CnXouXDnLo9epIQRG3Mw5kOXsQm4BHrTtzaZZ2XfVaaBRv9uIj9kLOApqsOiQ4awl0M0VFWyZtdW
NO4BHhIcgJFPAXSXAO6/t6zmzZzZ9AKknvrBHMfovpWBHmKyVDnUMkhUsoHJv+JaZY/I3sifrFOt
Aysi/GJgNrlfTbQGl+ekdIcGxahjmOryoxwMoeaiOmW+Mpl1t1E9kcqta7n4Gcxgug0i0gdLj7a2
V0AHnePizRr92CeTQmw16qzCRypL7+0mCIwcxaa0H22Ug9TJNhMVMDpjGz7qgQoG1rLKgrsWVOgP
eKhHmk1qM/9GmzBoAUoVYry7pY1k2mlNrb2sF/qDHKTdMco16dYiXdY5lQx42IYE0y/SEt0p56To
dtcd5O/0+bUzrJ4HZPqMTGEq47Cot/ETYsFvifuQHgP3B+ZNd+p9eYjd9+FED5Mf2eCcE0hfPMQ1
6Vy4k0dtabHFU5q7rx5JtX30jPHn+bGw1c/ZM73kETMi9IbeByDiht8UDQVuBiYWRo5A1IgiLF9+
mjIcaz1MoX1X6nY31bdEn00v6IfveWL+SJv+hhbYNKOcDtdV38wZIW1jIPuOzkJAi54vfFxrNK/G
hWBYaf1AAxBUaVrfQVis+43GcDMQCUEn2slsOatjW1KQSCrLQpBoWO7iiw1YfQV3V9OuKU15oTlG
TeoukMadLh3mfAe+Vfe6vptOeSWIu4kZRmklFNdap697pHv7lNlVEtwYsvTZx6bNhHAzmxGgIYMI
FW1qQF/nHz1SllrGqAPVqhtOGm6cyXQb+qzAN3chnjYuG28TEdjulpaYZFzG6xF74ol8vql6N6l9
tiBpyc1XQXHPG++kMWyzfzdEnTTb+iETR1TQtGNGmDs7YQTeT3QztpjreglHDOadDMxWSb1rolmN
6n5cu7Ei4qXcCiwAeqpgIlBDlwRfrGBWHFasK9r/R9qX9ciNK83+IgGSqPVVS+29d9ttvxA99rT2
hZSo7dffUAP3uIollOD5BjPn5QCdRSqZTGZGRiAYlZ4p0mPcJmGN5/ltb1k0g2kZ8Fd/AYfltYmx
YB1FIl1NO565nqXc6e3nbRvzA0d2ffPMhvQAwtsXwlA6bEQ2FKs13nZ7lkU0vG1l6YCdW5GOOR1H
IpgGK12PWZGMeX0H9g094EPk37a07BAERRm0zGf6cclUYpV1qigwZfY8nHqk2bhDHDb5rKn24BeB
/jnqbDF3AqMma6F86YsB8g+125lzBkLQl56P13EEnrsWHHIAQmBqJFEtj0TdShXlygq4MdCPA8ej
gWEHxOxLK3rRkgGjk7mf5u7BEMw3mH2Xr86KX28lbgPM8QIXbeNSABnMpZ02jTrdIfhSWvLslB81
Mowh6MfOBwcuMCWNonggX7r9/a48Zbb5henCIA5oLKUdVBw9TioKm2kByNpL4nCvsvbI/v6PduSQ
r4s0AjYYk3y234oXwFfs6YEb3/9vq5HifZ32phUjVftq98QOpM+0F0MFy+DrbTvXHjHvGrDIcHnV
teXZF5bEVau282ryl757KtUHZmxvm7gK6l8f5o8JKVDEZj257mxisP+J7L3Gg6gCNeTntMaodBWR
YAgIBxuck9CKw9iC5HVNayrjTKM/1E8Rd59VR6xc94sWHPSLwFmCOSGZpJRoaUwTCnIjgcJq+t0g
K3F7yYcdIDttAMQhLyavQMT12AxfREb2W0M2hFZ4Tj2UENa6/UnW7EgvbH0oQTzcg0bEKoIoz9Gz
eIsg4c3WsF5L+wUaLxBpgYMDyAbpPhct5kJrCywf3H3Qq3/zXl8J2l9o+YtbCLgJIEYd6MoBS49H
zuU3t9D2UIfOwgzcCeoU+5/o+dsBC+nPZjuGeH143+70A9mYIbR/Ju97Ad757hChfODgmQT6CO+D
hhE4+8btGiT4C8V59dPwEQ0N0xMYZ5MCEodSTTmWGIwVZu01w6sqqBdD3xeCAh6v7lz307DSp5aI
TZY+qV2zA4/Vq9BJoGpoXEUVwhdbg8ItnEWwLBAkIJh2A7JF2i4uctrYOkZcqZUf6SSOPNG2hJmb
EcdynNbU1ZfMYeoHpxL56YwDufw6VZVnWW/Dz3gz1T9Gm2aOV0yOrftVnje5h1chUEmpYOauVAro
BxlGZ6MfaPeHiEVd6IoJ4yaQfKxKrxUOCJzVtGveKFg6Hs2qM8zg9rlYiIYYhrJcUKGqIDqRCZ7G
ikwtUfrcT6bdaHxX0xNfyzsXTSB8WCpkCXGlS0Eq7nSNTzbmrbrhBbRKY3bCZOPtVSxdvxA/+GND
Ot6jqbGoaWDD5e/TTwNfFwVx8189+Sm6pzziyDyLFZvLyyIIvS7UK66mWljdCqMCRQDQsPso+kzM
0CAft5c1/2rpPGFVf0xIFy8FlrvAR8/9hoa9sss+GzNIy/vJDfVmpfexthrpI7ljlMeGgCnXQXDU
dn3yE3xLt5ezcDYuliN9pEyMfaOpsMGSEXNInmF/G53Cc7UjWYuSC+H+wpSUjmk241SrYaqvfmnK
IW8+a1QSo+1fLwhDl5qFgubcm5LzZzp1FFxbiC0jSGQ8mqkBkFkHJ6lOg9L+LpM16eklN4dBxP0Z
/I1kU7pdMKplD5Ezz5crPPGg9hb0RJygyRfY0xhw5oJzBTNyrN+CZ34ttM1/XPJGU0cgNRw4O9JO
yThkyTBHNmEieujcgPfqTlHdjY1BQ3DrbhRB3qakx6Q0JBb0166OVlAHCxeriVtVm38ByJtlZqQS
OcQERSykh9E/fQxcVbMGTl3wGQwgf5Gz4XmMWHUZuvMuGhjpKDilaGjEe6YdhzIU5fttn1n8hudm
9EszEDVU0AzHNqrfaj2M3sg/6o8xAIWNEXnjioMunOqLJUmX31DGWmtGsNXZe7wfvYQ9uE64sqD5
j8h+gXc3Hr+48QDInn/EWYe24VMy8QZ0faU5bDBsVXtoZ2i+3WrjtnWzzCvNPgvyKsNMRNoO96D+
RiFc681DU4inrp3GtV80b6H0i3D7Qh0QQFbTuiIRn9IeBRCB22BkWQiSHjTpNY+K7mgztPN0vrPd
+h5zoNvRpHexHT3F7G+xa0jSiAniMIyH4H/la5UktDdACo8ZY/0T7HJe4dxTVXkUbg/+umHlDr+u
DH5Zcw11Zn/AAJP0mUnXgOp0Zn6oNUo86E6dXEoAR2QV+9ElVrrBi+ehjSb7XifqXeoodpBO2coB
XUxM4QOov2AeGd0s6QqhphMPHY0x9l5bPeoIXUFUFCUL41VxocSOTgAHWnPIyvgIXm8csiTNULvF
1MC0t+2Uvw4kE5PXKrbx4XSouWcKmQRS9CI7qGwsY0C38Je8prWa18pNtKCmNarmTdmOYTRZxZtu
tbiF20p7VVtD+WRlw7ZuqujfTErZLm/HIkhjYzrFiVGAl45SoG7QZXkUaPP8dXkDnX4gFuadwHA+
KoqXp0JNbLUbtQRHT58CTNMA0/eTTmvSQtcH/NLKHDXPzh51y8Ksc1hJyDFOXwQAKdno3z7g13ER
NnDtQCvCAVeEPIFX86KikwsbDMCdCXKDIIMAR3EM4pvbhq7zg0tDcn7gli3FbAcuGB0qM8qviN25
JJy4x9agXVdV/LniBMIEYusaakLyo0ChIkfPDSELxERm+dAlQWu/dNU9jkpWBXaxghlayONmqDug
2vNbHQjxy6+UDUBH6l2ZY1QA8n66/Viav1oQ/GUa94RDNsOayMFiRAAlBJlfITNOXLKI3prRCxsE
HxhKcZ0nzMeU4ntpv8bdh3CfEtAW4b5p1hAi196IeAdPscF5C9CQ/Pjpc3007Rz8NmiT7gaNIkPJ
HixurGzn8uoc10XlENSgV4X6FPzRvJ/ZUiraQ/Dgn2YErfNxwrz+AELIULcPHURFa21z2z+vvQbL
c1HFxvMb9A6yIoFjtDa1MCvjW+3bJF6GGt1ZaJ57mfKm8p22Vty5BoAhrAP/rKJgb4DoQeYlFZWo
C1C4gxqlfYOG9EB8NQtoEraZZ6fvJMeY1U6z7p16e3udS6nWuV3pHKZ6XCq9g3U6TbtN7GHXj2ta
JtdHHUtDUQmbiSGuK24r3vatnpf4gtANrps963cjK2bRCsxnrFR+lpzy3JSUb2VVBMp1vMt9J2rx
BLB2jpl7apGvOMfaiqR4H6UQ++MxzFDN8Orhccje3QIkHOPveBUwsxRPQGQNihkXAQWtyMt4MnOe
NWXf4qaFQJH77Kau55pPnL4ITLhYa3Rn+pI/WIgkaBQQND7lYKIxpWOczAkeRARazXPrF33ClwsV
9tTQb5DxVYw7EX2MlV84O4Jnan0fY3pIS7dOd1SN31xhXlG/5NOutIKkLJ5v++vS1p//PslfLdaQ
zIyQeGAQIlW9btxw+4k0/7TJSopz3fvGiUQ4hSguynsIcdITgXCn0WITO8FxQ5XJNh/BDeqxGPNE
2ROzxiDWiJe1ZZhXiOz5zxqwDern7JdJDtnwrXQGzxp81Xpa7+XM/iXlvBc/TXJzoWMWZZg3gRXH
US2w+SFq6ehaEvc1LTYW2pfZrlKCPCqC8j9Q6kAOEDsDHhoMCcmPM8ZQJUbpPgcaVQVoBoLIwH+o
Kwd5KfyeG5nzlLNcJ2tqt4SaH24X7Ufbema7tYsNiV97c1fQB31tyuo67cG3PlvT7HVn5hgbzSgB
eYRvmRhPszyD3A+QiHPXnp1L3osCpGpaFrIrtOIu7YhRwXetEG1J1kHeb8+n5xjPFkP7yNeGCRfi
Bq5LFKWh6YrrRK5XQIUSqCUDppL0xUJRrLAB3q8eIs3LCCa9V9K5he91YU36Xn2qR7kys1Nl6X5i
FQRdY/B8GJ6le4Xxk0AiEvqetyPBQqy/MCl9sxSqn6XZwaTOSai2IuirO3XNMRY+2IURKdxMfZpS
PnOIRX3hsfyAPBjb6jmAia6BzfXFL4bzhIo/eiPAz186R1GmRm6M8x7mL8mw75P7tiRAUQVmFBrl
a5Iafox53fJ3Yp3otLMJD3oDfVR1nh8CwXEbbTjFxJYIIesFEDmwZd0GGUVmeFX80Lt/fwmCkOzP
z5W2BvFRlHqCv8+BwnGBVtT41mb/9IoT2r9vf+rrQXCIK5zbmt3v7HxyBwJR05ylUPZPZQaN8j1B
/8htvSzeq2PIk01NTq4W6tVjax2KsfSZ/uya73kRb+u1K+h6Cuni1+jqjFs6+zWNmtNeVfFrXGwz
iC6jOxM8CZnqNd3eKiOP9u+CD1vTfCyLoB/+Q4sWm/E/Jjh50EpBTaAZ5tSUssfBfYVuPPSND0O8
cgEunq8/ZuRZK2WiitskMFM27wnvg6jelaxcOcRLceO8eiPFjRqU1VDKRPWGOPtu/NfqXnWC1vMB
UtCVs0nU7YojzQFWujmhvoPHIPqQDlJ7KXPr3Ckees3EW4knPjDYefJmV2FOD4MxYRDwO0FJpUWK
s7LMr29yZReSgWhbQAISE7aXLmMXyshpZYEpwWu+iY8iJP+QIP5dATnpJXueedHv2Ku+t3fOcVyx
vfAdoQ9h4zk6v5+upnoz3jJqg8Rv7vo4TlC0224Ib2/rwlcEZF7DwI9qQ/dYlY5nXdj1wBIF1ydL
/NbBbNgWiEa0zTwzCRCL0jUyxIX7+tzgV9317ARaesm1eqBwGyP18hQTcMl+EqeUrNTBl/bubGFf
j9MzO50KsUCjcPGeUCKAUlFMGjCz9R8+0LkRXfKNWphlicjtxxCrcalP3O89X6FAWbjHIO8IgsoZ
sgJPkO6WzFKmgmTwP/QzT00lfMIwpNInYTXra3Xpyr4tXGUX5qS7AQrNJFJU+Fyu/86AT4Q+upcr
IXMODvZyTbVrzZrkftwUYJksYU23Ap5+gPrfM/huyAJTf8rE521fX7imUbmaybBAzIOLWi592mbu
MoAEM/+Ipvy22+Sv1XY88H0TOnvXV94S33iITmBJvFd+AqQT1tv0FCDgeE0YBbd/y7V7Xv4UaZtV
lVqlsBXoGTYMj41Da3RAca3c89dnDUbQTEdBEI31q/EwcyrQCRqwXh0tbUMEDLPghf1sK/vbi7kO
IrAzkyyh6YU2tZz+pFNUqXUCO5r2mdkhylgT+66XqddB2dzu/dhcueCuJxTmsu2ZRWn78K5ONUph
kTz8THzy3oQvGIncivD1l+tN78nzr6IJEx/ovMQDeYURJKfayw/VS7SZQhKitLdda7Bcn9PLnyS5
cq72lTYW82bTEPw2nXto2h+uGZRrQ/ALralzS0ROYoDRqftyduMJyGcUeSlNNnZLozuQTKWbxC1M
ZE68+m3EVvQca068tYSbvd7+5teUExefANznl7FPHbWo76Hb7vc+x6sBrApu2P6Tq97jGNSgnEhw
bI7Kzl45OIvbbEBlwJkHca515bnLSaGi+tyyuwac8bn+5Ng/BjNgfCUSLnr1maX5dJ3dIIWZqryc
69xZD+ZNABUYqCrAVV4Zu7j/3hlPRrvS3V88r2cWpVDvGBTqiQQWib2t+nDSbbQjHmj9HzpR8KA/
XQ8ZLmYMcTmMcz9Ctf3EwlQZxsfA+YlaABef1HhWk9fBvYewwW2fWf52f5otUvZNIzWNrHJenwax
cNfjyqPlhqUbqv1K7XkxvP5ZoNwE1yIOuc4KlhQjBHq6nx618f32YpaP4ZkN6fLXFKXGLGAMVv5Z
z7UKCxSz26kJXZqAYv2tSz1l3Hdr+poLK7NAxoMCPgpcqG9JPpLGAN86WYLcPj3Z2mNuvhd/n3Gg
enhmQgquiUWstB9Ro8rKx1Z/5N0bqzBu86CLlTC+ULK8tCTFzIEBiYQWIR6i79mH4fPSy73uG8aH
NtGJ3Hus9w0v/jgg53loDiT1Pj/Vn/lK/eMLf3uZ4M/FUjQAcU+Cr09ujI8g75k1u5FgaeAv8Yyt
c1A/WO5l36ptfixjfzoMn0Oz0VeSx4XTcGFXii9MoEhpd7Dr0MdcfUmZ7zi+gYCejru/d9ULU5LT
ALvm2LWFfXbyz1Z5t/6Ne0wxjV4j7jT2TUvvIro2rrcQyy5MSk6UK4ZROilWh3JSr71P6pa7p3Kt
1zP/lVvfTnKgbsyaaXSwMFf7PXYfRAmo+8zi5zzZUX0lpiyuyAHjNDB4cw1VeoCqom/ivkel0UCh
oENXDuNNUX4iYuVrLZ7wMzvG5b2T9Z1OshZ2oulBNwNav3Zrucr8J+Rtg8MjgszFaFNO2MrWiSud
Am5PdaA51U+yVmleNuCoUPJUAYCSn5XEQXXAniDAFmkEbED6y7RK7bloAkjIuTMFYJcMssLcp9lj
0XOU+l3VzxaERG6fmqXvPUMt/78BKb7HraYPU1kAOVg8qWim69mDnT/Ha+nc0uc+NyO5FU9Zh5sK
64ib/VR+s5mX0hWPWoo05yYkj4qjJsLkJ1biVN+U5AeIvR0FBbgx8/I1ct7FrwJiJschmC7VLGk1
Tmb0WqOiv2YmJ6Ot/aZgK59lzYK0mAzJSlXNXeUWVwLqQLW5koUtfpCzJcz//1nex1uw8esuYABK
/JYYr2Qc/LRf+SKLNqA7MevfoOgntwYjOpUsG9CCr4YHRQmc6kSKz9vuu5C+zqKs/zMxu/fZMnIe
NZlRw0Q93reOJ9zAAJ6rvmPKTtQswLjxyodZisW6A8QheheYcZDv0ZmiBG15VB3jccOsJtArPLnG
QLFOiM9slTx10anPzEnra003hhYxzDn81Gu7xP5mk2DkO5B73t7I5W/1Z13S5dl3DoSqJxgSw08r
3TJAbo0Vl1tcC5pYs4rN3CmWrjGHuQUGYVCQJ/VrX78l8d6IAMV7SdOVjGvFkC1l4Ez0oigYAr86
7rriFVlrXvsdcFnWysDI4qb9WZE8MBnpDoCFALz5VvwdShceJKxCl6x43GKEdoHrhlovJmtkj1OB
tk+hwAkXB4czhFUwAacKiIqtZIiLEefMjORpWpumWhzBjK4+Kco7U4LbDrb0kpj1QfCJHSBXkNhf
HtUqtdKSzkABNhUY/I+PTpoFJNF3oDM4qv39UJbAkuglAyNTs4L2XmiJoEpgAqNuzzkwBuMujacl
SWynnRCK7rVjsUXJN1AVD41bsOJ44AtMvWHF5Ff/QU4/zk3OkeQsNCFSCJBNwaS+LffJ82u5B3+J
9t31WVB/onqwje+1J+0n8ZUALCLK79vbveQ1IPUjrgnFHPwr7XZLCpdMJQ7b4DxUGKk1012vAPO1
v21m6QQAhzHnD6jMYhj8cpFx25GpcXACKm2r03+78WHEqPttGwsQK3y8P0ZkAnBejAJ6sDAiah8Q
mgDcD9T+Ydhb1/RBMzmVzyn4JPKVw710IM6tSqWfaCRo2s5Wm/KYtJVX//2QIZZl4yDgbEMjRK5P
cB1j41ONA9GC30X4hp02W3Dg6Mxndma1vglhimLlFC7dlwTISbTdAVKHzNXl9xrIBN5J0DP4tDXK
0YPOVQqWt1phvp20ztbsdeg1NHVyp7QUtb2x0La3P+aiw/xZtCHFZjSQm8yZF82qj8LeM+eHEJvb
JpYjzZkN6cuxvqOsnmBDs/agsvF6bgJ88pi3jxNKxA0NKgVkbOGK1avWHZ7xaF5YKt4CAKbKpUIz
6awI8kqlX0FqhZB+m2gvDPwj5U9zfEiyh9p4sKztxNqV5V7t6Jdd0ERCoB4DA3KWBZUDiFSB191v
lQ/F0I8lVIzLaCU9uJYrhhX0B3ULoJpZG05yHIvTQjeLpPJtoI34COT445A+WUXYmdvY2qnNSdc3
UwKoTbIh2o9CXXHc6wiO629mGsZ8GLBf4DS+9NwqBTcBbvXKL8fNYDxgQLwDOw0okvwOJBPiDrFA
OJ8O5x7E7QLNXMvIF7YZO4ALeG6Paror2adKidG0tgOsTD/0yS+DPcXRSsy+BlnOa/yfjaua92ib
1LQ4bDSu8aTrwiuE4Q/qLwiYnwBb35Gk/NlG449UKJ4utH2drel8XqW30i+Qjg54uVord/ALZpCi
C2hA09zXcXu02iEwkd2Oyara7uw5F/ckTGoWeC6wtQsDAyyfkfaaUflKDeD8VsH8/7uYZp4Zdezb
59js6iemKmax0c0atDzUtKPopEVGtrPrCuLYIjfUQ+o6/dqj9eoGwC+bMxYUQ2ZgqDw4YQ1dNVTE
KMHxZ26VydnUyV9nXbMJC0NMGHZYQE92VpGNNq5Mv5+iPdMdX++alZNzlQnMJsCoYKHaMueP0slV
xcjcCS1cvy6Knc4iTxlOPNEha/H3bBG4VjTo8gHWhcfj1X5VaZ5BJRIksynGSqHfVbkHs3qK1kLt
0opQDgFJBPIOdPOlZM4BD1SDWIXvUqhHTf2lMrZrBhUDraayFtX1Be9EtoqbGvjgGadwGXZ0hdRG
bGczmvSe9m+DOXlqvNNyKH1XD0r1ZomjMA9F9xZbK8+lpaN4blnKH7tS50nM8wqvmDub3WnlXtcU
SPTc2/GbNu3+/vYCIQo0F/CmxfCgLH2ZGnFUjGoFNnU04I1Kfx67V7erwyiqNnXaei3p71Q1OzmK
c2g0+uO2+aW1go7F1TEXDWzvV2A8y5XBO2gKNpTz7eJ+G83Y0yuycVPHj7n6Dmc9tpGxciyus0qc
CwjCg0jeAtIDhBiXX1YZRhLTCCseMvN10NWDMmrBoLVohVnRydJ6b8zcg1oT36S/C8Na86yl6GJh
r4F2wMVtyxcKobFmdy1OS9WcnNprm73TNz5zRg+FGMcNHXfr0k1OoLTgDyZmQdY++ZxqyYEXEOoZ
RY1XpS6/XrkLHXehIjD06V4rwPdmYoxT+YwRGyxll497g94Nvf/3XxpiNsB8qoAsgwjlctchyQuS
zvmCwcBcespaXkANr63vUBt4mURyb6cUjNluu4IvWQoZLpD34EUBfvFKh0MjvMwT0GSBcgWvaAH1
NQtJ2dB7qhatVNDnFUjbivwaXB7zMxPyUnMicebLtDa4as+al535y23EFuN/QVs1ntvyvY0m8u39
vE52kYzAfWdVQxhFv/jSHCgFhMhmdD9Sn5cBDICOXviVmoWaw7Z989i5qt8Juom0NTaDhT29sCx9
SqWyUtYrsNzQx56mfltyT8mjDUYs1s7qQhSGKVxeUD/GS1OGpykjiN7cAvGhncjBSFIPN/8pVqKA
1DzMCgOI/nhTOc+TFR+n3to26hrX2uJiZ2j0POgwjztfbnM5gakvLrHYSfnZmneNgpme9hn6IH9/
PoC8tlAhA5gFSnOS9winoFBDxkpLTRy404UI1YCtab+Ust0pxbDP6bBdcaFFjwX0D29CjNWpcmXG
qG0butWwmSV7s9ol5kGLtjzfGSqkZHbxFBT2d1M5le5GT98UPBvbfmfaD2KtRLRwC4BTGZoACMjz
uKyUYgviDrEy4nekUJ7LtgZ5tc07h1M/i49ubm5uL3vxi/6xJlcVumFkScoQ/8uq81v1O2viYBgw
L7MW8pa2V3eQ4H3xjqEkdOk6FJNovRBTBXIpsCIqiZ+64rnU6mNMsufB5U+317X0ioDKAQH0GQ9S
QJUke406qAlIqCpg6UbQJ9Re3WwyAfra+q4sfEiQQhOdlt8SJ/EBgbhtfOFSu7A9H+Sz4Jd1vaZy
SN9hkjbyJ5qetHiN9HE+AXJ8Bek5hLdQgzcAGb000TV1HTvUAX81kNxOKnxTHZEFJvvbK1l68aIJ
CpZvjNhAPVLu7pnCMDtQ4iG8cbfaJlFsQMegwMykE7lBZw75FsNUIOGzYBxgsGYE1DOORiSGkfmm
4LLZd1UxrkTCBV/Ch1XxH2DdiPZSGAIa2ShGG4+lKmuE5eMRRE9OnIHI1NVz5PY2J9nRVGharxie
z56066jYI0UDaYpqQRn+ctetJLNEpTHIT0ahzu97iwX6ZAHYV/u581E0UD9Y+wALQf/CpPShE1G6
fTfApO0MAavfXK766lCEhpI9YrgAQwNQD0ZmM3i5rm5z1/V7qq/UPa6nrHC9mvO/2qwYDGj25bqL
EUlaKnCYOEm8LkcxCTw5zPzdkfZoqIVPM1x4xoebWOjR8a0hoHOnlbukeOSOtcvM1qOgxk2t5Egd
axvrijfUqwXSpVNnQizGIHjioUQieUXXgBRtdHHqys5BNncQ2XtKPXSKaBO9pUa9N5J3rQF0HMTZ
OqYNITsPPuu1kemlg4njOA+jolJjylcXDgBGzCckPglRWj8xtGHHzaL0ScNXnkbLlvDOdIAXxhtQ
8gwNcNJczCWD1NB3jhbvmi4PrdxeuRiXbggbo8MzcNzFy0S6jwaVKCAkLmrfiXUEUSiw/k6qamMU
azncgqejiYlXJiTv8PqRd64cEzNtU1b7FaNUD+NELTamylskbgowVs5of9eEpu0KTDKeGrvRTo7F
taNR1hBtBHfh0+3Qt7DuuX4JPD76gfhnDkJnQRxvsY6nEy/9PBnfkxw9LYXftYq6d5q1gbPF9BVD
YLjvUdObKTIubVVKDawSRWG/4V6XnGj1Wyifehvaxrupb1mJscaVSHbdmJnLd2cm5+WfLS9JBcii
M5iEiljAv6Mg8vwPqC3xtvXEEaOU3uMh/hf8GL4dFCvhZGFnL0xLOzvGNW/ctKv9tPzBVKDPc9RS
H3qyxjC3cE1c2JkzrbMl0oKqVSNgR9FzUPAofuYOvjI0e2ive0SJV7Z0KXE731HpoPQEcwdJjx3N
2/eJD95Uv/TJs6oEFSj0qrXBLswF4OdLlxFqFEg0MIwOQTj5FpzSIrVLgtQNlTVb+AUfBr5tGBpR
ISKDdeCtzkgYuba7GYuWf4PUsP6omO5IDq1dAC3d19qwsTKCwRaB+lu0MaZxfNLHClBRMhGSPyLI
si0QyIa9S2g2fGTaUAFDOkYkjKcI0T5youzYMFArBjqPDRBDWF0Vh4Op8EOuosOQzKeTlDpV/EKo
2m+3VZud3vTZGKiFqyRBF6el7TcDde5NhaWmp2lO/UgiQ31lupa/m2rhqD7UUyc8HkEervpGolHd
A2dkuhdFT/AcGt0s0OyY4zc44r6zKTEh4KVEHxpP6gDFdP5CGAG0Fy20PhRpq4KQjCCkGWpiQYyu
iGJrY8ZMP0R9NRReW88dWvC3mzFY8ZViXyO8QB9Wy40AKDR15zIdANo2F/qE2evBRdFtKBkisDp2
hz6LXahjRKnzu9IwzDEK2/3MolrbF8RNtig+jYGbg6T8ALkXcFu0Y4d9q7DJXtSkYxowWwgQC7QW
9YVqFP+yehR31uRWja9lKRWbhIoY7OU8NT8Ll7YfWtKOjg/JEf4LSMPypUqqiXomA11y6yjuZ25i
e5/tyo7uuTZg/DIa84p4PYhXjHZiYccxEIo7DVdnj9nxrqT64Md1uy9akR6mvi/3qJ/qe7UdnA82
1OA00cu4qDa8gYcpfCDlwTRHUtyVZuWEOiQ+o4DnojySqqN3ql4rfDeWmh1BlFlVwFkP34XEtl69
63ykIOoCpRswoePEoF8IEsfqqR7S+GjxkRg+ulhs8sqBMXTGu6qBtmAWR5s07pt7xZzAScqHZPIY
6yaQuZNK1x5rsyvrUPSaiNDD4+Q09HoTEryt/uncERQ0llWa6GXq1hoH3eK7A7Vy0A7P0Rz97cug
w3kL7ylq3MrqzGy0jdmd3v/IknsC2qV0R6pPPgUjOVnOGq3Ckmk8llE6dECmCroIyXTVtS5rMiRA
bWKemq67N6PfmV544L/c6jAH/b5NpfdHhtnYBkCN1libQlkIgSCmAVof0Ekw7MjtqVJRpyJGiuwL
RfN0f2ueRG/gVKp+nJSb2/fzQnQHrS9oVqGdB4pwuXKpKbnZaK2CyqXwLOu+Liw/aXYjfaVkTVR4
aVmomanozIDkHcH28pvWY4+wySCWQBsDVVJmVAdNHUTuASsEAQFEERFMkZZBGkxYfb+SGC1clxeJ
iHSN5QpAooqFRIQNbOcwEzrq+MQYaY3I4+0tXVgn+M4NFxV+DDZDfeZynWQYXe6MYIBKuzKk4DEK
dKV6UYY+TO0idDAbNgxrQ4ILWfuFTSkPsaPUirsUNnPReyUnSNhfbq9qIU8G5RcycjwLALiSEVe0
dhOjGRu0fkzw35RAe4PDkzor/GKLe/fHivw0LONUdFMvoHwgXFyqyrckg15MafmKnW/syNh2kbL9
64Wh0Q7cHw4baIflz9WSsUkgY4hrDHwIjSqQaNB9nmh/n66Bj8kFLRMqAZjEkryiRQfCqWNol6Ra
G3JzB8IuZFSvGPa6vZylVybmvPBswhFD4iZHj9EawGkeJTVUpfr+nQFGgBr8CLU9v+1yCFdgBAm/
Ik6zcfKs3qCWNyIJ+Uk70THIZkbZqYw0+xg3nbuLIysOKa2jY5z0SqgZeYdaZWNlNMjaHm373HKY
p/MOQx23l7FUIzhzN7nwVLW1Zk0Zpu0Bh7PyR4d+6sM+gVZu/hgXL1b3721zi9HhzO/mLPEsyU3b
RMeIFMzF9M4ZdgD8TvybsTa8uXhKz6xIb+vERImbzN7NbZTT+hRVnixem+O9iujgAJvjKx5AFlxN
JuXKUcoiIkfmZQCHm5OQAbFFkVsp+Te93P3ltn3ZwmgZxkMxIiqfHbUgonNdgXlrngQQZYF4bsu8
OMcT11xVk7qKQJIxKcZNVYl6NesAxawfRyNo+7fM2dxez+LeuXgMzHLxmHuVHh8KpCTyMu+B9sFr
kWWKZzsfmMoAgRPou2Nz5Uq68vF5QX+syapRzGItugRY0JgYL7HzY+LvkTs9FaV6VEsHQFPkOsYa
Q9X1k1WyKhU8eOkwI5+wxulBjf3oucS7H9H83g2n+8RP9tGru4X8cR/0Ac7+fbVfGxO4OgXSD5DO
Wh4xRY80/IACvEsz5rlbG5tboCC43FnpoNmKWihDip0dNtrGfIlf4zjoAuOAZ9gRTNxT7NsHP/qB
frAHytf/5ERIqJBOzWVlaYOLok4JbmMcwPSTTIo39R5eUm75Zq5xMS676x9L0k5i7nyIm/lECBWc
o1CZcn2SPHUdiAl+/JeD4c56J6iSYUTlMj62IIcirTUAxwPqD7u958zvnFeww3WUr5yKpWP+xQ0H
hmgNbD7SRWlBVCohxeyfZhdmEN9kAqMk+rfbC7pO8+GF52akaJLESlrpHGaUHb2rPtCDG54NNABP
fWBCY8tDp/y2xfkPXhQavgyCzwv59hdF4+UWVujEQStnxKCH/ZGSzwHdAEYfGmulO73kE/PF/8XS
CgCN5H2iEX3EY3ypSDmJaK/q93l/1KsnYa2kal+V0asFnVn6f6Rd127kyJb8IgK0SfKVpoyq5G3r
hehWt0gmvTdfv0Ht3hErK7cS03cGgxEgQMF0J08eE8HsPhkU3l3ULntCKbdzbR9oC5YaLdeQPyg7
T+mh/11UWxVhhbFpfpfG219MKEYIfne0TcFSnk5oV1vz3NrLhNaDY0u6F1Z+C1sdfl7G4W7IFc7i
s658A0uSUlBvyJhR60CNg043kqiu6us9ez6X32NhzlemTPPQKCjwlu/JvbKPeke9b/6gFajdkcfW
9KTnIHRmN/bQ+uJfHh7vFloqrf5vGjUmG5OMpETMDdM49q94uTjVuKMjkn3a54Q2eXW6kbW/8BpA
kQgOSDw84Q4xW9S0JnVQAkxohpZ7yJ8S5TOavFAVPTi5RwE9vxYoppBtYZOl2RR3KkVyzU2gnUR/
lvGTNPhNeWuImiq5R3vp4Fke0nixMwNKu7ApQqriJKTSntSflt1/2ClSonUlON0iJObM1WkQT0EN
pEG9ty2kD161xnRBHyfYFNwbVF8NiblB0SaE2pdAwZAq63ruC0cjtdvn9BlZw4c66Y6xDPHm6Ekt
IXIU3eEt4kjx7A/WDx0xkQmlFDOJXbOie72P9pd3rGgSFgdjdSC71KiIXuHblMprbL/Ur+UIfQ8P
l1GWY312JAnyrXBvkYVi2yXDyh5UpQd9kjW+p91n37vQiZarq6l0h9+Xobgd1Sid+geLWdYowz2I
xgv0B/j5G3o8bsFmBilAL2w9uGMeYo2oiSl+iXj3eZ6YvtTIgawJJbMms8j6RJXBSpYDMt4Wym3T
ijxc7kqtAJiVSjSpnJIKABVJPaodp9ZLK23Ti6pruSZ6hbP8frUjTLXoM9IBx4jf42x2DOVeSX5d
XiSuNVlhLGNdYUDSBfHeBWPqMocmb2MZugnksGn3YImYNLjzBq5h/at6BYQ0p1hD2KNJZQJWDWVg
QKF+WUbxtiAkwd3hKxTmYovqZkAnMix/hCNLqN8iz1v4nYzX9ka3ni5PH/eaWYExNxzEQwdNWbjr
Y/k6AG1eA+a+ja08RSHSdbsq/nEZTjCDbEVOjieAakxfzsFbV2xHtEhpT6Gwk4C7KeAWL2T8qEBk
o2J6OWlzpC33dnYwN/2b7IcQtoGqqTPd5U5zZ2zJY+f9hCSqwJvk7vhvYDZQppRF0uUFgBvJ2s5K
4lWkvQ5aU2BquRZiBcPcbEaMtvSAAibqKpBcQo309fI6nSdtF7d4hcCYvkrTskSHOJA7q586Kouq
ejfYL7r+oFavEai0JOXKKkS3m2DZWMM3Rr1M9ASgRonbDG2C8Ma9JI4cPH48zfzdxcYmyh86gheI
/WOMo0WavZDzpx58+hVFEYY+PF+eCO6GXc0DYyoliAAbaFqAmhAdEHZ4LEvwWT7Uomgnb0HBdgxi
NJQ6LHIrp5YlK9usL9CX4baqF0PGL5tnwc7kvqxWEGdHz4hDq0AgxQ1vEn+E9qETbOLneQt1rN+I
sCWih5UQkNmkpAiR0Fw40eix+8z3wVWPGm8H4en5U3YgIyZt/v1SrQfIbFk7TEidxRbmsH8dZW80
7xXzzfjXCQscjDUKczkHFNtBqzCqKf0zQhcmTJx2fG/tz8uD4RkSkEEs1WkGqOdZC0aGoqGglYEz
jr49PDgMfTNTUd/xsqtYX2oFwlorSy3lCFll+AFImmXho115Nr23aqehh6agXtk3gl3Iu9vWiMye
kNXQBm0/EEm10UO3U3HGVWfKj8PvJBdxOAjm0GQ2hGV3PeoyASYVT0nnjf2zJrjOeORhBLJ7YPBC
Bz/4IJnd0LaSXk8dorpG3TyZoAbfjZO6Mav5zS6UxEkGa9iOTT15MQQ7ryySvg1Fhe5P6tvxh4E+
DCMbNto4twIfgmdJCfSLZHwazDgbp7fVTo8gmA4vuZcQrYwhjBIg1PyTEqcVaQrzpnmNxUxzDdI8
KUN5lltWAxTiVXeuP3QRERbPDq9BmImGSxRa0yIYlk/g4QkVr0j7m0xKnPmvOF/Q5KmC+QGSOmeJ
Qrh9VtSEI64+xTPGxInyn5fPNndxVgDLWFcuq0xRXmpmAAgVEM6BbVbrYifoXwrdV3JR5RnvZoFO
j2lZJnK7SGCfgnWWPsnxqC8MHe/l8FENAqvLW/3132cGU0WdboaBhhcpwreh1niR+dSOosoD3pSt
UZbfr6YsR+tWkIGc2i3oHu2ogezrSo+yVLxwHy8vDnc8UDJBlQRuY3RtnyKlQ1ZY1kKTi2Jft2o2
GhorVFNgN7iL8g3y5X2th2MEvdrIAAlAZ2yZWySJBYaWd15M0ApqKrYyKBGYYeQ1aBxHimtKq3Yz
RI9z1Jg80L+hR1qhWEyQKjcNZAxUjEMNN5nyOULh6PJqnJdo47pFTQz44/EOB6ErM46uM2BfJiAQ
9HXn+h6xBdKhrWcL9Tsr2Jf1K05o0m6RWgU9l2fglXn5C/gT+c8HEGaIEKymNWphlnBq5NaWE5Dn
onkbRaXQ/G33DcNcjKEcK4XSYJyKgopn3A3poy1yXbiHyEYF8dJkg9Q6YwqCSWvUniJAk6svRv1o
xHs53xeNT0WxS94tb66AWJugFlNII4TDEEVUh+theJ6knd6+1dlOF+U61eV6YZ2YNRhjGvTC7mqU
rMHt65x5Yz7aTuxM1CGRc3d0Xl9n1/GPvk+cnSbK83BP8WqYzEN9KGieTiaQKfK4MxqHylhwjXOJ
BdeDY7Y/zQZqhyMgtNsu85oHyZVuJLfahtemX3nVvnR9Z/TDx8HLn/Vj6Ines9wI+OoD2O2fWzWJ
Zgl7xnpXHsOb4gUyaK1DH/9I782dcn/VeagzvxZ1Tgo2ENuqWqgjilosoKpZ5DQJcr5HqztWracn
7yn5t4VBMDHWIniEliRUJ7N9X3No62m3GOMxKTaxqrqdaey7ud41ig2Nl9Fp61LAHMM1a5YGyiwd
FHxoDmXcGa0N4jhI4ZoWsRtosoOcsobug1a6Daq9YTlx8Ae+skOrm0Q9monXCjvCFrvFHpv1Fyyb
e3UFSVbdK3GPLwiLG3VEhRea/zdleh2F1zX2F30I8OC9bEq5QQVUKoHjzkanus2+78F01bZxZ+NR
A2rhQUem+S4u76T6EJEGgsmQtygSBzIOAthlMtmhoukZtwdY76GxwliI1LLyLCeAtUHw8LtM5gap
FHs4dCOqX/NmIawEx9+2AoW8a1Kq4UGiDnikWrOMLwNnSt8Nf0PGtSQD0ecDRhEUNJ5Of0fnIqnV
EN0l9UOjvaaoDYtRSX155Ly7aw2ymM7VGqv5PLVZEGWuLvlWdEWsW7hLaNy/jMIzg2sUZi+n02z2
koyh4J3hmBWK3ES8f6JxMHs1kJVMzhUgGMn9kCFqCAzddiJRgQLvgrShaYmiy+Vgss5GYslFVdY0
c6WwfqGmfVcr0o1GxoNFum2jtrvLE8e786Fviwg/0m7gcWeMe4Wwa27Pi2aBXDh5+1ZZn6VQkJy7
Ot8grKs5IoWoDzao/a2mc2sdFeYiV5MjjbL0A6GCFKVGSPqyj80iHIIwDzCOKHaqzMk+pdv4MB7K
TX7A4yY+mv6Aq2L2yU10ZewvzyE33Y0eFlQFQy0PXfbMJCoIlFhVg71RRG5vO7igjsl1NTwm+8Sj
W9QoXMbjbpHvc8sG6owEEnNhG2cI/0AtI/zooDWW2L/z8k7I283dHt9QbMBO0SdriGOMbAxTL6bz
MR4jTx0HQe6Su0G+Nz17wydZTI05wIh6o9uOyng/4/q7PGnckaD7BywwS+XtV23kyg4RJTD6MANE
U35oUDZJIn8If1zG4BVQoRUWpZXIXUPf0mSsfEbSupcryPoN7ryxj7obXoV/6l30Gt6XvxB41B5A
waD+hnDXkrNfOJz2yevlb+CM8+QTGIewI01oVFKZuXIzBbozBbJ8Bx4panp6DnIC/zIaL8Bqgd9i
YRaDChpq407Nu6ylgdbrGLGOhgMq4fIyjgGKtzoTBTpuOSeO1S1EJnda3W7QFyI4Chwn7QSeuV3k
XqUJSWqsqr6RkJqCGGaP3o/K1eRbWRJ4wjzf4QSNuWUa0KAnSQw0TXtoEW6YUa4L7mIzeuk0XOwI
wB2D9i+uthNQ5uIxJlvX0WiUoV/ktgwHOPmi5yXv+XICseyp1dkINavIpBTjkqT7wNg0lq9FoafL
10bwliwtRpJT/9YyCS0h6Bp8RSX2wnOJqI5rgvIvPgzkQw5/TNWT1YvIfvhzTgwVVnXZYyylIhj8
syoe8W1d+ZJBZ7H/acybobS2Wf2kzx42HxhfhaT+nFNkoUwWmZAluX7GZqTFRpFGFiZ9upL/6D8q
sL3uKs9wkyfwfx2UfeUPMggdBYeJY9jxjJcRbTBRH4imi9N1iKjU5pKKsztuJl/9Gbyr/gwNDvQB
hX/yG7LJbm3s7D29F12f3OEaIM0EgxOC/eztKU96UClg+XeD0aHaC0HDuYg/jjs2PG3AZ4uQpsky
u6WSrI3oosNJVbWtOX6gY3AKG3fMtyPdXp5Hjqv2JYP+HyjmxFQoMrZIAahI8VIJNKY7O99O5uYy
CufOOkFhFgtST0s3EFCsZDuqt40l6rfmLspqxpZhrk7lQI1CLWMAUNUl4XPcb6JY0OHM81wW1imk
Q5Zq4zPy8iiqpTruQZhtxrIPBnjHUvws+YUi/lg5aiC2TzYgtIGYhSjtwzvXJ8jMPSVpKdQ7tYWq
u7rvkBbPUMryC8HBGXmK0quRpBOFt7iQ0MBWwcIEIrizN5hi0yDVeiRKEKVJoacOkRcw3CVgnZo6
h4KaSJrwfvAubxPOKoK69xuUHads0SlZmCjz+a4gd7LyScaPyxCcS/AEgnE/6yCctWoERGi58uTU
pkP2IdqMJ0tw237VTTKv2DUSm6xr+tYA8waQtHJ4MrrqigYLjxQE6iGAkLSa12qfdfpGlEe8Jipy
zMYIBEGou7EcOYGMuhHtwV+JbtnaC8mzGsigOfyIIc2CIkqnN/K7cTBuKZSVLk8QxyCcfDbrpMR9
pBgNPrtHPEMtNoPyYqNeMvcvw3DXAUqQqCm0QV7BxjZDPQpK9EEhbE9m/SW27ew9xDaE6KiuRXiG
GLDsbU5AziSjg5UKBnlujwxo+OAMK0Rf2ASYXTCkVQYhoxgVW+ljIR/yVDC6842Mv2/icgKEAa7C
5fcrc5T1oCUMKP5+g0QtmvXQf5lsbPnt8hxyqgsBg4pTREqQpwPWKcxS8GEUBhQb0vgB1ARDspG1
7Rh6JAzBqXprzF7VO6Z9bN3qydCd1nVVxyjBCSowjbzhEvSnwu1As8xZsXQblQqdVAy3Kv4UCTm2
k7SdOlVUKX1+LYLnBP+gI5AgMcZGGds0V6q0rRCEmxzjSd72nvySXQVH89qo3dYxr7PfuZsd0iuR
9tMXW8fpWQYy+BdkdK+D7JStkZ5luZNKGQZ4IGSOHAnP608F5YYHtA0vXKdpi1r+dmE+jQutuS/G
FFIdc6bUmqfEcXGHhnH42GHaxJA/sRviaeBF8Yem7lEhT7osd8AKEKIJtkqip8DsmqdhLrB2mpxY
OzWgovt42Rhn40GtN6iIEM9EJ+Lpxqm6LCU6rZFp10PEZkqz81M7VVxTsiynUrPjVKdw0VMoQsDP
EpUznvfWwXFDDzXeQkh4nbdBKEGKOvMah5/u1ffgp+aURwkxatvV92ACfusRot6hczV3rrJb/QbM
DwJ35NzGneB/XX6r4ykpoHiSbeAX6WdIDkG87YNXIxO4VtxT8T3KL39ihYJG554aCxW91Twk4ASo
oYWnPF82Abwjgf4+EAaCFGRpVjtdyK4BQ3Wp9UsTUHmndsZ1ZGtbEsy4ogvHkgLBBX22b/B4heu7
yFDD6Jg242bNip2AtCBq3ERCs/7kaVMCTgTtmUrpuxIobpyCrKsVedznzsgCi2bZRbMCIWHWXBug
yqpKQhu3rHcBFNSVbW9vdBQuwNmbR6dSHDMT5eHPVm/BRPQZlL8w46guOJ1ZHcLbuWpjqLb2YKge
GM8dou0vrx4XA6yLBD3q+JfNZECRFzwKJcaVkvBQqVu1L3dl+ecyyLnfuoxkhbJchqt9SFurTtsB
KDEIhBWUYxRF8lAF422jW64S1Kheq2tPX1rVauPJrnMRidzZJmU+YJmG1QcE6EFVigyqRW0yvaGv
1h3n+AMsrjsZ1ZA1eNwvD/jsdDNwzCY1MqUH3TjGm0fbtn+Jx9c2fulFaknnUdQvmEXd0kbdDhgU
mVFlUaYUXdKgxzr5PcvW70ydfMNEYqgJj73+0Ve1E3fw9zotvtLBfGBlSezkVYMuGxJRpxx/l5Zy
Hceg+GxzQcLqzL06/bjzRD9p4zDAlA/googPs7VFm75tNHBEqIfu/cszzt/H8EBgEaDoxVLYq3bb
BOEyFTmoUsscFD5SsUcITUDjybU+0Pn8DwyzkUddGRBdAwztX9vytpupN+kbcA+7U7GjM3JBjf/f
DYzZuVOrBFXUA1HOZqgUh6ljTYpbtOO/pzJfzuj30Jg9C8qXUleaZQbN58S4GRG7Qvuj4GBw5w9V
RYgNKWB2YmsUdTMpYwUNjm6QgnMjeR3oTQiGlyb4Ocdbo2qdhog46rhnEXzQFgRaF5Y85jWRll1H
oPUF22NsrMraDg0oZ66nTtQ6xN2BFloqwWALvkq22zFpJxUJOuAYzQR50n00K34nidp5uIZshcKs
UmbptUlnTGBllMe8mdJN2Eo/zBZ0Jqra3aN5SZRYP0884yD/7ysCFzyEehjIsbWTgRSo67SkDzzF
KwhKI5NmBRVYiHrH0PCCfSQ14gG+Gr2H1egYhSlIOPDWcP0JzE04alGa0gifYFYIPETgPdYfJn28
q7v7y6dNNL0MUKEFKgrD88YlqOEquh/VF5NEvM+78Aqxa8HlyzWRq8Vcfr+6lSAqQElXAa2v9pLy
TOsrY4juZ8jWF+g70Kx4+9+Njrkv8mzuaVwDL23GTWZqdyVpoPaR+nFLb8YCvGOX8XjLhlTlf44E
ewVYrZqaZowj0SstYpVPdfNZmb9HUX8X371Y4TBHvLWCmJY5cFpbfW8SCi0KmksHqPQe1SyDQuk4
EpDWjmBNB92936r9p9SWicAzFY1WPV3NJoZhVpbR1tJGtbwSZa0d2nFGIfExd5OCDh1GBiFNkLqe
AoEvPVPtCcsYlddZtRmTewXFIKR+jURZdO4GXSEx190gmXY+j0Cy1Rckg0CPlqNiCozOXWI54TD9
zX4B2SFC2gY4HNnCU10a0jYGo5XbVkCKFS/DG7ad1WuCzue/2JorKMao0Top5VIDVGkqjxYYqaiB
aOJA9rUhEofjXgwrKMamNFTKc7XFJOqhfQ9KSdSvd790qxGMiH8KVjiMNaE6MupDVOICD31t9nJw
CKlR6eXYG1X6hH7qDFI36KoWtexx9/0Kl7EqiRmNXVFjKisNAR7VLpy07lDHXnhDbohMynmD5eJW
4jJHzABNL/jxdPNXWVEuNHG4Zun4Jy0VF0VPt9YY7tssfgvyDBHDpvukhoIce36MLBk1H41Hq8BD
uvdVR+/r5Y204J3EMU6/h82F95KZlyA5XGY9d0Bz7FqQs08j4hvFRiJeiq7WZvgLSwNOVcT/ETtB
bRSzo6QiNbQxr4EpFyCrz01fLyZvLmsPV4pA8Ir78l2DMdsq7aXCAuFug7aSg9YfwOKmx8ch8wrz
GYSHqf0aIQFweU7Po4qLy7EaILPIeJS2aPsDpq5c5fFt1mIiS6+lj4nmkM7Ti+tQ3iXUb0Bc1V5P
1k4ZrqL2wYz9mhziUFS1yTvBq89h5akkCaIQWorPaYzwfUia30RNtuUYCLycxZqyWwlxaFlD+fUi
H8u4+koZFlpcAIaaKKsg+Q/E7P7Cv1lDMGbPDjUSoIMGE0sbp9EPDS7/WbpTkpdA/nl5EXm31BqK
2aTEbhcdRByMGmJbUXbfSNWmNEFDnbtNIZg5/gJ9zxyzR9smCrIUNT0uDBHYoL1QQkGeLnj78UEW
ImOEDBG2ZwaUjLYVNxJOXdKgHoVGoPQODqWWC5aId+cScCX+B4YZSx2nRVDNDR71+fVYPxGpeWvy
myJtN0QeHbjeuuDW5V4ca0TmtM0QM5JpC8QuB81lsbP/YHDazVQ6V7EE9XO36/89WSEO+CKg9EXY
ioDeqRVv4Ye23Yi5lMP2SFFyJZmDn7Y3aCNuNUFqgP+AWYExXkyZhnloxBhfXGr+CLLOKENBdFm7
QbnpQ8VRerSGvBT2PTpWIaLZKU4qehzy53j1DczZDvM5RcQXAybEsYP3UX8A0VrWgrYcNxjI94fa
sfTbRtQ1IsRlDjxEHCITQX6cQtT2IHsg9/cFmEHUTQn2UCnNnJKAtkn3FHgGl88/97isRswclzzr
JZpPQC4R2Zf7q5mM2170ouGaTAhvLOKhCJSyBCTSAGZxKewaV51lD6wHeDW13dvlgXz502d2eQXC
OPaDXbemPbZgm7VvA2jyqK+2va2lY6bf9DFoKF9tddu0N1bx0dqCSeQagxU0c06kKtGlHrEtV0tb
tzNkZwb1SYS2BFCIEntXSqYoM8LzZxAnMSDHi8QoeA5PT6ZR5lQOZyBK5dPUX7e2Y8aboBycVKuc
rt2JW7jPysq/4gv/ILK3a2+paTPlQOzNbav6pLibkhnNbYWXRwsLEXpLS+S3RB0n3P2pQbcF5Zco
HmJDUWjRSXJjRNqukI7NeJ8E13m4v7xzuLvzG4LNv4ddXhVLO5JbQR4lMksPWV+B8RaMgi0FypRg
kNJlFAZS8nVSeOF0iKI/l8fB9wF1yJUsMjfQYGK2oRwqaSxZQEmT6Ad+3iq1tavN0qfBDI5jbTuQ
+xw5Iji+Ij5U7glYQTPGe66zbEYRAqCVl3KMHDvtnSHu9l3wQxvem0qkecbd/yu8ZcJXMZkKpQd0
6JcJteetNo9bMFv7ZaE6md3fhhXZLhmDOFW8y1MsGiZjp7OxHzV5gVVt6UUKfvVpFUFebdoU2rvS
Z/6glqL3InfrIFn+1ZuOMltmUbtIz+x2xszG6rRR1RH6ceV1DAYwy5pvqPIcK9NuhC6XY05xCT8b
BbG29ConiP01wbYgorZQ7mlZyHYVVDeBsZmxPDrqzjtqWLU7V+M2VbuHMRJlu7g+6T8QEGU9Xdy+
xIN0jgChdc5g3ODxQpOtpaOdWuCQ8t7EcG7+byx4O5wCSZ1hZvZowsUAaXmMMr0OqiRoI9nlkSgi
zF/GbyjmdkJnfBHLyzL27a4n99bw2iqiS+H/MQDfIMxeyUk7y1OL8ZhZiGgeuNJRSJukV3HQQrXA
R4O4ujx/G1EiTQjMHH/0CHQlJPEwOrkFfy1KGjTQRO16dOBAUmAiO626qUyBCy6aUsYGQIgusagE
0Fz1TBSfB+HWbPq/sdzorgaXMP5DmeXpFtHyNButZd1yFFiMcbnVJ+KDdse9bFi4W34FwxiWSiWT
RQlgUAPldOWvGv1SYYHKM7oJglEAxt32KzDG51Ps1izqCWDVlDtTelP2ujuFP5tiFphLEdBiTldW
moRKjTcSgOL8jg5bBYMykYOLBTlM7kZYjYcxSUaJCyCh2AiyifhHmD1G8rTJqubx8hrxYVAsjT5b
pC5ZgrKqLKKsmWGWFDT0DdqEOPbjCMac/w6FMRR5UtYhgui1O7bGTrGjJ0idbWluC57J3JsMbeT/
GQxjKrrYTMPOsmFj8e6fo60e5L4R71o8J6vQm0WvV9HcMQYCQnCD3hWAQ1NipLql2js0Fun8icbE
nFUEayKbjJi6DJFJr0ZRBgXXffYzTq3Zb1Er2aCLadB8LZ27p8urxj2/YGTWoWyytP8z46urJm2J
HQDaOMA7HpXa01pPi1xZ+ZtQJhgM/oFiRtmkSG3nJaAUrTtq4QQhpYcxy2MIaYe/+jrdayF4AUuI
jVweIncJV7iMidLlZOxpIsH3we7owDSE8ulwHASBTO4arlAY26Ql9hBoy+gsME6nDyUYThQwt7bG
pqxtP4w2lwfFtVArOMZCzV3f2UqGQaWh3yMQ3JdbrXnXSSeYPBEOY6KUdOitSsawVGTPx8VrrGIE
n5PHrqAij3HxWs4ewv+MSWHdJ8hBZkFsAcuOnuNhH4FLMgHReufOQ+CkyeNsf47yU6GLuh7PW8qX
J+IKmHGnRomkZM4AHDcWEs2fTWCHG2uE5AxMGdi9t1n52PeTY/eWN8BZLXswcEDRR9XAS92bD6Ne
3U2ZLMrsXN5SULc+vYXy1tRBYoM1bulz2x8M674toiuavhDyntQiVSzuy4Sg5xyaJugBZUu1NGUq
yzqFEapT2YEqAHTInVhrnFzZj/nPCQUVdvQ39/lXW42Ctx+clNMBjkmgqnEN44oHOvqm/Kb90Wh/
KhHTMT/CssJhLIDUTZQ2AYZmgp8g32cxyPA+0nqX9feTslXU/Vj+rrvnKr1H64vAleCHyPAWkJE4
RdCDLe3TOylqhwGbq259oz7MnQ+SbEcrbsriym49ajod6qhCkIZcthCL5T4/Tf/gfnUnrnyYPJyr
qU8w6FlRnRRVWsEoOrDc0Mr30NguyqmX2jRVAGHlKKDHKEpzR+DJoqMxgWDK1G3ItEnDf13b/nVc
v0fGnAszz1Gp3GPbGJKJpete5jrdXp48/p3xDcF4GQaJu0ZuFlNUXNeQE4yLJxPX/2UQ/on7BmHu
XrAEW9IEJmUXOT6IYO+bhWtA1ZwGC0bGhza5mqXdZUjRpmBOXDrIWd6pgMwD1CGb6VVQ5O+XIfg3
xveomMNGtABFGRac2grlwHl9nQfFtiPXMRil/gbo259g1ghCNkOgazCPuolu7oyGrgoxhH7MncLS
Xy9jcU3xyoIwt7tuVWpLli0H8qKUgBsreWmQge6sTReipUzU5cmdwxUcc7uTslGg/gK4EHJk8Y1e
QqL9NjcEpom7GVYozN0OUUCCtiug9Mm8N4zut9KpAm/98kCQdjy18KlM7TKPARFXtRfBO5FQzyXd
pdXm8vpwz6u15HwUWddtldnX4NFWW5qhg1Adi2tJ165JJr+Q2ny4DMM35iscZnOjDyTpAg12QRte
kcpSNJ/GG02BjH3oyzWkonZgtYvATirAXfbymTFf4TL7T52kpunm5RJBSVXdV1fBrDl4PHpBPjp5
UvuR/bPJo4+Stk5ZmU7eNUfTRCX05e/gLufqM5h9qQVzrg3t4pGk3VWpl4cGRV3ZODqqJGpDXkZ0
acTM5sxsoxzw+qrdLvttYOPUFI+7ctMMr6BeFVhFwbDOmO2bJMi15U0Z1pswil1g2ZMr6wLLyDUi
y921SGQvb/HTw6DrI6HmgE1aTVu9+YNKnRKNjrHsGe1zLTeC0829XVZozFrZnZm05oi1kod3tX4m
/UG1X4YgQgHuIS83U9sJzqAIkFmxpAkkvSiW4eXUCYmbS9dKrTp1cZNpUJT3NVE4iGu/vkfIyuIY
UYQyYBUNDEgpgLHTPs60fbq84fmlIisM5mkQNCj3yUcMSk7lezse7EXKr0eDqtp7SjreVAO9ldvm
o9YGlGfr83MTzHtpqV6t49u4Xhja6pT6RaoFEEpGYeswFWAFtyHQKfhSlXNgFiW5pXDPWESKT3dX
GkitnJkoiE81pPWbcIueLTQ4FeVOpeisrJKrqG+3epmAFROWig57lN6KgkDn5AGYq0WOC6Xe4KnU
v1zxldcZllAZ7ZY1mVzQxKKV0zXf8D8Uipk3RuO0/g/5V+vKD9Ix37bPYH5J76XjtL08F7zbYP0R
y8ZZfUSrgY0DmvfYiaCzHAdlU+gu0UyBMeShkNXWWBZkhRKgVRAiptgaVJ6vJOSN0lK/CSuo+v77
0axxGD8HQom0pCYOMqK4Oy0o/MpsHPDrCGD41gksRaaM7CxhuX/QLlegrA3DMclzT2anybyuRXPl
5IOBRSaifnb+VYrGa6jcgNPUZvND4WCOQaJjp6SJm5qTU3THDDlgSEWM0fWQQ1qNOhJaZ6BHd3k+
uWZjBczsjjC2pbRAwYY7mdUWaovbQdQOxL1PVgjsUYwyA64UpnK04ALPm5JABs/cFZCcvTwU7iUJ
vj8CQmYbqvPs1qDUHosBWyOPHozKj1FwIcMr1X30OAuguLt9BcXMWjCqvZznC1R1jzYVhzQyCJqp
4A4RoTAzB2VgKNAssTopPtooDICMfSokoOVeVChuBg+xqZGzOmAI2UoVWphQcAFC5DA+TpDMkEHH
09zaqU+hgldpgpv/nJV5MYtQNwczjm4a0EI6tRVl2idZYgKyzZ3k2niY7shTc6PeBRvZW8TF0Kff
78NPOHWXNwjvUK9wWc9GrZOcKl9vpHlvmb6Bwll6p4aHTvEmKkhrnTe9ng6SzTNAfTPp4Qjjrtza
TuiboRPC/kM88i67yiCoZs/Oq+ykz9UGwsStA9VESfDc4J2H9XDV02lGElmLiY7tM4+bjh6mCbHl
J6v2iPLz8rxyE4drJObkGZmdq0MIJJUeYJK7qfM0+WAYqCzRdjXZVNDHrURBX25H3hqVOYSW1Ydq
L2GGG6e4nuHmP0JDYgwho+NEr+1z8HBoNQfKGd7PwA9F2W1NtJmYw6nOSSz3dGkYdaJN8ETu6Gvj
mX7sIwu3DbGg99SzPAhL742HypPeWzBPbJu3Eru7dJsd3CYbdKB0v9N+1Bv5XjrEoncSz7QvpAQm
sVWIorDNwinkSxNoXeMOG2+CeAT1guja4hmotZfFrHudZ20qT7g8cih+gyFFyraBsFGBG7BcozDr
XKdGrM/LFYWmXxkac2Z6DbYIPfqtdailSCXoofiV/DzL28HeGJPsX97dZ8cItHX2F/ko1C1s9LWd
HiPStXpTJWAYLqbUhDCDEs+7ZIiVdzUJpMit9CpIt9nYZQIzebZ8IM1DLxg6LPEDKCgZKwmqoDwh
A5gB88jYF921GVT/1jPEH/4SMUIoFiQHbKWRlA6SpXfgfZOTJPONGXpQpG5GJ4jNP5fn8GyjLEhw
xUEZgZomm6Xlm0ubJLIEik9aNB5EuDpzW6qVYKG+4honr2SggLJzIQYHdwhIe9iVGsMoW2RlQHQ2
+fo16Pj2mpcfEHbFUZyhDBV5o+sUuYtoVb71fl65ln91eaTnbyTmI5jdGpulARrHCUwnW3CBQUnz
l30IvOY63hd7+xp0C7+TP0fVSW5Lz3q4jM3bMevxL6uw8sFRVhrVSb3os5DJGcFLpA27ywgcZozT
KV6cvRWEVtVWby1yjGCMgW+gv7/TDfnxYVxZt/MOUpr37TF+z+6Lp/Zm/oXQYKi7ih8I7hvOiTxZ
5+X3q48w5zDC6PARoD6r6B2VN4q2y7JjAV7py+M9L2dmVnO5BVZQYSrnIAsAlOmkP1DFS0an/JU9
H/sX6dPa6QhL++bdZUzuKkKLEpIAIANTvppyVpBJPuaTNUHnL1LAn9fZbhl9XEbgcBVhFVcQ7CrG
sZxLMyCK1FNuUWKXbVsPsr23T0jAfKCL55M8vdaOZLu1n20rbygdC7yFm/gXuekOVBLM8tkLAZNM
0Oatq+B1BZs1E1ZIBmpCfFsDH7lypQ5Xuf4/pH3Zjty4su0XCZAoUcOrhlRONbvGF8Eu25rnWV9/
F+uc085kCknYd280+qGBiqQYDAYjVqzlzebvEuL2f71sC4IbYDeWFUhuXDSfaJb3cyxbcN4kLjdW
Hw7bAmXsxTYKqoeuYUXmTSzn0W1oRX3pNmVe345jlj3FC2b6s5zkpR+Aczax6xrPCqIH2RORzPpI
kgnaj0Sb6i0o86Cm1o5jG9hJCb4mT4/jmYAVKqZP4EFJ0KRuib5L2hYtIilTpMK9vsyLhB7k8ZjX
wlUFYTwwZ3NRMJjTMGgarFJNqezNYxE4WttKu7FjBusO9Hlk1Hw696OP4ulfQ9GZeROq8AA5QinW
4g5nboxjnFagRY0JqTedkYZv5qxCVz1oRIMNl7cKTOGOhHwCaogI++eHc7ISJSkS8CdnPfrRhlLE
u6jSTbweJhE39pop7BwTF7FUgvfluamkUqVyzMACGM1VeyhNvXogYNr4YVZqPIn8lOCPnd9jULfA
gA2TZ4UgPc9FMmFcY2yrGteUU3yz7srt5FLF7TMw57fQPj8CnLdJj6FvutTLPASi18IXvZVWFnz2
G7jAp6R9N4YjfsOQHCl9iYz3tPiHj3pmg/uocyqHfWnCxlLcBf1dE22S+On6YbgMpmefkn/yNdPS
dtICE9oybxQl286RqLS8ZgL82pgFwj/Q/uRuXWPUihockYUjgbcp1o37sUgFq7hMgb8mLv7Y4AL2
0IGfqZNgo/ayyEvu82fzKO9I6Cl7y49spbIhl/33X+50Wdw5bmMjAtkZTGYL5L7BazYI8ttLoAm3
KM7FQjxdSolZaI7GU+SQBu9j+qi5up1vRrd1B8e8M/aFI4tmlNgf5s/X6dI4v5MyI7amCLQo5kN2
zyrXjvlOD+Q+dsyd4aGHs7FelJfhJnBETcZVyxoBAxCqLQqG9c/DiE4HMOzXsKyXoIEpviVvJRhk
6OSixChPP67v4MpFgLk28LMx4m8k3pwxhBcr65sOVMrK3TywyXx0Z0Nn0qHM4s8B0PUiUNta0EDi
jQEh9HMgjMoF5D6JSqsqoVZXIPWTp32efMe40PVVXSYLsHBigx3Hk/SoURsJbxnYkAo7/j20r3Lo
JpHowF2AOVjlFw8/zD5D2QbP53MrLe1MQrWpcIJneV896cwtyKY2UU+YBcCRlW06M8UtKBpJMDUS
BsgBOpT0xM4jMHzMTmTZin5oqFMvgrrQyhfE0cL7kZqKBv4ULt3K6GABlwLy1Kq6q9XRTrXEHtCE
q0RdmFVDYBdAN0HFmBNfRA+JXhtFOuCtjkmuOVZsC1SEGJHzWq1+vO4VK0FYRi3x/0x9VahOvCKo
tFJeOpia2ch/W9zNffV+3cSKc8MjmOwYWAHBAcVFjVrLkdNVMDEOoZsH6n0KjcYoFbVr1mI9arHQ
tlIx0QvGYy7w9qjIj2E25wD6bfrlMc4OUvISkh0Fm3OMLkB9WCYHXD5Vdg+qgetrvKxaMuUhFXsF
yjeqIhk/93u9A6NVFGi5Qx5QyEG/6GjuvNRP/daOZnveWA8S3rFg2u7tZ8kPBGd7bRdRNpVRscIb
nvBPH1mSjCFOae4omHzIexyJeHN9gWubiJEqVnRGnwDEF+froz0tAx1PC4ynvtByv5AHYaq48mbE
N8SMG141YJC80A7R4mHWc0XH25Qe0tG17GIz2NNDfLM8dCinS5vvZFtvr6+LrJ01UCuCG9sET/YF
rH2paNnRGgvL7dbu92+t1yU2YIqgEOnt3L4bXOJbt2iZ3QbbBgTlu9xJQUhvh064Ef2Yy8rsl37V
nx/DEtyT05gueVNlLX4MSuyKZSeDHTioctvdfbLBc1J+Mx4heYgHUuzc/hR8CPa3ucsdE6p/bHOR
uwf6TsGwIfQS3tLf895VQq+2tfv+/dP8ufjTFl2H7XjUDTt5MPyytBVHyKiw6mQnP4G5+cny+1pL
qobtRelZT+rbYIOZ/Ib6cDpn8qSbB/JQCfDWlxV4JgaMJx/G5aGuAJJdziQu+zFsGOFf58+RM3vt
Deped23rpfeTwNjK8tgr3YQoE9Ou5MWR5jAtm6VBCXZMt3Iu2cuyjSGBdX0fV0IBVF7QIEIURGrN
X8AmLesYfHlwITCwAacOJXaBha9ownnK17gJLkGkLFCTPP9mAbQY2qI0QLt+2/rRqzbawZH0tvx0
n75FXphsUZBo7evLWjsaZ0bZOT7xDSJFeWHmMDo6rR9uFdtE/rtt36tX44ZsyR2mqptNdJMfFMZt
KzDOvOBixYjtKAtgFhH537lxw1qmKshNUC27gV/fJDtzH2r29IPcIy18KF5il+7i9/Q1fkr87v26
8ZUABakCiAYY6M/CNAd+y2uw40ZBhNywuAmi27i+MazfIxHEwRW3AbsmuA4QeVHk4UG4ZhoXXVoA
KD/WL4r2pmd/7/uoM6hMEwywkouSQ9H23ZyC6hCD9rU9pi4p7jC/cf1LrewS3gcqPB8j4SruwvNd
Ilmg6ePAHnuAY+ffRtMvDZDp7GT6GIDjRwJr9nWDa9ED5DaIH1BWAtqdBwzG+TBL+jAXTtf5oweC
iO/W4BZ2YoMU2BXYWokeZ7a4AyChJ0WiBrYw65Lf5jfmz2iju/2GbMidE9nRjfxDFr00V7zizCaX
UillDcUwBTZLLwKRdIkrMnJThGP1Jrrt7L0Zir6oaJXsIXhyzCVZwZhNDxkbAxfwp/yShmCsnnez
3bqWFzwpTrbvdyLearYM7nifLZNznLElJbiJ2DKtp0U6ACg76o7a5XaBpr5gG9k1esUWX1gp84Hq
3QRbeIa1Hqj10WZ0tKfikLj3xkP7FAr8ZvWDYl4PXooAovA1YhA9FYhqMoJlD8ZHXDeJ9q1Gs/f6
si6sMB53xm0BQCJoZ3iRIlkO5AWPFDSNu9RWZrdSMIoh4tEQGeF8o64wuhlMMEID6CtAVU4t/FYU
qC5cnlHFM0VhPMOBAeYfebIyTvo0gSs+IXB21R3DSuACFwH9ywJsgCWdUVJzz8iur6p4IKA5mWrL
LWrXtB6VzHLkH3+9JcgAZDy3iWLIRGNf8+QkBWVT4R1ZgVsfM1cZGC/H+TX862cBCMI1jOUrMnYd
DxBuLVJbRrQxwKtdROqD2g8uLRSfhII4tLLxZ1bI+VLmbAz6JGBW1HSHSRJfifs71Wj9v/9iUJFl
uhrYehR+zs0ME4ry+gL96iGjx25SbwwDUyh5/w9mKOq3BOgCcMPx7+F5kYjeUPTFW4gjIqFh0oKS
iOeRnYWzMIONgSYJbkG0pxXcuOdrIWVdoKIP8U/UMzajFXvlMvtjqLttljxO0uhGkajyfXH9cia5
yyIxARmfOkgz57EGKJQXV9/DoHPTCRW7bKM1PlSdrm/YRdxG1RgNDKShkDmAvBHn4sZS6hXt0FE1
TTA4p3iajBWmCitfX8zHIcgFOdIl2JDZQ8aLwhbm/FDdOv+oUQDR7D4fIW8ASEGfeZW+zy2/BPAL
bMTpi6I8RNGbFQo642urBBJX01DSQPLEyzkgqxrjvEGxVW32YQS9cxAQx4d2gijgIKjwroQmdPeQ
ZxOmUoFH0fkCSZFmS13CFJLgXa4Gxz5LMW1R/+6t7uH63q2ZIkgIgTXGrYHL6dyUBibUkQ7wFqoP
MoaVqv7GjObuWLW1ZHfh/A+RCrTRwDdiDlpnra9zeyMxWyVgkt4N0T1g7CBPjnakqBCztleEyshy
UYzBCAG7/U+CrmWlM7wHPcRSSQ2gNUPDXrLiIVZA+F8W5WYuirfr33HdosrWxm53vpdXG82QNTX0
bs2B/spmUMFotb2ETWsnZrpphdAlkT12f56ssJ3arjQi2Kvy+LccdU5bTPsJaBvAIR/0RpQvrYR+
MK3+WR53xGe8M+ssxQc1C8j4St8UnW5KkeLgqhG8foAVYjRWPIi4KGcLem9Yw5SSXa0+dAP1dCX9
+3vfICdWuC8X5n2TJgzLM0VkIzfBW9/VN+ryGcaNAAmxth40WxEUcb+ATZPzdXXBpOqSzIjEw2M2
Wk4oSXYkCr4rN8wX7lXB/9Ax569+LdHmJoAcC4DrihvJr3L8GqDLWgTtQx1/zw1BvFg1B6YvU4WA
LcbNuDXNUwQBiordmku1N9Jjpv5sxtrTf1VjuBvUp+unaiULNFQDHPCQrwPig19cI4+93A7IOFLL
+pRA66UWseBFvBYAkZ6paPkgTbvAD+MQyRppEWtRxtnJfeH24/yBnoYtW1RwT675A7I0A60l1vLn
G1qxUuMNZwC2khhbIOntTN6ykavrn+yyfIvb8dQKd3noWpwXVo0FdZmW/5QWqu+DSW3uIf0zPyvS
YmzRXal8oFYyFOeN9pBU6JVjuDOx7og1Dk967pFx2F3/WWs7iU9soXYDrriLmb4+q5YiizQU+Kzg
XoUs91Q/X7ewupEqBB0RQPDG4uHzJKSFNTfMQlyn8X6QcyXxJ1UBy0FS0eB7Fw2iSumaSaYLjJwH
ZT640HkQDjpVDVqKIAys/tsovy6p+lChn+6gzbK5vrrLGge3rdzBs+KZBpEO55HqbZCNvt57+uKE
NLL1xC1rFYBSvxXdo2unHagmXNWQkdLIVyZ2cssoEKo2Fkj5Qcmm28UQlFni/hhk03ZGKAuafp9q
jXt9oSKT3DcdSn0OihAmm6a2O023J/OzC9wsDDygLov4H+IZ3pfU+HpkXmD5h3ketFBCPOuK2O8N
+a2Qq31ZoSdrkJtuxiR8bnjXV7jmNdDoURUTqbJ2wfcV1ctEEwspl4EGnLbI0MwrDlqJPotJBaW4
1VQZ543FTxjEP+ceSowkpWUPDw3QulHTETh92A03Sfo5GZjfva2DJ4NshLMsq6EOHgOf0YA24nkS
IsBll1RjkLjWsJUiv2+6dBMIp8bXsiBU1//PDE+L0JpzCBUpmJGb0Au7FwlNi7rcRPNiDyJGk7Vt
g1Yt9gttdYjXcc/SkEpKQiA7hsw/GKBXZ/606tFwpG6K7NlK/etOsnreT2ML98gJQU8CwBZ2S+/V
27h5LE2jtNNy9DMabsiSvU8LfWvyO0zOC27Etb0DAgIdCSTOKMhxPmPUQxGECXwmrWlqV1T7bXX5
Hp3lWpCJrd0JwKQhVP/PlBoX0uJOLcplgrA7cI3vZW1FtiqUcl3dNchJ4RHFZhhVttiTCJb0Uz4C
eoSaBabSxozYZZLgqgdFo5CY5AJzgQiNtz5KPAgjjCrx3JRZSvMyLoDz6V1nKvvOUsPsBslmNdma
Nlq6Hw1Ja9r6SNJbraPRI4lIfzD7JhLUaS7XjOccIgt+CUookH8+/yFUHelYIQtw0MnwRh1C4aD6
7KhdFI/XnfTy+MEQmy7QgFjHJBRnSB1G2qsWKv1Beyz0jwmE+lmxxVMViDJBWsP+1Hkh5dwUW/PJ
PkJkrVLBzFOAhwkcr5ZnlUijRCmEyAjnkAOlbQ0JJXSuMHHT/rCkwU7/WqwepAbAMiEqol4CrVru
dMXm0MjQSyocUKy5ejZscyPbqJKoSLKyFECvARQ2UUVQLxhrZwXpQqWg3ly0xncMt/pGgPgRVuFf
57R4d/yxw9PWqhJ2cVTRKNChOBdV0qaVJi+giiAcri7HwhTQ12gkYE3n2y9Z6PC0tY6vNgeDI5ul
CVWysrC7XkSsvxJ4IVuERBV1O1R6AOs+NxXWDc5wZoEmBmzXuemZhpMmN2YZu2bzoVfRxlRqZxFh
yC/THtbuw0sORVyMfvB0AnrcRkkQw6qZZd+qpnkhFW5pGRgVuWhtKoEAPLS868d3JU4oAIjpFlYJ
rii+UTeoYZL1S1w6gSFvBvVHNo/+glxrpiK61suaJBzxjyXeSzD5GbbTBEud+UxNC1eoJwXUW6YP
SpCaeLWofXDpL4jFgMmg5G4Yl3hnGlegFUSv2kmb7hklBXDSksQtoG0sSFdX3AUWmEAoAj+CIA+f
xZR1BDUBZHOoBOxVMwHVaVh7QRt9BMP4c4EYDmZ6HFIW9woqQtc3UPRZuVORdWUArDw+a9TWtjEi
jbtNxo1OXmPD9FrpzdAFN/aqx4BbEIKxDIXE50C9ofV0atPSUXSgqaKHicyuHNiDIchb104DYJ//
awethPMz2EC3pQp0LAzzrqhcv2rW4gSJI9G33Ho1JRFz7GUiAnleVJ1w8Nldxs+6Gks0RmGDYFnr
B4LxSxWCxNd36tIfoR6LIWUWjhnkhAsqU52h0NAjflUmke1ZHhMv7XILAmmVSKp6bTGoHWPm/yua
8M1wdNQyKSMGgM9hZVN6L0ypvrJq7i6mFppaDFyKEQ0+0ekbzNs1AWLVRNvCrgJ6MHLabaQ5uYtk
6S5vNboPyHhUJGlvms1OIuVzXS83FQlDSHMj1rTRPXpIGnLZYV+SbguyEWKHsjpsrn92hcBRLn6q
CZ1HlASQDfEQzrEZAKJLoxI6W/qmUvKtHDENb9mtBsuJJ4w/JoEjT5/hQt1ECR1r+GtMMWsVQEsQ
tTlUooHqOHfltgrQgYQ4K0rR+3Aw7LB5hGzs31+PMAKZRHBhAHLBn8s8y+u8mkMEAgShoJV9HWro
WrG9/jW/muLc18SoJaGATuHOuFA1aTNtSYiFYzlt6Ea6/TG5+XcwGGEOuG5tf/5sXh8Z6L04HNO7
xs5enqRv0b76MFwhyPQy18ZXxdsZLz8DIyZ8Wt8ndaGoKRZcTqlX9M/GzMagumm7gA6laXp3DppH
pWpMmwoVlVbOMhs4/bKOHE5m//0kFUXaXasxhW0tsb7PU+dMlXLIIhHMeeUcn5nhM96isSy9h5m4
RKcp02+7KH6/vqEr9wdrTqIYgcE1CiW185WYdbWkuYT91JtHLbgdijcVIMfp0WzfNG3bB4JccaUa
oZzZY2H/5Mt1M9T35jgpwdruls1tOoMc35kUd1z2mvRhqXY3PkuDwGtXCqKwygogTHUe7WRulelQ
WTXIMCEou5U633yQvdIh73gP6a7m5rvBTz9/Xv+uax5yapFbp4qcKq8AM0RzRr6b1XI/hfQult7+
3goadwDoAut8KVaq1xYjP8lL8ALNXtPNu7ppXQyRCe7itRgKB1Fw7IE5Bo8h5++dNaYT9BCxa3fR
cdoMO6gaOcpHedQ+E1s43LISsc+scW4PUfsAVXJY6zaY6dzqPgQkDmDavM0gQQw48PVvuHbIVAtI
aqhaK4ABcNF5TMyoRj6PQwbSUrX9hbfrdQOXKE3E/1MLbL0nPm9gnrqXc1gAsVy2694gA27LaK3a
uuKmR0jdON9RP/77fh0QLbhxCMC0eC1d1P0SDFMPeosYJX9T6F4l3piJ/IJ5MX8bANSAET/2oEXq
e76ygDYkaKaxdIpdcmfefNN/kp11u+zlp9R1TCDFMBcH6hf3+gddO1sAF0JCXga6EKGLs5rOUQkA
AGJW3rhFo9uhigqHIUocmJtdLu6PGeY4J9s2F6ERNdWAoHFXzvbgIiMsHfMb8LWpb9yUx+ZF39YH
a7cIQscXecw1w9xpoxVGaaoc6yP+xwTDy11xHBG1NuoT6n+/qmMN7N8AqUuAbdE5f5X2Xt872ffZ
nW26E0Lh166I08/NHUddSvRQ1vFzutajW+MJyjsH3a088lSVbruZPMvVtvUxvktfHdDAXN/rVeMA
gaGxCS/DC/J8E0LdLC2UPHE69UMPkooW497jQxq5RfALwre5SBpuxaOBNsPAFB6OkOLhs4psaBrN
SrvKUWMZyEcwIY5gab6PzdjOkhijD4ILccWXDYzkAOIB5iyM5bD1nziZNA+0RjWodNJiWOzO/BxC
pKoq+etZSNx8KOYCg8aeBSjHn9spVKUKolhmz+9G2i8j6dCSpiIGv0vqCJgBpgN9BnxAZNzc0Uwi
I9RzUOI5+rP5YRw71wCqMri3YhsI2cnp3WUPoQLpxtxA/+O6p6yF2TPb3Hmtk2au+xq2idP+zl+a
Y3avHvLaNuGkVuUsDtjIqmf59bpZ9le5w3pmlTusZlrDYTJYbfPDNLyUf00qzL4o6ibwfkgkyDxG
kYD2sQQcp3SkxqtkNIhSwEm+Ke0RyjAk9GfRcOJarnRmkLutqjS1uqpiBg+63x2Vo3FYDpYn/Wrd
2cUEnHxot9c/4coZR6WGVaBQ+GL8Cee+CUwhHTsZvmmU0763Jh/dP1u3fqvGD7wz7UAxfHAUCrQ6
VvcN3J0GOtIy3mTcvo1DUY8pnqVI4butEY63uaS519e16pFYlgJ+DewfxNDPF6b1alRS/B+0v0Ck
ay9ZvIvlmw5VjN5phmcy2+ZyT/AgjL9nvT8guRJlvmurPP0F3GamFEJRdaHhTASLtFeNntxpNf28
vs7LmEmA/UOABgUPOkYq+xEnMSyXaBBObVthyOVJLtCM3nfTodPuJHmvab+u22K+cH7czm1x2wbI
glTmLD7P/XdD88HalExHJb6xEsHmsT90bggojZO94yJZo6YKvAN7l6SyJ+Hf7dDtjFh0v60kGV9Y
EIxJAj2JNOr8280WyKcmi8VlvCK7ynQUkAAr8V1dloJ8Zm1BDHXyv5a+qpgnu0SbJY6jXCnBJ7ps
cw38C1biLaP+eH2D1hYEgiRABtBPR8ON+25ZqtRJj3YTuHfzO8MKf0xNfCOj9IKRP8HdecnCx9IC
dO7RPTQwb8J/PIDs80wNYYsk1aHvw/tl1n2jyW2ULzZp2m1l9V7BdHpWE9uabonyBGWjY9hSMAL+
aNJUsPS1x+3p7+E/cVejyt32+D0LDV7LQfG0RtlDInGfpNF9i0ZCBkC+gXIFsAiRPRV/fQ7xOTA4
hFc8VJ6hTXDuS+NA5nTsgJIvWsvOIfOgOOBvykjs5BIe9e/XN3rFn8AcjZI2gM0Kxva44LboYTPn
FYQlIPkOvmx/zr4vgyBIi2xw4YsGZZpZQVSBfLewl8Av5tCthRRJKy57thLOZcO6mmSlxUo0qLt1
7xImvDM3Srzr30tkhYuSUWWBhq3HWnQox4dAze1QfyTmt+tW1r8Y3ugqaHrQj+DiiaksiQE3rKB/
CFINbWthgHa2BKFkfSn/GaFcbR4C7qO8NGzrpZtCu8uNbTI7Uy8AIVxeK3BnFLAxQg4eHmBqz925
LowgmQx8MKlVkbF2u0qtj71WZfaQEWdUAp+Moq7D2udjHQBMxyFNxiTZuc0sMdLGyosKOHZoXszW
EfoKvtUpz9d3ie01d7mYSOsww2gyDDQPXwencAJ5lhq+oJObecEUb/DjuoXLe5KVuZBRgbQOnD98
MxGcqD1pVLwrDDPO3XGIwFMajbmntMXHOCc94mKYC+Lf5Yad383MbU5uGNY07bUSd3MHdgHzNgme
rQBj/o9lcZyIAIq/0nQDJg3MQmjQWiira+zHnBizZIz4pxitcKLY3JXRq6xSJ8lnRzfAmVcgHE2f
cpg9BZYoq7v8sgQExwSyk0gbgbblosWCdKezNOTHXewO1rumekG/H7WPXnb+dgthCGV2NkSJsM7f
bnGgqH1bIkOt+rdJfw+aXdi/NGS/iEioLr3xzBB/bUGmxKDZiMxAad7AnWBPk399JZcJPkFxDZAp
FNh0vHbZqTvZq1YblrLrdORS02Hp7vXCl6LXJtzW46Eih7AVzE6s7dCpOc4Py7BI+qaHuayanVne
LXPjB/GHNG27RIS1XbUFqgeA/oEcBgDmfGnDAuZ0xBNc+fJLZyZbjS4Ppdp4UtPbgKsIMp7L8MS4
IRku3oT6EMi1zq1RqUvCkt2H45jbhrEZzeeg8q5v1mVwZzYwfQWiUB3ibtwNUiaDOZdjimy+/EXn
xzo5RjOgkILS4ZrPYSAKzz6kv0BacN9NUeq8UA1mRXnQgxhl/4fry1gNRrg68LL7in/cp+rluiqq
OqmcsnD16pkEn6F2pya7HCSvqajWuuYFOKP/GeOCEWq7Ud9nuBBNSNLF6Y4aD5RWtiHvICN/fV1r
LoDhBTxOAIdHyZXbnm40x4JG+HB1DXaMxrdSYEOgL/gPVsDkDhYXZJK4q84dLWpKii5tVjmW9DBb
lU2sR8kQsfuueRoSlf+McF/NrEcJkRZGFhzOctfGn4uyl8HhfX0tq5uDlj6yYpSMLzhVi6pqjTSG
GTOlhxwMLVtUFVpbC6cPA0JGJAxywRFatUjRlUS4kzG2wO1RRKOCygHupiD/yRKJ1nBqaSeNlduV
/vXFrX7D/0wBfnK+UYMGJfSkLOEO87ZNdzV4Li2K5FVgZtXrTsxwx1UPaN33I8wEmacP7330WMUv
11ey+tHQJ4G+LRoJFzBsK4m0BiD6yiHkYUg2Hd3LVgCspqOLAN+ri0HwkTFhhOjAz+NG4HIa1RyL
Gdt4U82qkwC7P2mz4KSubs2JGfbfT269LB9NPWFm0j5H8RhyD96s6HZX/kMoZcOl/7cc9mFP7ICv
LyNKCjsNjXZqb74US/gv239igjupKB6HBRouEBEMHyl0UKy7RSSBvb79f1bBnZlWs/qaMkdulXQT
gdE+9esQZJVaaQ/CwgFz1/P8G5nqn/XwDxhQi45trcFYD4Ftm45sRG/xJfqh96bbGbk3LJpb630C
tudhmy7W/9/35LMG3cAMdR3CPsJrT74Nmh+0ooq/wMspOXcLkoGHyqxgI2ss14igamPZhgiTK/Bx
fuKm1ssROpcwooSu1XmDuaFkb4hKV6u+gXlfYOxQ6zF19t9PPFyV5yhSJlgZq8+gsOvZG7KHLAgd
AwTO16PQSs0WrnFii3P1SBnjyRhgi/jKpt/Ht+Vt+Ywu19ZYbBDNIHm477fGX7/amVEMR+Fj4YLi
CW8jzWjxyKkQXuVvKggy81+GKIKz333h8icmWEJ28g2TMOtUM8C69OLFLH5MyvfUcgbzyRyJDWyw
4CuuHrATa8w5T6wFUZcpWY0FVaCngrDqe3FobONG8mPX8tWf162tu8efr8cFWmOA/suo4TXdQI1O
jXs3miaQbNgj/VHSl+u2Lunl8PQ73SrOF9NuamkbwZg8b3NPduIXzYE2xu2wb7bpznqWbMsbvG4v
+arfPMZuJUrNRBvJOWgbhoNcl/i0UQMx29IZplcK1K6ivpPqZiD/8OI4XS4XlgH/S5tQgzVSaD8g
6xPbAD9t5kbZXf+uK7XTs+/6BTw78RgMQlUAFOK7dqHXBN9o4RpAIi3JdurdUt+WMe7QaBvIhuDA
swVcORc88HNRpohWYOdwgiZ9GaxkZ03faMBsYtzeSsBGljh18y+Pkz/HQ+VicxksbRSmMNqPzSYH
mVo9QivcJ+37mJd2Pn5e/7irV8GJOfX8NGIOq05lFl6KHoNKILpouuoxkwzBqkSfkgsxROroMuQw
I5efNHGqbm/0AaqP22h0Zgitid4PomVxQSbMqkiaVNgL5hujuy3Lb6R+uv7l2E++5h1caBnqrKot
ZmIZn6b5hzr/Sxnr5HxdoILNINSTAQbMqXtZZulRsRK7UqIH8Gd6s04PcXFXZZhFzHXRibsEUJ6f
OC6QNCap5SSGaSiFvah5f0yy8ACRyX2mxfvGkp2lgvSqAnXwSRbcD+sxDFm+gecRozk7d8gC3B29
2uEySiTNyeRPOYn8KF82yhK4eZPcgE5EUBNa9RUkEBhVwqMZlCHnFlWMIk5Zwk4cHT29Hr1C0cB+
JoLjr15FJ2a4g631ZmMlEN5GcXDY5KbpNGN8N8TEzdVfkSWiyVlpgGELTzqv3Kp0vPxiLUfFNfiQ
IpvJVui7+qbZhmDL2eEG2ieTrbwnO1HHfnX/Tuxyy9SbTh3AOIG0r4NWap46Vu93kBuQF5uUr+kg
iNHrX/VPg5mLXxpNlpZIaDAH5YsEPK/52pbu0m5U0d26ls6yijxYAHQDFBTc5U71lvYLwFcO5CV2
k2QdcPgfkka/GaJI5Cpr0fLUFnf8oJpQlHKBMzCR1I9Cdywf+mWLqo5nSTZ008ABbP7Ddzw1yX7S
yR2r5WFVZzGW12a/c/Mg9b+n7hlkuU4kqe71wLnmIexxDREQIFPRITw31fRDN2Xg13KWdGNAQjf+
IOYxmMsNIa4ZCin51mLZqTnOIfPSUKu+hbkaGZGh7bKI2JL5YAJltFhHs/Sq/Fev64JFrrrLySJ5
v4yyzqhUtoVANE3+AL3vFIAVXUQJuRa8TlfHXaxqiRnuDnUspxw/UtmRo/tUROG9dtGx+jwxwanN
qCHP9wtNoj7Ua8TH0ixvhyp4RL4guHBEJri7tCilyiy7BulBFRzR2fHqVvRQXP1QbBIV5M+MQ4Zz
cBSV6rgwEShUjC0r0XsrT3YiYl1dPbj/GbmYTEIhLDbbCcHPmOePpfsWW9EuRsF3+tFKT0msPJgg
77x+mlY/HZCoaOoaFkZZuN0pAKkwgxa7k84fjXWv/T2LBZppJ3+f25pJLuZBYglirOtb04rvohSI
gbCUvGD+l9oHWHdNYBSARVRVbo/0aIghPYa1oPOb2aEh5Xbcd/s6EvXP1p3hP0MaVxrtjSkjKYUh
ucKTonr9n3lhQUhdDQF/VsPnFTLyJiPGSxcIfDACZLYJ3p3+OY4Ez7AVYCV2CKTY2CYAa0DncH4+
0fEm5gA4sjM/gO8jeHCnz3IPqv1gk++K19Cf9oU/u+kusLO9CAG8GstPbHPBtZDabjZVrHFm0zRh
FjlRHmOwbIqdxYKaVJptR7yWrrv8yp0PNkNMR4PiH7D8CxxRQZMI821AXGdQP3W1AdRd0J52Jevl
uqG1lycQ7CAAAvyWcWRwhysFE5ie6xaQgLT3tDn3pWzZBCkG2Ztl22m/AAq4pSigJbN+TKgI5bC2
TsClgDVmtBL49/nG6os8FmMCzJDW19CczEjhKWNq2X1adg4OUeHKESgjr6955Wio4OcywGOBbwyC
zXOji1mlybQsyIat9GEpIicOjQPUr69bWTkbZ1a4DIekU9CGPazomW+q6JHf5/ItFUEc1yp2Z2a4
L9jpQAlNFsyMS+gW0B+WG1uPbuvKm8oXwPfN+JDHz3FwGNpHsMiqdGNJ/vWVrn5PsKOhBwxUDPoX
599z1NC8GHUZ5S6QX6vTkc4fukj7a+XaAfX0Hxvc11SnDhrRoYJw1j6CDTXPfxjd927xlOBnrXl1
ub2+pNXNOzHHfdVWCjswo2FJmvZG50+FfNOtQ0U3162sXGxYFBAwKMbjlPOVXXPOaFmwvWvnyRnq
H1Eg8MH1nfljgPtqoxZpcWXAQNP5KWRr1V9C4Dn7E1yNALNRoOtnlzNVeMw7WBylyAxHXGhzWTxW
Ube3wPjuLX1C911r5behDGAZ0VoRwcPaFkHXxWSTewhbXwfjJJ0nUzFRq5hQ4dcfDeNBSl4nckh7
wRatfUEAzxmNN0CdFzw+mBSQqjqC/Nm4EDfAuyikC0Z4VcERWvEEEB+gAg53AJe9weXSLbq3UmyC
hQmStCpS3ADKwlX9D+CdMyvsV5x8ssECMWqvw4pE5/sKAgBRnW0AkXpqAeHQDdFMwsq3A/AbrGBA
1IPQgV8UquCZZk6M56mPvLJpP9VucnRJFnQAV81AIQlTOsjeL5ByrBEt59Amh9JZ9VYMkj0qzb0l
zEHWtgjofAA24GzwOfYzTj6eEes51SIQ6QRmQT2zTpNHWY/eljRMvBgc8nlQ3ab/j7TrWnIcV5Zf
xAiCHq+gkWmpW+175oUxlh709utPsu89uxLEEGPmPOzL9oSKAAoFoCorMzbec9wVWDcZRz/IVCY3
E/Rs/JLuklpfu4vPgVXYezP2RsU3mToIdOctcvZJmV5Ay7YEyUOnhqwHDCKZ7vXGJgnoYF9uh6qF
3YbbKgrT82tWBjDh0hRHqiysoUZsF31LjnEb+LbPmx5sNInfg/5Gataw4UvzjQ77/4MuAM4rhGDi
Z1KlEij2td3QMTk26k1T5PVaCnJpDnXgfbD1wLaKhb0cmDzVfpWPDQYWbhR531VuSI9csrNyE0B1
tkw3lbw3CnDuaD98yw21L2G189vTqtrz0iXXOP8SYYqTOIiCGDLEdvKGnvLJqb6XDohW7F/tJsF7
fhce9FPoWm67Ne7XHsBLswA9LGMmHgWYWbxvdp1S1t3sSRRHeE/zifHGINDVrIiN/hQwCGL6b3vU
osn5vY0UKHaumAUNBzNAD3uW2cMAKc89uinx39cRfCjFWvVvCS6Jvut/bQl3eC0yutjQYGtE2TQL
oRoag7vYlqf7ZnJU9XFE7qKS3NsDvJb0mRm8z6wKQd0AiVheDymkQrJkfh8NZnxUSF5/9X1rPFpN
pD4Q39B/+f1gFV7QtCCTSA3Z3wUy6SDflHJnmhSCfkdpkHeUdFUHru7aQiOX2hLwW0iU/AjrwHD7
KMAR1fQxHiSpohZbP4mC15BrY+qUUhN6kd/pf0yyBYYv3FlmhplZ5Up4k+nlhC44C+4qxciE6lu0
Q0bBG51WzMxeL8Y49Afiro/+fJxesxudxTjap+VIUP9CuyvZVAPxrDp0R19dWaxFFwG4kID6DLil
q46oQDe6uv8UxRlp2rlZH+q/pa5qE7CHKbHv0aj1wWpTNk8pQqBpd+BfICxIsrBxbvvN55NLHDLU
s8ClBqnSWTHhcshgze10tQX8Q/VQIPB3xMH7iA3uD+JAMNJrHwNX3YPNTYKkncXifbxDH6ybbTv0
Vw93o8s3LWvdZ+VQPnN77WW6cN+bpb3++3Eik5FK8l6SZmwKFN3RSPLc0h0+MtQ2vXnk3QoIfmnx
z40JPgaeeJ1K80xA7E9RWC9V8i/Sl9ZTK0Xpl9vTfnXeIDeMSzhiIGCF4K8THI2gqBxlQY7dKqvv
5lg/1ri5/LkJBUxt4NlVMYPiw1Me+nYAMzfuXUULYY8SbahSsKpQdDUQhJ3zSROCXZFNppHNK2Q8
VqFL7hTXghQnqCdB++3xe9+Vnd+3x7W2TEKgGyMpyctkdtjgqdF2Bdn4a6TVC5w7l6MSzmlNB8d+
3cOG+fwRudOuc5Kvih0+HIh9mrYnH7KLTDtEnuoGK0+AhZ7QS9Pz8M9CkD7Rqi4VmG5/my/TR/fw
HXWlDSox+1O2GcBj9+f5CSwgYh16M/GqEk9GpVBBH9ziME713wM/gSNxtfFuccWQA5lZu0xcmQVn
b2keR32Fy6ysj2BClhk47tykWCO4XKDOwNShF2MmlwaQVuShV9I2UdpPz4hyNo7a94D/yNr0oNQI
UWP6syKmTbTY1rNkO6G3JUii023fvJZjnLfD2SVZWL0klRtSqbNzAj3sosPlXYZAo6eD6dku0xgE
c7r2LFdWymQ5uhv0SPpighk6I63hEtD8rsSAxYs0El2gz4EaBl5Gl84kgz8+UeeLdKz+aojbgwK3
nLZG+z+aEYIAdErKnhQwk+T3fuwU/rGNsQL6Sova8gKjexMkWBDTggDV5XDaPk2iukwyO0jM2OsA
eIppfIjH8YW27yFPj1Xa2iU42VtD8ng67XTlY2WBF0+ks0+Y/362PQmJwyDT8Alm4IQvVsHikKW/
R7d0HxSJvfdO8Ewgb7Sju65n8coJNY/v6qxGCR/tnqA3Q0fMpfEuqLNO03GzbDSAnd/gbGzIN1X0
M+tXnrmLwzyzJARAkCKgSW++w1aN7lAo3IWg4hhkFiL5FbX9rvD7lcVdPEhMqOuB2A8APHFsUjB2
aKLC/RWZkYFlyTA6VautUWwvhSJtfnWAJAb9FlcbYow0tL9zzGDpxMnrgDKCPDkrPrJQIUU3h4y+
JQvsFmDuv1ymcmpMrZSQ8YB+cg86ovGttbxqOlgokQFkTUzH9J9WbC4t2LnNORKc+WUQ+WgjoLCp
oKsoR18zQk3xrVPvVd8rFWcyHsLSHhGJpI9SsdO+ZbnsNNnOyHcUzJ63v2bx/NRQOpmp2tF2Im5U
yus5ezuLPuZ3AWW69ssfHgHPk3zWK8+GD60Ol6BZpHrQkzs1d3wLnrVvW7fov6SQ7YlXTtWlOKih
AxC0g1h1gEYuZ4cOOfIoKZ4Puvxrqj8Kw0SBxbI1sgZx0xYtQQtMm+soBgoql5ZM6gdhZcBS7aZO
vtU2uD54xEkPncK6re599Ix45kPE6L3E6k3bMQB/7C+hq9oZaHyGO+ImO35vAaPAts3HiEtG9zZt
fPZYOP4xdN9ur9TSfoByC/pCZuKXq0tim9T1oGs9rm9488Fzpuhk/UVxEGc/uqhmcgbU1IQpqSMr
b6MSzsBHcNrokHLMyVYi9UpwnB8qYnDE6TsnVpBDxTF8OfN9kuZBCu5stBpwkKBMPZEfOtR79pVc
Zo5aNfJj1yrtPhsb2bDHLOTvt+dy+VUHJgOIEuN6f5W0w0ErVUiT4ZG6BUiohVQm1NP1ypM8yN6p
K1eNpZVDUxdAXboOKWtFOHNJ3LSmP8tlQ/iZql95Bp6rNabOpaBybkOY0kRukY6e5m0TOJPJEkiO
phmLcw+kzZAnuD19n18sLuC5NeHMQQ8vD+MAI4oqvDBhDiyrrPvykW8yBpKSn/nGRHNPaiOjfJjs
vf5z3K5BY5cOIahaWjNzw5wBEOIE9NZy5AjxCdWEzdAqMYvbeMVNFhfuzMYcQc4jdSYNOMRhw7em
aoO2VLJT6vC7mdVrSa8rSyA6AjeEiSbDmbrx86lxZgnsoJrRRR23J9/cRODbVMzMSerJu71wV2aw
63Ro1MxM7NCPEXGVaC6MJqPFxpPKXdB9kf1NthZWlxzx3MT897ORlIU6IkkOEyUeXpJ/mAw3mhyg
s9HmaqFU7f7FiM7StELEUstEra1qNtcptpbRYzjo7hhNK4f24qjOzAhbuC1Lo2xKbK8p/gaUnVlV
jEvvRv1CpV2xpoOxeHk+z/gKm1kJImXSelhDpqFJPyaodIXZK+7OYfHeWG6ey8z6JZc71OBXrgPX
b1ooZKLRFdVvHMCzFsfl8o240VG9jxpIAXzEhdsn+7QAzPxtKt06fA30baM+j+UOTXua/KgaK+av
bs2CdWGaEzXUtHKAaFcWIHck/6wgfZCEAfNz+S0vuhXfWbMmTPNE0zBNaoy1pSei/tK6GCpeKCmA
smot53u9pPPIgOtF1AQB2JW8mxoXSmehAQSy1+W9XkqgUEBppglOZRzaSeZ/yXm4BW70qU/8B0uL
mJV8/OFOEb5A2Jh5ZiEtnGC08dDlrmX15EmXKmKbpFwDHi5O7NlghUQlkhhZK3MMto30u1AKvALE
xyqFaADkuMLs598MDMU3JEUABRIrzXIwhSknGJhe7rTBmXI39ze3TSwP6F8TwnmXRl3pSwNMoAuv
hz5MkUzgcDwk3SZOVq55yztwriX+/3DmGH4WQIkS9sqAO4M97rOK+Ufi1dBSrjfKiadILWnb9HGt
DvJZzLo4zz99Y3ZMtFDj2BR2PQW9Euki2GxeWheqSSBRLAhykAxYpq3pqpvMGdzMK1i4N+7xhwN8
90491cHK/r+udQkfIgSAMoFb9ik+RH9I7bcE7MHQI7GVxrEOBQPUavstcYqSSS/8Vd2FKzW/qyAv
GBfigdwTElU6VnlMt1Vvy+pd4+ON60bALxhrQOdrgI5gTfCpfKgS2ufznHuFM4EJ+qMG2GMbO5Db
fWrckJnjZu1NvexcwHOBbQI6a6bI5ILZLXtFTkHNbBis7noX2VMbbMcsHrtjqqNpPq/vFSNwjSgA
WQ5UYZTEafUfoJxauUMubqmzLxFWem5drKcuQYwYvhr9UZsVHjSQv1ZOH67cepa96syWsLARgF0F
GTFqbc8Px7pi3Sk+NVvjpboDD5bBVDvy2p+S8xjvjb85Y85MC6ssKz1tDCCibclsoMxB0BuQOODh
ZnH3K+zXGk+v3zWzU52ZE4JHEXOgRQqYG6V3tHCxttxV5jbzA7AevVDjFMU1i8qVMc7X4KvoAcJ7
AqzgXJkXjEqTAh7UCkb9uSo21k+WUTyG+YmsZivmX7plaf6Ss9io62WtQcmusQOjtqPCC4HqkM2V
MLBsBHVF4IesWQb50ghgzE2iy1lj903lzBXYuLa8UK6d22fK8qz9Y0Zs7UvqQZoSE2aG1IslMLee
ktrp6QpEds2KENktfdDCIeWYsWSrj78beoq5E9BpJXCvmRF2s1WYfCQEC4NrTrOTQVohgUrynSfx
LwIQyl853L9TJ+znLG0smviYOj/5bYwujV6Mep+u1XfmrXnlbKi0AGwL+Acempd+oJu1RcMRAToN
QtXVCiNwtDFaCxCLM3dmZf77mUuD5hDyiyniYDRaTtZaG2VWWZLmyod32+EWjzckj8D3YaHyIZLa
52kWqWSOuEj34Vib6Tb97FsD16APUrhGR71mTbhuTiB1gzI2PGKomjvV72pWFnXEio40HqAfI+S+
jIhllK5lQpYn9N9hCtu3TaBKSQMMsxqfi4wARg8BwWkD+IN9ez7nHxL945PiG/hk1G1Emm/N7Fpo
I2JrcctnRmPiXQZWOUVyE5QVgB8C2xe1ezXd3ja7NLFAIwDVhn4sNKcIzl9GWpCQCs7fDPcUJePq
OSC7IPseFiOrYnNlkIsnyrk54QDLeaN0cgdz0IN1E/3e5DHy0VtfPen9axR5WWvzPxaHxyl2blPY
eV2BikCawmbQfPYt8Splg36Pa4lsPlrVyuX+s256vZAAy+FeBO0OEcM2DCBksnQAy2n0qsuoB25q
aZeAbTdWD0QByAAgC8sxV7VvFu8lgEX/Y1jc+33pG9AJa+zO5we5+hpb3/LitZRqG2B7YMywP1Rp
NzYJayFMS3E3ynUw4mbqpg5zRmnr+UXsyFz1DGAtbrvZ0il4/m3z/e0sLjVlDXITCd49VT1T/Cdu
fMRrxNhLd0C0McxALx1pPLH2UFWV4VcjbEhhU6ElmiPPHvYd64y0dceW36N+u1YuI4v758yoEJi6
zJygM1fgimTmr/HQb6A/5BS8Z1GEPjxgMTuUsuLyS4Gqb6z/VpPpqJHXFNIEqtk5XB8dTZ0Olc//
yg3PPkwIXLIRtEMnYzbUAahC6V1pt123SccfGhA1vHeD4mhm+67d/cVCA0cJYUvgilAKulxoHiPh
EpN5Pga+1U3Q51vBtubF2vCuSm3zpp5JsxDdQZ4lkqJQJKdRUsSm7qrR9iFdPelghECeGMSBuJ0q
L1qYO52ZPI5TuGJ76SQ/Ny3EMK0HQp3OMaw1un1UljtVXzsMFrfL2eiEkMWhXdkWCRaPNoM3VBpC
CCRCNbJyz1oOGWd2hJDRG1xW4hFDKSvWOMkWdanf0Raw1EO15Vtu2SflGRKAPUvtdjs+/Y2r/LuE
gqsUvAn6FPBeO0oGpwZRcmrUbj9mK3fWxYP1bIzCDjX9ujXr+WC1op0+eVb+RHH0JIe4RS/1tk0e
/7dRifsOeqRA+mJKU+LU/dEwDsbw87aJFQc05r1xFkzj2O9pMV+PpfxlUB9WL5GLv6+gEAIANjq2
RAy6WoMqx5rmIfCHpnou6fb29y/GTMiEAQgJkkXQZV9+v5F1uZnWiBGNnBz6BC9mEj/rxYuhFdvK
SO+6of5+2+L8i1dn8plFwQfKzJBLqsCiMaLwjefsqZS2ev7Tb1acbXHjnhkSVr+nMvSIRhgKrYe2
1tFwxqJhDXu3OBpUqVQQYRNInArzl/STFGtqiQDU43jL0mEnj2nOQvlDHku7meSV9Vq6AwNUNUOJ
UFACIezlemlt7vt5Vs2D2tbau0Ucg3rNmnT9oldYUOeAQ4BR90qlI/ezAE/9+TWeOlUDEE1a4uyu
QXu15WHFpLVG5sVp/NcgFbZRCG6MKOthsMw3lnJfVW6T/5Kh+7DGArJmSHg1B5JVBkM5j0wqcbV3
IK2bJN8VYtNpBUvzKTgkOjqIN1DRR+UPDT6C/2XmGARj2ODKx1loo6Vgb0BFDiqS0TZiyJjv9GPv
3cf7LyffoXb78VzftU56p29KjzNMuV3Ya/H3uryLo/rsm8Qe4ULuq0o1QNI5PXxIbrBXt81d/pi+
q8cCelPxe7Sb3MdEZvqpvAucMcDlfOX2uZioBCgDzacagWCKmJFOqoKrGW1rewyRtVM3gxM6YHHs
7MZFO8tJZcpmTd77GgozD/vMppDEGFO/qwwLNr8Hk00Ow7t8Gk/yR+l84Tak+mx02jrhXrvDrG/X
1I+vSUsE48KzrqdqTCnvMOD9jEXJ0WNuJxvJ7r3+pG/wjD2k95Znrc3z0ll7PmbhahRAFccvEpiV
tpNTujrL90nCqF3/OJQv2oPFJMc4mo7sKJu1BurFqsO5bSFKNWPZyyPYnG30O3gTezMfBu/7k8Fa
qOKA8vQkP1Bb3WjQb0ren1sPN/Q1htrFx8D5JwjXqY43VW/4+ATlqBK4WOM+TWzwJPtz63Ev+yg2
5l6FmNPt423xHgdxF7zhQWQ9CzVeRmjgCsY66DDvJovhWjXy/S3rPlRou5leZBd38Qi4UVzamefb
q3WWpfvCuXVx1esULX8WrPuKxrTOVei4clFdsgD9TuwnoOZV3Boux1dIaQR3HtB3DI5PIHjtWPH+
Ygo1AJUAmtBVdMkK7kN42seRDBNI6BOn3CJIN9/hOXc/+FvBfgW74AXK2ztoPbxZa4WqpQP23Lbg
N1pN1In4sE2Tzg56O+BOiNSB1K9M46KfANsGjXfgpCggepfzaEB5KyknGFJbNv0AXRgqY9k3aCnb
+iPKgZUd2Z2df0GCpGfjZjUqLd2Ozs0LjtKXUZQZwzzHEFH7MXwkx7hiaCkKUCZnlp18U/HQyB5+
rizt0lsRwlwYMcg9oAMm3Jfipov9slcxveTNBH1E8sswD13ykihvMXh8k323VjlZPPPOTQoXTjNS
+xA9tjVENVjy2G3R5PbAHX5X7JJtD0lMlZF70Kd0dsyi5+EtdtExHb6iYnV76AvxWMfbGC0nyNHi
qSzcPPyqzsIBmrUo0L3mENnLHgptg5yiZSFAlA/W2s10YYGR2f4kUEEb3FVBUFFGixukrGwg77rN
QAEa0/y4w0MoXUN2LoQEC4pWqGwj0Tar01y6MojAo06T68qGQqhnFeO3SZNXblOLozkzISwijzpc
tXWYIHUJSuHJafqHbk1jd2Hvg7QfaA6kFID5EmuoRtnGalTAyASmrTxI3BbDSTxgOG67wlLqFYaQ
GANZFPLZ4qsuIJlaS21TQdVjP+B6CDAMOHFVnwUS42RnpccifL5tc2mNUMnDtgNADBwYgvsFwKnE
SddWdm1lHveLXWpWa3F7/g3hxoth/WtDuGZNemjwNIGNpKjsTHbx/AYdfcEa1asaZxpZMDlhA7bj
P6/rWcC0QgUawFM8WIRQWlBeRNTqKzAS3Pv+r2h4ztvft6dv0TVAp0ewZkBPibl5KBaO4AyCVHZT
vJQUbYDqDzONccK+3baz5OcA8f1jRwjLIY/QWtDADli2EvVea+9JY982sYRYAuGVAqAxTnGc4PM3
nOUsJBD4DL48e1+WP06xPzeP5m/VpLaAZmvBdgymCT3QBT/kJNxVVP1C0ZrqgGZ7TUHls4B85TFo
8gTRAgU8RZxWonHVJ8lQ2V06BCmrqVm/9XkYnMx0KH6MGh8UO+4LM0OFXU+crubWfZiEaKVrpaS0
EdD4Fj+eb3gC+iNW4l5yGKy6N1lFjSBn0TSdAoqOu0gqhg1kpctDEQbNqw5RR8h19wUaoeRAj058
0PSfgZXQ92ZUUOccRvMtomiocUCo0T5GfkLgwBUblCG2w0aJH/J2Tln5xWgxpewiL0/G/HcfSng0
QZZSdgNg00+El3g5l6RV9krbQlTz9lJ+wraF+YMEOkD1APVppiWKV/RSM41WNVY2NyTbyl8xxW4+
ZN5Ep21tEaaO4KGJo++B/lsum2drVFioxO84MJxMT4E9DBmvviazdHrdo6GXoJrWrbSxLLg0YOdg
EEB6eO7KEtwtBSOPXOpYY6WJ7nogI3LIHg7m++2pWDheL6zMG/jMqaPJ4q0uwwqti/4eNChVyEIL
GFImG9G0k3mdPCUy3QSmj87/oT/dNr8wSOwpKFQgZyJf3+YA7s8D2cK+BQTzkBJgiiV+8IPgL45B
LDWarwDlhwMJJ60+BJlRxFNlh635UMidg9blEK0dq9wXC/c0ih4n5C1kyK7gmX45nVNJ+s7M5nhH
R8Ol7azXOBqgJzC78rkKcGmcAmh/KinpmWHV3FVaHrzcntOFmIvkE65KOIkV6DoLR1bZjXHZFHOc
wn2pa39X6NnXdHfwf/9vdoRjq8p5VqgA/tpEST1qlCDr89/i1Nr3dApXgu+8QFcbVsGZD15WY75/
X85r6A9FGs9uWuVIF6rPcQF9U+p1/esQjN6fjwv4hn9sCePS/BBv0RG2JLqn1UYPm6MMITZT2v2F
HdSXcKFHuhAEmJdjgoCObkwBfCUKFesRIPGG6VJNflOjRTOLofPX2/YWrjKU4I0GmW+0B0AJ/tIe
H5JoQm8atnqG3i61f8r6tUTZwna+MCFEk67RSjpSxNUe/JqxSjwKJcOmq/8iNKIBHa2EuLWgRVSY
uSCySD7O21mrvlcZtwf/OZZ+3Z6t63ZYCz98ZkRwgywI9Tqe3aA0P+suYOwckg8u7wh5VdONboHS
rgMk6r6lG4Deb1tfyCTDON48IJFHB7zIFziBPocnKUY4GTXkGLY96F364D5BMjR06i5cORCXTgEQ
lKJvBLkDnIjz389OgawD98VYzS5f9Ds/1jZkGL4CU3GXB91B0zgIQLSdrvZvt0e55JEz7xEYo9Df
i3B5abbwAykxaowyHsBZo+T3qv4XD6C5eesfE8LFMO3iTDVmV9Hl6LGTs6cYLOMNGjBuj2TJ8bFa
IPFC8gr6E4JHIneVTGbLEQuhojHlk6cU045m44oZc8kv8ALCbUCHKDFEly5nrDSRkVW0vLLbkJQ5
SykWjFUgnnHkLKl0rwt1w7O6cni22qK7L9I0cVKl9PGPJHwki+SoGSE4FdYKFHGb0mTNALZEWa+k
0a7CODnpUqoeJSRA3XRSis1MJVAwX5aHg9+Z016L/ex9mJQY3djUL98bn2auFZKsYY3RRIe+rqZH
qvXFSx3Tad8B6+Z0TTFZDHkTE+2dE7TJkDApYlDsGWqmswDJjR+qngadCxW7fCtxQp1gCP0TNCdK
nJWK2XupNnBbL7Ruo5YDqM8V9LigpBKeqk6NPJmU/k7i/i7JJWVnSrpLikn1eGGO3tQXEJ5HUHqg
ijxtNF3SDnqJ1xYL0zbPXJUn6NsYDJ7b2aCp23Gqp7exMkjGejMuTuqE+jhL0YMBjvqYp66lh93L
kA5k05ZZ8kUKIgKV4cgA5kjyAXy67VhLb160J+FSgUCH9k/xAapQqeapiYchOinMQ+SXxT3UAJqd
hlzqG6Btfswq3g5OIQ3WPbHamLMB2OWVC9QcuMXzF6yFyMPMSpF4Glz6HUj5YplL+Iomllk+drbW
P6uWO9Yr98Glc/7cjuDfmEB1HDJkX6wKahmTl9ME1D5O2T933RrN9dqYhNDAgTLsmgT3FzmLGPTE
GQTz0gx0wysF1UU7RKboc0EvqSbG8jagjarUGJPahA5k5ir9WGgWM8n2tqtczR3epucNgMIlF/SW
phRw9MOmL3V+bzQPw3SU44fo+baZqxAkmJn/fn5WWH1ZFzJ6sfzkOag1lkLzWnMglzZp2F1/QWdp
mMBvA58JSIpG58k9s6Z1A1eCbkBX40cGjs6QKV/ivf+E16Lv3h7XVQifxwXcKajbcBRd6WhWOuJX
SmBJ1u+sGA+6R6Oyb5u48oRLE597/WwwyqhWZV/OK9S/T/1PpXYIEj5r8L3Zby/2qmBFOIuUSEnU
tsdAGuiFK23Nxm7lGFqaKgv90ArwD1ibK/77pAANmk7QFa0e9IGzbHKMNaLHqysJRvHJ84jUFKol
otYRHdATWisGmtFHcJ1tJmSAMxA5KAWKq8WmAcQy7lc84DrWCjaFiGDwhBjgt0I3aAAVJ35oAlRQ
ujs583pUpIJ7pMqA/bvtEwu7dm51BaZalSEDKL4CpCaIq5ADt4p0DOtAdU2zX7h2sqn6rvorEeIT
uCm4Bozh3oCHoX4t2hmlSdBGFV7yo63Z3TOSClnGxpL1b9Fds1O9bD/Z/IkCXIqk0Inu6KZFltUx
WOxqtb1GCXJd00Yr8dnniCggI/cTXkkYOz9YG8PmL4GbHP0tk47hnbqPnuWn23O9alDYGkE/lkWO
GwwIzJm1Q0+hEzw2WxOmhjffTnfF5ueKxfnAujHjhnBwTn3mqx2g+fZ862QSylTDPvZOE4jJOLTD
1oDC1yV7YUqFAzQEnsbKSthrnOagHqbOpixhOeMPmi1/y+8D9g7U7D2WODSBLWWrRciF6HOxpsIe
AswlN2oAYfAB9bFWPPiY4f0I9u9gYPNN0HyirCutnLALfq1r6LEH9QqyYgbwXpenhB6kLUeGZZZt
mcnpfcewOjYmbmcaUIj8acXgatQ/0PLEaAD4BPHALcYS+luNp2MGwqW23mrDgZrPjbwzrKeg5VDm
TR2z9rI1Ydbr/T5/KgUMCXFNx+X18lPliI7FlOFT09qN+ieSfQHTClCujjH8uu17VyuBx+Os0AuY
FbJnVwRKNZXweAwN4B7zHLQHE/ILeFKu6QBfnQWzFYqHo4EMxlwDuhwPuoUKAz1W4K6tsmlf5/Xr
QBWIJHLj9c+HgwKoAtUGaLSCnOXSUKc2fkKnCOdzGHzLQD41KcHK+Xx1tcFYZnULcGyCW5iIDSG8
kdQUdQQA3Isvo/rcTGBWB4MZcO48etPXGl2WZg78ZOg9QbMgHt7Co1vlxZhMeoWOhah600lwsMLq
jQbFSrLkyuFmPo8ZAgk01QytEBaoisy80HUEWZKiQt2/qMCRBvqTpKmo163QaF9dcGBLxxQqqM/N
MrqCc0d+1tEx1RDtLDDl/JaIk02ndni77QlLVgwyMzyhaVOD8116wqj3YHjK9ZmjaHiM1e9aPhwL
bkGJc62LayEJBMYuVFmQNoZrX+VzSy0wMm7CFIjtnKHddyqKPluKV6p2R3R7mFwDjEBx/yU27/AE
/vNxoj6HNK4Oeku8/S7HSVtAwYoO+S3o/9ihuTGtHQhkUJNZkz5eiBQWZJqQhwT+hgKMfmnIUiF7
TEcYGqfWHuP2fgi0x9tjWTaBtAU4c5EdFymulVyuQk3nHALEwQ5JBYAGuuLHbRtLfjFr9YJlFUXi
q/6jIITiCkR7wRmif7fA2WR+qSB+Lf+xTB6cHEsiw/Pg6aB1vZytoI2THq0nmC3tLi/pMdNMh9R/
rFonWBGeWSDd61V0X3MbwL/NFFXQlNB+ZjxbeXAvzhlIYzBvYGUDAeHlYJpIj2newUxgfETQ+0x9
VtZOPX6/vTQLLUUzi9J/7SCIX9opjCbX4x52Ul47UrmZhq9qvp+gvxQakNal9zkIREo7/XNI7qVd
wbWVkiKx5M92tca1JPSmdRSwXMvtBgC91CdkNVYOkYUZpTICoIFnJIov4sOFD37UDA20fRC77GBA
MRVAYF9984eVwL5mSLhpGZEUEnWEoVpNs2fgdZQdiHLzu7EqviZmuPZ4XTgcgROAzgpFcQtMZEI0
aqUsaYmKIFEXyZtcIq8ftC24QQDKk/lRBW+Oryl/MZfIS4PMCGeydUWdnJhEsqK45egAMuy+QyNU
6FA+Mr/8YygE3mCotX7Sm+PkEgYXdX1VWiZCB4jo9lbGQ2YQEN6pyFje3ghLi3bOayQYoqNcdH2C
EY0gaYqg6UwfVSjXVGvtN0sn1wWBknBIDn4ILHwGQ/7EnQT0HGrv1aZrjHZh7AlqGUUItXmnTnD7
ne4idcU5Fy43UCgGGSrkYwwEfCGucJrPtNfgb6Kx4hIpcZVRc4mSP92ezoXLzbkZSwgrvtaSVEph
Jghxr/e/9mr5rMm50yhkmxdrXrJobT4hZxZvUFgKg4qGcpB6a8KgsF5ykd/J2vco+hV0tRPiOn97
aAsnJmrVADiCjxFv9c8FPksWEamWQTWPoakRP0mZejDLb7ctLK7RmQUhgJTyWAUZhQUz7mwOBONE
mictSb3bZhYHouugYYB60azRdBn6m4iPWQf5IkCogkfZHJ7VaOX9t+zsFBpeBp5UADIJuyqP8L+z
XIezD/6TP5Py5y8mslJawaxnjip792hqR/OXjBQvz5rN7QEu7WkAglCLnO8eqBxfDpBrdenr48jt
2HqIkTTk/Y+odX15WomGSxFYnWX3MExLQcfgpZ1Kz3qiROCzj1XzCHEmZ8gN5o9Ap9N00wG2EmVr
Z8wCCh/JN7yoAdFQqIn0/6XNFDKXvJ8rgOCGeNeCYWdAAvCrmap3RaMfeVsb9qSFL0ZlPkX90DM9
Ccmu0np572flTtcq1SuaEiR4RH29Peuz5YvMCtIMqJDjrjczbIAd7PLLqkKHBvuIREPVA7BT2yiU
BqUHAUcf3aEjfWnXWFOWlhkYVNTeENGgoybe+9JWj4wq4DYy0sxvv5smKkwTWv9WlnlxYGd2hJuf
VZqhZOUSEuzdazOcOr6T9QG4o21Bj6Twiv4vzj7gD1HYmXcPisCXExnBeSW/D3E1t2LUdZD9BGq7
rsjKsJaizbmZeXrP4pnWNHFNoLRpG/TUm2BUggyXRV9uO8XSFgEZOJZp9ldAGy+NWFGdoUkm4jYZ
7v3wmFUas8wt4LUNd8M1VebFEZ0ZExYqlKu8ztIYUUeTWVneKdGmTouVaft8Toh+DuAznmUzSaEm
lpZBDYqKi4rYVpZgIwpV1htIqQEGz/oh3im57+m9ht6ysmV6nNgEvOE6PyYD0DFjAbGsnpX6b70s
V4LekpfiOom0BaC4IM8QvAZh3u/jEA863pgO9Gaww38nRb3JySuf0NZ5LDLn9touTTcqkBrYEoH6
wL6/XNvClBrQE6dY2zKLt6WcaoB6hsMxV1Pjb0whvuD2TmWAQISop8GPfE4xuLyajnQE8+8gvxhm
/3x7RNf5aNgA+laBbha0NK7bVME8mKG3DC9Wrm/MJHz9D2lX1hs3DyR/kQDdlF51zow9PuMrL0Ji
J7rvW79+i1ns5xmaGCLZhzwZSA+pZrPZXV01Demxn36t0Yc2z3srGYBSG2UXNLePSrr4hto1nqTK
zmSMoklqejRYPzs9Osya8z7uIU6Eo7OC9ZWAxEIBnr++HtIndRJkBNxI+nlw2HG6CTj3uYhhKlbe
Gmu35Ped+q0VCcmKrDDXsmnP+dIbsGJbe7t5WZtbkCNN8z+cAzrwSWHpEJNlXw56DIhJWuIVFmux
Z4+/ZDVF+fCF9LXTSGkAOJZrraJElHcUIHqJzwUlOTo9cH4U0qxWy44g8iCL921AZTO0yy1yf9k9
/4yPsi5xaoZmdiche1AgKCvZMCOh/vs05sYEzDP4ITN/Msj6qEeLEgUgg6kMBw2nsfQaxZ5+IFbN
AFgqMaRvramQXKQESv1gqdLwvIxKSqm0gViG3g4QuMGagGfb7mrys1w3+2Eyu6JBJUCxHrMos+8X
EzQ1Uxn1by3+F3DaAsr+WrSQUR4SjBoEsaRPA7qCIFh0kgGNyftuRqXLw6EFe1yWtbXlqpoMlsJk
0Sp/BpC2D0hfmM68bZrXd6S5a6J2g7psVmBoaGwG4pLFaIIWHKplPEgJBK1qMA0uydjYaJbN7Y3d
DcrmmOZSfUjQdX1d5RzNnZSAvt9pYh2vqkVH56Xq23h0dTBdmod8Ipqnklh+nNtpyY6jvpp3SlLa
iz9MzQyww6IWt7majh5kLWLTSXTIYeoFeK+dVpKj56SxF3JMSvDgAtqtkVvAs7p9EnckWLIJ2cGq
N5kc6hXo1Vx7zcjTnLUxui3jVIRKN9RBqVtNFWT20KMtnOrzFTj5lx+RnGSjOy9S4yeG2hSCSMo7
hKcuxFwT3TZv3ZTheJRob/bRzRg9EBR9rPzbZV/92rtFKEVXBYV7VDHRlWYM9ZmsJwotMK7LbVXv
EuJncrC2T5YF2onsKiJ7Tdpdtsk9hScm6dpPjseCeUFSSaiIdJAgadQW0yhJcx8329tlO9w9RIMY
2ASwVeHMn9ux+3abqgJ2gNXazVAQqtvsKdPMh2acBZ+Lv42ftliIwrJWUF2mpeDN3CnWT3m9H/TU
Xa0feuNvm9/n0LkXKSVxHhkU545GCLiYkUlYTKQGV3fcQRwDRTr7GLd39Xzslvc4+bECRGoEKw5s
+g3n3FFQRmgGUDB6af46FIIaJd3G82h3/ivU822GGKIVDQl+xZRjmC967Nbcq+TFjeig9UuSuqkI
GfTVgWCRjn/RFz7K78y6KwPyumkyVG4Olp2mlQI9tfZzJDLDKb7CDjI1tEdNtOnYTlM0T2ZTbDVu
wtl81G1oJEMjejck9sHU0P0s1Xx2Ew2PvCHt9mndtr4FeLvAtb7mFxA/RaKDqX7gj780PjcMiTQp
rcSmfX9ELpuEUWmN3rBK4IHcVlRjjUT9+6hAV25ic6HcDOFC5qKMFKhyKDmMli3mUn7lyepoHb6k
9CaVP6b1ZlWv103Ut+F+1hOj+rkjyWVUxJ0OR1qMbZcp5uuQjEENCpzLYYFzVrE42oJAqwBym2zV
Q4YuVlTrPeoBaOeX5U1nfyuRbZQYigQy2i/7YxmJ5DG+xiJqk4JcsaW4exmXLYGctMcOLtuXv7o+
dzOo5kSYzBbBr7l7eGKHOYwRaPDWgmBtXX+oi59D6SuzIL2hn+HLeT8xwfhGl9kjMExYytDdb3Lt
LKtIn0q0WYwjWGpPjKTCInLoh+Cm2OepdU+KKwtST85lZ+AGr5PF0P08uYvKxsrQYsFiKutWIh9S
bzrbstfwdImU61mJnH5QBSZ5q8OJono0mCkALeS5SVtrx2W2UGFWB91Lyts1vakw0KUtf12fQE73
aYcV0puTXlvlBHYSpboylcofwK6yFbF3eQd5HndqhvXspZj0UYaZUQJoBgpYSdl5TSnUUaWey7od
IhGBwAr4HpE+nG8b8H9NipGnym3SGfO48RzpgTqM6YrxgkErj9ABQ83MaqUbgLUnXwMf3HdrLqcr
tYdagTN3AIf9/cqBRQFfDbAi6AAzvtNMdmOnMnCcsQncV1cWvRu3c+SPjfLr7y2drp3uzYmXEq3T
8UzA2q1oeqwj5aMnukdqwbOadxZOrTAHW6n6rVkjfEkyv9hD4yg1tFnbe6AdEnmjPPJo2//DuiwU
nFAJockTYzFu0rxJVJS409SKgqyVjUMN2Bd6m4Uh+Fi8qEVH4QGBwUWKZPd8C4e+GDBBBlPjqIF0
r75LK9O9vBruxYJuGI4d0mkQ3zDLSaI8AwUT+hztMjoxnQ/eqfJumAJt8BX7TjUTZxj/GmEOcgxF
wxAvCs5IARmbkmTLa7OguI1hPWCjwdy1rftS132zGgRf62uREKZQpqeIS1hjIVgkt9tuS9UKHcXS
2SRvm8AGbb516rGaD1X3dHk3eWHy1BpTJSTlPGxlCWsJysZWFWrygLpK79SpYAc5A8qUXwT/AJMG
HoudapW2rugruq7VkD3LGALNLr0UAOChl9yMKN68vkAm1l3b5RgVJIiyVeA5vLXiB6CMDBQV9Z5z
5yzLuokXaBhB5rQPovJ9tBKvhC6HbKeCb8g74xRvhhlom047GueWpArEpbYESLidaRNIw7YZ0gCz
QjC32utgDTXX/tZI4xkMc2hP4jmIHPEffgIGzpEJoTtNfff8J0A4xqqAQ6OQltvJmgOK3R3uDOta
y/bzkjqEdIKzz3NctH8wtA8mGdqVObdomfGi9EVau4v1Y1OQxd6VAOD3CqjxFy/u/37oElFUxruE
+hTad8zXVNu6geAUJvnU0Wqv2lW3DlCJSmZn0bPU11AFCYfB6kUjL3QVzAWJ7irE9PBaMXSV5dab
4gSCZyu0kvEWu6nj+rqoNCeyRES+nPcIsDvwEpBwYoHs54P0rIUqTt64wJ8UW+TI6qMpQS/wpyZK
NDm+SoB6oh3CPzP7jKNMVZXUegoAOwSpI1DxrAAl9YducSGnFJZ1sk9EQi68Fx9M4lzY6BuAt4L5
dJbUdU0LpV6Mvf2W8xBS0I4CYVtIFE5LHuT2W10/x9pzVgna/pxuBfb00zCbrC3NmMuDBsM6sqh2
9LZe8jL7zoh+qFD2bmcIbB/sNsTDKAWnln7Xkdc0ftvqm74R5HOc4vr5T2ESrWVA23k08VMkCeN/
KhQ6FMVRS8+Qf2QE/EHdTi2vQa0BPEkMevHGjap/yKwoDBIEDXguAajI/ASiRVoMmkP815btZ8Zt
kpiOXL9dvmB41zWE23Bk8BSkSSXzsVUyqGVkwsoEjh7Myqk/ojK0qCN3QbYeOnT3TSIq2nCODx6d
6AAhbQSPwp9JxZNUDmmILk+aDLh1stz323udvg7btFtzA6dJ9C059wqgYxpQFzROE3akHfxAcZeN
CkDTG+rqEZF0Dw+B19omrxKG4/7+FsNppYNAeNxACJM5r3JK8OSuQTW2WOWL1QzTTk2tzk+2BjxI
0drtL38/TrwD0AOkImgC4eZkM7oknlKrtUHLIWcYkxzbvPIjRQVCZ9BFEZ2zj9hFqmZloOoEINf5
BZICC2ejbdm6itaESVf51TTtl5TshrEXRAJOnoo8zqT0JATgCJaMDHMIZOp7mLKyYVeSJUyISDCC
t3HgDoUmBUoS4ClnTleUSHJrakANZhjcclDN/kDnHPXzjfy6/IV4Jww650ChAfkGiC17wlo0YZqm
m1sXhVhXl8erqQBNzxTtG5mEoIS5ydUWoKomUCLr47JtenjPb0OVgtExAQp6G9r5PP9kra2BV6Ze
GlcetRsJwEWlfrOXB6I+qyCQRnfwJ2ZCRVUe3v2BaiHqknjYw1/Yaroy1WOWkK111Wj1h2jz66HY
K+UUmG13nM1kT8lhSknzytIIqzXJBMGbE12o51DSJeSSGtuA7cZq0FpNbt1mNhdM364E+LXpJl4g
1K5nEgQjyaj4l3ea504nNg0GS4ZnP07CpLRuApDhSL7LSAyqAkn7ZTO8M0iwIpWCajTA/88/aEnQ
EiOR2uKtaIfyvLy3irEztm4H8qngsinuZ6TDkygz0MF+Fqqcdnahb4bWuvWsulVlg3hJ9+IKnIAp
uLLlxLHG1iun5zyW3WmKw/+neWap1lJqcdzCfD8uxMfrIHL0FPydjd5eJykmznGD3C6xtDptFv8k
RnYdWd1PwY+gn+38AOH8KBoATACGgfaCiRJp0W3Eno3WhULnnQkQMkooS4DZ9R/Kqh6ySAtHUGmP
iR07iFnfL1vnfWwLiFlwVYDLAUPA5x+7AsmQ1dkElEu6eZz75aGJtwcpBofqZr9dNsVz3xNTf2LY
yYW8QhQ4xyAOTA3N6IF3q7zNJjNxzU6PBKeTF9stdNvAWYd9xWTE+arUdbC0uIcpoBt8pDdvs268
X17NH5g0+9lsPHEIWDAogJT5bOVgpNuaqw3t3re6J7dX2/ox5rui0Jyqf00G88qMn9ZmHy2PrfKR
2ZDtKo5SE5QQaKtCfXWNzW/iEJ3cWST3+vWrAtuNTAv5JQjB8AA9X3+/GLFeT2kDJIqnohM8glBl
Vd8z++HyJnDtABaCcQNaV2KL7Ys9aRNGGBq3BizfQC03g/Z1oR10YcmHawlLQtD/gzWlznXiPAlG
+6MZUyCYAKmAzHog+usa3S7lj8sL+uo4FLYIYhNgucFCozFmbKrXbEV4cw1zYQJ+jFZ1FEUiAB1v
MTgJ0DJWgFj/8oDsR8nou2RAPtwsxZUNiP+x7lTTU+fkOV5nkXjz14OHGxraWEgQUArHQMj53ing
hFs28DK4HYmQtI2hMRLXrIkgmvL2ziao0oL+A6xl7OM/aQYtx/AEiDCpftmHWrxe/jZfiwtYxp8Z
ECgtghONyXqBPgJTVTlhzNrwNFB+YDIY/FhgYXQyfa+Pvy5b46+GTpz8rzX69xOHU5Qo1Yoc1tLZ
8DfwK5kF8S6boKfwPIKcZk7IEc9NaIXVmsYwN+4s7foxSIxwBSHtUoapmaJ6CqhGJXg4cDyBAsZw
zWi0NsVGewu6Ifa0gA22AdumvQXSJnu5sO3HsaJBGI8+hRQQ2rPsR9Ey1ysmVDEsY5SeWS9A2Uhu
vGWuumYva2Z+m+pnsLh4eXSPkcB3TBxcLTmI/TSvVQtBMsOpOWLFJz9GPd/kfkaxJqI5uG3fSwAI
NIMfx6mX4zZyBuulGuurKW99e5P8Yj4uyyqIKJzNwIMQZQ7cQwBIsFMpoBXUk6xeQAsdW9/wboNQ
9Aga57wvRMnU15RU1TUA/yESjaI4UorzldaNkqaSjmp4vQIRMQEq5zSbfNeS+N0wx9u8zYkA1s6h
4MW7EP0Y9Ikgco/RynOTit1V1kzA5FZdq9/RufBS//0t8wYn9XM3CTpfdSp/3D0Bdu3ciyZVOFTg
KCSjvApyFxPpC5s86pYEQNBMqU9XwIGd+Ka622DWM/z4OLnaswZMVJjclN92uSMFl88uz69QU7Xh
44jfaHcwux0j7Ze0Gpyy6rG51hzrYO1z96V+rfd5IGL+4BvTAE7AecATjx3ZWrRo1NMB+yw9guJ/
Z7tliOIcOP0BAN0JWQ/okWDiEjpEn9aY0JcUJN5MG0trffMQHyQnuS28NHXM2zf9qhK9pDhvVxyM
E3OMExHAAxVlwuLWe/QzUYNzFodgtj3MHKGaKr0jLi2N3swnUd1UMhzVkVIPHkb/53KVh+Nr+4qa
FxxkuRWlYRzF2POlMXmooo+YPqJLG14hj/WDXGFA7ACYi+40Tvw4hN3TvYjh7ivBAsArp9vJvGkq
XYNmbA2b1n25AxcbJBBWN7m2nUArnRZ8+XqwhG+JLwdV+Cw4FNzt1SmUByVW7Qtf2gy6r37tYFt5
tz/yH0F0VF0g/AJUB7ZDvRd+Tk7Iw5jrpz3GU410lPOGfk79iCf37eyCtR573bpxuMWOejt7aNMd
LVek/MW5uc/sMi47zKtdSi3sjm4TWJnz88EIZVnsrvz1gVQOczuYWWcjHOR8mwSIVUS4gxqOv8qj
BsUDycH8v9v50490/yM5jFegihB8R7pvX44JiBn+zy7jQ3alaZmeUTaZ1/wHqgwYJ7kGk6GvuIsP
pOnT/ShITLgGIbaDCQ+w+31pVRkDMLkqdZxZ2q5NIl8NlUjzVuOGtRMbjLNMG+iCqhTXBeWWsa97
/1bZr+7tw2vkRQHaUw65UffH9OmX6axvs5c4cRAmV6mn39jfnkQyHpy0AJ1dwCswrYOiGVuwm1Mj
tTJVxUmpvzXrQ1GFq+h0cF4ZKPsh2wMvFcg12EfgZlh5G+VGh8nixQMJEhVG1KNjLALLc9CRuJVU
kDcYeAXjmcGcBqnOlDqvdDBFJdBCSXebo77pjnGPLnyNQR0PxKsO8cCzIAu8hnt1IMXES1fD5A5s
n4fzRG/Htl/lDvo7k7Vr7kDP4/rmrRSmsuC+527miSX695OLIwUFm1IusNT6k+6C6MupbMFquCYw
tImaIjg+TLbfl47FBLE2fK92ekrQq420XZvuLVHmwjVDwM2IeWIkE2wu0VUoWE8rPC+Wrs3qQW13
G/Cz1e5yCOFeQ6go4TSD448qQpxvWG6Veh8RDBsO74s3QzQlD4kfO+beuk4KZ/OHQ+LczE69i45k
rx4vW+edLrw7ANWVUZ0BedW5cXtNmqUl8EhijXerae3GwQ7SWaS4yV/kpx1WEbrclBIYM9hZD+jb
TZrbqI7kKiFi5MMc2v5mOInkY5U+IOUZUO++6k2ZIFpzyMJx/ijPyJ8uOCQhz1c7Vmmi5DUcxzz2
P0AOhEfXdepb3vpOgm6X/NA2R/ve+fE3eVe4zXsa2NO/uC5eHCABsQ2A/JhfkMd6qSYrfkG5AVlw
TyJocBm+pYouJq7vnthhQvhattZaJ7ATlVqQADgCD3saM4z416ugPcS74mld9v+WxISWNDe0zBph
apW6o4kxktmwvZpiDZTpuTPfiw6TjorgQfXnjLMX76lV5tRIQ6VtUwer21R7HQZn1V+r4rQt3os1
aHb3deKjrTAMqmupe/XvJ7pVEAsCLAkCBdojZ940HXL+KqsiOBLJIGk9YB5C4KucDwjyE4jjgOcZ
xS92GKlE+wnvJrS7K2BCVkBAyVtWPArZbnn7iEoUKOvoxUAHE8+PRKNinBd4gt4tC0cJmlt9jynE
o/wx+JMP3MZRtb3LEYd3FZ1ZZL4cUdfRBrgJujt+4cFL7uY7u3dG7OGu0wS7yMmWzmwxz4qJKpfW
1FbagjKLuDPqepeXwwmgZxaYBFCd+m0oY1ho7L3RF47Ue9Ug2jLqToyznxlhonTZLObY2UnvyqF5
n3ijn3lS4c/e4xqSj8vr4X8eSvcAokbqF0yE2sq+wDRsBqXDd3wVycE8FS6ixelC8ygah+E915HV
Ae8OUwC7sc3JJQXWITaAUlVD+1b2t6sosN2mc7IfmA8LkURcXhzXHU7MMa7Xao02G2UF5a4JA2MA
Uyii0QheqeVsRYzH5ZFebZoKrjnSevO9HkLMOgs64iih5UGtffC1e/okaZz6Ov1tfLu8Pg5QBl3W
kwUy3rjEM5izKlgfXbDV+PnNzymQXfAve/Jj/QHRhF+XDXKeXWf2GMeUllFe2gYbOtt3aeFDyEfV
nCyPnErER8azhCEFwCtAy2CihnYep7RlQbSXa2gIllfdgEY2SqAfdeoNImZNjiwZZcD7tMRERFVS
201SYck8ZpIzH8zQ8G/vbuXGaXaLE4eFc1AdeQRr7ShqKHO6vOe2GQfduo6ogw3b9T1mpKBVGN3m
4eT/HokjkiikrsDGlNNlMo7a5rFazEmD+ZLv1XVyO+yko3TfC5Jb0Vdj/HEYSzDi1ViPjVsM5A4l
WLpbrx+8eRMBtHjJHb4bQWNYp89FFhEzADuVKnlLF7QFvTvEqFXpTu4v+273lgT1q31UvyUP61WG
IkH+MxchZnk1rLMfwCwWGMe+s0GpDEj8DKz1awvqZslZ63foqldg0Zzfdf1962/QxNUMyKCrz6Ml
uI1U/lf93ATmQIK4cVxssM2gzpPt13szVK6scLky9/JHuZ8cQJ+CyVn8KFAOnZMGJATAN1xubeeZ
7EWsiLxoe/JBWE7YtuxGeV3xWzZ7cCbzXq9FMGmue1EwJvgJQfhkMj6cd2m7pXLXuxPKEkhhwtIZ
bxLkMHGCqqi+S71xt93JQnlP7r1lnhhmPnUlgXGyX2B4g9b7XsZbV3Y3HNeWxvi0cUQq77xs8NQe
81klua5yDAnDqxXVmdG56CJHVcCzZvuXAzr9j75Ehc+FsaBPS1r7MbfwzeTVJYrbR1d6eqC9avSp
DT3QkvfL9rg31snK2JYroF5ZNtVY2ff40LfOL9wgOLWbi6TXk0Ewa4nihGiF6vlFUteSMsUmVjhm
u6rxOh19n6A0XEVymvI3SEIvL5CXH56uj0mnLEPGROhAPWV0Btlbup/xcHfZBDdlO7XB3I0GRBUx
/wYb2bXsjr+ib8WV9D1zzBvtH9qikDn878CxWP1+0HodXALwQyilLc+lclMIAc8CXyfMHViY+hD/
744FwFO76qHyyhCQngEeke/7AGwpO/VFf7i8iX+qOV89Hxp6GJsCbywLFTXaIh9MgqXZj+aBXGkv
NqrHvXM3oRajO3LQuC+InG6B0q68kz3l7R/KTdjbzx/AfMW5zfK0SvEVFWCb2+sx9hNoQ2eCA84N
ymgByhDbAfPunxLlSXmuH2oibagFugvkH/B0cWyR3Cj3SflHdZOyk4OEiHH5xF4KebSwEDNEX8zN
PhJA1m/SO8kr/CKc96JxP37WBKkbun3UILNzY2ZlUWLDoIEEw1ln5+VNdfrHdVfvRBzvfDc5scVk
hz3oLOQOUqZu7cuRb/qjnzuyuzj6fkDH3jEdCMrdRXfvzUPsD2he5dfglxPliZyPCOYwi844AtkM
uPF5DMvzLipadW1dE81rB21XbzIgZHv5RHBSCQoGx3YCq4Ijz3xGneQQeLF1tIjazpPMsMtfAcnd
MGjVjLdJ5V22xlsSwFFoyEOU8euoSFvo5tYlAKKZhbw9mkP7tOKTCqqdPE+hCnUaQfOS0owz9+gM
UoANDxrcn7EXLV7Rlx4IOnr5WR3AQuBby3XV3G/278tr49wBp1bZS7Xc8kntR0iBWvVHUxgvaqf6
UIx7/WsrgEp97iCTk4zDVNV1AYDinEI0WlcPA9ilstzcXTbDcQuwJgK8BBgOxVAzW9hmkZJVIB1w
O1Qyg3YiGA4BH4BTVfVt29nWQ6S37be0aA2BYc7FDeAckjygNv6Q9Jw7/TAl0WhJJUTW5H1s+aN9
1yG9zY5t/r0f3Dy/v7xOTm55Zo65hvQYyyc6zHWQ/xtlPwetSgbplxxSH3DTy8Y43g/ONkrtDs8E
4oiJKlDKbEbwN6Ka2e6nMoeyuAjew7lVzywwyyFFYTQJWEfcrlEcpcrdPnvQy2PdL4KDzNu306Uw
OXkyI0SDDAOlUfm+nyFXEINupL1S6tIZoMB8ed9Eq2J8vjExQl2DdssdN6m9LZN88Uepje+bzb6X
q0EVrI13kNFfRoUFfOX0Bj13wbUc9Qac5RBrte+rct+lH8IGAW/7UFlGCNQRdYG6PTcxtflSripU
znrMAxvOPO7m3CvXx6kSJDy8ZiRthfxnidk70MoqGO+BpTWMwvL3FgxXPzc0ZYhvPOiP8V0T6jGq
fpc/GC96nBpldjBSI2hf5TBqZbsS4Um+I5Onj96aPCQipSveofq0hQLj+VZa45RhXA+2huUxnQ+W
qE/Oe/AjrtOMAyBYTB8zXYC4Ihu0exHXt1twU8l+eZxDjDwPBl5LuPih5AbFFTxgWkHzg+eGp3bV
84WtcbKgIAy7adxhfOIliwpPFilx8I38d1WyD7O5LuymnHFV4rkZ5g2S8KI+aJYkOFI8hzBMi8LD
AQ7HYM75WiK7mnoM1qEBKf+ui91cPmwQOZ06Z0NDXP552fu4Pn9qjYmCaqIrQ57CGoY6zO9WtuR7
0950BUjZaHMxqK/5C7zzblBiwzWqvr4mGD7cY1ao92WpSF1QS/T7JCtNb+4GywdN2cfln8jrlAIs
j0k8THrIBrrb5xuS1hpIdk0Ib2656k/Dy4jH95ioXgaR1Ll9h7S5004j6OIw+iVPx0ED387couI1
vm3WXZF0e0nRD+ga3Rpy5DW2aHKZu4enP5DxPogM0rFR/EDzuATZ3RzGuwIvNH1wo53+WO6rQ4KD
HWKi6fLO8I7zqV0mH50TAvXDDD2BOn8Z9GP5DwXRs42n9k9eRrWe6bmuI1yoOFUaMIPD5JHkkGV3
0QQpJ0HXlHe8TlfD+H3VTFKmYlYII+ff147WzZ8N+/nyjvFux1MbjLebo7XNbYMdk4ogy79pqN/k
nro+XLbCKz9g2ADj+xgvszHkwXyYuJnLpfyjcKo+zzFxu3bfKeD2QkXRCM3+oANO0IqKHry1nRpl
vlYPzhoLVM0IT9NTkX8zCryWj6boVcIN8QjtVA0dKC9M7Z07hQ4sS7pu0HbrPBy8zbvtw5T4+Fp+
c4x8CzW/2dEfRG1LnnNg2phQPgK83tiLJSXjVKoWnGNucj8F57LVT89bZQo0Xnix99QMc5Kt0ork
vIV/JEO41SBa7Jxp29yWrI4MjVxdE9Vr6Y3L1FhAM/u5LsZTpM7sZ/mPQ66Du+QYYsOgGB4T16WW
eXMtE7fQktu6qB27nQSZh2hPGYdREwxwazL2NJLv0/EtH8NORG/Ey91Ol8c4i6SSepNzOEu6FA+T
pTorSEJ60n3rQAsAJJHg8/Fqp2fbyZxvAAQGK4LUuqs9evqhCMirZnvRYx9s7rpHfzHoV+/yWaeb
9OUDgmsFYG5Q/H0ZBUZjzACfLiyahfRrzeafVaELTHw92Gjf/JmitinEkZWJrGsD9Rwbfam+upls
46CAFyNansm4u7wUvh0DMpF0Gh249POTvfVVna7UThq7lhySON/Xw5Xdl8FlO3+gp+d7Rhf0aYhx
PN3AMKpGK26T9Q7yq9Bch82pI/IUJ9VOK95ADgt+xsXR1sEr+5dene5Gw35pqoy+026yVfZSu9xf
/lVfj/75j2Jcte66aJET/CjZQP3oWs+dtLfCkjwj4IX5sgru7q+H79wc46mSJI1Sp2KzxxXck4O3
TF6d2QIj/C+Kr4kBO0g9sZJVs7xU3ZINvYsBroQ0QVRXjmEEkIIU0JjxN+/TEP37aaaQmdG0Zj1m
U6oP3djuSHo/WoFReeP6rkWz4FOJlsU8mTqwpqXKCGu9poGrz5HtPpSU7saWBSeP/kdfHfW/ZbFT
03WJiUKDNpmS9K0niVfIXgnm3MF4adFOs/KrRcS4zLleddCa0LkQzBCi7M68dnPE5HqUgB/YymUH
TQ5H6ZOgQgOt0OubXFtA+QPYuPExjr+N6peat85Uoq9bQchyLP/6gjj/LcxX3QwVfA0letWQtKro
kBVYllpoXutpku8unz7eJz1dNvNJG6MurEyHqXyO9wW4PuJ03Gdb6W6LSHeHd/JOTLGl4nVsFnWh
aAZDwexkOwSrpu5MIiiWca6is81jMxZ4TVGTCGYiqQjHVH+R6txVjcGXYs0pgMLLMVxrzGa4EBQc
pswngLL1uu6koOe7vLm804moDlFZaEqA0555QFnyjBKQATfuY4w5QIzKBA90bxvX8/AzVZbHudpE
xbWvFz9dPdWEtnA5Asx0HhDmHONNqF2DiWbVnuwOA4l9nRUwWrVeq6mrF8eK4LDyv+unSSZ3i5oo
i9EEAM4IKhNAKG+W30G2w0km4++L5lgdCJxA9IqDCjz0+epKZZZSomFDy8E8pvGHXYwHVR5DOcn9
LP+NYX9X0m2HqOO+lkWqX/R2ZIMScJZARqPwC1AaEyEsJdO0uYVxcC0FaWY85NP21+UUrO/EBHPw
1QytsHpDgB3NPCCRspMLABMTkbwm5510boc59VqFr1TQQJ4V11ryNKMttpj3verl7cFMMreQXyXQ
fF8+DdxQA6UT7CBqYeDAOf94VWuXdt/jUjTH1DXLKKiyMSQ10NdWIkjvRaYYlxwNc11jHaYSy/Qx
H+pkaMV1k32Lcr6g5c0946iTgzAGbGbg3zhfVV5goD42sJVS4ZbZ81AFKCMB4/zUlT8NS9Ru4y/s
0xr9+8l938V5rxc0sYiUo2l1ICHf20nq5IYgr+CGkZNVMb4OETCZFCtWtcYYWwQ7W9r8tsEvtiQv
kyQScREtivH6OqkxQ1xjUdLgp2DrzsnPIZpve5Hb87IKTLj996kYr1erdKBc+Eh/19T22jjKMZA+
3A9kfo3V+WZc59SNV327KswMBefL3s81jlc0weQQqhMsj+KkonuqlDCOAThPgszS8i71e7tMnbp/
LJrfcRZcNsjPaD4tssFyMxTIfI4zrvYfILw8qL5uoZ7e+GtQPbQABiFCh/KVIbgNOEU5xJYTszSM
nrhoPOMFYjXU7HPtFxh920W+fpyf9V9lWO1WMEWObvc7g+yM4CRy7yGEFoQXYIa/sEgDuJ7WUQTD
lnq0UfWJWm8lnWh5NHR8uQVOrDChRVKHVFN6WMm60AAdZLy6JdDcW+/JmISNaz9ewxYPCkRRe/p2
+ZNyD8qJbeb6q0DzkzYSbMeDfrUWMCK31xAECbtU1FvlBoATU8xXLItKzpoYpippDqVyC8ED4LSl
5dZmgaEG4+nyykTfjomiSxM1Y1HBnGK/Ncp9Df2xWXQCRbtH/37imEaBqlICpg4XugCIZ/flsIvJ
AYWzf1gKiNMhoAKWS3RRz80AmDQkVi4jdFZXheR1zXuii8otX6tXOGNgidExwQeWfxZg2g5TU1oq
UhFjeFGs8TDPTQcg69sm9UfDRrF+a14r5VteiViQubfdiWEmVKd9hf+T3napFvQ2KKA2BJIBUkYR
xsQytKVNQ1Cd5jriiUUmaJeGlWIYjN6vcmM4i0qCzHpbouleaSW31GXB1lK//nK8P82xSNGkkpNk
ohdsNkhuM8bg8wdc7rKHiGywiVDXFXZJH+06vhrSWdCErrKozsH19pOFMHFqLQZDH3sYGcfGSyfZ
cCPV8jeiIGcAdfXlFXGAVtQh4e0WNOw0EL2cO30LMNIKBicUPLJdvYVpfZdFb1F/rcffBg1Vs/VF
NfZjdtck+z55Exin+/X1m30aZw72PA8YrBlhXC/83LjS1WNsvhjZDpzmRfGYtNeK4ViT4Lbh3ueU
5lVXwWOLsczzFW9tAzWmFEZBwf+yJBiqyFJvVlW/McCeC6b8BvNYcimC5nFwQ9jpE7vMYpc+sRaT
Jktber2tae6YJia9rdVf6mfSQ5B9fa4SzFxYz0YuKssIjTOxbewLjWw0hR+gZiLpx7q6ISCDyTIv
JYeRhG3kxd0uEr3pub58smYm6kjxFtvJBLOS6veZdd+OpmNEbaCQ58uuxL2GTgwxwQYk7OilJjCU
kGS/4gVkSVWgoztw2YxgPX+eZyc3UTYY2dIY1Mxi/w9p37UkOY5l+Stt9c4egpprU/NA4SrcPbR8
oYWkBhUov34PYqo76Qyuc7Pa2qzNsiIzLgFcXFx5Dqix2+4xwLyngAlMUi9N6S+d2ffPR8KCWPHz
uICwSPoiudvJtudvPR+vuWDaPRCmAfVQWQ3uyPlFzjuC6EpQeZIevXsTM5elILrSfXi8rMQQQuPZ
cec7wFlcGwC1kMtsIyUAyW3KrSJGroKNFgb9NgGqUGI+9PJnntbbhS+aNRSjL5rYxLxMhaEvgeTT
5NfgcmqbyyaxaRHsVLB06PJaQIJfY67pb84L/p4p/mGhRoInjhsIHEFTb2ArhuK59OU10yQLjROX
Wo+59FR3cwFg8dE1S/tdY3TAbBW3apBuZfFWToKdqXp3hfbWGs+0kgDZKUFNgl2jx5HVSsGaZeSz
SjAr7MdWkRHw+FVI2GP+3m4L/eb8SmZf49FCJm4hBm9jtVexkKS5atjWj94LiViK6Phdv3Ba8wb2
l/pMDGzpgULC4wFTIV0w6bbyurWYXxN2qSCmEHTUCu7Or23+8v8SOLGsfimi4buFduQKICVjc1OJ
xNa6zj0v5v9xIX/JmRpRqoDGoeH3AqQ6ulsYto+ONIBltuU2ju20rp1mwIjSYoqba9mpFqKNCx1C
KieIREJysqO5CXxlSYQDnIf7ygvXnrLToPEIX+roDVVIvYvshu671CnrBsD3C8Z1JiCFfAKGHwBm
msCBnSxc0Bq5knlk6BdgZ6qQlFnFIqY6JMcrDHDRYs4juypFuwQd51DdqECCTYJLsaer8yfwU4lP
v2PynIAysKyDAt8RsCFfISPQWlEXiI5Cy0svi0KLSnq/IPOnckEmunaQYEIlHSC0p+5CO0ixj/F0
uGPmMVE2fnEXZwtWhn/2j+PFuBnH9cURTyGfmwFMuF2vITekAXIRwKuimrm1oYCrBE07prevgkXU
mbllETR+A+nGQM552pSAOjMUSsGyuv6ooXck7Vd+93n+uH66y3hBRjIm97LTTF/yfQUBVWAbAtQm
WkqaL61iophhXyRexw8HYCgNEsv9sVgCQuQfOT2c8SImOlcjM2AKAkToFFRKANxEx76/Z9VvJz5P
92riwLQ4D8Kvmd0VB7n7yNpHL7025IU8/PyJfA/AYswBCJWnypz2Wuv3CU6kllqL+auYLRz5/G79
W8C0Td0LewP0lxCQ97dlyYvBgXcrNUsT8z+fGOyWxIEGiQEI0R8MO3qI8V6+W17jy5kFHhkY3iH3
1A8tqumjrwrxx6Dk7G7wokC1qiT2FqIIaXYrAcPNGTF4m+1E9YZIk4x+8JldrrJjsfa2/ovqW5UK
pDg3eVBtMFsfL4YP+VZ32ifDQibbLvedsOSrzX8GGqaQmcT7YEx8NcBiDxoIhxhCKEfadU74oj3X
KxCzWuk+Rue0a94JS0RmSzIn3pghNEpQmAHjz5HW3Em/X2/E6QLT9F9rmpjckgkRwTQOAwvhvsw3
mnlvLuHgzRqOkQi+xJFvnYZmKyggVLY14yiomAVAq9IS0eLsXQA4JNp5MBAGYOBTGY0RDqIWQUZa
AP+HviK87LLIqozVeTM7JwfsKDoaFlCyxKU4lSPGdQctj5ldNyCJNTApcpt4RtDatVFLb10cZNmC
1s29w0jVykiUYX7ox7AU0gmxzEoBc25osyL1l6+JVpRB6/XGUpXu8fz65tRN4b3yaDQH3tX3sP3o
rFB3K1q5hk1RumydGhqiniWE+9kFASEYZSAM9aBz9nQL9UGM5FTDC0ykzqGa26uASMWoufyusNvz
q/k+9umDAgRLJB5kdAP+PK4qj5KkYtDurblhTxJg5jrQDT61xxjkopb0DtLP1XDUrHt60C77q/7y
GeXujbnRLdlimBk7/z1zuzv+nMllLlpQewFNmNn8EDsvQ0rr4byE78L9uRVP7nOYpbLkMYiQV+rR
O2Rr8Yo5+kY/prv6WXCaXX7QrGTdYJXpHoR+S3AMcxdkvMTJZWdSVaCGA/kK2sKTZG+ERy8TnGyR
RGhOEAG+PhCigCyG1rNTNaKR0oqZAk2V/MCui20qWpUeW6myPb+js9YLuM9AKcAQCUC/TuV0epH2
1aAjixy8GE1joYMP+D7X54XM3QkUy/8tZKIYWqADdJELUWBUwquhvU2aB0Qi4JCuFuzJnA6ORU0U
JPM9jJEoEGV4e81MXFqn9vnF8J2fquBYwkQFPKnTcqGBhFZ5SsNNF17CVyT5faVtlOgpaxfaAeY8
ehhkzugIN+sHSBjrKsDfqCai7eyOygDElWSrDD6C/F3RX0K6oA6z2zeSNl2cZyYtckKoz/ebInkT
8oVM/uzmoW8ZxhHFEX1atIjl2G/9BuZebR6Zv5fFY5wj32I+68oTSOOK9v38Yc2q98i14j8fGXza
iH1qcNcqahS3QOIbJtNN5aVockkMv80jMaWemmmbQ0yibhUMh8NcW+iNO7+WubMZP86TWzQUsi/4
acRs2j42+U4078///jmTM/79k6szxCRPGwm/n1SbvPlqwQlq9usmXSp9zFkDCeE/ZIE8+Uera09I
JGoidEDsHNIGliptGnFrtBUCooVweO5cxqIm6iwEaAj2QFZv5zLSm0PsyMFjYYTO+Y1bksJ/Pjp9
odGYHzFIMcRdSsDxGj9qwpKjNC8EUJ0aAU4/mp9OhQy1ZGrM5EuRPrzC1hUg9AZLkISzKsA5nP4S
MolQSx+dVX4AISED1qMcOpqExpKYWEF9d37PZiXpoBoFTzlnMJssB/i48hAReJq6wizFu4y6jSe6
IEE6L2amywkhHeI6GfEdiJy+i1ajs+niPpRC1CvsRsfYh6o/RIqOUYKhtEytsgZkmXoQDaF0udIq
4em88LkLO5Y90T6jB19d66EKLNHBBiTh1WCShSh8zp6CWxeD1gpy7D8Y2vxgCCj0hffo+DA5NcX4
YuVjPKs20QaXqfqWlR6mbIzykSptvVAondNJRFZQGEAOK4hNTnWy0TE/OYR4LfQInoOfYUDEANPO
7w/X4AyRYeA0dATNO3wTRmdYJ4Kp4NXFo+S5EkaRfWAsMh8Qd8Xq/IHNrueXIIOX3EeCij4DBBX3
3WWxIq1FSo/d0jRvAWMipbgR56XN6+ZI3MT3Qoo+69MMnoQWdlYcilYSiRujwyOPuXkrCkEgbqLV
ubus82HJT5pzK5CIBHcREpHga5scnUwJKOxD8Ll7yMMq5k2eByu5BntSLDkK+WDeEvLMnNUfB3oT
gUBv7xRGudXHxLIlssC3fTWkG6mQrqIG1dNi4fb9PEx02+JGfJNmYKJiYmHkMFFYa2oYrkyv2viY
6HeieLNwgj8XdSpjYi9ljEdXDYUMXbK7CzC13Qh26GrbNrKG63rb7NJVsu6eyYf32zcPgkGrDZ5h
9HKAQu5UUxsjQZ4hxeSoOoAPt4l5B1lupZ63YF9mxkXAlQAx/xqx4XZ8dCWygYixKWAoS1xXN4bd
us0FAX4XtZSNt2/s2hEd8QJAwAs7O3d43EOE04sBCgDDnIptfa9JWxnjvmFhPIZeuiGZdjCCxUY1
rnWnzjxf3i85E5+KqJlRlAnkBGl4XxX3YW1utT5xKqlH9/RjNwhrqalvq7B10Qhl5Sy0jT65P69G
P4346UdMroaipyRsRX6YvXxZe4EdKpUbJcpe0HwU/tCx1ypOBvHnxS7t8eR5amJJ7ZQCYuNSttCy
ZOUEXGra9ryUpcXxrxgpEPrxGLghIaVMbAPL6O7lcCXLYIF6TeILD6Xe8/J+OhanmzlRWDHT4iJA
Q41dKm7gOeApo+ajuDRlOitFRSYOHfbgvZzCktIkEMFgDFgJKu/Fbq36TlsfZLJgwmaqZVjMSMzk
iPoBVGEpF6MchidUDOQ3wCQJx3DHHrUtu85v0PdBPpeG4GeqkxALSHhOI4BOymn7WujrFRhvsIdh
9lAqkhXuyi9dc3TpsgGacYJ5qdd+qXI1Z0rHMiem1GeVrPc5ZJJuFUdfnVpbnFU8OqIXY0FF+K+a
XnqUP0GLCrowVMomxjMLmI4JEVx61TiU9FAHh1K5ZPmDPFyDxfD31XEsa7KsWkK3QZ1BlpIEVqC5
uecoWW4JS2NZS2ua+EghUcJMC7ghqxM36wx0AXyEmrSKKLM0KqPffmmwZe4KjFamTpylofXrovT5
LuaXmf+pN/fhEFmLY2BzesHpJcAhJ0vqD1DFkiZiK+hA1laR/jKSo9buBhWVaXYh5evzZzVnEMei
JmfVKUmXgfgFBjHaetmrqG9V//M/EzE5JpqBoRKtFRilJp0tAYQsfy+A0XFeyOzJ/NqyaeXMrJQ4
9QjXubBW3EikpUMqlVghQLwviekt0TnM6h7iAEzlwKFEbv3UxGssN8CCxz2tTnoYosi3B61zyra/
EBNq9ZX8CK50+2+skVPmwjH5Ro47lWkqAfHLFpDnaVY6MX9IGGrDTqLc/h054BuWgU7L2XFO5fgZ
KRUwOpe2SdttEttRn9mmgOCjX1A+/ot+GCUArIPEkMg8nDsVBJIDdIMO2MSiea1ykAvKlpytu9ht
SkemLukW5M3eq5G8yTuZ5tRvEVQBX2LYgO1DlhyfPevkQPMFptI5BGNMHKPjAwlmTDdPc36lFLaw
7NjC9mAeW2qTx3iTb8JDuUvugekpWP7Wv/Jc79OsN/Hb32iWBKfaSPzkVstVUIkmF9+gulonYIS1
6BsgKdehU22C7Lf1EqNbKPKDCwQdEeoUklJKBZKwEHjlGcGsvduygzc4vbT9Xa2EFKQW0HCBbdWn
pdpUiVWpHwBUjlbbTt2Dr7TsHGEJsGMGXRC8dMBm5PNomF2clsv6lgxd2qA23oNMLHQl/H8FCF/5
KO3MFfOtbF3JwKKMCivY6Vsw7lQ2eHeW8IV+aiq+AgVJtAsB6xNMaqc3A1xyUUp40S4pnWBwBBTT
8lWQXeXlgqb+tP+ngiZXojX8AMwkvHFCfvfB1gTAlert/MF9f+zpNT+VwRc7coe1RjSYwLsaxGu2
B7zg1ljJ6wbbGtpsU6/8dWDnbrymwGoUnMhVt+LawOjMUnw141mi2CqhWee7FvqjD0vpBw8T6oj/
/YfyXXNJbQ2X2tq3hE/dpZvoUT2Q3RI1x0yH+KnQyVUMVbMLJS6Uvfd27ujWsCn3IcAqq5XwUh77
zfnNnjvP8RontptgAiMQGoiL+n1FvrTmPUsW3LulfZx6QXUuSUU1QMZDvjUOupVeCxbaL739o7kL
b9mBHBZqaQuLUieRcWfWMZO4QKnfRiraQ9fCkmf38yk6OSZVOtVRnpPyvAQi9Fv5Ee6jk1vhHV3r
C7Wg72Hv6V0Ync8UmbUTgehZ9/x8tiWK//smtskqWSl3uAtutu1XYKA0XPoNcu+FqyUqrxl08tN1
TqIrX/M9peLq2LoemPaUI1tFz6mL6Oqiu2k2HC9Vx10Ut+H2+NVdSZeSM7jhmwdFXerQXtyLiZHL
RBrJHsO3+A+1C7a4fQTgAYuuTDfeR2/VU/4grKPjbXBo7Wi9FHvNZHlOd2Ji+Uz086oxP4l+p7ne
2kgs86J3yYZYn3vJMt7jZ+Ha2JgLl4fv7/T80QnJXxfeiToNM3Oh6EVGDGTPQnGdMDAp+NlC/mru
toxFTCyOL0diN4ApHfx0zSbP/U2I21LU9LdHZfEyoZYBlDSMhaM6fHpjdDlhLGPwRrNWfY2DFPmU
VO8OoDy6wWSKsaKqtPCQzN1RXcGUDUfexbzjxLYpvWcAf4zHe6AySPzjYGrrpnGDYRsE6O0orTRe
MDw/owqs8ZfEKWeWV6hiXzc8Osoe/KxwuyJ8aai3H7QmWHCi+Kn8UAwVYK4gIDOB4TV5JKXaiEOP
BxRE1S5in91oKTKcQqHdda13U4uAa9H6+/OPxewdQK7l30InqlKJRVGmIvxEsKheNXnraKnxbkSD
beovva7bsR+u+hJXI+uFay2rjroprkX9Xkw8x1SaHVX1VR77N+c/a8b5QQMIKMfRCGKgxDLZikz1
S2OIQOhjCtdhc4hki+i5oyGgN0L3vKiZtA94b1QOPYAQBGiyExtUZvDBshy+axB5djS8m7ngkAZE
I2G/ChHY63JGLLHtkRYabqi6hAU+e1dHBzBR6QLESJ6X4gAIG1ZeXR47UGxnQbFw0LPKhZVgLhNF
pR9zk4oR1rXRwSSk3YvGFEvpfQxb2Jp4NXSbSl9qq5w5QCDz8jiV11pQ9j41DUws0RFmYFVJ+szQ
eGCQ4jodvmgjX+Tq0pM2u7aRsMnLXZiarwMDGahiVeoaNN7E1VY0bS24qNiWGMGCAZ89sZG4idkr
MUSrliW2cvAw/tm0bqQCfDxcwv5cWtXkna4FdAs0HsxBx0xLkF+D0BHEVxI9NsaFLnycvwWzZm60
psklaDqzNEOgpNlZgvkczCUU7MPv6DYB7t1/Jmny6FYCLUORR/wa/cpiIAVLVlzd0UWKiflT4nyO
6BvAWP7klFA8VvQIlN92ISsWoBOPrEusoFpCEZp9zWGr/yVmckoFbpuq53gDc4ahQy8LyaZvfdk9
v2nzuvBLyuR4aKiIlVFjMVq1N0R9JetPTbvN2VoT7MJ4Pi9sXhcMDt2D1mxUwU7vrtrRwfQE6Dcz
BFuoEQ+iZ0AudCugS8yXs+syQPTAgVZ5UH8qqtA6Insadk8KI6vUbuTiUUeL95DdxJTYZKnves4q
IXkLwmeU1NGYN91GtHobagBTT0vVissjhmGsLL/um6dyaVB9bhPB5SkbaMRG29ePTkYFLn5EkavI
fKJumtKHHy1F4Zrm6lWCvpm782c2p4YcvVcHxB06IqaAtRx1XkmZjxp+iU4vyT/2frc6LwKJP5zG
xEEhmJ9CSwLcPkARTRQjyowUfb0xh5kAlLMaRcGz7vexS1grDlYixfEd9YTWFQEothVCOX1nmaHZ
jexlt01uBHcegxPh98DxjanAQEUdqkjkGMK+lcvmWDPSgvdXxRzSOpfj4r0z0uoJMDOyrVYkf0JD
sBHYHckF2zOy7k0UBPWmKgz9iKlyD03iabABrUz3GdZaKh87Twm2vs79tAR95F8AaswqB1OF0jYf
OvCc+kOyHcRATx2G2T6Q7MRBtFdz1BMsYKmqoqU2DLBRPSaLdEA7K7S1Yi0zwZIH3Lvc8oZUCdyI
5DK1KlGvEEa0Qesmota4iCSbrwYsUJUV6FEQ2iZaUzB+2g502xO5u4iIkO6rJG3vjHjIHyqhuJdk
+Qqimk2XUR3MO+IwNBbTzQyzORKIIUtPkldh0yYvtc4MeyB5clOjPrrxK5OAE1dqAot2qBiD4SAs
c1fR4hYdwamorRU1kV0tEqMtSajkJgQ5Ok3u9B00SXBpU1ZboWyKndo0xrYHBA76WpIucFkj1Ow9
9mri75QENEv46tzYlUwLM7dQSl3etQHQ0tIBW27BZfNgL6hYgMeyjHMLsMj5rVKGEZzXGK+XF2gP
aV72FhNMc9U1HrqJC10Dv5BSiS9dH6HWVydZrznoJuzQSx550UqXlSgHmmDj39YYwDZuk6Sre7sB
A/cjbVm6yZUux7TikMarlpD+QwSKpJOWJM/dVIib+97EmTmEelq2HgrewSyVavCoCHFh7BS/MO/g
eaebntWVhKGPwpMPA4C4TMuQYB43lNRs30m5TncA3VQUp8d/d2khglQwMwF/a8mU9Y2VUVMfrDrM
keGR26xZ1ZQqD2Hqx55dJZTuhFQUN7kXl8DYI6ptlEMOm4f5WIRNsaRTK/a9O7UB4l3TiexQy6xb
AW5Z2lUBLTaewMy93CahBNl+HDm6yPwNS9ropjS8YQtORZQshy4kbuaxcK10oJQvc7PBoLGqtr6T
J3qzbcpYoPBVOuIUg0y+5LDBOHTVhHAvGqnzLM3vvL0sCMmtqGftpznUodubQ3zdtxnbYH6GfAZC
l7dWFxnDRUwjz0l9Vb4uKoIekBR5cEvGmldq0cSgthH88sVPzVCy9DT3n6UoQi0rD3OjvfIoTXeg
UBFQ3xJZcq20lXnLpMK/QqMqGM37qtdXYiyb66GVPLoZdKHaAy1fxwOohr6bsli7bnKw3DitISRk
z8Qkx+QkoxeSoEVfmQrnyWoHsMPbilK1ruFT8IJpsdG0t6yliR1FBdtpg947appGwE8ger/wbs9M
giMw5kOPoEcDY8d0zqo1dcB4VClsA+6FIwyZ3XWp3eumg+4WF6/evVp8KgnmBwNYz9qKd2+9nzk0
O6hi93begJM5+z3+mImvUoliXvkxf5MS0Ck1dylNnUh/6TrZGWr/KyveC1/dBx7cMcaARboU4M6G
WuMPmLy/CRESg3Y8gd9Gu4jWTl1Qh092l6AhEAD6pijM1YCclKKca8jm48IG8Adq+oDhMJCtQOuc
IU+RqAShiADdjgdMK9/iQHECAF3KtHqpk8dM7DhOWuYyLfOdJA8sM+8WHukZn4AQJC10uISIi6Yp
fXDhyB163CCeFZeqV7/hquwauqOoWC+slJehf6x0JIp/yijhngn1oLMaMDlCXgC51hWjwkV+08KM
cd88aCGQzXa1tDkvdcabQ3szjy4lPsMxrRrGItqOUc6De4V3UB3aB1XSN8MgGpZJdTDKxjdC/3pe
5IxHB8hzVUECg/dUT5EWAl/4C84vrEKMJhSWLwW2IGy9xGbR+rysGR+LyHCKeQe3DKZm/i2jPW1o
UCm53CNRIL8zv7V05pwXMKcfYwF8f0cCYAalIjMgoGYF8NgEJT3S1ntKItBkajQpFsTx2zbVERnT
YLztmdfsJpkHwH7jCUcnnU2b27J9CKJHX1vIEM5u2S8RPzCFeqEHahdEdHLnaF3lVEtcJguLmDq+
1BuUVpMgoS7fjGZT6/d/o0Yto5lYRTqK2y6MzJ4eiwy87R7d4PCtwwAo8AAIyIrKEgh5olK+bwJ2
PQBFMi8WYbvm7hMm3FDvFKF1ynSoLpaTHkDtErq4KwK8vjcxdeGzCcHgVsldJy6M3Mw+D3inFFDq
IPEGnMrTdQpp1wPjDUU67YU6TLKSy/KRHOFFbbMPtMv2C/LmtF3hwN/oUTcAUTfZVloXdSXzpzEm
dwXw8oY3Qb/olizhnBTeCy8bJuwDYv7TRdUBAj5Rhn5E9LLCGCA6fAsZLsTvN+ABGHUkZ3J31dxk
bcixz2Jwz4mZvqmGZJ/BUQWc3ELBdu5ScZRbeFv85k4bTzqhbNUogFrA3dgnxrDv4yVLPnerNJQm
0EmMcPnHbHbfiApcBaiCUOs+aGOp7hRd6NlUQun9vNGbGW4EASK/W0hD6woxJzuHcKMQVOCjYjCz
e0Lgo6XuBQNpoWIPF/kKeKm33kp39XvU38Hja5U7+vvVkpMPmOh9a5Zxkuj8A5LKCrsdpZ/xsGBr
5/LsIyHSlAcJlMQySG0gRNjA7S/cQ+qyN/Shr5OVts3evbvqqn0sX6KFmsJc8RlyAbmCeQnkqKZt
KADlrEsqoMZVldbLsNFTK3wJiO1vbwvRkjagOVtsPeFXavqujEVODlT2h6GNPSxVtJst2fi1owEx
xzJB2ik8Y1zwJtpJR+EKTf/ueVWa9baB1I//obkfhCHTnJ+a94HMPExcrru9dI8UEuC51t4GfQVr
yULDRnhbrtuLh/NiZ+/jSCr/+ejZ7klSF2aEHn+hu4oB5e9JC9AWXAF/buivZfHbOhIwGA1iYx8C
yj0NrOYi+qIP4Qp0f+Tj/Epmn4DxBnJrOpJEqVbFoYINTEsrPrInug9dAY2VK3Vt7tg6fjwvb9bM
jHZuYpwxcxU2rIc4H8164IO1lKK1kvbuvJQZXHRuYX7t30QhER/nOmkgBtwORxVMoYX7BAZNcevd
iqvXahMuLGtmxOVU4MSiKFoXNo0OgfI7GnrTwyDagAupn6o7f3DkpeXN+fpIMCKuUDjA0Hc/0+jQ
FDUjkV5APdDBz56qtfSMdpaDcanu1CX9mHtNMVGG3eQOPoKYU/2ooqowB4CbYfTev5FvGwedjmwf
PRnb4EZR3PrCWLHXaG0uvBGzF3ssd6KXIdUwQouSqE3eYzd4oA5Gh5BU6G7Qn63a0lF5iQRLXAeH
dMFJmdUdMI7J4CLD/6Eh93TFWhgWQRZjOKqOxGIDEFAkq1XW944QRMI2yFosfyhQCMplNYVdNZTo
dijE6j5rdeJ4Kek2mTzQQ17m4u8jD8B3Gn3bRK/ZYJRUR27DLmmDiflumwntauHuzCoXWj152IM5
7KkPWohRKLcGprXiQUEOUL4lxTOg1zZx2tg5RXdB+pnn4nWjBgvZCgUbOzV6yDL/S7A5abSGuhsV
8E/xREZk1epgpCDJemFxs+o8kjFJaAcaMn99wofad/mefFRIv+CZFO+NwPI/98JheE2+REteKo7O
2fPx0nieZnRh2ZAFJNcwvjhQ8YHl0sb3qvWgowdOB/h2XIALp9Cuqlx5Pr/eOXM7ljt5HhPgrSLR
ii1NhSuMuRfCTs/vz4uY3VEFsKAEuEIgYZhcF1r0naF72FFwturIX6qXGvrJxafzUmZ1YyRlovh1
KChx1vNzCz+MfFsvtcTPek0o6okITiQDlamJAadR0YqhD69JvsQi7KKw9KN4VTjae7Eyt/WmW6pM
za4IISb8ej5z9p05G6nEoFG44RlejEZ6ENp9LC7c49mj18CMgU5ScL9Oq6ElZgn0TsKC6jJD83Fn
9cV1M4jW+XOZlwKcN8NETIdU2qlit20AS9hiFX11k7Vu0V+V8YJBnhWBJg3EJchcYED2VIRPDNaw
Fo9dAUQ3xOJHsBFaUVv9HT0eiZlomDGk+L38BS+irQpiphS0itqDmC6EHrPXZSRmsmFmgrFQn7+n
PZBb8n2sb2vBiZeCAP6xP0zpLynKxJS2Zgi2FR9SJN0eor1YviS6Y5Kt0blkCXx5/sFE2EjQxIS3
aYqHLCRqo7QFQJvqV6N2i8btdga15HWyCx3DbSLgETsYeJcXbNv8lR3J5Vs9ukGElhHRSi531671
S+EG8dwhq212YC6z2fPvU5fh8eWYg5imIuCbmRydItZaJ1fADYvIPhxAVBrF26j8AEP1wtDrrFM+
kjQ9PhXlHQPvMI6vt2swMWkXav5I+seAbgFJbonZlkXXaW5V/lKny7zf9WuR0/SqXJJWF2ss0nwH
w6n5GNySm/QQ+xbddCB9tGPBDg7iReaI+oIpmdXZkeTJGwn+BlwLCqSEOEB74U3K9nL90NXHNNp3
xSK686xVAW07/Dtgbxkq//lIecQoqNqywDor3akO4s5DkWw3uP2Vvs43KDkeZIwZX0o3583lbD1E
BzkSaj3oBJWmOiRntIjVATrLnOYRtt/ybv3tc3AwN8PVgqjZ/fwlaqpEEbgpfG/ACvOn2tXWxVF9
iz+zQ3/ZlVa/UlbqVbwSX/znwFrMB3C34of5GYmeeFly38pZzVfZOMQyrXSdXOhHunm+9+zsYlFx
5nV2JG6iOaQZWFJ+b+rKtMjmqrHDQ2PptnwDDAVb3yeH9G2pkZm/OueWOPWsQFOvUUxYYur2shQu
YvGqbC1BQz+Qe/4c5xUVmUwMogKAwpwoKuLjKI08HGNoYlxbIVZrvjXB9ryQWWeEp0v/EjIxpbFW
MgBpwOAIqmeR7gZVyvMC5raLd/0AgRJsdqCcO71ucd6kqeHjcg+o1jCAmw5+csg60/bzak31cqEK
MffKjsVNNMJnMkb1co7vF3kgtfNXdXkQ8lW6NB49m+QbC5qogQTmQz/kWELdSt5GmVVswNvgdBct
scoLNNepL/WFsGktet0t3e+lLeVnOrJgeWcmyKhDtLJW39EjkIEnN3ZNV7ksc9u8VoDI4G8H13Pp
UjSzJHmikqJRMrlOsbum8ZoGOyBO9AmaHzb1Eq3PnO6Pd3eilmbdqi1jEKSiPbGgVhasJUBOnFfN
udEWYhIgGMKBBd/wtD0/rNLaYNyHLajrA8/ISC785LFUtoln1dGFGNwIgKHMgVawjyTwjABycCHd
N7eh4y+Y+J6iB5btlmcxgZKd9LfoILDQy4Kiq2UCofn8cuf2FP08uOm88APAoFO10cU4HYwOrmHY
X0rCR5Gu5KWy6ZKIiWYKZdVIAhfRZ+SaRkiAad4KNC72+ZXMPqbjpUz0MG6AWVNTyGHm2kxea8Et
JdfPvmQV/OzUCcBWZF52zea82Jl3FWoigwkD+ML8LT/dwKFrE8QqkEpKcBiQN6CbW2lqKeS289Ay
Xq/Oi5sxZSfiJqasycIkQe8YAlO/vCoodRQWrRoMyyK4W9jQmVfgRNRENQZEi0ar8UirSd2SxTu/
0tz/bDUT1SgbQQfhLkQ06eVAHntyawy39G+EjFgI8JoMVCVwVBNPvWjBb5xxh6Brb9GEo4ZbyhaO
ZS7jO5YxHRMhAvMo4yjCvZE4mJR2TD+1MFv6zPTMkvzCZaDaHMJuU4T99fcm/td793/8z+zqf92M
6n/+G39+z/K+DH3QcJz+8X8u80/6j6vk9f2z+m/+D//9Fyd/b/2ZHV/Tn3/p5N/gl/8l3Hllryd/
cCkLWX9df5b9zWdVJ+z79+Mz+d/8//3hPz6/f8tdn3/++cd7hj9Q/Jc//vrP248//8A8Bg81/mv8
2//6Mf/8P/9wkabIP2f+yedrxf78Q9P+ySc50BLC4fZQX8aRt5/8J4Kk/BOIsSJ4ZBTk6FF/xg2i
GahN/vxDJ/9EDdLA3O9fsGL4hCqr+Y9k5Z+mBFQlgxesQZIrSX/869tODujXgf0DEJtXWUhZheV8
z0P/8hfRrgJiVDSFYQwV+L8K+ldOrUbie5mUJUR3GMn0khy7Usz9/BKFpDLrHaLWtUhWwB2OBGYj
B2KIPehDvEGEgymTBqxTtS7FprzV/dJsboA3UICDsWoBgH4j9kY6PDCljYaHrG+T6Ev0h3B4ULO4
zGXrr3+fRZne3JCqBJ99j57SNgYUF0gCX8OwIUh3pVqJn4dRkOC3JJXYX6BZFbNCaJES8Ysx/yD1
F70wFPGr7klJm10AyYR0F4CWy5BW6GhXakeMYzQQ+b9/0FMt8jFdFw/8MyLFw++sMWNThes6lwf8
avxbvoz/S9mZ9dhtK9H6FwnQPLzuvXv34LQ77dl+EeLkWJSogZREiuKvv5/cvheJA8S4OMDpeE/i
zKpVVWsZuGy6b7V20f4KYTTFpzcZ8CDKof1+lyCBY7/tfhtqROB2s0/3VM5ky7WJ65ZuxN2+82Nk
7g7OnNqQeKA8r3ke2zdQVtEpci16HuNNzqjMdqmcvaVzeQrbUtDLP/Z2mLpvZinpgV8CSaNDptK+
qQ3Jwa97FLjIWOt1OzFHOjCq+9YNzTFocUnS4ZslFgx6bNalYvIymI3Gm7Qh+SUm4zATbkLz4ehb
ZbKh+xYow/9neUMPvFnzhbryZGaG0x4k5U1VW2aggyZa/pEJ1E2+URcO9nlBnZLPjmMBe8dFBUb4
7eBvP8Z2CwbND8TtoOLwVCQemd8ThZZHsyGrdbynY7WVf/lkTeryJqw7BvxllZi0aI618NLJrm7w
BG6asutUfD82YdA/NRQvMvW5DKt302p6ddsPLa0D00yXa5/mI/8tou5Yx1VOgyHcPiYkkzawTE+9
KBoAOYGDRavOqjE4F5K9jDOw5g1ipSKIQ1r68nuRHizSTqZqWjFdhqSY8tc/PjBuydH3rKj6rrzK
IAiXhCzX76s0FfnGtoqadeIjLzPauVBJd1JQYfvqNLuRiRPfF/g6dIJOJySedt8Kq+QQnHqlvfyg
e9D4x6Gv99pelTLH1nuZmLkxpkseukT3wXQRSFGxB9AW6piHKd6P6Ri/77407tsELvu6qbroQ5Pq
0Pw1mIB+KKlYKJsOjxF/6drLb4dhHTAQifU6f/1j+ILIjAq7F9Yu8df4ffcWZcP7qghmUpGXoGkz
25CzrnbWpV+E4Oyg5w0tURGQnLquSlAY+ivP4592AhJ8lCOi/5od8sDxUX/wz7Os26ip70QVnYXa
6gyGK7vV13KhXvvJ+cwVBFRojHvPSrZ7hPSJLPOHJN4gp0BIS3JkRXM1x09G1zPvv7xUdavtfmXb
/9OwfmlpeuzVI+UozfKfHIhpVLIeNCKuL23USgfzTdQmqHidtBjq+Ub3BAHvJmOOUfvbBfXjEvj7
of9Py42H80CYOJEB51Yib+enI390Xnk/EiIcyZzMHzwVsvR2sWnQnqKR6N37PatT+QuA+Z/G9/en
Iq4AS+ZRDnz4NP+cHNuKus6SKSSK1nmyjH/MSKk1AqEnt+w7L/53R38CYHhmlpclhS8HNw7VoMVP
z5QyL/vxkCEPW5Hkb/t8a3V8GzURG66CO7N+Re4Z2fY31qbF+DGxbbnup6nT/T78hjj40P/eqLXk
JI3aKr2fl441UjT6aOq8wQ5HNH1IqSf5VcO5+v+G4hwNR6CVIDoEWSHZq9lPDfdtLs0W7rDeWBlk
n+Q05PUrIxpaXKp5iZ8KA4aHFMHQKXktp5oS70uTNTK+L6dNje+yfPQTLDm+K7NP/z2qWBg/NS4n
uwxLlZWbwMgT/7R4ra1Qbu9GqkG87lmdA+HwVpwK49KovTSSNOqnFIph+ybb8BLS09bLNXjbZkOZ
3kdBk6V3Q16wzDx3nX3TFB03XiVUuLwOTE5HlXL78loX/lgnVULlzsNMuBthwWXE8b5tvXC8U+zk
pP7CfP7XEQLuCpk/CQxhih9a/bQ3WgutkeiICrSd2+XHpYm69jnkfP+V7MlPTuKxB8Hqqa5G9ASi
mn9NcR+swyD7mBvFloxC30edjs5oIweBOYP3x/prU66Mkitctb3fFR6QgcFv2eTHSkrRPmvXze4X
GX3/OhsgkSK6TuECeekhMe9/7tJ2SU3YZX1/TtZojN5D8Rqs30SFqXGvqNBQj4VvkvwXMMNPDEWM
xXEcEQvE+6cWjqrzfz41myAzK+agoxSFHfs6DqrQ323TjiXitqSTb1WY++xWpgOvJ6Jrlt+bcJxC
NL73OU9u+mIv65uuLdP9m29L0vY1iRJ5Rv1KfFyDbdK1wdtaEGJ/LbO23D5N2Ju/QksO7+3vpjQb
lgrPHPVNTHMkXI598zfgS8qe53vXn8Wuev9udmKaUYQdAuXvKptaTT2UbZbw9dbFW/bZFtR9mZNe
yaz4hTf7r8WVlxFDSa0HlG0Q9vx8xB+64fXQUiY1Dz2kUKc2nVljm8tN8DaH+JlNWcFGln3qtpGb
ZzeJyD/FU8h6CuKhSO93RQ3a5b8Pjp/X1tEoEl9Z8Efpwb9WfDPtpZkK3Z9d2ebCn2obey6eqBbd
Vp30vLOy5ziZOUv++8E4bT9NDRHAIzGfrEPqovJ/jYeRyCwUINbnUE9pQypAFepQkg+Tyyk4SzOh
bHdS1rpV3wXbsFXVJZ4pKXqYE+rxx5u2jZRMT7AvYIQOxUK1DwPYQZ9yHmRmgp34U2z871HfYU2c
c0Xx1LsoHTV8V7KsRPi8tcWWvGsDEVNLl0T7tN+qSsjss4x9pYbLgJtY3kLxoPK7bVRD/L7I6pJ6
s5ViLThRi9gRLOjTPX/addyAt6t23Mf6lGSyaNdLoIeoiU915I+ymigUXTfdC5emHBqNzF34W63r
JfKQtIWZvjEhOFhJVCAIECotYeWohodp8kkw35ZrR0nWqdqSbX4skb0h6zXXI0rtYZfX7bvZr4H4
X6ymKqsuQyhMWt106ySLVzMfCPNLPgbavsJKk/obl4Gh7LQxWOMX79wc/5lLkVdfC9dL/yjLWaft
yTWN8n/O6X7ob3Kdld1dUs9kUpVdMUp/khO1b1+S1LbNJ1WvY/IUVJutzLnlNNqQjhtsXcfneJG2
/muUUIOWJ1zXNbuF+nsV/SWqFybthGTzEt6qtRqm9raDmix/V5p5aAfq1Zaw/GsCvCKrvl+Pu/Y0
zyYoPi6BEsH9sA9z9qo2fejd2QcM/tdqK8b0s7FSd9ktvlaNvm8mgjCbIX9ccHpOuXc+nC7BDh/f
OyqaMlZgMOZp0t9yWSryBvZ4i9vs2sdrVne35ZKWw3CGDTiZf3GxJd+Bn78fT5gTnFDgTlA8wF1W
/HS1MUCi2Z3GC64NNoWiqKM+OdHl8nGBXSK/7cr4cBY0dRL1taPIhdu8pzBbo/BSqJJ72cdOfpSy
GdSboO4UwcGtL6HL3lfK457JxZkRKwjXYCZJKlK1aWAhnMfE38XbWE7v5YR//ieCTcN6CH2pZrnJ
1s6NR+Fosu/3dbRz71fYMe69RGF3KS9W4V6/sh0i07dF4Xt+ODCBcMWppsytsifjE7zWLUZUGUmG
3VFEmA/9Nrrbbgqx3LJ4te4N5Z/tOEPGaYZxuR16FET68xT2gAqnrOp9/tql+4bxHR/bcTqPbo2i
3zkVpkKdptaoPWXjxGP6yuT1br55P3UbUZy0m+xjpCkqeFioc07u3do2e3Mb91Ox1w96ERg+phvw
n8VOus39QBHn4YfoLie+lMkgdadhdE3bnHUa1VV2aaJe2YfMMV1s/rClRPFs2eL1B5V05EPCnze1
SXpZ1MI5rRqztb/ZytYk4VLAHmEXDVlx2BCWSCAjOJk5w1KsXbC6L4ONGOHeJ5N7tRj8MnPG1BuZ
9W41qX2zljNjVreC4uXL3Pci+2TyDnf9thUzFrDaS+2+VN9dqsANgmFRa7f3w2XKqhUB17SpXdnf
qaRiSCaROIzQOW56Dvg6oqLz6vyycMD3kRjltaqhJp7OFKJJfikfVkCRGOBLf110HLfhNWmc5K5q
ORvXhFPAC0IeY6421b/jXJyL9+2asvNOlaUutrvrXbdz3fVlU2Wf+l3o7psPxuMG5EBe3JduLx3/
MIuy7ksB4Yxu/wcI07fPsRoneW2EogkU5+P+LMocy63Fvrfz04t92viJS2rt5BK85RheKDJ1bVur
ixM+Te9sgN7AlTpvjMYh3zFoSSvO246ia9BUKnOqYpUftcgb9IqiaWLl+qAu8gfQB5ZIkM5+eV3b
Coe1BvrL9En1S63uEUNn2qwUzPgGv5D+SskETfCVpqb4TOUytqpcSre8znpW9WUUPtJfX5y52Pm2
fX6xrPWssL7jljPizg1j0P8lwskFb5uQEuBvDRAOe37YdixuG5uQeUU+gXfkukT5bVltIwVghStq
3I1MtSE7phgVY52Rswl+Mg4O3xV/7LBl1+8r1BPCFe/yaKVce285G2587WWXnPOsV8lDIgwnC7Fk
+j/0jZUfy2SZOEbycDmMhChZOZqCPmb1Nfgi9s0093J8J0Q7QBNWwEbRnLjZ9D4C5a14GBA6H270
i2u0jjvNH5eGHnFH4T8tm8bKmceJDhluMlRv1B6zGIdswzqSihvsFiPyaMOwp7BOXfAQE5qS+JRB
VfHEQgmY7vRuB/XVX+tlAqZLwnYO3vZTR9gOkaDIc2yOacJPJp5XvzmdMrkTCZf5bTuSyfXY2Jju
trDkLa/3qffRxew98ITY4ozl1++0djZd1FKmm0xz9+hncKyH2aCYiL9Ue/2VQk7YZk5jStn+dFPo
UQx/DUs8Ds9Rlza9Jokv6vb7l0WW7kmg4lvfyTgnXhmm02uIrdZIIiQ8xOoy5GYZ7woMHfk4fb8d
JDeR+ZKEgMHP+JhsjTpRnGib87393MY6kW/7LFsTKD0VMZQ34y5JHzzJrY1jsoRM1rDx8ShClMrj
8diaSw7GBWEmqeJvdGKH6ENb6l1TDzq3s7i0NtDl77ieSytBY/cuepuGVstbcjdccYtYEQgZMs3R
IK/LlEk2bs1g3mFBHkZt3LQMsp/JGb8z4z6Lm7mp9+11YWKhP6Za6uw67YpV0opubQGhi5WMkPNE
3R7jGM8SucJTM4Zu/tTMfcUx+gMXWfehfe6WiOVtUdMK3lZJ5Vx60YPbNDXgaakSdWmXPc8f1LKx
RZPABdv7eRdVDRidN/knBIQGcYmbZTZ/SHhiht9FrvNmhgJpYsvHHG855k17ePb4DkZ+3POJB2Yi
OYbOHAK2j8loOTZqD074USFqbcrHruik6U6qmEx91abeo/FEhTFu92mlzJh9uWYN5jEHqBHVVWB0
KLgyRCCL37OZ/VaeV05tcen4b4ZhCArBYKoNwYjTBmNV8Yu0jp/NccwQCgmxaPkfFdA/IwhZgQVR
rnI7VVUAYPsDQRYJgO0Lgv7f9v+/HA9IdWLopsimonwyTn5yasGnVT81aYvd5th9zi01YzJ9v5zD
yB8QBdn17ML/fuzPIF9BlT0hGp56RHfAn/7pDzZz5wMsSC6nTTS4GWu5HTMLgwjTZF3GXk4bEq7L
SxvBUd78f0VNjwo2iGkZXoAMAk+w5/zz8bJzVVBB3XB6ica8xAxAklCr+IV/9fP4FogtEqpCxOQg
dK9+9jbhcOD0xyA/BVMd0Y9BBMe+BzU5+quH2E6f11yp+JeA73fWgr8ZtTmcGzi64ImYtaRI/wyU
TZuNotapb3HSY1icwRd9hr+vF4XhJlxi9oAcm3HxHpGVwCfiMfDrjtx3Vso8Wy99Eg7r8riMkZ8+
J10SlB/nOl8ygUawtXH/aqHmwKyXsO9XxLjKtFaJfSi2jIhN6mA6qc5WU+upKfluevech9CVPEv8
PmyqYMVcWm68m7s0urTttKT2UhdJ8Nj7jKqcazXWB7wry0zDNYQmzJRWVzSgIl+eBbCmb94Xzhcx
2lmy1Vl7TsZqJkwVmjQzE26TsCsoR1MPuDSPh2L2nF3gy3Z0vq874Fa4DKTBw6vqpSu3a6s4/KDS
i/y8mEtRJZLUAFy31mQ3Yd5jIz6JXDCY56EQw/5HYfeVUDjvQ1vxsjVnQiyCynaPg198CSR42kdv
nGjTm3AoOXlflTZ3QfMA4tvV1Zkwj4AOkYCXsd86JLMQ8W0y+EumVz5047SSPbNnKwWBUbXk8G60
G13aG862JzXJWMU3vokAhy77MlTVcFZlpTeoaw86dMQ2uQJ9dBNkUH4E59Rv2RqdXJw6iVJItQue
hqJetu1XFmNdPZuwKSZ9xh3Ve/bKM5As0RVSOj6Y66jU3VU1Wb/Ku87MHn7HGKpn/bXawznvz2PX
JWNwE7tmXN5Rp7M10aUZ9YxCVzEBkJWndqhl0yEJI9Kxu8Bf1uvusqm4V2CK8F7gzDapSXdUHveI
m/g84xivv2vfCfHOjUk1fQpGndb0xeYBLEQd/DIivBH5XA/jqYdxZxRXbg+LKixXRJZDVKyU7Nfr
ruZh1zdlvR+LTxhTAAGA8e+c/EGwtzI/VzsXWMqLZEISCIPEhW4naeBYTEkj9fomsnizBPXqFvaJ
c5T3S7E8ZLoLuSyHkgmFmE0OVfSVI2tznwA6Ok2wjQoFqO5x0Eb/ZLErs/0ZtMyt1BzBReTry1wv
MeyG52jMpjC/K+O5qb6ABlhkGUozcJHdsTKXPrp1dttJPJ/ESM3+7Q4mkeg7YZaum1/FU7Ia5EsG
I0IP5gJ40L3hglv5ntz0GssbUJ59u7SdLuAVrDHp8gdDjG/NULsPhrw5O5kU42stYNeWXzHPHcvt
ZZJhmSzX+7npEhaWaPFDvjDKYv1rI1LcTmh8cU3as6tS1s3Z+MkcYa7ZtQz3snA+idOSBiMbtPBB
uN1PXRX0X2tDqtGHXKiJN9LFkFR16QhHBcNNSiMIMNpmJxpwP+NU8kt5O2I9ZGYJNvV5S6EPSt5k
LZIqAl4e6p5wDkunFHWRnGob65WLYHL+FhlmbcPXYqxLpMh0oXK+UfQDAlPkgNjj+x7jln1RTEVJ
Iyzby4kLHg8LHJ204yiCOWngCe26Hg1bMMA40+ThDkV9UvBLLhcjH4gif/zgS1sd998R0TX5ZvCd
s9Fsn1bYi/TX3pGdTwIgU8Sna2dL/kB12zAUnmJrzNzETPZ9OAVN9Xs0YNrLu4yQrv9g553sgXYU
xwb1vZHuecq8rR/XsImcusHXNcv6uytIswWsiqsjUCnygPgCmKoIeeyMW+SeX8Z/cgIJ+7sKfi4+
h8zQ4IGbfe5nS7j/+PWwrI959ymvToAIQ7Dec/6kxz++T0kXQOdCL/xWhh+DOYD0aBxbRnCb6kQ+
FkTUs+3cb+HQzLctgV8ajhRxqr/OY3kcRHtgp8FfnCHNoDopDFuWXtCNMY8o/MgHXyzHF3toeDm2
JIUN0HPbkElCZaud10uzNMcOH8v1mJFZgc6tl64moeEDHoXkrZexbW1Cv2wfH/F2MOtjKiRnV8oc
fA/zA/ErTkFT2uMtnRTHd/c08yySH59fUzianpfZc60BxpECoF86U4icZU04J2ApYTZq+iJrux9f
HYCTQu69PmGRzy+H6wJD1XpfCX380MvBrLv+2AwrRFx8KxH1MR4vnZeGpGBx+jFwUbkT0c9kdiwP
h0EpH196uOeI1G+nxuE+feiD9hjrl11UINzFb6MadzwPogJ+en3ZnH0yZUd3v/dpGqDbgV4VY0o+
lkEwc8tz9R23VN5XA8MHx2Y3PPa61ml56sN4C/4nRuM2+5tpE2jIcHfLmEe9XI+iOSzzEzZ1uHLU
N6bL7F2eNPkqHvN0bPT7CDZ9RcVQisTWfmEZi/4N+JnzEm6xlFDZNdsXDS6EMbWYg9orXkz8GMAZ
BTtaFi5r/zGR5YJV8LIqBtsBrMCWd/i4LtdY8HUf4qyZoq5We11GdcQC15xCUXEbDhpTZwMN3t4D
BFQiOGUxWQCfSY0sMYtVv+Ot7pUt578GH43NX7ZWbFSkOUJ0WZZprertvKws4i8h/O7zx6ZqBtbN
CwymZIQrw+mM271uulrlO5JEDvys9OQPuVMDBf84nCYQMp7GWVGq8I0Mmr5XZ+vAyO7iqTO4O7HW
R+A9S+2xs20Pp2B7K6cOh8j1/gjQ/wAnl522LvfdooA1rcNxX25mb1tM7lEnvPYjkO8yvhobYKvL
1KjZzX9AOjMG021kOCXJkcuPBw06OmIC4djTFLWW33GZlfQI5Wcs9r6yR6uWtEvUp2xv8/qtpHiT
l7j+idNtcjbH2scmpw9KWgFiQsZIeXhcSR3QZ6edZT5kvJNbcNNjbcH19P243CrDLg9SknQ+pYWc
4+7Bc5sdXd2ipvoM+XyR3OXIEI/PdQkyI29KMZKxoL3dQf5eYB88kiOtqM4K8AsYB9eWP9GEnnVz
7lmzoGu4mnwc8ONonS76uP1GnDkMn5rSr1P7G8H4gtNrLeVxI6lIhsQ9wsAf8KLVo42fItHGPB7G
ZKZ7F0PPmCVLnKvujz51KSIRthoIT0Rxe+RaVN8H3xQReRlubxLx5zpq2Ccf/RCEwytKvI+fbkDK
GUkvlwOfqoVvLIn5MHLAQ+yirUwuSUP60IJKtoOA++yzfu/bc7doYDezJ8c5WJYdp0AJSV36lwwb
WC4vjdk9huOcdSGMF8uMXfV+34lRURlKPk9S3lR70bW/vzhKUxva+tquVd/kZ7dPSsPA1fiDZndi
47IQvrvxbtlYIC/owJQFPHMBlpRfsNYNHJQ6XxqOagxdxns0zHzxEA/jsVChGNvb7dWgpx4VDSya
bNrPcS7WEcQI8efioe18PYs3dRYfd7L3gana23UweXXt5ZYoQPZxMG12r5fY7no6qyBqmv4uEEmY
2KttCUwUN2Ri9Xl/SOXs5JH8MQVRcvyxePlNTxpQWpdJf9NyFpMycE50VSko78mbEu22XDX/3qo/
CRbJpFtOqy3VVP7ZI2nqCxDZ3Ld7/S21xXpsmq50oZM1a6MYCbRczRL1+TA/GlmpXnz1SRmY5OuR
VZWTgBXs83A4iKmbveP82VzEmQDPQ59TjkyabxilbgHvNeRWAk5gynTYiKcpb6u4KS5qi8QGuQ3r
bMgjdeliaz0U7KsJi+2vdKrWrrhv1FBWNiLWVioV/TEuawoZwqloxwaz/lRy4YqCHdoq2cXncZmL
6H8RZnJd3ZPIFEX2KQI/opWZNAV/rM+6mQUzO4yp+7CZhh1rH/XXjjNTHBLEoPrrIFDWIeifv4rk
Toztgvu21utNNAzGjcNZynmNkrOzMk3tfetLZDLvy8N5Ts8DZmYRPIVlDrvkA3EmuQgijwJuuJtt
Lsnju0Joz8/dBrslEH1eY1yVODuTkJGE3VOjyURt1Em3ytf5/0IfF9MEuehq8H5bDdaZ3mtHbA6f
vEmr/W5pUQDIz23mmvqjspnMow9OREH1sUnXuKNSss+alabYHGfwkTheYcmlyenQowmhlf3STzHO
52eZCxduELX3FWGNTHZBwDYOWKQD9/pkKxCWwug87R+3ykIS8YQJOvINsaLNhgkzlLJMHjyQOIM6
kjsvk9uVNKxou5BaDv9gkxZibk5NCSnneMnrHBT2ply4WADUMpcwJTqP4Kd+o+XAQrhdO/DN/a5L
wkJUVF/qqikfTFiZzl8nsuuoPu2Czrr2VVdOoC/XynC1lFdlJFYs2sulDcxvpEqZTDQQqaxO1DeV
D+C1fCW23ZvqyfilD/fzPne2RUK7sEfjZczwYy6Q3jbLG4I39kAHfXZs5GwPAJDB0+tcX4fAwhV+
TRcRYpfWmT/s3GnLl324pACxLKSO5MfqY+qzqWjOiZdJXZx1me3ELp3SBgtEB+0WvCX2IplHN4Qx
NP123MagOqGLGrXh04ARA7B7mrxdackoO8GxtKgohMh1hKHUFLc785dRD6ttaQwcsg00nFX55xaG
mSfHIq1z3+uHoQYaJpfcxbZeq/ZUUtsdzzem7Qg23nU2iOb51O9x7d44UFQJm7bNSVOt5yEuv2Ro
Cqzpq00Dtw0fZhFV7o1qDZErWpzP0WIhdW5rsz1tCZkRbXJesnn1y4fhyJ/7rDl6XfeHtsTlMFHL
YRPZszYVLGEEVwrJBiUX4jiKCjx8IA5YFCdeXKpJB8mpUabJ47cqTgaLPqxb+zK4rIEaguF+YKkU
5hWA/qqQow4booPhwxLMrgE06kWEwIOl0FxQO1zqylZ3w26jGH73uPWBPqGPFnXjLRIJVa9vYPmq
hu4hNXU7j5dGczKN18VuQwhIkU9hGF+2Hs/LghxH41pcs8UsC6x6pS/3jPw7BU3SVVkj++jkCYvv
0Q2+2ZBUlygvpjC4GFWM+04msl75eg3ak4o3zbwsprkusSe++HrjHExCdJrFUsf3eTMOtGWtw8Pn
tG2meA/OUjmgFS3JCT0V2bL1lHsrX5r8tAuD3XchW25NihM5LFh+5yoCaviiYqn5sm63Ywkr0x1W
QtsXih9WLUgoAlULXtINqTArH+yKzfEaKvM11nyIo9FByTgfry1TfHw8TnTCH0pC7fg+HYZp0+d5
isuI40nUQ/hKcrWt4bnvMoNWvfdc5v21qbXnW5psWH53MZztX47YFq2xgkOVGcvkRAPiPibmcUrn
pRnLk2hU1GXnxKzHECBgV1Tx/VCqkeFJ1/x4zwcTgTVNKI5PkBIdDsEdpnqef6mHtaLTVbIdj3Yv
wziWVrrpLkw3Ov3SdZNhYAw35IWsSwo/HlOOmHTWRNtwmUVQjeKSk6wbtOdpHjBZzriQLVEHwtk9
DL3wxHEj/1//M5vY36Lk5hkv2MjRMVSoJ/BHiPLoYPW9bf+vt1rwwR/DvU71Me8cEQcy0WrnaUiz
FnC8wqGWwtRz1WrLeK/Dr+JfY2wIV1VAFfwwmdz4a4gnMBzE64v+tQPw4hf6KOGqnBIitP6c5rXs
YOSrSf3IzoFV8zG+JYkp661DTi8h8JNEsmLmyJ/g2z/2wCh7AldXJ0LZM865L2Fc3lMdh+/6PWka
f4epcDhXazybuTqTgTxFAzQl6zG5/cuy0hNWXHtqisURQCpsfzTvx4wEURDzrx0O7fxLp/QxBKT7
HoD04GJPpQ+IvwiS85QhmGDB7VrnNUk9m0YAmJhQkH205OEIQLwsZk5Oe5K1cnhsXyDMTqqpDmH1
xio9COMzklt/i9DzS+YTuOEOnlvl65R/dqZJQiykXDdABRGoMr2SWxEH4TlckdmYnruVS8ZdS8gK
tumqI40Nsif9YJ/S2YkG1vAxray4zDupdO6UqjHGoQ8a/IBH9x17MCVb0v42bfHGZfIDzygmidpf
s6gJeT/XzjEhfREu9jHc0LCiatFXe+BPEIjO63i2oFj2YSMFw4vTSqiRE3kbt81diWTa5EsccdKP
JxBvRChP1Dh5/3YZ+nS0pAWRHEP+++Sz9UMbh425t9/RcFEuGn96ENHhiwdunYc/dyVgTq6DYdlA
1EIz7w0M422T5ZdwIZf9fm+TA4bQ23JgRqU2is7GU3TsdJYXIAewwoaP9QLR9HY74AoOn57XGJQu
z6h76136J/ihaMzTwYrExVCaOsrcxQf5Xjx5CnHXjzqZRE4KhFajdk++wz7212DYovlN2pl8oFhq
ybe9PdJC9pXEvhc0ahWE+KNPy5TNlIGo2OKjytMWhx6TJpausePFd+mBraLffYBKGPTVeq9tdeBk
Y1kcJRji+0DNKe5iiYpmR9LAFfOxF+W5mbXL/mebNAneGxXEB1M4xmzd3Ph9BEd8tFml8/WM/pB1
iGdNcHvPN8US5sunrSX0hlUSYIN/VK1okgVowmVJcJUpKVHPha0wkU55HAG43neDjNTneieO+WwI
gKxkN5VpRiX0j84SKNDCIKHYz2V+nYUhYnajqFAK7Q0VRQdQEg7QvTBVdigMcnoxsUvCImu2KfE8
jpPbxbUe833/Mi1mi7/geGRr9TxL8kmf0bg54NNmmBjbH4eOIL+NfbpIdSwEQViCXz/OSkYSXo0D
vzJTFQEvNugIt+guRUfi0pZHRZ9cwEsmtRIxIdcHiC+Op8bd6qU+DuWgJWb8GHbbd+RtTJIDrdri
AzP8AaqhH4mBc96I7Afvi7XNDeo0LVv/cRPVJrvfZjpWjaz5NFlweIiW5PFlQnKKXMAXtG9V8Ct+
qIc8Z9GjMQB4Coo8RP+HuPNajhtJ2vYVYQNAwZ62pSclUfYEITfwtmAKuPrvqW5urLqpYMf8J/9u
7EozIarRhaqszHxN4r5eBWbzqQBPmSiu8yGysa1a8I9JVvaBXHDssAHxsou20MvaZVgv3JQKSp+y
pde99AmHvCEvWhVFvIh3NKUHuniRYgJWyrjXPCjVpsgGHesQl+ilwbNvonVmkcdwHt15gIC9XZyy
jQvQ5WaYTfxXLEf3dwnnhkFpZaq2ZCq71D/uy1bjTGT7uv0IaUf3QStv0DtcHReTWfFN7z9Kx+ql
8RAMhu45tnGLf/0mM0wiVYh1Gi8QwqHu9g210DdPZ/sxf8kAOXaR+4wfKL1toqDrJlvpV16F659v
Rss7I8Pp6cZGvlE+hJHb1Ms+z+aMmgAWTT80Gymnaf7m9IM1P+WI2ZIcALuYlm9TA10PDo3CP82/
9kaVK2/tQxyxKYIPXd44z0mcmdnjYO22SvrGazuit8IIfQPCoL/s8bC2cYZ70fVQtRN/nrulUu9e
WvMqM3V8d2faOR96beP7PBg0434kx0ZwmWJBUK+iJFlYGOqlICUD6Uoq53ViTsFsInxeisn7UFlJ
1OS3x647Zu0B7cnFEXO0/ELNxzCEjYU/brN8gEqcBtUXdyLl9DnP7TD/9pkz4FAZuYhPSNH7HH3F
o5eWmuIFbR9uHT3VWr8bMc4pUwakYvAKkxd61Kr+iqENketuG7etW2Q/Tlim2SayZ4u8LTPmWBIk
yfevjR6Y45Ekok7jj72AcNBuBdSXyF7BRDPYR8KVPtu/zjqfzzT7lqTifaG6UjVfrSQb9O447s38
0JJ66SpXpa87TpVf4++6O/aYX5rZh3Bp1w5ZSdOOnP7jy0uxvuEn5OHQFcdVri0oXzWAT9TzOdEU
z/qXY6QJC9vi5dkgbgvN1UFwVa1El6O92dTHjronRT3s59JK/fARz/9DeEgZX1Gvmn5W/JJQEvN8
JtRP3ZFmeNji7LiOJfNs0Yxx/J3JbMJs3UcTBLG7virGLtklpEkIwDF/KEV0gwrHG5uN2TAwwlzD
Wy4YSGHEauiLjYAgWH61u5l27S5uG9VW97XwISB/7522NuotmcGAWEU6Dpnafcmo6coj7S29tP8m
YfaBEk4MExndjSM6ff2iR3N6jMpU7pf9bujj1B6uurpX/FNcQN2kvVCUQfm1kG1L73IC8hrosdWO
G72j0nEFHY5FOeH7aUksodZuAWn4a1QSYn90RTsEw2PQe0mrr7Z56T/lQkz+k4KK3HlrsiqNMRy7
+3XY6guDvhIQAgw0KKjksTrSNEfApY0nvYkiLoXh+tjlxkdeh5sxpuoioPm+vg1eQGA66SQfV30S
5ONnWv7OArxamlXkbJrQmWW3kYvUGaCXTTRN6L3Hwv9FHhszjmKhAhL+JmdKjIiu67AUcbRaOmQg
8TtAd8PLH6iqGiNgqAeqFbUzbZm0agvibCuxBjZK85w29eBm1a0RJ4UkX0gah94lo5ez4mvhEN7U
1ouGXvsmRe5kMOznwBEyHQPgIjSchP8vXL1CQPq55VJdGzYAJkZSuXhWed2l31TZ0R1O47Ht8Mah
LZfSCVG0FBhVGRU6rYwbJZ1msyRxz18BoiRt9QND8YogTDeFTqSqcBBP12XqHprqDKKIPjGB06q7
dabotJOaHlEuFAq6tptoxah3jsN88XpVdCbPqYoI8oOyZr95HjvPkfNd7HRF1d2rYbbyd4bnzzw5
wxUYBbQiiZdVCDGri8yH1jErad4NY5VZaN9w8HTtPT5VE3V37xUFfSqzt21afbS+kVtuW26zoWR7
NlFVXCEtyjtjl81VG1JUQutJ1CprIMouiJDUZH02DJmp8UNYO5KhI2hZSusLF/QYvKeXAnSzYgKL
qqEdzx29jXVAHIWaNmdQLX6lTQHGsTJ825X5dkn9wvpiibjnL6pqnfzr4K7/Wphgoi93zEoYC38/
Tjwq+td0WJpmZaJgHiAaDbBT8SHpmiH52uPKYOUbGywhKa5QfqFYXtc4WytnGx1wvXIkFOCfleUa
dc3rxqdlyAdj/8H111nV7zoEP8OxmKt6MbdqqeJkuhmn6hDQi1JfPd1Y6ndqaX0dEdSm5oVd0KS8
LC9Q+t+Vldvpd7H0TPeBnTeqgqEfoRnPT0fw6uU4xdOgwTejA9s296SJ3AKrOqeu72/mHlYTuyQy
dLNdqSqFgBCHBf2Abd0IYfdbf0D2HuyDYKrKaec3A2d5BYIQL/6NJem5zXTQXJ6dlHlKF/8KbjGZ
/7MsnSztPhRmMgfT1VJmZm+UK3AC/bSqHkVTbcm5DSFvxlTxZiNrmMxobaIwiH54TTTHyc41M8vt
V0bRzNEPBbOkebaS2GmeA3JqxifOkL/5bnmCZI6iOLIBuBv6dyz/EStUXTGEBt2ZuHPlqjZrUTor
EjcN4I5Jp0FdeNEDkOALjH6EA2TX6ov9ZencatQlx8ttH0yLzhdeEiAOoIZtX+6oit4brwZ1pH4e
Nws0YmsCbVPzwPRT7zr0UnwmZAuvTzeYt3pMQxk1gkzn5cheeEGA3Rimc3yHTjoeGOc+MkfY3hkZ
4268tWYTONdZX/n2wNVBTt9uzTRiLNQ+rBhfdYGZdbBj+x8vC3cLBoVrxBEjM+R07sGl4g8tlC9D
iMlL6m5CUk4mCoH/Z7KAKxNo4GmqHHjA/dLnrrPza8BZc0vTeIRvPDk+WBydEc3hpX08A1pFRFCE
vP/ltQDtgg4ib9K/HPSqGOsnIF5uYWkULEhdAGIjVzqAxe44AYgeZYdHOHAuDUA9Sj1kBk5aHrC7
eoLOi9QcHAnexIDnO8ID53dEm8y7QR4LORLSvH6nvT+R0He4rWD36DR1agMDzFDYcVMXzPfcFB1S
g3RVTqNMU5rgdr/8O49OVhfeJNWOx/h5iIUYXJ5S+/zc8fuWluS2lZNd78wlpduBsH6UFF5vkxhP
BZHHj2Iinqm1I9D7zufilbB7YLnZwVa0fk3dlat+Vdp58entjznVzr3+mLNv9L+PATiKMWqtwECJ
aWCbeRjQE2sYacR8nq73GNWEu4ABc8+JVLxKR9lbF5w9LW0oc7J7qdnwXYLAiW9kCIvydH2tASgE
vGIiLebcfJzLVu8hMj/KmElVGgCOAr8Fd7UithrQClDgca/UY93xZ5eM5mL3X0BzGhrNCnp7yU5Z
lwiaaSzbWqaJuaUm1J49pON3YyJ8FApuVGpbg4RWkdSziqBfrRuR42qBshvriLc/9nB0/1wcn0ak
HfgI7bEMEQfbkj9ljvDFF292sX+0YdoSyGSIUuufJpckJ8VE645kPE6A3ZeO7vmGa1cfeWYC8g9H
gPvtB9Jb4+R5sDvCv4bpvIFrWxBCT1+W07hMaoudaNtAukdqRk8Li46xccv8e0G3er5dhFlpN4qD
FUjuA5G+f/sRXm2YAEWVzxlx+Z+JD8HZ9m0RFnjwbDSt19EI9sD0afcbOvilajdtP4HnB0QoTK2O
4cNvFhfhwLEigXUxPUmptHeJpIQArT/C6m8/5CnpmpemxbV6pfhYNrV7xgfG/QPKncG8PlOgQ8to
FBwk9yU7tUbr1mbsn39FDD58pGNhMMNG4f3wm9NXg9isS1oZhGsjmGjzPOPBUJVXRWvJurmNTW/S
0brNgNvf/qpne5RzS/dK4FOsNcwO7aqzD4YbMadK9eamC2v+dtpfUDfKNE7Vx6PXwvEOiJtq0KdU
mWxXOqcZepxEiMa+cFTPjAj085Ac0RYPfO3o45zLqunLMOQLU4ENuKFm2B+5MrpHSD9lMHJ9yx0J
PAE9Zqw/zEmzJuZ4yB1zQ7KOim3HjxphCr9OZpPaK5po+f2AJIHD5zIUL17jHYoU5+2ltPW2+N/x
4tF9GOTMCBMW2lnTO3+HUdMZPS0DllK6A0Ya86DrL3OY4UulYHnl54nBWo6/LsJY64EaF0mNg2xV
HcgimQ3PyG/cAt1dpXxN2/GdBKYSYh7NgvFrR4fT9EDesWoYctz3NpL4m3ghhYHLe7iU3/5Sr96H
xQtxHGYUkNH7pnsuOJ+rxe+SIh3W6JaOBB3oNvdD16IvygnksGISLaRgVAISWZRsMik7kGmmxqUg
jU4GP2UCpsrvj1YZdnxgT6Jw0xBUYAOZdWvHzJHUvf3k4vQUE2PQvliHUa4O8Y6e0emRshd6P5Af
1Lo0cw1wyNyA1dQ6lEIfAwWc9APBS4BlRBQSbztv4NuvujqmxB58aEK/ZYb1wA9wG9eBTpy3c32b
lpM7PpjAkOquwBIoR1E0DzENRrqsNhLmlhSAEYaQvlzz3csbK+2ICzCzgL+od2vbSdQ2CCV0bAgn
1WJ9zRs47v+4hlW60Tpvi9aoNnOV6vCYQGTN7+lnBslPaYlEpFsBzOd9mX00YZ/fXrIzMbxeMuiG
ARHBDZl2w9V+umTwmkt0Yc20Rltr0iN5SQmZdIko5iXhhOOR1S4kgLzIfgDLkg2Ggn5Xuo+7MeOP
5WW3ZBey5LNrgycjR6NPQVZoc5d7wVlItkTFoIepW9bmQQWY1BRX1AJWjli2ChDYkUZGYk6ZnNn5
qEUREDpW9oQlvOw+wjBQg9wUTKOobqwottphnUAfIKa+vYCnOhb9lJAkuOwFphAuUo+z9aPEimh7
SAaFOugAv9BqYMA07aFCClSm9Wg130OQ4gTNXjU57SXbgNfvjzud4ta2kXhgihycbXnAR5s3kMYb
MMCe4Gn7kfYNWGRV9OmHmQiGUc5BeOhpHhZVaSQi4mU2JJoL2RkNFLXSLnVYentlXj0apvyMv2Jj
+XQFQmhJp1urwy9GJMyp2SxVxg1DrxdqHFqyggASmjXxUsDK4Flm14zML7MLrancJVOhmXnonyUG
1m5UZL8uPNd50Ma5BI8FQpwgT7TcV1Gir2vkVYO6QV+ygEKbnoGmFRqLJsx069zBjmC5dWvlFA90
VgIZ3+MYoRG24AhvW/QcQQrefqzTjJWMEUcVvA9J1WFAhfzudLU47UFa4L0DKgv34msROnjrrF7I
nCnzuAi0HnLwS5myfbaDbWRYOgIw61KQirxKEacAFnAB6kk3yoRUvlhKw1YIDQroLS0NEwlk2E+9
laGcLaMeDkQFysoUDuTS2SN2UQCwDI4FIkEnQW0eMp5XSI2JoO2hIV0MUg2/q2mEy7hU7OR9XmI1
ADGqIwrzpWX9xUbB6P6sas3a7KFBj3f9bI6zWDkdhgjgCCHo+5bOC6Hx3627ZQrgQe460g+Ts3S2
SzErCfnU8ddRK9+PM5v0Jft6OSMwyIm+b3/qeXSzafLYRF4f6yVUYa9WHch6Wmq6SxgqpYqo38YD
+ZdkF+g7Mm51pOJ20hmYBJmCfp1aOjkyYrC45bHLEfVaKybLmPzBxCi54RC0J/QK3n7QM2cEygcC
MN7PTBLCPgyj3bMwnHu9smQ4Ihg7Qo1Zk9XyK7q1iu0x5bPmE9m2DMN5lUUFMvo5lH31j4P0XWqF
tM+eCtJARSX9fg8MZ522rZf+bCxmUNA4MJm4I1eM6iYxB5OhDAlujRldh2bSuHZGs7rw3XbZmApW
wSO9as2px4lAZ1p1benWE5iuXd6i40TAiEGA4fvrrkvm4XeD0USQb1zu3yq6EN/Oz40Fi5AOg2v7
lA2vdZrtvMQJbXsopHCWnM/JlBnpZmxRL5UMBu71Sx2QjQ0/5ZzSgr9w75ylOtzXTCHhvg55JVyU
5/cOepYemGCK10uKSC9A/3UoWIZU9rqQOvRv3t4J5wEK/SDhwYHAoCsH0sPTAEUTB/+CGZ//pIh1
f612cp2c1mmrN+mRw2zbikL37c8V+gr9I8nGMcjWuRwOHY4bovw924F4tgwR1y/4Ryys8raCyAs9
7wh/OTk51juIn8QTY1mINoNlTuwdoxCSX0hZgBz2HZA1IQj2jCYXdrFXuJuksZj1R/MrqaGFdJVK
/Gpdlz3kpa2aSMq3x3IUP4klevJhuSs6ZnMJCyiYVWy+h7zNBN3NBC+HBilc3r79UOcmDmPMF+fN
mw+2auPOQfJhBJZ8msyRULKr+zmziwve6TpKna7RwSvLpNTHIjpwzl5Oy+R4UrGA8X1zFmKYZZCt
fDmSYN5+G+e7nsBF7RiCmuLRi3HaWb4TtaMzmxHpzFFpv9hQit5Dvee1H7uTiSF07KKWIbi//dnn
GYXNf2hfUiYCjPuOf35zD5OYW8YWwSyIcn3gxaghAUAg3v7xZqEWQYJvVSGHPzrshyOoFrkmf0ZU
nUaR3n6qV0tPvxFLMI8ETAu2z1ss5VD1eBJAKsWIJWbsGGY3AE1bD4EVfMa3P+u8dscNNyDrJUtw
dW4Mi/T0EPZ9kzWuhYFxcAiseI229WMjJTqeaiQFvfcOyiNbSKgcMdMOiK1VuHDn9vRbLo5dO48J
RAObBnaAAoH05VUUqoMYWpolcOXxQS0eAk7x9NwyPZ6PzQNTM8SZZoUEBJVYWZjNnYA4w4WB4Q0b
ZjYF0t21j5MKMgDC7GhsmgZgLtvD3tPUh8mOXTiG+eGr/dulpDkc0KsjEfRdgc/v6VI2aZf21jRX
iCjYb3uw6ClVWNtpMlKYhG2+NZdcf4MopljeSyNo3X+An5pSbEKlHXf/9QORl3LJ6l6Czdy0s6MF
SRUdlsIaojNC4lxpwT++bjulKRaL5y3coPjLtQbN9JyEuwP/jCuej/JiISCWWJmw7G8/lM46/4wr
XPwIncn8hMC7DeTidJHy1JzwHoza9UyjlaOTaCLMj8GhDgazwWFFR+JZsb/ipOTkoTPVHNi3H+LV
LtNNTCpBDr2+eM5TEGQbQYXrY7k+0ud8Bl9Au1S0YRkVemRuDloS+uHtjz2Ek5MvT0FFcwaBAJ+v
R6WdfnlZ+8qfLAeTHoU1UIdoIFbo1kzIwfFnkWAFdwOjG5ReHIgXQwJWV21ExoSjfZW68F8SHKRh
H+GGyVfcBp5hIvp2Jq13akZzGX6HcQIfAiWx5oMMeCvWjy9SudRjHx5345BB7ClWJgY0/NJlSPV8
ZF7o5tX98aS//cVP8QbfxvmUk0qY9xkNh53l2UvHR8lNs9Bq1kWizVao9fV9/8JCMwq0pb/DiYCY
rry66CV6+JgmHzLNgwTy8Cz/yjb9Pv3Z1bL+pz83Tf//6YdOWNfu6nFaV38anJOt/LHY2m/9xBH9
w/i9+PG9+/XqR46O6EL8x7U4/RizCkpzeHT/dUS3zP+Q/QAc2lw1GEnogRcvhuiB+R+IVdwM3EAe
t6Megyfr4eCV7vyHzqqw8YumyuPiCP6NIfrpvmD4s+dgY+HTJvfoxxxN1P7ALQ1DDajP4OrPvpwe
rTqYl5WPm49Y1aoMgzvMteMAeRNKNdJCs+jvDDxs/M9/LNjT8fz96dB7Nr7l+Bh45GKs4WjveP8s
TsLXoCCBgLTVtlE55l3Qbq7rIFzIC+Def0uXhcCQ+U3xBVmNrVZwpNN5i5ebO18NTRs9Orotch3B
cxFrB2DoxoM6AT9hRlTJD6JEfbrwzPoy+V8ooXqyHZrEFmMKeW7E7jqt+mPpYB2EVuXVYhskIxFE
VPM+jfz+ofbM5hbajrvt8yh5L/s+2xpD5l3DGs0ZhexYt/HoSQ591PrkvFHQXQiuZ0nV8dF4Nt3B
AslkUU8fbTBZOgv529aduHX82VMkkXG2VQlqOdkv77IlFddYFUrowZZ1BbTcbQpraIsLT3J617w8
CIg43svItkn0Th9EXx2z1SbO1llCIwcUi6rfc2cUT27LwNSopT+CvhwazLzM/66Ye/ls32VqgOXR
Bg006PnH++lg7VgB7iPEaMG8RTUiBEcIn5k7cg/FNDxUvsWqbodhc2Fn6MkjZzsDAEHf+SQ4dDnP
gq0c4P5wIYhtFcdiWxoqRAdA3nIl4btmq34qu2sTnuOqmwbn/QSLaDUj033n08SuL5S0Z+mlXgau
WJt6ktkHwETngDZKg85dqMe2dmP05i71jazbZKg06VOYtW9vGPZWZzddZs9wbz1VfG+AFbEra9r4
+4WFOa009LMgbDW5dm3YlfzD2TGfsKhfolyG24CaGj3jKFvcHMLoHtwnLleTV0RfU/IXaCVN8cA4
7PnjaKTt8+iau4LEF6P/cW6+do4y7uDMIp4PjeQKODq6EJBe79tDXLQ0bEhL8XxmW5+iXyFPCrcw
6gccJE3fXbeeau76Lr63i6h4wNPE+TDPTXx1YY1ebR4KMBBJkkasFshCz7Zt3QIDda1Md+jHzZ1l
08BEnhEa2WoyGvNrit3ZZwTcyz+ITNSVqoPkVuFZsIOu1F/wKT7Mrz7ZyDwBfuJ6Dx3GP+ln/eMI
DVlM0x2fx10L8jUyH1d5HNWasHbXY0D0virDar7BwSZ6XGZqietwbOWw6lMVhJs+sJZ3EkQ6vUXl
a42f6dlv6ip2jR32Cji94ifSjTsAa+tOky3nbW2Xqt9Do/OLleMXRbjOMfC81N5/fSKwiuKO4XSi
SRcwdk6/VVaQlYI5jDvH7furcZiGK6uqivWUTLrbU4udgB1bQynLfirkK1eBpcZLMfo0AeYo8BC+
a/n8l5uJ35w+BCE5xnFGDTsk5GoBakIdvWLCh3Uf9v7HCqHJ/u2N9ZeXqfvjNO7pTFJnBmefKIZO
NdYcDjuFG85XU9T1Loc6+mwzxCTYtCnU+wZW8R12Cc1d2LjmzcyExBvX7v13VV3+gltZfBoXD5HR
bGefmtqLtxB0bxMLMz/NnC+vXBNHw1XilrWzTg0mNnjC8H++/T3OzLP1yvE9dHebu5cc3jy73IQh
nDnAeWPXS0zNsX8y+61XD/KLY8TtbW2N7lUUDnDdjBiPnSWeN7Ks/Q+TbN7NkPZ3IRoZ3KJs7z1K
U8zmUtpQkEuDxygX46Yhgl64D87a8YcnBsW0hY599BTs82OEKYQx9920C9ou/UfYBZZ+9TQ8unMx
v0uixL6yOTDXg2uX731j+hlWdXhn1zLbyJi+6hZPBOOOWaTlM9bwPb55YkDMKZiVoUCGPi/AGitn
qdRjpvqPfmzk12MX3cNAy/zV5HPFmsY4Piiski/kQK83sT5GFiGCe5aO3tkXg+HZBllljbtoMOc7
oNlhO4qxfiSTw91WOJcGmr3+PLAU8ji8+yhgnUNb8Y945A5Q77LIVTsbIuYX0Ru/SDpSuWm76YcZ
M0TnwuX5l89jzCzW3dwDgX5/p4e0a8ayRw6PjxgGDR+DxM1/I4j2b123RWwwte6FgHtoUJwGXN2D
cym0TFRLVManH+jnWRUArc+7pqvdNXYAMS3zuvwwpXlrrufRfzAS7p0WuckWCaZFIjxonDRkIs7T
4Pfxs+gdc933yrtwL50XCsAoroeHf8AABAE4enbqpr4JDQmBchcWIt9Hc8hEFebrrMLCGx5UH2AT
Dvvgd9+P5UrYlbyAWfzt4+G1kMlx+jWydbowdVs6iS1rlCE4x3w0jcaCbWTtce0MYA7LXmzwcvsV
SLe5STLDv/DlrdPWvD7B7AFBbULDHI/Q840XAGIIN3CnnURLgmP3ELrPndO06wLMYMDeCne0sfKf
+tjHaVOPzjD98REXyyBfZ7hOyNUAhw86fsE0B+T+H9+Oia9Wx6WC1GbzzEOm0KQkPLmnQSRSBNet
2HmkAledk9mPdVwndwWeMl8mV/wMprJ9n3CqdhUjpT68/emvyw3NfvV5M7BnKFXP892UhuUiQil2
0Jlt471RD/XHiZ7z9JBJThUM0dqz1rHymn4L4avJsDGvuyuE5sj3VSb7f53680C0zMFwwF/5VmcJ
OON2YcLnlUOcmJxsNWpedWTW/b0y8umrb/V3g1E5128vw19eAn0l0BvUL+wTV++hP4JTucDPxLLR
2eH2hUc4PXvrn951F4Q1nr93kMT/9MPKuuqDjH9XG/YllqzuJJzWHS7fVdCyZZwHqWt4tg1UMnk2
zhzerodEEa/yfsHzC+1dWl3PttnedLWZlehNEThiXSXmuwT60fQkemuUmyprK715o/LS5FzdLnn1
XB55PDWRfi3nHcfUm+0eXg3i/bxFsYe5wuhC/xqqCcPvcUm2QQA0zwC/bKnA2bxS7KG5QsAY0967
VpU5Yq4MJ3e+Ci1EvDtMmakexGiYeKMsifshTSfmcxpIEqI9DOEyxxnIUJfmCL2OAsyLhtVHJcs4
HxDUs/Xt6hI03+rph+QyixhaxnwNHPtbWg7JmIBsR1XseOsEpDxbR2GgNnVd+eYa/rKbb+e5n/v9
lCIqsyp+ct1ARWs2gqFpl8Ytvd6KcA/hPNLdDWnln9f/jOrqC4je/s6g+bPJi9m97gfzc2sX4b2d
zsVV0FrzD0SFe1yB0t3b5+DVpUmCQ4Lm0fSm60XP8fQcMCUriZho5+8YqGC8z6t4fPKS0LzLLYoH
s4vaCwTdQ/p0cmnygcRlrgbXBlM+7yXTYJCYigl/B9o3/GgMofYFNS9Ocw5TIISBPjBy3OmKOzUA
hw/h3iMwusaiMlv7jKV5qBcfQDlO5K0o3WZfzmmLQrCgG8IMr+BL4jfM9Jkl+RWG3hdSjDPWAFeL
C9QEX+Aw98jlS5wuV5KYyEUBF3eIYIMHAZPu2aqEvK1jK/5UKmpeQPqkXEfp3N+F0O/WVjz3m0Y1
Pt0jkY271oMRdSFnPTTCTxcV2CvkP77Pfeedo48dLZO6WcSyi7q4kFj+jXJmeF3UfEw9J6o/Y8Jh
1tdYdTUJ7N3Rq7fl0Hl3/SL8G2Y7uPggYE2YruSQdffhjG3Ojskw83SLR9poAiGlo3vXaB+5t3ff
Xx8clh6BFgYVD6+35x9hmJ1gVx4WajsrUH6yasNyqrY5VlJPle9FX6u+7ed1ZBUV7UMxBNYWadb0
DQMaRhJwVYth5RqjlWBeWlkl6qjYvxqQGpNrmzrjlpDl3+FLb5iXHvx19Oa2Av2HwKRzv8Pkyj8e
fEJODBRjLbu0NaEqAoz33908eMSIMn5X4fWzK+PA+IbMyXgX24l8DuoiW094yj5kPQf7wjr+5XF0
acrkTSyHBUt5uo4AsVQd5Pw7z0eQG0c4Wwy2SmEsufI+kh4zXGTi3wS4ztzUzFp4KKylvOc31z5C
vksKhVcJmMtYM04H1iuskHt+o884ytulVGQ4ab0vBKQFIPhmYoRAEuk2hH0L7bHb9X1r3sVeN3xE
9VxsBkeO22WY5Vpm3fJUM4hkHcqxuJC2/yUCUQEF8H/gCyJWOVyAf7w6u6pivzPbZddFo+EwT52C
LGR0TPNkKEYErguBn+lnYzb6vWsbk7kLjFmob2kYkwBBKTbqXaL82rqnf0YvOcLk1tsEmtW9NvIl
KW/A5AXDJtFRNZvWjZJ6Vyx6QltK1XJpqf/y4kMXmIg6REAXDs+Sp6CZMEDLR4sRlyFE5cRGTRp7
wY4J63h7d65c7oVNHjGN8bPBmjyJLvOuMBuWe0xO3Avx0f7LmyekWyRx+K7zdc72ocfbY+IO+zDx
yuU6M6vqAVMUP9igTMCvCOn5tp+FXFfYr28jNfd0lKT5hCdAtUva0bzq+6ktVxaxgsokDp0tYzo6
PPs7l1GkUIHjVcHUgmffHe2VxP/kW2vD6Iiz/kdaq+xrUfrepwtnS3B2ToMrJazNtzloExhddXq2
MPWYjRxpHZIS13pMrFzce13c4Y/NFNTRl1jy522ztU1mgzvgi7/TePrBi0DqKudEu2faq/+HR6LA
colwujN23qPIAJ+QHi3RLqZRdNd5srlL2a/a9WrZ2GCle/Sqw5eQW+mBuDBvFEkckknL2y58lcfF
rJwLz6Tf7PkqwX6l82i6dMjOI9AoRYudLrbh4K3e5zkr0w1AUX1PTj9uE6M2PjrSLy+Uen/Zb7R8
2WvgYiAHpBSn7yZ3s3EoA2qHBNO4PY1PG9tbdK9Q39TeSsrylllo9Ze0y7LbBgeSfyaRf8dObMHR
CK/nfR703b1RhDneMaK6dWF9Pxg4aazyxcLIowqRINbliDtWZhTXS9VEz/VoZ89cNHfSWDr/wipa
h6bBn+vo8Fr1QdZ0DkGFcv6Nis7WV6K5lWmrrYUULsCbHtjgOQvtWW0MXIywxQGRiDcE4SbfiMEO
r9HJS8iaMyUnvPm+XbA0ElPzqcJgJN7YVTYvWyXR8z5A+jCQSJij6r4pq1BbNJDBfmEeBfPFM9uJ
N3nlPbt5Mn+JhOUBvVT5p1qZ9SoeknHdNi7j1I3W6pvtEBZk75loq2bFcNyZiQ7kxwO5mzM95QNa
LOy6sEvDUcJR39wqkA32malFV5OBiTdCynjaao52i9dFXq4DrzWWDai6ESKuc1H0aVe+4jpyTKZk
2IXRrWdXRO9YOizYsNzOf8OCEtkOOeVA5TrG8XiLLKOJruxRTt2mtHvJ/EzfGPJrMoT8HY2c7h/G
f8DamPlyG6bJLMUGeGAK1q1VLFts8NsHiNLIJ4tG1jgwKUMqBK5hOq5aeJAWUnSjoFYQs3GLCVX7
JYqcxlsz3w08fjGmGkpeZIbVehhqLvty7mCwYEfSXUm3Ha8llqfdTgRZvlqi2If9PHbiMZSzYd5Y
NRjbNl+KxNskcdCam6QtzWg/QTuy9hg4FO9ZPMJhl+uFwssdlybXz/uNVXv+r7KtSgiBF2LNeT3I
hiScM6aPdJ2S1T3rcjWtxzBCQvoWxwnrJjPzaofqm/Nitem9gPiCb4Iqmp3FJX7j1CK/pn60LpTr
r3ptfACuGBppgXxFsntWr5t6+FBAxbidswZGcx7FN1Xmmli5pQ9MmaquMTH+EEgjpZsad7el6tDa
+aGxBxRhMnM/e/SBUvn77cU5r56OT0WOE2idBKLi0/DTtET/domjLXbg0+8iV81aQcZ8Goe4+OLG
Rb17+/Ne5S5EOC3io62HWoRPPas/tGNv5XWjj5hFhXfZFOU32B4UX4NxtLHKbDkbsVM9oPCPr+VS
pnCYk1GXWcyhWHlYNwBbZNgkeJicvkeRkn1wy0ZO68b37s1yIEa0+eIzsGoC1DGldYlJpPVkZxcF
hohwiA78a64K7szTNQsd5TbIdlBEMqfc29aO3wXXCHAYYBB0/cC0E+Yi3EQFAW1vFmL50LL/YpwT
FzPcTa413Sv8/Ccc9dVSb6yRonbtFWn9NUV55q8sv7zuGd8lMPOX5nfcc8i7xyrNsR4NkIptUrPp
P3WVc2tEblzuI8ZlJDetZOTmOs3rBM5QGSAaqu0BRs3S+NWXxMN8bN32sqn2NO8CC8dGM82uJO6l
clvjb11sx2Gsl2scQKv+KYwY/LnOysC90fU10xrNznK3VRfX43W+jOWPpsnSZpcVdr5sIyqJH/7Q
YiGhZCbyDYJ6EsfC6QZo2am1ODcY7trI8oJuvltyWmObHGbhPU277hcBouifacJ0P+A+ebzJIU4o
p3B0Km+qpapmsHRgvU1QCveBeXgNB8FMIWVk4zJ9d8y5tHcOXGmGpNH3m/aDpwEmmC5VfA0sFqu1
B2zrbFGz4M+St2ExrBqUTCnGuIvL0MKCiaVXVpMW1Q0Oq858nzFnT2yqaWn2kzlF97ZNaJ8xktFr
bb+P6pCEaJa42kAjLZyfBKDgyXXDgYlyWVpuBC6wIXhjZu9KrCWv6Iu1HxzRV8ZVVC/UEiLDbH3l
0qh9ZIZ7o9ZMmZSov0MMvzZJbtpfGRkZPsmM4b3rxIISvOUqCjEeZ9TKM3rWbtouhVs8GfX/UXYm
PXIbaxb9RQQ4B7nlkGPNJZVK2hCSSyaD8xhB8tf3Sa9acsNCLx7wINuqLCYZ/IZ7z53VSNGu1P3a
6hlkgcPvCOaU0D/C2jyM1B2x4SmRhP6aTiBj7QP/FA6HVzAYjpYSlsurGBv5QJ0vissa5OoorDFv
X6VhD82NMj8Nn2wBMuFJiK5Vx4GMXDJNu8L4uEEFrHPu8c5MN4wwPhSWdvhs5HOoDiFoWWKAGnsk
ZtaY6xX2isuUbJZyvCKC3Lq03pCH0s9XIKmibgphNiFa08OTozB1xI7c2s9hyXTpbg24CInIKpOE
H7NcjnAFxjmSI8l1x74EknWnVGXxD6tqGZnq5R0hi4YMykO39/VLy2tWJU4rt8RrVNU+Tdbs8+aH
pFXH5mrZbcLdCEVELyK/xx5vl2kGjPaFSEPpRiUpauudPTl7/2rsva8jDJemPstROBbED70ZR9gv
2G3cYIHfTD4KMVw7EWOwiRU4VSSW/VofSZiqi6PlK5VoBvrNz8rraxmZ2izcS9Mrn2UK//5AoG0d
rrEl4TrHthysJULu6bmpgfBviTUD2f2RWw+zT6PBXUduUY+HHN6wOPjBiJBqgst8asj75FCna6HJ
0+E3bbuTH4NKW5NCivGOLxIMIVdsPS+VYXjY7mX4OraskZ84UNSWtLMFZVntt1WMZgv6qdb2yNsr
mKYE+r6oYhKC1uq+t7yqIZ6QUvZguWO2J/tWOFW85a7GGDVMfR3XNoDNWLpb+NoQZ2Jd2mbzXudJ
6g9vXDqOt041YRwiYJ4ONiau4tRkLls2g+kjRqJxH7+6dl97ca9qiFhq6m9JXFbdNRGvU2OkqAwt
fTbtcllSrUf5hkkr+KmxpL+51dgOsWd4c4MrBlnAdahb0CNLA98rBSPXUjIvampjVzrhEjmiKX9k
nannFDLF9Oaz7h2PiDf0zjwPo0CicoNIWTj7TZFCVZirJzLj1ltqZduDASSxhznG3FIxruDPprQU
63odwqr+q7QCGC9z2HklUgfYVs/m3M8X7WZUfNCVLM22bZz8+wL+3zejqVDx2IvknOhA3BDK01vj
nAKRqk+AV8UU5TV0JPjdJOsmuZpB4wCPmp/NYZk/79OYzfGkqrm8Dwco/unMvMD+HDqT+zdX12uv
DQ2WncJEdt+MzTWGGC3afqf1NP10nHFi3LyroE4dMc/m2TD2miIYoar/knuhkSUeURD2cV159IGS
TrlKy3rNPy9jj2clYGvnwMjN1jPQ6no5V8vQvWL2MWGH+zPca/igEzm/qLmqQ21YWsG7AdmVDAJj
NEc9ILlo2HjPeMzSkDYrsnoiZkiziDANQ7FwvI5sjMoY8pOcTZsIkXwJzMTFV7AlxZS7F2eEDX8x
qE5j8MEj177d+/mI5cclEKY37U+VID7mNTMkr/KFOM2RdE3iC08ttSkV27x86sO6v7J+zp83+Hcq
3fzSeqqKxn9XMwExx8o0t+V+66b1VZB8C1+vsZ39cYax6MfEudhlVGHfLXAx7j5pZQP+HvZ5Uotk
rsaC2q8kky7eBxNlRmnN2aXwRaN5R0v7S7Es2UhCYiidK/fBlKUdIUovmpSrPUalrgOcQl09cuiv
lkit1emDZ3YHa3dYrT78WdzCZ6PAHhhRMh/uybbQ7g7av7D4W7y568+r8tbrrpRekuB2eoFZzXkL
zlQENrrGEQm5Jlv20oULs+9NI6lLKj1s+aGsgqw7zPyRc8LHpMIoHEvrMtotoYmtLuq3rXfq8qqZ
e2/nMSA9m3SGBl7vTQJMGE5NrROAOvXOoLBRfxhLPcbh0rpzJLisDxXiQjD1jWNT/FBiXTfR0aqp
UizYvwj7MuOx8a1rhw2T1Wc+retd3wfsZvd6XA6QkzcGZCsD5ktWrbwIWzYhVAWSgZcDRfcF2dGs
YhIzzfBTUxfafMAQVRbXJV/8H2jXCH8NO3uGUwgoGGItnpwmbu1h/l7MBHlH3kLc7oUuf/8qjEb0
qVLhqOKg2yf4cLue5tghpnKL1DpsL+Xm7wRT7Mb6sZCw+V1Y9XPO08LnGhZrizldGDAtTq2OPhlC
pBF0pvOcbbu9xLcpN5I+NlDWvVGaHgLqvDLu7dZgXi7CVRn8jNBsMDxUjTpAEAQORWS7SJpBbRmB
7kFwmcViGKeyrbk2ptXknyXT14j5ZrWcNMT0/B6cM5IDm6lWE1skUUsCbFG1nJnJrOcOt9P8sq9t
b8DLHNyfoi1W60DNZ5jPuzGKLuZ597ND4xTzMyT8eUtVNXGnUlJQHbV7QTk8TVkZ0qnveQcMYA4v
vFdvrHrgfW2yooRVp9ZsBT7jsvZJHKmVTzZqGEo7FoqR3CkjRxWYweK4zzgG9AiPsjJOs6cxag8c
5NHqazypxKDCbANpSSqlaEnJ5VOMBgvBYDZOC4FM83cGn+Z950+GEW0sLWs4+FBBn3LA7tnR7P2C
taYF8SWaPKshXpywY9rqwggPhKAQDRXUcmYAMU2Fd8x61weEylq0PPML+tlLt5T2GQFatt8PmrSu
RzeAM4iszzLMY7XZ1t8MnRx9WfvaJJbM7I1U1W5jp2IGRJY0U9i+udKcxamVlo8BVknne0XXQXgm
WSYo324W3wdtbFSWHWC84eRO1Uj6+GCJLuFh70TaheQG5iBUtwZwJSF09ffcasTnOgxandhkSwHz
duvBfgrbiTOdPdqUR76xiq8VUafBE66aEnB6VnEOBX1ZqBOuPT9/x2Zk5idwY8XjvDT2cOUEZw4j
Cnt90EETVhdHg3GKWlaEeyxW8sMOFYlz5IXl+6LvSpcH9c7ZGXM86t4lrkE2ucxSm03DUzEMVBhF
TzpDtKxwVI6uDAp9V4SLW1wHiWMSOTT6piPoW58CY5KgxbqNM1U6TvPCLY+iRSKJRXPl1oImTA5u
d7C6rb5aYHDbRBGHJVJX9PrOhu2G31SPlnWfY7XLmL44wfe56DovzTaz+8CemncUjU1/zlpryMHA
MkI/mWblvQzOYHenAqawk9KwZNYJoxKRcqxXAN13NSEKsTtjEYpW4Vc63ppy/2HKyqAPASN8QW8a
zvHal1xCY+CVrZslmGMThdNAXkJrGKlkBZyCkCb6vJrz4WfuKhZfa21o56E0fOeUwa/44ayarhT/
YYBQagZ8HLdGM/xcR+q3cyfrpTt6RSto9AnKySPddbJPDSPLm0No4Eck7vYW2BAI4UXuNExurKps
Ml6adt6XS7XfdLFe446fbk+DJn/SW+a41Hn/xr5yeLW4o2H5EVBUR325aoezmfiSuM5pxfDZyvLm
+3alF5eTMx/nDoAnhm2Ugdqy8r91NcrqOixDNbFudJzLXAuYtabb9/JilKHWBwJ1PDdxAxQgPieX
ndSC1uqO53l5ynUbBIcZOOV3q5wqeeyla5YExG7zs6aV8NO5bLyPodUgyxITdNFrqNzmKue8PTHn
bmPqE6tjAQm04XtIQMODXKm8o6Ye10NOLHnwKZzR+iXBDoA0mkxahZSJPuYTf90mEHq3ENujNHrY
v0vg7p9UvvTqzEYpu2t6PH1xaVujmxTIYKeDZQ30s2Mu6yD1y0VASg93UR5kzv2QZEFbfF9EPwCH
sMYxTFZ80shFbX7pRgQFMpPAdj/kYsi3xW2Uzwa5X1+Z2xUv49CZf3FXVFVaUCFBhfOyfj9Tys/F
Q94PrUxGT9Ufk1VMJxcyiAM3wKA+EATWbIkr9ES4G7WFmdh2NyOSboqmiz1rsOwjlgeisyoKOHFX
4JsM7oAp83G6bSKyU9q435JRsBOJfZDpN3UKZeoj/Oawj3kdlIrKY7Ow9zO2e3HRdAEOVzsRODwu
2QDbfbKz5okqqLpr3cBY7gph+KeQOs6+d7ZFLFTPTSifDG3P4KGVodbIlrZ+GUzJwMBx82k7drxa
xGe2PO2YhqgRMWbkRjinpJ4PzmNfbd5xLRfIVeBBQnniiQm/OuhA0ww5OS8Bipb9TBiaxwTdNsJ/
IKtj/rmA3UAgXp33lJiNuBThNm6JOQDJisdtMrOU8trqLm4xSpGMKEg4nljkneCS7wFjYaZATm0q
92Hq9q6LS4kyKe5KZ9cHdwqLq7kV5nc9i8CIwQB1F5RHpr5shLC5MUMHeQc0w8sjS0trS4fArv2X
kMiMtLZ8jVqlJ5cm8UQ/zVeoGKo77r3jP1JjjQaJiJa+koi+j6nbLVZ9KNr6NvVFRekLvC9KCxyC
AOsi5H4SJttYBUtcwhq1pgjCx1Cd+40gjqsHMY4xedguDJxllj2PUwbCNcPDeR6hud0C8zL1jdj2
vT4MLPy3ZGETMDwWXVh3n8JhMcIHpxYAlxhVC2bt6K95Swb66xiC3eRwQqGtWna+MCOWnL4mB4wS
LbA72ycC5wr/PJYt8Rtic+spNraWV8pggY49rfvtyAQH1rVUH/TL56BaPKCufjOZbyut7JbOmson
ha3S74e+rKwb4bjKvpdlwDG4NrRTrBwQ3idGkJWvvGN8/8TqGaQvd5W54F5hanY1POmYj1xk8aMw
Wj8j9Skj8HwEKFw+WiuGj6TZd+uvxmIoH5Nms6vnjATqIiXFcW1PZS29oyBJozzveEfpEUmfu5Ru
S+Cpxd5kikdgGu8kTAA0Xzuw9tFS5ygHwoKbNe6tIgQhy/AgWQiPdxIp3PHLTsDUdlsyemO0TgRh
vHVeT++6IKwtDiMaOV5N3rrMD3j8Eb2jq5kTOIeGvF+F0hblYhEMZzHSDT+2tVm9rV1Vfsdo6zUR
2OgiP9mlT1BnLUx/OINhtPOomHTxzmpqjmfHV/z4MNg+7S2wQeb7hrdeaHQWFnhEaKft2jlEjc1T
cZEhrIVELoVjESY39MRM5PAYohvq6v7mvr6WYhT9ndmM9O1Yx3v34vHe+DqzMJVRX2j3R8jAjwyg
Mmv7e9dhKHKwe5lDmDLp8EEqVzvDOqaT6zUMwcc991WIKh3ez04CJwP5dw0Ue7xyYxLLZRm+El+d
aWzerQ3Mc9TyiLqP0iBSNM5mQlnPVt519xXAjOBtJMYJoYdfjJe6rXqLopCMqjhUE6NA38/VwjfA
hOc4qR7ryzp19U8c/AJrlBuUf9PXd+2RdNk9e/DWjRVs22nnh2pXc0TWbgUPRchfG/HR7OBoSVBh
kcTuSZhe7RnPKADd8cjkSKYsqDOKNhh35r21A7NI+FKowx1hOM8tsx6L6jgPf6KFW+w018BfT2A4
2A0qJeqnAsLZxJiCK0ljqBfq3X0JaZ9adR2bHbBvLYqC99kWZvMhtDbo5Qa/Ebhlwo1puAfUYRGb
7wmKsRTNT4Q2+zmoF+sHs0FkLHUWYEEzdysx6LfgfHRT+77tgOHpmjaZPe1Fb38tR+JPEx89Y5/A
XjIqaM7QFGjw8XZQaxnTdCnMyYXT6k8YqQstnkNHruPBA4A3vji8nPx0RB7SHsZdBCtnZObUsOvZ
w1/MZbfrW6kLEj40gqYg612vI3lBY24Q40KHAw3E1Wcv4/2VCDIF0ZeDCd6jlWb9lTSsxrsE87A2
l74YzPvZ6eSrdnoasinYStqdLiTueTfs42iPQEOEDKgwN+ICmR32as0SN6/oIulqiqe8F40d9RPE
1ogxhrh3g1AOF9bT/nQgaK7VD30I5PLBFJtHyvKyKVoaa6jm7xDtChaTgR6PJJa5n+veNL6RhFqB
OEZgcKRCJOuuqvr+Hm3qFp4zZKklFYOxweBSZd0lU12PA4/+rNzbzEIEMcO93TsOyK3Fo9lWuHDm
vSP+C9Ti5n9hhtk3KYEeDaMW2QzDid+47KMNBeOUZvis1GWAGWG8lpA29stsk2dyknXlh2dRqlIl
eQD0AXjsFBh3clJjdfA0kQJRxom2X1VLieqANKPSxqk6UEk0i300ts7OGFaETW0/khRonqkrZ6ap
uz0+aqom66QbWyBgt4Cxv4SMPqdvw4Ry5kHXjq4vq9f1725Vih+oge1b6gbZtUcfRuKnzBnzZ5Xh
x4jN0ZxoGUYiD66YPOf2OOWOBwGGd3o0mD3iLWIACzO2mnbZ7nCKd192WGci0blT2snkdQHbZQz2
ZLtMhVvdoPDT13Afgi+iXW8S+YwJVNLQEMKgt6YtraiGfxD1XPyAY5V/y1Q5bafA0ASGG34jPxjx
LWdXL5Y4jGa2cWuGw056Qlgur9iFciui4PNlrPlmGPkWYHIDtkGk/GW5OcXu4I1nu7TEl6Ey948K
EOJ4nnryjtB6NOaN/V/0WO4lE/LEUrOznoaq0uLahbfpJ4NhXdzfojq6lHjpIji2ajR/MmR1s3cx
lB15TVW+ZXd0j24ThaW1WAfw4W3w0qNJcmj0xKp++jZBp4kt89BJLOAerLy5E52nfSCuKIawzhyc
Ym5yD6Uv6vupUuz/WA9X37uwQG5ETgpBWasrjrXUQcsc0hkdSD+edeRi8GMAxNLi297IKGHsQwwK
ZQaPPmr5cuqHQvgE/uzspL+pFWfFE04hSba6UJW4UkouCXGJPQm6rTQOA3M2TVr3kGX+yStU89Hb
BNUnBqSq+WPr5gWBj4abHAGvV2aMXIq+fmubqYoYA1ThfcHg6jmDON2zI0PvEYesQb64wyC3u0xj
qjtBOZAJryjeCJpJm/uDRPfgbQK03aemU9ansARkd5HLfMNeyNwmWg04s51U5WjWf6/eXlYxePum
P9yo8/u1lCGJFzHzcTdDrDTqk+xYliUa2fsH3XRJ1LhlG3/zNqafIskASLRErWi+tjt3z8OOya/k
IQ6JVSSj179rRwfJ0jowsIeqUXVh3BBs0CezP0+fprblgW1ayRxVFn0QpBD17DApb5xvKMJrn0fE
8nELE33ZLEeDlE8FMV1pXLGopUVK3IJzMZo85C8w/RbKPMv5xNtAOx/LxkR3aqKaFEnZsf6OM/ys
5TsAv8Km48yd7DP7t+4RtcjsRcUyztV1Ub1jxsQTrPJIqnz4iG3MJ18g920j1nM+Lil/MEWkFmFL
wMoURgUhC6fKGowvZFG1e9Q3e6UTzuiMWFIgpX3EbNnEn4ei4yUv2DmDnc8I5ai118UYR4mGXCYn
f5BzM5YHtU2zPhIszOtmy+DG8DLAa8cDFjCdc/y8n86ZWtUS1+7GoHPyK3QuepEL0l938/2E2aFR
siZCEp907IGXZIdrthyUdcuIGT0p6TTGpnvG7Wg1B8fYlfi+Wv70aeDoex8tIj5SHIQkQ8B1ce5B
LnRTXAfr/rYVQ2Bd0AMXZMlqwuRRwjqmkTq9KKZzsPRFk8x9FVgnT+7dX4wZuFZ9Md8ep7lSTUJ0
ba+P5D0Fx4mAniE267EOjzM6Ztop4kkEyT7Z+jY1ovsrm8gkIkICikNMmGJ20uiLx7ilycvZXYux
TBwduFc19DubWIN5WZTjzKaQE1PhH3naF/dKtYrPblIeGZt8/pWY3K3z6DhqHVwwYCEhybqSfZtQ
Y8dMusyRwqzWUqZslYLbWNS2HuueWz5GvclBKf0CkcGtAbo30W6bKQGnOSlnYb8dijpTBWlzfvHc
NJaqAabWVXHWZMfemUKq4g5w3PhzrQjziZQi+PdC5VYztsCOf6g4iZdD25Agd2oU8xsma6xRk2LX
un0shIlOqeP39I8CCat7CGp2gOwQ5HjH+pA5Ybtl9t8lcZx8HlGv3ms9Opk8ZP6MfMFxm/1kkaXO
otNwmF+DddkyM/HpWR2g6AGDGLgfDj0V1IJ0WFaueEMS8GVaezNPp8E3v8kWVDNycr2qP0nXbrqZ
X4ReHq5l+NhgFBA7Qo/4VQeRVyY9m0VycZcxU5qYqSSz8paLaUiFf7DLP3IzIz9rt8R0YPBhHdbO
p9uGk3fZ/CCLCr3bF9JT/VPVjXXcqrn43PPMUsDn+VfLrL3UnUgMgdJZT5//W4hy+3C/fHgwFB5m
O9sDPwRe6zcRB4TIGqQ0cSMd9s+otm15LoQIWeso51xPNUuUVqzMTVne/UGQJH7XY+LFvSktPddi
O8z//+1ns6TaAS11+0F59vS4eEjUshnSc9TWoVkffN5YK+pwtt/lccoCnSWj72/+sSF20jlgbgDh
IO3Gn05j35oeSveA0T5dNhI5PVU3iCJFtrzyosufJ93oT6Ww9f5gyTKAIJyXuqKI7xEwr1a2ZOwz
/Can0GNEl7rQ78ZDobIgiGyWPyxYWNJ46ZitTf+Q11vxRXrA4w8DUaPn1VDIw7dh1p8l5mwnbvf5
w0HOFDPQbb8ggl2eWHSMqRmUa46sRXloT6YZrFSEtHTu6dK41HxJvnymRNmH7wXxrUFizmzhIlwM
5fedYMVuiyi2jfadoTPO8Mn1DBEXXld9NHuLPt3aHPNpURmyF9a3pXop4MruR8tFdsUJnXXfvDXA
cTx12viGcgV1OXQod2GU7ZKTZ/JgM9B2qsw6NGoYvpY+TIs/Ke7/pRu6fe2Qqu0bIOJma/z1eXGZ
9TJ9F9g7QQQfOGOJs8WOdLa5/Kkz11aixa5+jGH1VfmD/OlmjTgQp0ywvWDd3LjqUUs+838/CP9y
hNzuRpjZQACg9gg0+L9+rIKZic3ocD0gQukfeJmZb2FRzkcXOMtrx+r+OHA3REwYSANTgPTePF9n
sYNoN7btgmg+WzfOH+Ryv4tx+VA8Glwj2IimCVrk1w812/2wmJj0DySN5Bcw48utUxjKc8GhCDRS
FmcPxc2fXAi3J+/XU8HDygfK08YNG7i/O4x9MVM4uSyzpp6hthwnKs/KHR/Q0iMnwe/MBo3u+dUY
ankZXPWFv6Z9rIFLnXKoU4fRsMInrzKndB8raqX//qr+r08H3oOz1sdYD7Pq14tiIYYmXMqxDpyw
j7pqpykCZz7c93a9qD8I4f/lsqTac31kbngMuDNQfPz6wyDQZYUDpfqm3XF/LNNAjldYb1M6K1N+
2GTSx4Ps7FS6/XYPwJyJeN0LttPZnv5/f224qrxkbmQ8E7bUbxabuZx77ZokeGZSzy8EKDWMm2QY
xgEhYx///bP+/Vq4casI0EGmifn496OZ4eSCuqLYDw4ZAsQBIg+NWuWwE+wwVnHwVMX7EtDxLxQD
f/jZ/9JiotCH3/aPMBLn/u8U+2kNMrZO3POLdIsX3bAACGzVwDSd6iklQYRcq//+bW379/sdLz0T
bRvL1S2O4/fHzCLDPrDhqKbLUtZ8gwCOCO9RZpfOTkNN7xAhfSbbmTDKFsluF8+t1R0ZYNHi0xKZ
55bwXpJDzKX7R9I9e0+mUVXEKRo7Y8qKcoC7hk2Ak2bUiklW17R80p3H6YKMrDb+5Cb5/RpCUATv
JoiqQPPNTfObnnUmlcZxhoIGHqnzD/qdnXAcXIufOP7b65B7+usQDKgsm40zrRFFi2IsZJox3gyy
vH4JS3QU0+AhN++XxXC+rSIv7/77sv9fH/JWeOBX5H9ovX99tHjVr03Dmvu4dJ2wDhuk/O2z2RmC
tMwbK/eC+W2Zv//3D/3XA82l4Ra1LWoeH3b17y5N5Evm6EL8OfbEtZ+Z/PRUZq73Qo2WpTsL83vH
z9Rp3FieEOZxaxhJXc5PLKP/ZPf7x5z8v89ZHyYcn8GnMcUngN3i1yuQG7bsTNZPx8wykdd1qAOv
3TTZ916V7+Ku9+1GXnd6vuqBJyKzjjjwSnEe6Z3wEgu2GFGIK95JcDKG6g7BK0sMNGSjdVW9xehm
qyf+xBwnjnGjmrwH9iv1fvCdYBrO2uY4i7q8MIuTPfXZXSgRcEREZDI27ldSOO8bRA7iUrmccxcg
/HZ250H4rpJJM9+JdlfDR5BM5uwbJtaAMt6h5aWgpce6Q3w/vXugZLav+V6a5WM3wlhmErzt157o
d/9KmqfrPNgzQibplaZ/l3Or1bG7FPjxOmOhMUaO638WeLyzRIeNp5+QthVrzPgSZ8SIEfb4h9vj
96PA53Vr3gwbWPopiX8/Zbd6bpk3EkiG8cDMYAyEvYyYe2Izy00B0coZ8P7Fg2cGCuNTQeCtrupA
x2Eml/pqroFG8zOYo/pDKfD7W49z2CaBxw9vKAjk87/VJ9g8TeBr+Xbc67lI5jnvMaZWPK35zan6
hwOEF+lvRyLwDbwoAEZobag/xG/vvW4ryU725/yIck0MNwGY1T1m3VD93ThGv6UOpgikXCXqsGci
Q/QbgeEyuCwMCPPHTWFIOVZL7pnf8oDA32j1EBs9M38rHsIGWV2ch7lyrxWaJOtrZ7T1+mko5FCn
A2Xymvb9NJqpF7DjSDxtUu7Dfq7VPTEZvcDI8s8F74CAPewmQbHxwtUvU7HqvD5mlTbsnP/Mq6y3
ReYrGe+TW++fhYX8O9IDYOTIBWhincIqbI+ugaUtua1H30MrC34SaM4UJbcEILucqRyFXTtvMNOH
uvlmN7l1NC0/8y/EgKHCxaSVmfFQ4VvCaA/RhNrfmR6RcI8e63NqqyMbsaZISNxZfPZR+TKli2Oo
7PPE0v7oM3cnU4wUtb9Wx1TtAQ0SGSBe0Q+fiPDDkDIMxvJ33zUi6vdQ13/x1mDi04TO0ryzprGH
eCbZ/dO2yjKLKYec8Utfefk5p31qzu7iqRen631ea1nWZWdHZOuHw8nKEd9hkY+dalk+BU4b6rNm
e+gkbKmn99vLKowGFKZF7JXaGqOOQJU68oPa+duqbZNRrJy3ny0qylenrkbxUVUBcnSjGPx2INGE
yHac3UQ1EbtilSwhuFnuNgaSVdxOevUjEeAtTZHb1AMCrGw5uKKBht+MK3NFlj90MUh/FiO2SbGF
nlY1lcbt0w3kPYI7cHiNcsXxrwRlfvRpWEm4sJb2a7AyB45Eo2zmWQT2feMFuXe3sq0wAOKuwkvt
EunNKV/LzX7DPIvj2N5ndXGtUZ6FMvYgRdcX4KNmXcd5tpR9cKqhHTWJR9r4z7VU7B0bK6ePHKA5
GMT5uuwdEK7N+jrwAioOaw51KzLof7sTcwnRXoulz68aduJwYcYuMGRJQbRk5xTyx1y2ZY/VWMOA
syzZNHE1Wh3bC7WLPebM5msoWs9FSqy21k5YX+ZPtkT8zlzHq6vEcHQ5pUbjbX3s+FPzaiJ19iKr
XeU1UJWLfWDwvZ97aTPox5kS9LEmae6x4T8nkpZjNXhkRo4QJt+Np7UT43e6fz+8TaY27oBm+uFW
u2cfKKPodQSO87h33bWON7fpBQviQoE8UlZIomBD+aSLzM7TcnTkxbeAi5NyppDbGU37KfTL7dyS
1fqBpmQ4+1UgWQvbVeUeegdeyrl1+AYBmNRoLvHJBH1i0Mfucel2WxCxKXTupO2FvKVVixB49kif
PwT4Yym+YStclDEUb4xjl/E+n/v1xbTqG+u66a07JJ3GmGyzGNo7BpfwIsUuRPai7b0Ir6WaStIE
ZzY2mFh2+2trmUzUJomBMGKgxuVukS3iKbNyk6B7ylgiV6t1ZXkFqY4k7CGrngyiG7fTtjLaQshW
2sDEcyYdWHjwKUS1R/QPm+9dIjQKc06h8CbnEZk73bW93HQK9VI6TKKN9hnV/vDuMiQThLx73otU
qz/GTpB31/3mno9MSgQnERXakQiWsP6ikQN0lyBQbtJiBXhvqEnbeNuMdk/avszXM3jz+p2ZlrkS
ArpD5d1ZyjQxtq0SplNYpDwVjAR0b8OWsVr5ta4wvJzCZpBfMTFiocnCXA9Hu977t7xEFwi0Tayc
fGwTW+6Kmnubvz74rKWUOQuhrPzSjWCG4J15a53uKH8Oe7mSfC+aasBhR8JDdmjJpt9RW9rl9jy7
zRimWe27T22fs+Jo3aJ7IV7ds5PRbG/ykB2tdHzb5RAVCJSGTHLGc3/1FXV7qppd9GfLnfd37ReU
IQ7BZ7GE5uV/qRHkIzdBslQmjPBxJdqzwUOuYGSzb+u3PO4qxz5sGaPQ2FpDLzX4gy4WvUCQW5je
8JdfeNRIZBIB+kA0L551tXL8tMWcfWsadvXxAqKI4ycIETrO2sNjspX75x2yVxOt7mi/UrcRHO8r
JhFnSGE3PXuIXynevbFLVpI7DMZXNoGLq+kaJFPYpqiv7JrWt3JlW8o5vq7Fi5dP1ceod+u5Nruh
OPktBE4OLIN023zNLO+LxV6FLOIRStAF/oKBr9LPeR2xXftiVS0ufYWer0tZdfqJubHqyWtr7b+M
fWGrZAxaVOkcU2ybXZiE8D220N2fhtbMD0aIcCkml0vK0y2xNYwQcv8Pd2fW3DYWXtu/kso7fDEP
qSRVF+AkkqIGa7JeUJIsH8zzwQHw67Po7iS2+sauzlNyH7ttmRQJ4HzD3msb+kZrrJLmlC2AuS1G
bH7Kmnx3k9hD4m6y2vDbKOnN+h3HW48gpmj4nJMWTQRym8L1kSR6ayxM+7mDv4C7UuIMW8x0Os+w
6/bNZwlLqjkADRW58+R4u9G1Yvuu6X1rQm8tR+N6MhffvY9dLj3o2lQRGSgnZlvBGLeh5yDAWGVZ
LG7NDDMPDvBx2hK2ScWfDFi1yCAIMj6RgdEnybKLuCZYWz8FPQKgFR+tfLZmErGKMBfa6G1SnhL8
jDICGHhCK9adN+EN1SdT7zlN2y6+GFOtSA9JaRv3hpqD8oKxPf4vxvXDW45Oq8J70cb6ja+X9tqT
ATg8xEgJcRCcnVVoNO3j4KS5vU4qxGwbw0twe8w+ICz0rfnZ4RGULM8KIW5znspvaL+zlA/Rst2t
6vFwIN+t0g15dfLBS/T4zTGWYNoRZjutE1JkXnIaxWXTpmX97gkfkV/HnVmSHoT+CstCXcpVi7e4
4uGUMwtTRPvoqD04u/BhOMMSjRg7ZahUOx08Wh62wcYyqp2mdWB5BppfumGAXiezANdzD643Zner
Ta1Hxkbtfh5yoP8b1854jpGd2/PzelDce8useo6fYDmOdQ6fExhQdVGYtATceJJvbagEqtbacY9N
DEsy0n0MD5t4sfFMTqmP1c+fTKTPWjZkoHmbYV5uMPM1QAd7oiNXhPza5arLy5k9uxtkGdvt2v46
daL1wzltTHubEWbecZ33DPUX3UPbOfhcB4FoPhtlZgrkaLK/H5u5WKgYHTsqzfOEKOE+SyMxEx2N
aGyY0J0xOqvCJWindsOVwh0kLFq+Ml/m8cg6p30BcIXzwJj00bnSWCoTJ5bOxmlBUMejh4DwaVVV
Rpocq6GSXegWS/zsjMJ5b3mcEB2sMqc+VPNoXmOGY8GD+Zlw2YNWWdW0ypp2yvZ+CuqTpDEe1ke4
GE1zRpxmzZrzILXXpjLs+MRNv/jo5sZpHQw8tC41dvCXBpFrzkE2FPM3di00DD8JMM+9X/Elrc6t
NDKSxB/LyNJRlm3MrHOOVMnLvApy3UaHk9X+E9nzic7DCQlEWAGG8XeJyBMcwHO6aJQbwIDWs4a6
two91jXBKYnpI1YkQC5+NKm8Xa5yx51qQqRi6a+pqgdC2ZlM9nKV1BLfP+gHY0U0SGus0Us22ooI
agpFoWNWeWqQkDibYqxbg2NL06xVb9rDJUhprdyXDDRfFl2ajIFlm77FLt81Ad6JHI61gUz20JZW
4V6BPHLHb70Tj+M6R8Y/XlTZYt9oWWo7Wyqqnqc+CrdJkrmTM9amtAm+GIld7aYk1f2Qf8XG49QD
vblO+8RnBTGalb72GFqU60zTcLfZTjaIY2qLILstXJXoG5en13ih/EIkdx5mzLMdsrHEOs0zvbxK
F/QklyW02GKDO0SoJ2MUDe14P/tJhQYa9A8JEfG4ZYlXi9sCPDb2gHa0DMnSx+3njeuWcYbEcCp8
VrOJge0SKaZB1d+iUkHIr6lr+KwdI60iq2/E0CNj9+DdqchS7K6OQjEvfbQTu75B/YjXfUmQBlBe
puWTPos0+F2swl9nSFT66FjIvHRJUfnIKalE6iAPEHKLVK0+AYF4bjDwkU8+Ybpv0ul3cN7z4OzH
iQ2ppuwJ4Ij4ADsgbn0w0Qc034WaZ7nN5nx86K00jTgJsluVDHLDtiKWBHCrJzgz8pJ693e+8f/X
yzMAAC7G6IhJ5YeuXPouE2ZyC7Z6qpAvyVoDcdHbdnev7KR/CIxefCuGGuVUnfZHzdK+/Xo88vH1
zxsb5iOIufkgMK6fpyc/IHcYn87kQRkAdTI2QyEOLqYw1GMXyJ+GNRSPdr349XhW46Gpp7Zsf7M9
+jiWOE9B2M9Q7BhMpU37wwfQUE3oQN5ncGGoyZFci72WNvpjwK9+9F05fnE4i38zef8Lu/j8qoyC
wIW5rCsp83/+tQXWPLOLE1DzWv7Axibdj6oaInLl+3SlZ5gcROb7h8wArlEg+74FLVH+Zv7zl48e
Cp7zHZ4Awti0gvOf//DR+77CLMw3s00oQ+u94wJ1O5A2N6oIAGK7HFrIUdVt0trd15KQ1CuQKkO/
+fX3/31w/OP1T1EF1AR0AXtY8rT1D58EXJaqNgxk4tnszDZ9VEz5rXeNWr52TqvGW2QrJqFhjFOc
s0du+GZSiaebAljTcEmSmVFcFrYyteu8Cur+mxqaAhNw6nriIGwvX3aUAPMYjsEAAWZslmIdx403
8fBO0CPZicsDV+tmuc5bZDGRNhiFflgmH0Ht1Ca12jS27sa7DJhVeY/9wiYSj1bEPPmZxHjhJLEU
O2bAZEuZLniqXeFJZUe5yxRkI+vALrCQ4zgMJ82udIVh2KkfWbzPxlpKs/yKdVQfQkVGFChBwGF3
jN8N2h2oKcUhJx/S+c2U/C+LSY8sG0bzKHNg4zje96zWH754HREtKbgKZxlY59WEMmYT1/6ycloz
fcgQghydop72si5rMvBq4wqavLPNm/PuXM5pVOtNvfv1ZWD85TpgEcYCzod86TFlg/z289U4LE0l
NDh0m6D34TwpnGbafqgyQ3sY5hIugB+POCPRUbaRsIKlWkuPyujUMS/jHqlghT5MJFR0F8jaZn2L
esdoQ3tk6PEVb3X/4GObF7s5ZmC0VpXWfvGIeUDtOU3OUyMd36V29dpHre+KbD9lKICJJ4vbjSj1
Jd7ZJtaCULYmJNjJrBBnwMlA8VLGM7WhYOy3LtK4QTco89E7YNdQ1Z7ph2PfKCubmk1hQ5f97A+u
aC8oOwed9U2d2BuM7koLBy3zjzn8Q3sFyt55NNulKxD6tlPHsFzG1ZfG8IjHmAdb0ukC8Og2dcb4
JAywwtEij4yeImMYHDQXhjlk1zOFqren/WHhDXh6ydbzlHXyyjW7igli1Xa3dtboHKjIc+YLFxCQ
+yANuFlCyyzEU+gz3HvBF/Wgxtp66TVHNod+YvyyThJ4bUhgzTjZVAvrFRTSPbrcxKyXZVMgL0tP
augUDXK/+Hc2wWROlDdiue25sYhyAyLirjJqg2RTxhpTNc8pVUo/JwM8xBk+BcQMLMPYEwbjyRmz
oF6BaWBiDh+S2GDTX+IVHsM53/SOL1+aQtjkdIBc2U+GQBQrk6zfyGnO3Igqjl8hkYmLgknB60Qg
YPdhEJeGtu7ByqdXYwbiZl/rJZe5g6BojDzR1OoN3inq/ZALADYztNUBNA+LMM06ii44969Gr/Fa
wi226Ff9+Zo0eb0JU83rn2jJKISRvqCE63OCx65EH7TurSHrYo+YyUA57rtFgm0nlVtET7WxiY1c
JNtKmwzngBOQXzoFEpeeABrET1jdYaAHuW93IBmgUZWdEb/byYAfqpgVgjEFtXHfF5PX72etQ8qk
EWz7UOa99EImwbr8zSn2sVQCcEjd65zDb87hKdYHLQHE80ZP0kVA1wKOJ6agu1k6Ul4oZ5aLigvt
b+5xz69HnXCGevF9EGv28yOCYlTK0eT1rFKzPsMvfpvxuSQRipPXxOnU66+fSX9Z4vJ6oLJJIA0Q
h8IE/PB6nkZwIJAY3HCeg3HG66arRASbDh/kl6yELAPUaiwOMhjJGEyVbYRDYE5bdu3+F9MVL7mn
VzTIrr1SiwdiFnZ05kdVrNJ4FaCUi6iH6mPejNUxwRaN3zS1H3/9O3xcu59/BX4D0/RZvRi+/uGp
Sn9GIGAOdU9MYF9wGxgbD1/UyvUWZq7CBIimMwY8SmwJ21+/tGnzdfx4sqPHIZiB1CM2/wEstg/b
2LqW6CJl7G6qFMsN8sUcQG6vKhxkse7I4FSZI34i5MZIXXsC05adprLlaRpaR67MAQp4RNEI2amn
x8aoZ0lzR5OJtwH81vLmFi7XmrswmMDpSRMT4e8Jko3vSMTMojW0yyb1ArA5zJ/G8Ne/3V+ufZYA
fLaoRngEGdbHskWrxlhU9djgTp6zlcu855vI4Lka5ATjkTK07Dd1qvWRtnVOfzlD7FGhUTFSM/98
9QtYg+CHRLtVs87UOxbnkFlZQqnDeclBYHcqPXiMI8qtKTrXDDMKK2uFA8iSa31IiXa2ax2DCXSO
gL2O25UPVV/YAwqEFNMA/Rg+ZC+xMBktLKsftFJO98JsU3GBlIhhfVonUUFXrO9w85X0rHY2XORo
ON4ausO1Om+Pefr2D98/6r+VM3bVvFefh+79fbh8aT5mjb1N//RWN0RKiWT41/9NiWRcVP/nX/+Z
ty/e67/kkf1f0siqFDHCewVAab74+i//yN//I4zMND5Bb7NoPHSiQHTjLCJS7/3wL/9oBJ9wRhMd
T6kTgCl3uSv/DCOzzU8uK10eAkh9znUWpXb/RxiZFXxycbTjdzQsIi6Igfg7YWTnkv0/b3xue3pJ
0mDRRaDCgN774aGDxzhtqyGGIcAhdpPjUGdCOmbaui6a6XcxMKyqP74cIibEVDp5AnwU1vfn0A/l
bOuUmS3O6bdDV9tPZESmr7rXJgCXe1lf+pothw0mB1yXMJPUa2+VPqxQYY6nGWKEtSvxIy4kSjnZ
1cT4slhDkJbBKpBNdgP/zzVW5xEuxgQrKA+9Da8hKqtGXYwSiGmUBmyFw4kgiCccIjUT55lki3Dk
+JsjFBZA/0CUlA9O0pVNaHQZS2u3q68DVY68lxbgOfRYb4xsQlxGXBF++tTFDdtW3MdV6PCgDKLe
zhQ82bRBckyqtBlEZJKZzwH1O/mPs5c89NT7BtvKAoPtVJHAyE9qmh4tGoKjFdIedJ0+R81JdEX9
2JP5fKhVk92KCvX4LrNmG9+hUTWk/sB5iFFu2qYWarJtr3GysXczhtkY3zMvxwk2GMvwLOrAuaIG
WKzNjKngye8l4XJjh++VxagJnEVbqvZBV8aU7rS+HEcIj2ImHWtggFPNZlNHfkMdDgs8fkyDifED
0IPCCx2iUbHT6EsLRkRX6tnWWfiGZmL4jyZKAAzV01C+lgC+1aa2KaAozvCiRfiTsE9OFK03ShMA
wmwWec7KWwx5kynL1cJW8cSMLFBt1NyePepbNblSRpUi25qrljUALLXgzgfr0nC9+A4D2KqpRpAN
nvucTK5tErlu2i+IGTQzKpaMcZmbz0m3qbq5vZ7VML5mHYFgUMeWQbLTliyySrvnqGMIZN7butMt
+AAnf4Midkm2DNZmPaqVmu8R5FV85xWVeYiKcLwaY9JMw34sMZWBC3ZWpNmiXXVrY9oSEdK9M6qo
q7VtDorgbeUVR78jGDXCJud+FZmWEUlWzPpdJUA4rHQwK8uaOQePcAMNzzoxilE+2Qgb3BBFDigd
i2cRvvvcU88imaY2jCdm52FXd8CPROuxfbPlbEK0slkQXJQzQogLUJykW3GZaK8+hqNkxRS05yx0
vdgJ+4HqkJeOM5bPPnQ3zHYFhnSZaO1nC3pvi3diYp5I5rNdrE20QVMUe+chfN+q6dVXAUvqFn9e
HjaO2eXrcbHY2GPAxbarY5umNjfyHvxU4KpvAat12ke/4G7mbdw5YBvanZsmPXJow7RJRNRmYOdK
J3QM9k0xGBszUPKuH7DoEGzedvWadIb80sPiZlGeTP4Jwz2z6WRx2q94oCXGIKxF4PLaoJ7ZzaTD
S4M+meZPxxm/TnxVUAQPQw1dqom7VQxGX5CdJ6x3ZTnlcJnRgANva7oeF3lipM4+0BZxlxSqUWtz
qrpq46Tt8FYkiwv4aix163KY+7wFOjr6uEY7rNshiB2klDZ10DNzM6zhVtaZV4PrzQ9e2ut3DEKq
WxEkyAZ1MC/XTlBgwl9acEUrJ7e88o8S5W8d1P/l8fvTIf3L4/x/YHQopesvDurqa911Px3U/P0/
Dmrjk+ejJ6ZoI9DAYarMePfPg/oTMiiOyYAUW0L0kGL9dFA77G11/siD323yz/15UHOGoxo+j6cN
TrrvOtp/LyCu/ziC+w///WNe5/fp6o8nNWpchs6UENQL8H/tcwn/w9FpBhUaZNyZIUIe/TU9AwNs
7PAAK5Y6YmtRhkxD6gtAlP796BXDDqm4dh+3zbElBXobFBrbHNbW/B1wtiMVIcAse5zSh6njQMHQ
4K8FF9yGDqsCjzu+lXr3vEAcWGGWw7IPiskjMn49ySBhI1vnF4WLnUAnPI6Gwe6eOyN9bif/C/PA
DPqgdZin+B4TIgk4w5xs47Y7GH6pRe1U3TeuIXHeZe8xhyBZNgiKhL3SC1U+tjN7lR6K3/7M3Nha
JugkgwBUNiMsjQa2wm9EAdzyVspLKIYoWUAxBuwegLZMKCCb2bwSi8+20MCoCCySJziu4mhW7riK
tdoF2TUchs7QNrOQFTNrd9kMqhPrpra+1sTUr+hQkLc55VYibLnLiubWEs3XONce7RETK8og5xud
/96f0uQuzju8dJ7agccqdpgg26gpwWzBi6v+UOb9rbv2riZzrPzv1dU/3djb9/r0Ur73H/+p/4H3
9FmC/l/f1FAxKb7/4aX6+g+79255R4+SVj/d4+ef//Mmp3pmhYKmkWmRc66g/+Mmdz555JijxSVr
y+XO5Wf+vRp3PpENgUOKgtXTMR3wZPjPm9zhrieJgNaZ5cDfiwb+I97sx7uc0QzjS7poVNYU5M6H
RnySVQOb02b1NnY9le5kx1oYYz28NPSlgOBWNf2XYZLwZBaHdTMl0AL1qWwFO9FhGljJZToajZXd
S/UiBmXcgw8ZsxXotMqBRNp1gBcWxRnHStAQ68kfqPMd9qX+ReMW7J9N4GkTnIaSWAR8pH13Yjlc
MQbpZ/0bVasq+FE3ntZyROoEj1grHjSnr+IQ4apAB+NkHrhLO7D2njnozjrlofoQaHb62AFuOHaB
DEB7FL7zWamEQi92YP+hcEKwiC1YqrP7XfE/BJAOIwXUvmqrQN/7Z7P/Jcwbf9mWZt+hbFMWImG/
cNdINbtDahfBZ70MjMt0hlpCNhr/rIUg4KRknJ3S2SraSKLeK2FJjYhUXLm02wHULNzHOH9iFtod
irIGgda6nOCQhOEFQWyYU4brLRU3FsSsve00NXzrk6qMDwUusHrV5lqgrwLIgDibkXT6aybiAcxb
tFvxMe/ydAR5DhTHaHVgI7HbnVHITZA+4+nwUKUOXnBlJfgOIlxkDvbcsRBMQHv3WQMcpULpVeMb
8FfvDSf2MkNCztvD4FCHr2IAOzvBsAqzNEv9NgK7ldwz94R8gu5w8lajnucnZjHDifBhXUNjxUYc
VU/MVZb4gxohLRrm0c0RS5qdjOcwrVLzwew0/SLPzm2MMUNVJFHL6SI+fNTkS84KPDRKO70fi4yq
kPuiuc+8UrxWCaJWBKC1d150l8sj9m5DnJlMpbaGU/P9pXVcmwVWeYzRuu5cQ3MrjVXdeAhHKkLc
gUwhkooPrivhXgIf6UBls40/ZPM8i7Dp0tSBqwW4EU1QMnwecZp3UetJM7TmILsournOgPS08rUA
BnGC9ZO/ppM+nCaXrPWwHIVxXBSGxxDjYfwZgYpg6IWXCMlEnFUjSr4CYZ2RsrlWo4PwRSNIB1Wg
W23Jol+ugdri2baABTz3rKDdaJkIWGWoVc5GtPh98llDyL2EEofqW5qN2iPJMTPNkDZqL7yl+aby
TIwGztwhq0XI68A5SlV+AC7XGJcWRAOAyFqso84EzQH0SrjGg9N67oA1pR/uTJWUY6RZS+dH6Ajq
HumTK9Ei4yjDsYzAtD1xJk5WNBuB/VVnY5+jhdKW65z9x2M6FeYbY/XuvVIWSgnqcD62Ob/pK6We
SsdQT4Vu5reWYsa0pQeppqifkkZt6zH3weShlb6NR4MqPPaM3g4NZyJNeDJmF3N24ZN5kFU6ekfT
L9QNkMkA/sxQwkQYIH1ZsmF3MyxvFPq5B7UTRSzvU0fd3VrU1sF0Dnsc2HfuwXUX5op9kP1VNbn9
xRjoKFZ92tFqmb5Ccd2Bil+nLSj/SCUCQEvNhuem7y0CM+JGAbns4mrAtTd5VrvFq1uxpbXjWxaF
E98KOtVwGuNMrrU2j72wIDMM0iKDzfnI3Yr2JPCa6Z1IgOJmgUxRhI6uDe5KQ5p69GqJ+FOZLYDJ
DAf9G6eEVq2cum2Qzepmc9CCpe5Qkxp0HKwci2St+cb02NdmhX3DSXVAlpDmcOCrKa2PWZ2wfgkm
iz5UmzIGAdmiE5dViq568wM/42OETXMTBwi6IsIVnFvTa/X3fmK2F9lwlhhw+hZnwQIeBCF2sCzO
Ku2DLt97PohpdIwIOaKE+aAFIWIxWNY1WT1HiN4cnujC1Xa9N3WKgrCbUR4KYT6wFGb4nHhMs3aV
JfzPGpLvICxdOMQbjbnriQsLarGL2qu5QQeBltTr+ZLIzRLGt5mYrSJqRelknxeWusW+mxdNu3cD
jb+ecFwFkae1A4Id0xv8gwgcuGIKnAm6e47s5wAPTh/C+vJkmHve4G00qZkn3c2X27ruNWMF3Fx6
kem506skV/jRlaC9dnUde4fYNgoQRmkv35DKq6uRb6894EgQFYvmq0SX1bju4EmAnetzka9imSTP
P9QjfxbzPxbv51P751Mdq5FPe0DyAp5r88N2wq6Uw3M8raFhZP11qYnkglMb3bTHLNbMKofUi6A6
wIT7M4rkb1WM/3/2eecP8Rc14XvxAlr/x4ns+Qf+KAIt8xNHCa2ZxUPYsoKzDeyPTs+0Phkem7LA
xkBHaPPZXvpnEei4/BErtHORiD+GbdN/FIGOwSDXZGrArWVQt7nB3xnJ4lM6Xw8/XC+k6tHi8SpU
nDSi/scqkLEZc8bYdFZGzIxlzdMuIJmjxYgLQGQn+uasvvG2rFONVSc1/8IpxNWo2tRCeLsUYL1T
b1vZ1XOrs80xgoWGrXYgVM7aRQDNPjIbIqYYPQeh7PWbSsiZbU0NBV+jzyrAIlOCdPs2P8OrMw0W
js4RPFGRnAe1GrAS0SP867bkQ033sa+RQH12R8VuTygsi9wAUcdqiDMoU0W2bBj7Ma30h2bBbgjH
PWGHfDMtQu2Q5X9p7P6GCiZZjfhtVjFhjVWxPDi5Imk6TvSjYS7tCiMCGnrlJ2vdGzZ+2zRb12p4
iKE+PJTwXqImCAQkA1j0ohXqUKbzV5VU8Fm86g6b1Jnioi6xKvfXnMft1haC6ZzR1ftKQOe2CJ3f
VKSI7tygrA9cIwKtOQ43VIHaDvhnujNx3wPySORhyiET8yhK2GDZldzWKgYt3VmLBpXOdJHDttmD
4aM21he13EHhcw/QMOMwT2S9gmKPDh9XbeSPy9F2UvltkP5uCFLi3QVGFHdAI10ajPJ840g0iYPY
3DxayBH3WRnjSeTfTyCYeQNMYf+9bcwSa4I3NqDIminkbJju29z+GmC5OgxeX2+CrnP3SxM3u3gJ
XhxtuapglEeWnZubscLrpC05XEK4jGsNXBScTGbYDBYs5sfd9QT37lLzaoa78HtosrkMLFCF2L0G
4OKQTqbYC3bpIi+sIpZhrElEPHWqVgjywZuwS6CwTQ9pZzwHCUGPjZauapujEx3y+UQrV4uWaHcz
QLtrKtnuGe4FpGTRFrsEQM1BtA6IHgpbLEA+ArPBfcmQX9gS3b+hHdkZrmyIP3mO0Wfie3Sa/kgx
ABrJPTKJ3YuqfHQ1G7zzF76LLhztZZd1xv3UY2Oz8au0ZQL3uO2oU+3dyPrlCsLPHBmdsexiC6uC
7hTVFXYayUxSdg63BVsdbk+7fxhQ3Phh4NVIolPVHtJJ6+5HquRiYRDMrbXNB7uK+PQPHd3XecQd
tQv71Qy419gpPsHGiPzW9nf0uf4VWB0LaClaYbatWdSfPWO2LpuNrStmxEmLKBUW53A09AkNgdNC
Cgu6Fr6xQVdX4kwpB0X1kXt5aCPKwWTMPYHfLL2ES+beFAg3aSQT96vKZwx5wxop6LZOSburYM+v
GgzXTPczmKdYMNYMecp7u0a4U9aiexpAZ1wjlyCRGSXeXuXoaMDHdJGyEGSDzMP+wepfpz0dpmsu
7qPXm/LzQh0RurVW9+ugz54Amp0DAofdkMk9Pglq7XqOt3ar1XHU+piJRlk4e8lOhvG7Cq1CqW2C
djgsdDGccZnD3vJePLf1Diym9Z2X5hRYczdddp0cuKY8P9h4YKtW0iCiJHAX7SY10agPY8aTiMDK
KFF4frvUvXeT+csCrT5kircN8jK+EGTzwPGSWM2CWwb4oFpjT4vKwAHL7UCkgDvDAxacBxg3uEXA
34M90Cw6Sxdv2akmefrWTHhcJJkTX9dNcvJMHg6Ozh4ldbVTlgTfGhCRZSNSInfzZ6dzrcsFgiuT
fUJ8POVQhiXn10W4C3+TpCyt5MqlE2d9jLjiaixd6kWnGnbJlFbR2JZkUgKSxPDQnuAuFfeGN/oR
1PiczHqCAiatUVAkILO3ndVsLaunCcIGukXobZ0jvWzG9eWAAEWSGBNCI0aybsFjHhmAp2FVI/az
u7FANNS/9LTPIC/QPxtXZVB+QRV7kSzLHVbAtei8PfCddVYB/Q9ITZceR9gcAX6LMkaQ5ZT40Qhk
Sbr9KyHGIKM83nZ6jEXHa5unYvKvRZDuHeBR7YjSHe4TVWu7GkwCLhwjE6vGYOcgicOzBvmlTLWr
YXxEBfvZob8usBAhvRre6pn2sfDPmR78glNQXMODpI6cIkw1Ef0EXYekOcqai8x4xRl1OeMERCY4
LAS1oJS5YcWuXwX0FkfqVkbzRT0jZDflsJonuM/wiIqL2VXBXSP8rzWk+BUDj/u4mdTWIXSVN8vq
MKwUUpPZacfDiCo7zEbF9EVPvnGF+bvAyXITPV+TnlgClqwU1HcUzoxeEdvAI/slnMh5F5NKOtpo
rXjn/QSMmb7tMFfDpZnEEIUMcox20L/SS7NFdk5zxPgyAbW+8lQLka72xQsgZOPB9VPOqjbzoJt0
JWkzEFagnlpGvg+quL1E5248DZm1m8h4fE08HFGiz9zXLif9oJcJV06gqBmsSfPW/WA6Ow0YE+NS
XQUXDXSmHSFI7R3LseA0e3pz1fdIW8Ikx7MSuDTQeVO2XHPn/8e86L3uVAnwGZQtgjIRDn7iXueZ
82RC878oXdRcPA/IgXDML3gw7VWNeWA3Jwk3J8EGN13XLOteR9Y2aMvbskwe+dAm0QRTIssjYBeG
LDz6N7XlA3Jh9RX7wyuh0ViLqgS/aZHPoTkuJPj4Tbvx6qBbayjhX8cxCS65sJ5rBjchX5FgyoEm
9qJNC9REnePfJqX0TkVgGtEM0HMHEuQU+8mXEkvZxdQsXyqnJIti6LghJGlvHZ2dmnP9TmWTfgGn
rdhJIlc2lTMhMi1rJ2K3TSjRkLSXGh76lD51iWkUlH/ENBGstYYjrfE6bYNPcKA/ThhZAyQ/CsZ6
W7Uk+Mzc5ioLqjIczqlyPCaUG9oBbrWMiUnmNN2OlTjtUeAw3qaDswi99eaXFGrQlypIuw0k+mkf
D3R2K79n4gHwTKwyqxc7GThs/Cz/JifqatP1Zb6VWB3WlF0Lwc5VupWGKh9KHKIRvhCaK1X663Ts
4lXfNuU26MDu6XtKvI5oBRrmlsJypWyHANszUBDuFZPXFcb0z21dPrfJ+LkgbgDAABGz43XRM6tM
3PhaGHF6wZfIWMq2E0Q8SDsTHdDukjuP3/e3czqz7qizN78VhAM6stqT6zJe171/5c61xrfpIA0t
0+GVTC51WnpDU+wDjQKHEJLHIhHXQzfmj55mO/dWeVbVNmUaomoCPtCgAEbeUt8VfIrHQJgDyj/m
WfVIorUc546cGmXmyKFGystEgweG5zoHlXhofW1jLWftGdtDKI3lm7CmcDChrzlBs0Hne+oCcxVM
cegSAmam8JZ9LlKnaW7hZl/Y+fxUC3HhSiDGtm6ve9eP0srem5n/lE7To3KabefoJ+YiFHeT2OoY
o7kzAdoT/wFSGOUYZPORTCEsshCt5qVlMtLKG4WqjCdBvwf1tse1g18c5JaChr1dFnnrNy4C/2LT
K23dVm+69LC06wcchMz6rKR7LjX/WWIwTwq01aNf34Pk/ObP5ibGIhpCr+Yh6J+sJoOK1WuXZ8ud
5Q97lDHrpBbrpao/k1TFcWG4UbMYhC+at0KJ8v27/BTbNvRkKYmvzqW+XhI3O/RaUp96NUMs8e0z
fhHqXgbsWBOAfhPQfpeaAH+R6IifhP4F5q4WTaVpRvgb+LZ41vGW0mLH3ukRwUlLzDRPsSWYOUvT
eg/xYFsurQ45Zb4uWK4zMrtAzL4mkCOgju9J2Mzm4pKBhbUbm9S4birS5MgUyK+nJdlIoU6aco7E
3xpfDGS5z+h9T2JiQ5WpydxCBci5jiq1LQxL3Jalgnc+d8UGRnuwznT5brF0hxONd5k0EmxhnWTn
D/zxas6DeR1kWGeDxbGuytI+Wb68mYozvLfJjBcvJcmRAip5z9hmhzxustdq6U9TNfL88rh1xvFR
rzKCxYxmo7DCulWyNXCZFzVvqkQ4gFBGRR468lPptV/dymhYtHfDCb4BbEgiG0Kmt+W6A1BINhv1
1ggmU2/gsLWWB0238JvQblqQhWZs7TGdvccSvOwyz+ZlYIl7LBWHNMYVlsr+NUONty9lYa0NpGPb
1MgvkUWLlyDzG2Cyqs+WqCZQiwxxcqowef8bZWfSJKkSZtf/oj0ycOaFNkDMkRkZOWdtsJyKGceZ
4dfrxOtuqdvUkqmXZfVeZVoEuH/DvedWnwydupM9ttl29AijMmH/UXoKYhrK9DJ37nZyK1YLXHvV
fmE/B532DiHl9LQs7RVPeRm4tboSJfXEzPCddSlpwP0M2Cr7stNCBciiN5Pm7zE/Hrne0uAWGA9A
EVSwN1IvcBzh6DSZIXkd00C90p1gzstz3FG5kfq27qzR4Pgj3vwthigSVZZ0Pmtl9h+tZQD+LqLV
1KJ89MHjD/1Gop+BQP1aIVgJaYP21kSQEAsBjH7+nvRizLQ2LzUCC0LBPXmypuQFTYp2nL3lKsrs
i4j4GraoV+ycsfkcpQErzP717OKzJ8UqbGbTfc4KoaMepIzuGo6i2CdsdpBcbFk1nxmnOYEqygfW
rJc41l3Yd+be0D5H4NWVNsIqtpx9JprjXGkPoFfLz34eGeeKHPm7Bemr0nj/ksR2AhvJ6j6bbPMZ
rWvMdLj14M70pxaFCasP1YeqMfSQRdj3kLXYmVV1QriY34PKx3Xo4oDLUWmfCFp78sEEb5B6+4F0
mz+QAP29R17knjk2aPn+tj/ODc5Wf33AxfdiwyzcjFbDEsgdWc2QUJupV+aBzEu1kXSoyWIUntHU
nSCk0lpR4xOBslqgoHk9AwIWcjjCekWxXFkvN9jmi9sZHeWX0A49GKo3PO71WXNtFbUdE7verfpr
D/wERCm49o01pkYawGUmzNawicmuRPqQgXOEzZ8Rq5FScvR2PZ4xcI2/PiEoGKgZBDtkT58r23lR
bt3sTVFWhK8Z7XOhOQI0Slb/tpXpHFHo11t3BsSzEBARViZ8ET8eCBUSZsyZYxZb6dTFuypz/wMz
9vDJ+pLhZmb/5mJgp+OVbHCkq7aMX5mpeIxNgAexSUt1ue8soLXuzK0jp5Q8J7ij2xgg9maF4v9V
pI22U5ozAy1pJkBwpdY88tWMUQdKFA3dTeK9ODNQFtQHgV6P7pM1oLLNHSu9Trk0H3v4Bm3UanOF
xWemlRog6lA2Elto2cMDsQXNA924d5Y3Bw48UfcE4mYJ2U6UIUkMQ7jkmMHV3FGASIknPW2STY0M
dguyIjt4maY/j56R3cWlIL5Gc4u7XGTRUhmYOeO8O2L99lJ+ZDW+q5GvoZ/95WDpUj8suv2UlWqX
DTwthMiNWy9xGt6diaMVhvV0GmpxEa3LhT1Os7Xp3Ryfgb70tM1qnb4sVzU7ShiAWwZgJbc18kf4
Yu/4kYjTGdS9XjbexpQFT2bizrtJ9saPitsYNW7O9Q+Q54avrtlYIB/qyqe5nL+aQltDAAzJU9lB
ck9Q0jPxTuIPQxNIFrWYGYKgt7719GrXQOXfVPWNlbFCMInmeHLvFyJ9I1EkHwIMAuW2S3gKDc6d
zwQ6SGzNRHBJVOcHIPIOil9PTCRI3Lvcyj4AfEDcj/Wv2F4QSfHxnKg302AhO+0TA9dTGi8fpHGe
CUw1GBwBzFWjII/PWY44j9dI72Beg3IyLHqqBGZa5WHaxzHy5qEn9wNQg+zAWs2aD2oqAdlOHsqU
OE+yyOiMJJoXJhf9qHt7Rw7lm4nxhRSoihVybqwgrF3vFDPZvxSJNT9meWq+eaV+aRUpUBxzMQez
IqeLc1pnJJnU2UazG3jqTSzOk76OPIXrck/+sk1PV6dXKVWF09tEHQp6Ypv6KF0oz3IIXVP/y5Qm
jsijWI+Wlgo0NvBEMMaenNzUdroSxmWp3HuP9Y2qva1pFiBeSAV8bmr5V1KmsV2gTgABTqo2tA17
B2ckJ1Mg0QKGihO1WqcdWoPG95/pdOAgOw2FltQh3lqs0b5BI4nURZ9ktitqO2NR03vTGcvgNm5J
32AyGOIJChTEiCgriEtRxAPwGpCJUxpxckZPKrYDmvQDUQA45uhDPhzoMWVvrntCetsT60nKKMt+
cHTjvkjd8rmxO/qlJmN80kzeAeYMhSf7tLvYUeZJWDHX59zpx75f5ruszJYL+fEZdB5P7AQqd/zY
CcNPq90P2tov5C25WxjBfMHV+KkL9ydemMylGRVurePhUR8GRDGiVRzeprnSA5UazCU6/D67fBzg
xRSlAxs4/TMLOxTxM8nIUbwek0lGqBqwDM05VAz0UYdZdeDECkS2tfL9nWkAqe8MxU6yZyzdX+AV
3elrc5l8KuEFYrClkCBbjFp8BX8jdwhAcKrhlUea3jG1rxULpCD29Xcas6M/UYS7dsRxM+4kG56/
zDCizteeSMVJIjmr5Cd2+CIQKYA4sfwAGaAIiCut3wzdPxI98KjbSBdrq/ibplR+zNzr1wqbJwrU
WkXOih1CmfOXUefxNp6KxxrkFUlw8fTmtKK47wVbyls6DdE1AGwdI/1oGKdMjfWoeXVgVkep5Sdd
44P0S/8v+VxbZiPw4Ej+0AesB2vanbBXt7T1SI6dHlALfNDqaLZQDzz77KUQpiHuo9salqdlNciC
TJZ3qwUWQmfx1yDaVpbkm2dYU88lNLhUm7zdxDh6n+W1Os1NTZpbkx4XdyEcsiPP0RxSzpQhqU9A
sz5cUKo/ginnFK8vBrPtZ1xaJGpkpWmcJthDtOYs5nPmBF3hcpcsmbFV9hJK6l+ySsfMemhjRNrU
0yDZI1Oz6+XcDXrRMrzNm2/aYBgvpttnFz1bOXLaxTA7VJq63HYjftKgZA/NIK4YDEJ8mzGtvhyv
RospKzayoLIGU4QLm0+HH766t4E0Jr4wGzPikE1boyuYYjsmuLJsfpzet0DtJVpxjL2cxTKBst6H
MZpdg3bPkN+Yr3wvUqL9h/w0H0WXTOGoGSmYpgH5doMM/xWHLfygdf5DykuKTMJ/09k2Qy3ghDt6
mvloszSmTkrPHBnM2liWn3Vak6faVYSszSa5elqh8672/n2SwISa6iI9kSYOoVvzbRbRKdRKmAIE
4mkW25u6yA1MsIv74Bu0eUTapSe96fNd4+TOAf8C+CuigQIts67Dqp2IqPjTpHbJRAWxG/LJoDHd
3eL+9Bav0kyAWK8vv0OWV28DI+WL21lxABHE4uuv3W1zSzZ1lpqd/CJY+6wacdEt55mfNl64NLjr
kJb/mXz72hsj4UBNJeGkTMmjr7GBYsMV2BrHEGij4oXIIYqRhs1wzJZMUIFxuk75brU7UibqY1tY
5REQ1lsNQBYFOrZDRGLoCuMy380g8Tcl+URB3sdehI/9ESQ/M7f0CovD/8bBN392i4aECBANwaSr
PQa4NOXGqXnlBF4+D/VIPFyrYXlgy82xYd6KlcK5X7BWbiw58RbDU5+o5cTOzAAed0lOrLP3wkMq
whbKAmFrH6mIN66XPA8gftraJ7VmMv8y9FJ8ZVjbI13xBhGLTgqNVvFYxHb77C2zezB1/QdpOiOj
0WPcjY11L4FAb8pYhyHkNvf5bP9aK7cxPDnzgnAALXLmMAPVGUDHcPQAyvBED4jo/zB1r4lPrfF+
gYeLJNVI0Al0Dc6QsrIhf34/gCmSTjeHtyBXlCvykVyeQ9zF7Ip8mmaOe+jsYzVumpnYcYBM+U6b
VkL7lPSch76aSLuNK6gJI5RzpuBoa0hN2Fqz67z7aDQ5Y/T471CUcCW7SnvX2yXmPuE6XwK0FPVj
AQT7nbVbHa0UtLTI9V03Z3/XBiFQqX0T2GlvTJwkH0hf/jCaH0B+1j8eTzfXeiByLViVA0smY3tS
1FKRSk4f3a/K39H6P0NhGJh2U/rIzPvh+is3UH2hvq2b0ovru9y0iUmx63nT6l37ZDmFuLt9g72L
V9BuTSvoVfmo3xLWgVVaUFYYS05lLAIQQTLUMsLoAFJdqhxGTdORJO2OTrZZgYl0Dj4TWRXfo+W+
OHN9JEcoKLVin5gQyEqAPUFfeiSKVe2rx3YIVFFsUjLnamv6JBEvSntwLfwzvBBWdRFzNdJqZ3u7
Ih41sfCMIRqa/nTTDWZDysPrlOdOkPTKjQQNwmNdgUuZgZbcRuc5foU0PbNqTB/VkqPoYEV11YU5
nLsekowc/T3aGyLX5sQIy0yHz0uucPncUShGlYqRLlW+dvB6P3/CONltee6GPjDzZQ5RVC7byq1u
SUfCjPTJKU6Jo3AjaOKb21LsVD5xv7csM5GpMP7wZbzrVfZkehoE0Qr1idMW5ybFsDE1KfVs2b0m
6236Jhp8iupXGP3BKFfu+iprXtrUu+t1gFCepH6x+0jAh5ExqcK2+Bwcx0T445FQkxj3ItHld23f
QImuWYYJ2WwRmeAlvg9dHngY63t4q/YJF1IbNaBNrSp5jPnFj3iHwYLcdlhdh3ZJZ3dMe1lbJx8r
AJd0HjKkeesJH2SZ5XJ/mf2dBDhwVI6a9g25gxqgoGfaQiJsJvGs9fiaIZ09kD8nN17GeiDx8VsS
nGUCFmNbRcQvzyqiH9OMme1Ww4YWqU65YmJ6JG3+RkeXoYHB6HV1AFwGjVbjumfmWzjajzYkeHz4
19hs5n2Q58onS7cFserhTmNHrOY7S7HHdZbptR+G337C3iFrevSupCWQ8t2Ds8m1zyRWlGb3QLpI
OLfp0Y8njN7xZiRfMaoYGYfkc4D6JDe4z09KkT5MET+tVxCxzj2XvoQO1xKQQ9hKWkxn1QF2ywzO
07jtEEpVuBthPUSuw1NW9Owj0Chyc5rdob+Ze+vh6o9Occw6ec5GdZ8oJ7vLMOmzFa2KOmgUU49p
qlgEu9bLyLJkn0xafolVrUV4qxjdakXLVBQE4bGfmSn7tEdztnxUrCwS3tADn9DFmywjhHHBZFc3
Q0IICHu+rf6IVyd8ooutHdb84WfJe9rpOQHX7a8NNStCwg2hLkxMRdxvbEBMUNxvcMxsdf/YDARP
RjcysO6dbVdbWMOsE4Ntksczqg9PttaTJ9Oc7fXc4JaSDrTGuj55ACrvIa/1VEhoVldNz8NqqY1A
V8x+sX8lexBrMNv89jQs3Ffk3pWRn5UkKUlcWJFLxvSXbRQWyTvOx3Q76goyXgPHHVhYOOwbq1rA
EkWIuMGhkJCdCEyOyIFdnTKgLLwPPL8rvxVyTNS1G+xuwwYnqhZggzXvJige1Zruk7T96YTLJ0I+
2Kx2eV8+ug6CrvHEgC1MxfJsKl7xjHWv4ZBW3LwbfEGAjag+yzvcZiJsjPcSlhlmnifNZoqSLTyf
GpBWYj2D3kESiP55EkxXldj1KD2d0bjvofJu5TjKEO/QG6/rcdL7p9UbVLA0AsCDw0Bt3OjLGFVj
vcl5j2pVbBrR7+YJjgSCrg1TRRCWxbItKpNJAvdY13BKr/BBVSUOZECSqGx8ubkRCt4U0nGnEGhJ
gGkoMA17owwGpoQSQphTu/WGT/DHsPbMA+0A4wXtCG4J4z8fs4NZCCTfzqDQPKwgZC+iGnqeGWKb
XqQ7Y6DS+mxTlhL4slE8YDHydjjf53vwgwC8mmGf22yHGCvxGer6yzppu1TO9UNCFFFoDB7HleWl
F0EGfdRAxwvQ3iyR6Ad9D6s2JzVbqTtjEn9cN0MYIo2CHMTcKs5ZUqkH4g2tsIc2e+jVQOUvuc30
rvuaHVvbcTReVsTDcAIdLGGMz3qPxUmTpeU7twUigVoiEM9jf5e2xYfs2AmSaAYUQW+g8Hb6r0fw
7iVzGxFmczfQPGbEsBqwhAMyA9/WauAFLtnrMUtXkEMc2QRtTlaSZn6YtCiSLEG4IvgPOe48BhDm
1ESDAiHD4DksOBY3tjT2sasiy8GuZXjZD33LhqBYzC2Lv0+y7mg0rtp4BbhDfJ2I4AnpFowq4yIw
mYu9+4txMDPBZnoiownN8eo1PgI+Wse2eJDZ7VzMfxflw8ggqWp0Uo5acp9X3bxzp5oZFAUROdlP
qFDsnVAC6gRpMXcO4Ti2zmRfikfX0IxrR1dHd+M9gph+1yzyksuZqSz6xBCA38A+j5K1zfwHvgnt
QmhM/mHCgIqDPm693UCiF5L4LhP3CCf5LRhgNaR2uii+mr8wVknU6TGf7seRrDSCsy3U3no42FjD
gQpl8rYAfmETfiI5cMSPx7WWE/WzSUsvOfta+eRPOFOH2FYhZAZ6pQEheB5nGlUMST4mwEo6fCJ/
Qz13Hpw5uxA8/biSxdlo427uoEu3zkNmuY8iA/C/MvTDyor1MTH8p0Qo1lX4DDZG7lds2NL1VFsK
nZPO9xXMdqr/xRydoyDX3PbNkGm10Y3U9EPb9PIXCP1DvhuBs+VbFtEADMhfhlmuzHudRR9Davcq
caESlLatmoGBjMGt5+t8iUD0Vgn0Exog+ZM6Q2iX2DsUzoIMW2/kjYxQ1q4OgOaljmTapYd2TPSX
OZvJF6TPt/2IH87rbEtE0uB5edN1h7QysgSvhVclRypJpGe+eZth6ZxLI6HPv6kbI9cDyL+0awQM
XhxoSiEUKqvauLfBpoHGIIRngTLYArTSuSUmWuPiypZDtOFVrTU9kn78VDSkxPez2eNFFsnBJQfm
LkXtuHEzshnnLn9DG5dCR+7fkI/REpjDepBtlVyXkqvZY+uQu/UGcdev3qlonQSJMpoH9htXVlCt
JvFzPuR8z8nBM3eNvgPG+rzI9EHnGMKDcs154MI0bo9NKe/1WVzId325zT+3nWvIA4wvH2YcMT9w
zuIAUBQ7Lpn5LwB+2sidtfu2EBwKDiOGgU0eC/T2EZkZ68x1MzNuJ0o82VrJevEKALbObTV8k4XD
UHg0tGXDWNRFa1M+FzVyBd2WT1IjkSPFm75xNSwdwlSMuGjZW+5wBmaV6rT7puvTnUasOhxCHhZw
gssXqel51LiLH8K5SEIzZbKW9+o8utSrNfl7m6RDgzi5i3yknnRO7qAP3D5EcRuAHnal+OeVGpNt
YymxhZqegCufn+qF7q3XmTR7M5TRWMeYAjE/GDFnUJ0l7MBHVNFywAdTGuj6XZMAtHK9kWmz+Uhd
ok5NI7VdW8j+zCfiBplZVh/JkIrQXRvvXGdUfKqZ3hvHnPa5pTchOAjMvcmETHBt1x3bOu8+69Tv
yDIhALQ7bXADZg/EGRE1x/mMtVjfdH78DTCHmi5NohrZ1l4b/YmEoFvlalGVMaAhPECf/rB47fZo
Ork+sZ/ApB59cJV6sp8IYtqW65Q8DMxjYaISel0M7Ftiaen3iOlaErKb+bmjajnys14yM7Mj4IHa
pVg8yXUKLvph1ax2Q+4tkd2iBYfojsUzlf4cLoyOA8FY56FNs/aqZFlysVMK0X1YX9C+JliWYr3z
gWKtoTOU2cb3YvtgOQ2lkT+Uu9wYBlb/VX41S1ucMCtMdw0qTezP6FvwDi9uTy6IakMmX8uVtMP+
Z4JUSf+cx96zPYoHyshbrnU/FqB8CaBryFZiN/KO2XyGjYewrYzKpdQjjaUw6wp2oJHGbx+NrU34
oNnWf2UjUvWnib1FC4kOtv+KUdkcaki5gtRf0PA1toWSN01n49SZnaQ+arq7lkCpbNsvN9VHyUPq
kcRoJg8FfKdrI27oauxuFGMSr32KLTxtMEr6DmpaU+Bvod6qdO92RKNdbdWmIRYP5yRvBt6B78Ze
wP2t6Ri0JKfiis+o2iyATXsbpjyY0AcSorcp2fPPZBv618Exugjhq36yWvZjGzisRIkVFnRcukn0
IBrzPcBI84l88eeGqJkLeRGgacfiPJFTfTVGMWzzcviUyrpYGh1ObrElrvBBH6ui0vZzzJq6koJa
L2Fsllr8y+S6fBBGZ9wZfXZINCmJhDceQHkt+1HiEK/dS+0xenfH95SaNvaHDVFy264fiWzoWdIq
sjaTtxzXip6mXcQk4Bw7/mEeyg25fVxgC4OMfMZ8Y4xasR24HbsA1VVyVAmpQ+CvM5qcRTutHdDD
vE+tHVUQafblZJ6S3OZnouC97YzGPwLUZiN1MBbr5G7Js6DSvtlWfHaAx3FO7EeVsgANJAjlT8Ba
A7oG8kRfV9wgd1Md55/QcumPlt53IpLyAA6b+hD2FLdQirI2PmPZ798pwK6mp3C7oAPx9lrSjbuC
ziXIK5lzsw35LxDoYsOA+1Ga1kwLvFxSof9KW7CJ1g56Pp71XG55SO9VM4YdLtustc6abJ/i2v7y
2HVRU1j0ja1vWtvUi7XtnGvNC3wyBz1yud4XeUY+lipapLpVTrqlvWnGmUsbkT1er8GDNfpZti6L
AbM3AaivtfnZ4nn7mHsquzTJYABAjbNo8sqDOdXA+0U9P8jauAxTO0yRzwTy7EyMngOa++QjXW9P
aSkdoMjwIIq5Lg9MTCQ1KIHKMXeiO/WXKtXFS1WQulakGWIfNaQnN/WB/RLosDU1TXwwZn3U2QUd
3ZLXgwZB+yERXUP5nEn/pWp4TAq5VEfRkHsIExdbX2Wu72mGYR//VPmLgkLeWWSlPmfIZVlLaNqh
ForPozE+Cb37bnyqX3i8+UXAjBvKwbqjXVnedCHiPRLq9gq6tSOF12G5T49wGBqlLrreWA+o68UJ
O1F+7vhwL5zK7C4A5jPB5pss2noicLgovvrWRxGMMsOfMQbBpqswyLXDuYZ3f4+jrdqQlhuBBM83
bQvAWva+/pbP7hcwmP40TsybgQwPh5kP/D63Fz+yZ+ta9Ukx7Qvwfn+SupuJeJbpE+9ryJa0prN0
9APqaGD709/ang5rn/SnhfhQVCVjvuzLoWnHjW3Nv6D9higrsddZYtmSoNhG9rD8aO7YQ91v5BWu
C5L+os+4sYzy6o4Ls0Xdg74miSmiTVucp1zyD0+IDsiWl10k3OINqab9p7eKYomaLo+63ht+XA44
FawIkGmleb0Y8jOk6laj2WWuEPfNROFqmPkXaGMWCZPlHWHH/3aQAvs9A6hqK7XBfaIDExuDVHOQ
fnw6Wdb8yUdWjJOW8dp4HtzZanmRGPMQO2ZYuWz7IDQPOi0RQieTzgdpAe8+PPgPN0WQyfIYLq4n
6ifXAKEadKWz7LsJfgkwmXN1W3N4c12/VNDwiXTFNLCOfKmEU0NIdhPO72z8lY6JKVRUuGwlQ+CV
tNEtkz2kWMOCcsSM+yyqyUzdTp2O6r5KS3ffS5vxy2x29Qa1WLU3x9FmoY4hjAQ+94Peg41x7xxA
Up16JdBZNbE17B3djk9Goayd22vFIaORZfphxIelwk86GMO4VX5+srHZ3GPf95hPNORZTO6uqz1S
I3TGOnYBB8TJU+8hXntgMb2r7XgjVlZQa/wsSkqO2vNBS4PU2FMulPt19fJwwpu90ym4PtEAooQU
zHrJwi2p+wzMeuilNnabcgsmxtsYO7DnCMlFgcuUkXNbT/4wM6Ewclr9qWJ5HyZaAq7HcbrHsvOP
8IVlCP7sTrrpd7Y2MJiLOj+zDPVDo5jMDVHf5NAzD1FEyrfO3svGddMgiwjHufi2y+m1yeiDsWYj
k1PDocOfu+9BGuG3huomu+UZ1OzyOqfaBQU2A2nXfxlgqpIhq3+MGAWDmNqASKWbeFj5B6eu7+vS
errhbdEzdWRnFxXEfkxAzNZt/HNmAh0y1jejko+Ca/pK8mW3qwio3hipnu9NDWRw4CGFAvldTi+i
bq6oDeyQvNgO1extA7swjdXzBUK2WdyzQthMqrSe1T8PR13bWEA54TNymzbkrBN5I5hA+TmTxqD3
PC0ETj5FequHmk77mrUOMCbTDUiX6w9oOLM9tTbHjrN6rzixLO4yxThPampP2LQX+k5RozXM8JGA
bt4TYm0D2OOZ9BLsBShu+4FesjXrb/Qz7j7DAppUHS2TLO50LdPvh0G75QdYMZ+LWDCG187Wx9cY
SpuKBlkIbXk/cN4gwZ1NVUQJhkieUnpcp9ODNDeah0ko89J5KO3NZLk5LzHYvyIbn4gYaeYzpVfL
Rk37Xsf0NhsipYWH+tJ0ilpnyQnP8G+1VlLNO381p7PT5cv9P+a1/5KN7/8JYvkPZIf/q+Hv9vP+
F34N+si//vwbz+w//IFZFhiz6/DbLo+/3VD2/wYquf2X/79/+a8wtOel+f0f/+1bDnV/+9cSNhv/
3pXHw3tTWP3zcfDb/Wd0NVLP5Cj/0//pX/x8wgDdAkHN53w1YbH4/9vPp/933SBiDmQDOmxy/sA9
/BvUwQTqgPtPdzxKFex8oM+6f0GsWcZ/h8HogBQ3yBKwDMv4r/j5ILz9H9gzF8SabuuOZQsHWfDN
7/fv2C1lHoP940kPhQ7L1c6hgxDLlxxUe1tbrrjeOMXSekA1s0h9i9agfAUP+INz6s+4mEdBEl7O
cnfDUpgzZ2Et5Uqmu7dnPJhX17zOIxJVboyRtOruM8nmabu4iHqMZYm82Wdrq6YLukJCHev4leV8
lDg6KqWuumqGme3TW9cxkZ7N4pUqOGHsOMwPlQ5CmMkpBhzNuPPaTDy101F6BtDdNjnimmXs0f+S
Fw5HMZsGMJELwyyAi+hcUCQA1C74CwYUThp/Gf60R6F0X8/2eXaLd3g3RwvRAuxnZUZ9NTDiqJLN
6BdnvI9DiJj9UeiiwmhT3uZWc0krWSLXVuIQa+XJdeXZI+LXtXTrDnnbdVgsMt0ZoSBBk+GCb2Or
ivySa0u5GU0g0a3scN+a2tHCXj+0yx4noL2zDJOpYV4x8+t2rnSZ4aqONjyh/xPOa88xsdIatCb2
odxt8LHME2eJ+QQr/5/S2Lfko44mVw1IHhQrwbU9IMcO68Y8sEY/syZgbzOcJ27CmWAJdNZJWHFw
8CQ8l0XMf6ncF7+rmCITLYu+S4aGRt6mcIydX7UvYiZ6aYm1fb+K+m6xYG/lJJjDP842sckvMyXf
Rcs21l13zdIT8FCn4pCqxiMrCr5rGj9BoIUmSUlMkJMZwuGIMDsOgU1Tnaekp7GGwwxDk+oVBzZC
e1FzQtsOah5vS8TADlmBjBLAklFSdKdGJaepiTEl4RAKKNg5pF0aUkanIeoF1tWjYqvtbEXn/iI5
6xAD3wIWCyBryqzgIrg7PPesODE4+kUSGKA5gwJ4eIOvwFIsXyUhcrpg0+SyPMjVmIe6uXyW+oId
PNktnuqQDtbntaxe2QA8VM5wwe4XFd34HLPhiUn3oPrfAFimVewpKHMDiUrO1ZmTo0F990Wk2272
yJ1yiIIIdQNCYE5oEb48eaTW2MdG/0gyw0E3nbMp54OjEUE2LgaLDXJ5g8Yy8y3Pz2tcu/fAWVTk
Dc6j4d2S8SZ51jJFmdaqPeFATRjrNWJ7plXc96ABYBZWvR0SyFVt0Kk9NXWxBWMMICN+m5Y14aPo
v1S2kPqWfltCe8Uooo4miKRltL5X1/1ESXtKRPrt6uiS8Gw+o0osvwcne7JJnJld40xDdzaZvheL
2osEe/yyqGiys13uGETUIQgq5quv2T3zDf8sy/klVfk1UcTZSvNJieTaGNpjRqB14jNRV7hBfKd+
FjmTiLgwtqRt7Rx9BVVT+m+mVNGQmvdWF3+uiscb7tu19dgwoA3rm2aPXMKizmA+qwG0yyEM1r69
jxv54/blIfd+RJk4gd7Jp8nQjl1c6EGfWHhwWypKr+aQKLBUMmLrUfC2dehU1rfntuPBtdxq28yv
QK5OQB0jnGl8wC3PlKjFM38owgID2kKS0bSKDx7RGPmYQNfOYDVXCh8JB47StKPhDFvGEuUFPXF9
cFp7i+DwWa3di5iqy2gkoCTmbldIg9Q9qAwRwZ32bqIKQxuXvnjaFDlEQqjCf8tydsxC3o2AgyKP
Kqg6TUXkO69+/ZJ6LwyjV/REctsg+omQ7F7HrOfwX8c7PR6DahavRdvuetb5nbfgY2vD/pZI6i/K
2kJzyPddf+tDSifsGe3Yc3av5xT2MWZk8mpZjTvuXYXEQA70IKirkbZMa4Qc78V26wfX5mUbViSN
sUDavuD3CURnHuxh+GBd+kheYsjKbw8+6UFYwxs+n4HemeoPdRuuoZZjDbFEupg5Zo3xB8QvrjAg
joEp8+swj3+wit6ih/AOta330k711W+mlp+Eywke7efETpONeXuVSt9WKwZkYXPkugsuvoE/dVYi
UQ/LjALa/yJBiwUYZtdJrx84CuaAz/oNM9v6xNbxtbPqLydxzn6tvhdLPCRV+c5xfmhj/QBXAfHE
UAS5Mbzq7bBHZwYedGgPRD/xNmd83CSebcsGFRh3xxTYDhJERf4SU5/5SKrHl3ZbNzvpaASri6UZ
r8AivO9ynJGNE5Sy8VvztXYqN0qdst/EeXOZJ4ubibwwI/H/TjBYtwtbPE55vO9znZGM5zrIv1Xy
hw3ju5eXx9Wqdi0jcDiKAtiz736v83iSQ3PJTJ3GD4/2ltFJE/icDAHsCpRMCD6cJHvIzOW10rXf
0SD40J/6g7UYj/1yC4N1XDKpXNJYijtL9g9VyaBr5VJdDXI04SJZhKj15BtHfTefCJnA41S4e9RK
zu067zbV7O9719mkQ9OHU0aUGPR1WmnxwNf5wsHVnoui2RemBlIyJlWwaYZHd2pGviB95XXnyGAQ
xRx7/kUf8gQRgPhkbTz1fnPP1VEEjKrYeNDCtGQvVT272JtCMQM4V7ZsxqfOU1v0+g+GZx2rxrtm
kvUqXiUSt6BPBaj2szCbkq9uRgQ0+trlfzJ3Js1x62q2/UOPFQBJsJm8QbbqO0uW7AlDto/Z9y34
62sxb8UNK5VXCteoZifCxyYTBEHg+/ZeG0v7z9b0LiKfsoAu5uSaHQ3NV5JjlzohJlFFItUMgrIe
NUeaZmlPlg9xlb9IC19Cgi1vGAhnM/yUcGCn2XpyuAFktK26/srMsqeM5AoDulOJ2o+AQut3Xk5b
AybpwHn1PKeMvOpHsbdtUp6tkBZdb/byOq6+OWiZegq4sVNvdDqcdzi10o5WaDfWxA7iOSWklOWB
w15OwVy77jryu3PFwYwT6Pw9drwfWsJEdcOeLHolbjWyKh+nYYknonNkwj8NEbAaaeJa6SvRRtGl
padL6rWUBv3hwTIhMICg3luVh0htObpVhYWHObexxCJD9Xta8VOZD/uCRFZE5+rVsuZs08XjdVbM
nDQdtG+pxSHTc5bm5IipYU6elJdDAyh+1gNk28aPr+GREZ+Xj9266eIzxyrGnaQsShJb+six7Yqq
arJnIUMdOdjeEghVb8MS1X0kGsK5wizZNTbWDi9rWWyVfQVLijwlutU2jnaNq5D+Uvg8TnW/m3Vt
7S3VmQhehgTkK+l06BJZF8PRpI5ar0lFQwqReGtYhTeQl15lBcyr4Vuwa3V3wzp3OVjDFSu5ZkmM
rxF3vLqL9Cw2bIEevTXWMSGwRpdsekGD1eg6Y5enhIylCOu2dZthLLTsLSCAp87UD04ffxtnfW3m
8RX211e3R0fSuPjSS5XSS41qJAsdBRa9gAmdumIrEGR6LZDhbGXo/lNZvYNqAkwC0SK3I19cu07O
6Jlc10jggMyOtwZp0BvcVvfdxMIsC1x/DWZC1ESXHj0yFILGUubYw9+9zE3rIsS6TO/Y+lW5trx0
pxEWj/fUQn1sDO/3ONNuciYq1VjHCMHdRU6FRUnl5U76sC4GzL6g0WwgYwtoqaDvMpQozFtBXdsH
sq87Ols23bzIH690g2eWxbRBL07UuYNIKcmI2QTBzyYZsbnfJK/p1F9JibAcTfZITxX3g8tNtEmC
qCNCtZ2HxVkq6KGj9btn9kX42M1fXV0i9yzOE02KH5nq1UBR19YzHGAPoy7WY9AW1TbV1mVr6hcD
PSUgBbiZDYIeM2iupsR6zAOH3uH80BY9ZU70T70YHyVNBhrB6gd+FmRiWBVDY7qwkuxMq/HSjqzz
0LHN1dAl7LjIkdUJGyq77O+GDENIkxv/mGV9TZomjeYqg6+c+LehwjnSZcMlyod0bdJLZRJnG9FT
hTAykCxpGpwBCr4zK/+8I8ApAESyVzRrM74qiSGLFV07dVHn43Pqhck+C/PvvZFS6fLPCanxroQH
RT7v0v4ijZwb20+yLaMH4oAEjjS5rmp1xrZrCyvlheIlq46o+nOR5VjMPHfYORjbzmqU9iEJpeo8
UizXPiDkM+pC7MZZVi901IltF2QjmvDiYlYQX2r7Ultgv+rYfx16Nq4t0dm4E5AxuuqiQp1K/b/F
qNwTiCjZtK8UCc6rzmeqtp1/gTw5BZ2CbVuM+qXN0HuYgOAiu6di2SZbWnCcQtP22eryK7grXyGA
IWL0rG1QIsepnPTVQprM6LseNcBwNyH35W81bAOBAlAvanYJ6W8E/yFsrZvsbiAgbR1H5K9IODmE
ACY/pImowO7VRa6sEIACS+KEi4Nwu2YvSEMA1MdxFPPojRXld1GkXjtFWkHsJjeU9bCdNeXOUHhJ
lyuO6t51kZLO3o3NLpYuMf8IltsGE6fwyCFaPB0BGDyqr0RiJ4rwaYfDDAbddZ7HT7yuPyEP3ZLm
zPmiQb3p6eYX+eP0befoi1P8BF/47FhNvmusfGezt+YEi0hPk/u67Yws36XpLL/jxkRiElXR1pEm
Us+K+FSdVtmV6ctXGVEyDSR/i+RfQd0l+tIh1mCNRmI6Z97GSWlROlCCJlrlNQYbaNjxpnKutGe8
JBGtT/YKmQSfJaFFx8Xj3OVrjiHxymnQLxFsgkBs3cbDLw8tn05Ag7AFsc4Du7urSLHIO7jqAYyV
aEgfHOuWFNR6XVO/WZlus4FQfV5V+sKm7eIIdFiGp3Zx0M6YjZ1LXxgow8zmpQgjqiamYlHsHb11
DDPmi27fd+JlghZzblY2UTekhuYWNVTKm7ZXP0+DQuhcz19rlxa+pa8DVu9g1DdlazW7wLXQWcHH
9N09jVQaHuN9kQZoT7v4BgDhJYzma8JOrju2YJFTPLVl85hXCnNi+VWO8gx8CKVm2Z71MzGdkX6k
jGCvkFfd4RmW7ExMdkEm6MwMkxWmr1XfLsqvvH9Jkpu8rZ+aHNQcNPv0zHT0r2ZGDtpyNLXZgQXj
coynsJ1Wfb8SCHRQbDvmWlXTOiNJgoNxcTH4ybiaWx8DJu8xKKb4ojNHzGE/LfN5ZEEc5vo+HuDw
DmH2cpk7/nVZAdAd5IWYMg7XQ3AbQfc4V15wUXCdJkd6qJzon9atryp6YI7I98ai9BOqvnJ73Aku
zBwnfpnz17q/U9Wr7UMC6ijourhFu4o9iVjkDy2Wz5gOwUKgbLDxqACxRE8RGxcXmdpT9EVbrnEp
RrAanSInqB4G9vqugB9hP5ap92S1VMlz/ge6XI08gwjDlnKbWeUvNcPvI7fnBgwmUOJ+3PdNdSYc
iZyDuj2IRadpH6Gaw3zXrypRr27tuufp9DvJpvOESkJeiNuamNcbNUM+KY1foAyjZxs/piAnAI1H
edZ36a8y4Fd4gyaJQCvA6razNp2INKQa+A96OEDsPoK/il4IRv4cl15EtQ4nKTQJOmNlb+wldT5r
Krj3khfFp0P8GwB8yJCx0bHNLtibdplcD8ozLpD3JJdOZ8ntJCkDABRIN6Bg53Xbqy9/X1v+jxXj
PwvG///DCvT/wdqyXHJs/jMjbt2Ur93b1I7D3/hXUZl0Dtt2TQKFLFBO/Ae8t//BgVv/ZUNlI63L
Upa0fcrD/y4qO/8F/o0yM0kfdMIWEty/i8rgwClD480EFCcoEpt/U1ReaN9/EuJMNkVUrilSw6Tz
+TC8rSiLrPYno8BtG1VFu3aonm1Csx02f4zHCW6hxW98dxlcfnRmHMdxPWcpbP9ZuB5NDsIBKeFu
LPsHB37s19oRBlgOm0I2oob+yQRnc9nD36cf28F1WA3CNxoksBMV5Xh2xXPUak5gUCBZ5qVunHLl
mBn+Ic7Mj3ihs/xyiXSlumEJBbR0IFKcAz+id46NmGwsc8Ho25Y0QKtI+WXM4uTrkLJ93OvRrZNN
hAn8S1ySOIJlk1U0yArU5aTOG2u7Tb1br7f8fv3xyJwYGN+DTiFt+gvEIS7P54+B0QHey6zkxDUH
87oBdePO3he7eAoVYOp/T8kTj+AYBciDfnOhoycwRykkBmKg4Wf2z7oqb2riWR1KqD4tSTSJKwRk
F12TffL7lvnzx/zid/mKZBqStBZwvesd5cKEMcpXq2AX32qq0sAdxm2YoM/vAzfYUbRfCjYwpT7+
rZIX591VTVux8YSZS8/kqE9S00DBxwf+ZLZ61G/+EKO8Rmg26ty8owdPYm3rOuluTM0Z/3JX7idN
ujM+Qe9fpPV/dZhODLv9NsJpAT1a0L4BRErPd8lxOroVavGKc8FE9IhTKuQbfaSulWWaqPWtqWYX
WIqhYC9v+zceQqRpY7fw6Os4UZgKhszPdwJF9ZVUEnGjFTT6OYYS+ICRor83iJrUFxXnT3x/6SGI
xiD0eG8T2Vjt6saB/5fM2rpubUNfY2WhxwHk6W5CUzeucitZhEi1q34sq43YiVxiL7Mam81QUyb6
oQoHSYVU4vhZU+ubUGmr1l+5Qyamra9aDFFwiD5LZ33X5GLEljYabHXlESG2PNw/XglFiudcatST
1GkQLaGX+0rLQv+oJlN/Mjvlu+nJtSCyewhFfdpp4uhabCMJIUtiA+CRJIrT7zxn7bXkNFtGFd8l
VGexJ9P/bV1T3BipUW2pfTX3KinxOA9lka2N0eivlBWVF1qARC8txLtTanfJJ3P6aKE4zCOiwOgx
Mo1M013+/I9R8Siyp3qRGuvCGPc5zQ6kVMvBngWzesjsaiy3n7xFJwbHJrGW+CiTjQ5BfG8viUmv
qkm7A3/IO4YA2fX+Ccy8GL7rqkE1kicEr69qEWVnbPGQ0USolOTaKlq4X5mFAmEwAn0OcAKnGSd9
Cm4jTPonZDI91Lx4aM39x3d89DFbxohAK+U7wrEslp2juLRZc6QObJ4mL8dDbbWoYixV8LJ/fJkT
46IIrvVA+zvCVofV549HAaImRc1EkWC2MRl0PdI/rKdfaizpd3RNAYtXU/fJ8n2UHnxYR3gnoP+6
tCFBIh49fxj9lmH2OSwMoSmrznD4k73ya1WuMQ9U3+xKz9iAWpduowsdfdiD2e/4pjhW8vjx7z8x
zMoVtli2IErSjX47L2wN5swTcCKssCR6qc+rHZGQ8e7jq8iTlzHZ+qCqpbvuHq2cucps5amKU+wM
bihz0pIEdOrk68gKEF7FoW1/B56RndN8sOmVeVPOKphHP6sSBh7kIGo1vYdLLXQj8186iv+8rPMT
33zWlhxddm4u2BbQ8t7R11SXPRQ7q2OmZVGH2EwY52xxwr+/CvxeEySdZH/Ix+ztQFdhY5S136Aj
T2R355YjrMTKtJ4/Huh3UGll8XabvDWCd8Y+fs1dj4rvPDHOkvIERkh4KHUn87MAhjqg+zQ8s+ze
5BTsBucfX3l5gkejyL5TOMoTPok51tH7asYcpjG3GdRiW2/RG0dpDBbdMe4TG40g8pnyWjiO8eJq
xL04M8Pk/uM7kCc+NmR0wHBWaKaWKOK3Q4zMVvS2t3xsRtCYsQEKCI9StIpTJ3kw+jE7q5ou3Le9
NZzbbtVcYm7vz1LpTJs5c7sLYiz4soY6WHdeO/9d4uThpecNW7YQguAsaR9Ns15SQMMnG1ImbORt
6jj9fUgVr0LXPQ9XXiar5pO37tRk4Du4LGxs3d59ZibQtFZhyXDNOktrI2+pbI1G+aMI/WwtpdVu
Ygteh6ad+PLxozixqmKMZadhSkE0+2Ej9ceq6oe9yBWKc5LaACBRtWRCViP++tCmt4K7LtiilAo+
WctOXJUJ6PGtcNmcUg99+/wnYjOHDK3duha0uMVYh9/GISfJoLHGHnKmjDH1YArJ9x//Wnv5h4/m
vmdLCe6bbepyAnx74WZq8K47IBZiPdvUZQzehDOwljWQ4TJQW2Q1lbHt2IFRBk2s4cLCs/Zbd9ow
sEqQK3ZWD0L8jk0AN2d5GnpyHaa5ma97FSLrxqEz/8AONZtnfl+3ZKqEA6oRN7NrNCxlMNNHyTzv
0QttwKJ0vdr+TFLD1OetmWtMo/kMILS1iC28bFPdqp0uY8SdJADqDaUK58n0Jqtfm4YJpibKAALK
ADDNqidTGryL2xdQKPwsqlZ4Den766lXRL3kY3v98UjK5XNzPJIu2gmP9xjguX/0ObKwkNHDmnmF
fbOjdT+O2wTEKU1kwrb3wEFggOWp2MRDNl4Zyi4vfT0RNQCK50yndXnu6R5wK56vm7oT5u1gjRww
P77JE98ylm+8UQ4iMNs8XskJz4O3OoDdNEXh/EpYztbaqIdP4gFOrKceTReWMYbDZVa/nVO2T2uC
p8/GK1qU4rkX5VAlSB9feR0lci8o9RXNCZK+vQ7hUpy64pMN9cnf6XPckwt0XixA/D93qd2YklSi
EZNh6ZIvFI5bGqFm+Fma/Ym3donE5Z21KeezRL69DAe4XHBuppxQKWdnZ3iFpMBi7wd2vtOqHxAj
5DRC8AWZewUgZefVU3xntjNoWeB1FJB1U3yNSlbsRMxiTVcXypNOMvnJgLxfT3nJsYA61GlYXsTR
gGhfpHGX8nHNC5dvRGHh/61E8kzUeHgzg2E6B1b+PHXC+eTbKpfNwdvXguwpuWzcuTKxcUcrWyEa
38dVaKwojauzzAzVbUG8+LnQIWTBmaakGw/Obwe2FrTyEJwZnaqbpgQsrzBk53/9BnA7AM/5ii3b
88Pt/rG8a6kDU+Q1m0YDT1BeghLMtdl/chV5YryZ+gpzJoNus7y+nRlRa1ajO46oGSOz2xKs027q
RmPZlMDE8BcW893Igf/bLEWADCdZIAgo7TdtLEp7l1EB39pS+DntQ4X3ekqiHyYydtrYMemeue19
8sq+33/YlnM4eppEAfDivr3fMY3zsgPPvBrH8gcemBYMqTC6daymtPtkcN6/NTZVPrEc5kzHovX1
9loh6EhDasZmJubpFu9ehl81s54wQDtPcZmzrVDa+fHxyndyHpJGLgRuTM903+2wcspuzUReVOFH
T64d1DsRKFZnE+jTAuObI0KRaEUYHKlo0c42TiM01NE6nZCxxMqpLj6+o1NDzgmaYiflhf8R2f4x
EwskeP3IaWo1gS3YhfVEEQqkOXSqMZ6CT/ZTpyakTe2H4EfqQCzKR6+hFTnUBXwG3SyALfXjhK8C
R1nNboM6v5+egeC3kHRxDB9xjQeAqPIcoeoae3TXrLGNQVkAcBLvSZ+Kphc/C6t2nRFXldzCB/Wx
7M30/cgFcyJ59vFInXiZ7GWmcNChT8rPeDthyJeRkKG4d3eQ4/2QJNCA0Pjhmh2aPRyJ7NoM+mQd
KtNuP5mr7z9lrBWUOQ4lcwbu6NIQ+RqqEj6FGc9CaGWyBfuK4KSjwWQMsXFPq6O9apJQqX+ERTTG
NMik2Xz880+cQLkJ26IsS/HS51vz9vdrhaS2GuijLh74x7FOFNUWWi7NpJ68tmnPhtnjqCAsog9m
Y3ipsppIixQt/1MNW31Nc5bNWVBF4pM9z4nRUcRtUSLzORtzPnh7Y7GuROaEIR3SUM7f+rFLQH2U
JuqgAT7xfqwIItsihRnOAwyfMYF8rqyePh6d9596ROg8I8rWniM5Mry9B40L2G/JBqZyDfqICUKk
AVCMT96fEy+rY3I6JWdRucs0fHsV2Au680pWj9H16XmrGs0E20w3BygBPfTjn3TyYlSRqDiQLu7Y
RzvJgmZmZ3vK4CQ64FWB3/pKbvUL1H359eMrnRg8CpyMGkAtvtH+0QMkUiNWJA/wZoHKP0exP2xT
kcWfFJ/liXlCPhEdbMqGqM+PTzduRqPW7pelDhPZCsL9+DXqBxSaMcbT7w48WfPcTU1/ozOZbeZQ
JhVcqfCXOfakJQxd9ur1knoaLoff0JzRqQmoS2v+MbSqQ0m/HMybyL78/eBQ77A4DroWkbfLr/pj
gaaqqDxtDcaK/Aa5jTtfA1Ss7E8Wt+VhHu2PqBJSLzRN6VABONqZZXlN2SPkKgYZhBCIwGvEZiuf
rDJyr9jHtp/MZPN9J4A4UOHyGGiB2fbxAbeOUqNlM7zwcameVlNtPJsouDbWDKAkbPDvxnmw4JNF
ug6hPWw60CFwbEbLJP8mns979KsAtSFRO60X7moPAiRZRfY5NsEr2++K9irp2uaTzfapqWoTWsr8
EcLnoPX2aZhzOaHGDzB+c1jiWNqQ7K7Bi/z9M6dLyjeGbpFriWXv8sczj7rG6JHacZW5VRfNTJaO
K5vuk6ucesEVKjzFt5/3+/iDNodpbI8Bu60WpeOmmRykipWP/i2TuYz/F6uJxx6U+UWHzzlu7WHW
E3mTaeDhUR5dxSN86rKlloQuyD//+9Fb3EcWBiXBh+HoGZE2VY9FzdSalQewRjbtORB3+/7jq5zY
P+Jx8iQFaKp1NGfePqM0wglExAsTOHaRyvlusyuJW1gX7QMBSDDI0V5+fMX3c4/eDK+LJ6l9c9I7
mhWK6D8UjJzzQg60cF+n6lZ1xvTJDH8/K5QijVuZPntiDq1H642UhaTCwZds6BeUiOEGEXQSAswk
yJP93/8iPFx0e3GY8YU52u/3CVmyBrEPQKotsSHIAUQ8ZNlP1rYTu04qeBYTwlkmu6mWn/zH65Tq
iKxZ0knQTbXGzyZzptUkIcbMCxquB8e8AgrUPIg0TG5G0l4vFTLIM8rNNq1vqJtpgraYpICf6QgK
dMKLd22bc/KVAE+cxx8PyYnhd0xcd5wKcdhxSnh7r9lQWnHuM63gplBQN0o6K243gkKyAvPbx9d6
P4WpFpjkS7IUcyg+XoNtRbBKTu7PGs8q+QOIuq604QCrsRoEWaHRhF9ibyTY4OPLnthJvr3u0W/0
u6CfQFxRyA2pY6rGek2qKoOPkYCr8nL1mNET3Sf2bJy7unNu/SF9BZ+IlVcbabkbuhzhA26g14/v
i+8cg/v2K8iN0cygekaXmrbN28HPkdQ22p9jVFnYvO6x5xKoCURrCdcM8yVo8xC6CSND/vYOUZzN
v2I5myWiU1UDwIIGet5NcQjxTKK+5nywZHvS5iPmkwdP5Ge8pH8mCtARlcElFHQYQgJCgyUr1D/E
hpZYbU086EucqHeIFvUOMaPJIXIU8wU6V9pZJG4Qu4iiT81LRGk3LXGllLhILl0yTHufc9V6Hsf+
niIVvL9iyTslwyBuL7teVfgSVGWnq2CysOdylxq+9sj0viIsOMfSNS6N2+4QqooiRD9bzhK16jeg
QoHSLxGsjjCrS2qHtUYJv4S0pkte62TWvMkeQpNm5dbkuSBuIc7ByjrNnmnJfEWlMv7THIJg26kj
FJbM1n4hEi1hsfoQHCv6nm0V8AH9THaEAQUS6sZ4iJu1Ipvo2RyOW7VG700k7SgG/36UYZxto0No
LQDicIsC2lVrr+IwvRKHiNuyMK1v7pJ72x4icCc12BdhMJBwl6kBfT5U5c10yMylRkh+bnjI0g2W
WN3a6qtnB1NPnEBTVBGoc/SGE0dBkx0rWlVr0cblFsYpVSQIC/F0d0ARkRD4K7lE+44RvR/OS0vi
b+xFNlHDcRRZUNvi7CEnwOilRajxMun83kLQfU6MWiO3oOWbf+rWlD9THOnPwRI3PB+Sh2Ehql/e
uOQRp4ds4oqOAtRJUwzE1h7yiwOLo+M6Nx1yjdsw7B7lsKjmM7IXvhaHDOQG/maycZPKn9blIScZ
W0J6GThLerJ9SFJuZByCplgClh0ZGK+iQZeP+NAznrslijmpGhvdoRdGX6xDVrOeltxmEYzo+SCs
ud81lIJmY+DovnMJqwoOuc8jbEHCNZY46PqQDJ0eUqKRlqPkZKbjXBuWIGl9yJQGBSevxkPSNNEr
3c2g4+xHmhBEndlu9yM9pFO7o0zO64yt4FxMDvMTKfwXyCxAFOsGMytswyXrOrWA/ehDArZyljTs
yiJNbucAJsaW44sk2ZKBRzO5CAJjWmm/JwXK7mIRbUasAq/2RLIi+Pqu1+twDmjTMP/yVQTAZD8Z
E4kfvjurL2owiNWbC7ehmupC4d/Yk9dARgLo+KtAkv+9BsaJIQCCXLMuZUEZhEJX9TXLk6LcZPhl
cQDTqPzRu6kBm4FEnX5dhbaHYjG3bGc/0QkC9jf6RbOdnFjnl7GoK/CJvpxzmFKK0BWv1NZz2oAC
W+US/b4O6KwvYrHhdyrd4lEuacDYadTYr92uRY9Op5dQGTMCk5WMefxP6UvSx11hBC9OEZZXhfaQ
xQKq87+Lshhe7NIjecmdKXivqG6NUNZBERAHwnFPrYXf57coqUt7Ddy/exR4X176pUzRN45sEUoU
sFR0Z2bQwbq5+yrqkQStIVLt7SyVHvByE1PmDlEA186S/Tpq4/6BgsB87+uQcJQCmQjYynq2NOpw
xRc7sLQ9XNSeDcAt1o0kFU0WPvGcZfazg5s6bMZkHqFTJbYDj9AY74Fkqx/1kLW3hABAlK3sQfwA
OJGRJ+yP+CYTUcMAbflSETwdp797IqGedSKIfUvtNrxHzRXjb4pV68BCGtGvOpWHXYswDccmndTI
HkbPoqwocZUnRIe1S57f3EHxqe3+OgPXBiPeHurxEkxNPm1EEmePoUXOHPaEyn7Ec8uq5+C9fhBe
Hf3gyEYRPQhs7xUtU/oc4y34YpvDNJ8JF08SRQJKmysUVd2ziAqMIiw/kE1GQswbGKHxKozEzPwg
Ef13OSn93CGXSL84WJNeWLx9XBAIpR3cZFX5s3OClOiN3qjRIo4aI0bnZE9eVs/5LuA1ne5wzeG8
0CjczFs5FEW7M8wRwW8trBz6phUSN0LGCPJ51CT5lQVP8apmLl+NIdme7AVqgN+NBG7FK9MX4hwY
d4Y0JnBcHm7Zm6/Ug4sapc2IJ7VJ2/yiT8yGLxFiYPhnMVDSDEgPKTCEMJ6Z2gmgigOYvKVfHcDH
wgAOFq8u7Q6xueskiIdYOjeYOd1rzB+xs+pqQZJUamgTOH9ONsFqooP0Ja/r4IE+KPTtzknbCCpT
J7EVN1b0NHpzAxkV9Q7UgSXBNYyWwAQiVI2GfiZLWk4koxdXJm1zgyDQktmnz0JvNm5ax4+Ah/WF
86OO3Lzjz8z6Vlbc/lb2UXRGah0lNaLNyTe0JwmwfI6aecRHEdUPaQFnc8cyAN0dblyNBgmDJaai
zA1+hgT7fp05uP+yiWoRZ6UvHNqOzmjedQ75JlDm+hKvqwxqZ1XQXYrXhZ8txMCO4Ps1x7XZ2+f4
ueEJLL/GcPhwrOhbuHcTBi9jO4mAwD4DQxv2q8AVV001lQbMZqO8DbXtYyAE3Sf2pm6IUOzl4L8M
YIbj86QmTtRjCjQEmGWlf5MVMt/kZpfj3j4IhlpV2Jg9CbugiVmhzQvRv8GZrZbYZewYPdAxuUzl
0O/qYFfbRpys3IiiJ9xAL+uvgtj1f6nGHb9RxcRSoskZ/eJ7czKs8D9m2K3qOn9lH5iZKB38lhk9
2ALopRqtVz1lfCsjwtWNNVJFUOMOJDK5SgyPpTbofRjYUCzNG6ft/Vsj6bqHKoiiG4fQt9sI4qy+
KFpeV1Nb+GtzS04PTQExajUN4F7X3oCOcY1JUH9nw+fB/1GpmcCUHflICBmnIBLqSQtA2gMBzhpn
Q1qLlFVq1qkN4c8hHREu+9q3+5FudiQ2fVX7v5PWMV57k56mmDVWBduoLZLf+GgGWH7DYmfGbJJ2
lqXlmUqasdtGZEGm+8aMzZ1Lb7p+cFoBl1GRnBc+8H5EeBa7MCjXpWIlWqWh4X0jaTHKLqokKbLL
bPFigtrqdXLp5lGDTiUTGTkdUZak56kCH9EXeSkJV6zhwxEmQuvVRF3QXKu+Dmq+b5B3tjXhotam
7uui25uG7j2SfoqYOCyPeC7qgEkT7oyA5Nw9yZ82oqdew+E1+ukpa4zkSxmbPmwI+glQ3FvyVRYb
b/MkSitlD0SmADgpmeIerTs/TLcTuaB600PDICcnwXcW+KX4Svhs+KjKKTcvTFKaLkjGk/NGkam5
I1ESFXjHVLlr3DQCak78xJkvAfhceEM/XheUyWhTTUgJYJMSwrAZZ3znq2Fys37bOq27SNCILT23
43k6g+zMFg1QHvNaK8O9SichYZFmbe5eZSU0lhWbqZ79SmT44XrE7v0gc3f0diX74l/D0BGwTdh4
mK0bsIoF1muFjrkg0vA38T8B98buBFupFjcqAODIxREybKLRM3/yuZy+8jKpaW0hEb8vrVFRG6ny
OyzzUXBe4eT7Jiq/uEWbnQYAvsd6X44DhCbXzOlPtpUcJgx8nbNt+pAuOv2A9oq1pCOeshI6v2rm
3iB5UASywdsLU9t1yqTd2CO7gJXQ8Kh2WUv07a5xchJaSzRpMNDdPmVJSkO5uA81/tUqKKY1mW4c
6OFCZCz7NsD+r2jl6xuFct06i2ZtgKf22zS/T0n/gpwqsgACixzqeoUdK89XyBhsfaYszd//f+FM
2GrYo+bBLkrDl11hvQaGaxAFxD7E/KTCeaLVR0nD9dzFUYCsxT0q16RZ5uvBxImSagIk7aT71Uc2
8SoY/y6kBxEvaz1FwXkUPzDwNBeRGNqLrJqCfxxniv6+quPQcHdtmo6LJPSoWqVRdhVN3oQ0Nc1o
Xxlp+49LINaScwlW+JNz9KlTtAelgUaIxw9fTtl/lFuUFbCdtnCuIicpV9GAf5GwwfZ3YZhqRdvb
/OTcfkK2phz8FA7t3INE92ik4U+ZaWVTRrId2sSc9Ao+lMYMpszLpl9BlI+PjiIT1pR5/ZQaXnVb
a9/e9sokBSiYQcZEgQ9sJzOmJWzbpbn98YicKrQ46Ngp5yJHkceiHCSaglyPCrlyyF1OQPIA2U1J
tZ4Hz7jrKjQXPdlin8zA5ZkeVTOoKqDjEj6Xpa/+9jm4IV9H3iiuapX9pTFJAsDSLvHha/vzrnUx
p8YelOJ1XU7pJzW399dm8i86VRf/HjCqoxqsGfpB6hVcu5kTfVGmIzHsQ95+w3L2yjaYRJOc4kBr
GH9tsSD6kAopwCoqmPR6jn70FAMRKEdoxK0x9hecd8hcEkG9nSl6AtbU2QvN8OSTkXbejTTSVxQ4
tGYRphKn+nakjUb62TwfNMCJdYGJhZPBzOanVHF0xR9k+4/n04kZz8Lis7JYAqUEVZajC4q4n+oK
KWQLl3VXdtiTQzvI1vPEHpNvmhNIiM82X0qP87fNgaTmTIOUM3rwRV3sZkS6F3Lq0SbZMQDb0bTZ
FX98kycGhc8gKyDiE6r+x5q+MRnIGTWnkE1IBcoxpUAuyqsosXailr8+vtbyVN9OdeTXwMCQDqIj
FMfdhRGsUz4VLhIo0LRXPlB84yyxDd/Bte2CXu18O3zu58kAXxgJf8ln9Arvk/r8e6MN5Rv8HzQw
wQdznDhqoqGtg9+7SErMQHdEhJkzSUrgk+0vuWzGB6Ou5fcpGCA/gDQ2oA5ZS/AR3grvFyHlfvnJ
AzhRZ/XEIncSHraORVz5dpbE5LlUB8vCkDRkXWYzyJNlg1ER7nOfR8CFJJlo+7CEnpXUs95kvVXv
6h5/J+CQ4dtA/W/bV22w+fhpvZ8Zy33RckIEhaPlWGPdmJNv6Y6ZkWR5tplmJA0u4dvbMPSMs2yG
Rvrx9d4vRkha6TPgGEHeSjP17TiARhE1E5FeOXHJz5r21CruOgIuiM/hSBBqdtdJukB9lYe79+OL
L//426nJL2QhoqvCkkij7e3FnT5JrIo8G4Aqutk3wMPXxKq4n8y9E0PKzOMlwBSDVfKdss5xiOZb
pIZER9mPKRLquwYgDZEnc3sOPh800cc/632fYmnjgQakBUYV57h3kFKXAC3JJ62vm/BWQbveEH3s
rm2ChT+ZLicu5dJjw+G5eNiEdbSkD7nZyM7GeYOwdt7MHSSDCbXMaq6D6bOF9f1CwhWYLOxv6Unz
w94+rdDFa0ZiKx/pKcqJUCmqZ4w8WUUvsfCuI/LpxlVgjO0V8UsCcJ752yTXeoOoUqyrjoJx75bl
hU2G4Ir4iHlLiSbYOb1NCDYl2vEiQ/f6yT2fHB7TclH8IjSlvfr2lgd/QvsZ8jZRrEr+oWM0XEpg
Q7tYzPP5xw/9/YpCM5pn7aMp5BVmJ3l0LfxxxGYskdYsWPlt06ett+nKevqVRE0BH8MZsm8FzJzm
IpnskC6SGUfDa21GabcA/Op87eWowDYWLQvzvor80P9k53EQRLx54ZBJeCzCnN/xi6C+fXuPEHrb
IBMQgWbagfoZaiMZWiBdZn+dUa6eNqEx6GzvkMw97gF++foJAVGLRDh1g83kKgE5sHcaWhUs8bu6
qktcflXdj2wnS8TjdH6MmzDrzGY3pHU3ruCkklxiYkiqVlP/3+ydR4/cSrat/8pFz+OAPsjBmyST
acp7VWlCyNJ7Bt2vvx9Luu+pUmoVevpw0WigcVo6mUkTsWPvtdYXluOafdFeqiLpsqDPoynoiA+Y
SAAEHLedRDbNV91kKOOdF+V1mzv56ZiD1pk3V8CSp2tNGJJYQpOLqouybj+KRkxbgrazj/QezGoL
nadIAxqGMttms0UmDXsqcE+iN+dLjD0Teb9JJYZNNTryvlMyNT/mzBfuzSSdv0iZ0i1MPWupfKfn
1m+ovtRHks8NWgzwk4lPnJK4Y5qYxPd/f/B+W0RpWOKZ9Xgn+Y88LSebKMwz6k0SYjQOel5rE6LS
zuM7Wsjfyyo0A5yP4JKtJnAWuLePDlfKJVKBYGxySuqLtAAqQcDy3IH1KCwQ6osrlse5DUt620lZ
HFrQawrYeg0gtWai6cel7YltNPU4sel0hEYwuEBT31Ey/X41ML0hkGVOaRB1fSrWceht6xNjPJ/J
zbSPCL2Ai9BowX96zXnRWQZdXF3rm3SycdETsVNeVppIMdBVgSYSKtiSQsz4++esF/XtQ4sqhAwi
LGQckrnyby+64J8bXeEkYBPreGsnDkGIdEqCuejLap9GEzFSrW4iQp6s7qy1k8ze/f0b/FYfYBPg
emLJRvyk/SbqIf9uMJuFb2AZldh1QKs3EqcZBJApIjfQ7KfAErq3N7Ra3vz9o3/bt/loDxkU5yQU
sczg3/74iVG70hLBPHVsFn/EeXKZNFV4x6Kj305hVrwjw/nDo7OeQuVqnyLiwD252GQrashpabYA
otaOU259nfHYv3NHX5V0b2/patrmJLR6M9eK/O2vIu5R7/OZcNHEKWwSllrc5YAA6Oy3VA1xAFIt
yradiHHbMPgtB1Jtrnsi5Zjw0ltCgFGZw3WVdOqLsPScrBkGiFBgrEodmCzkH1CTTJ9DEZO/WVcd
XfXOGJc79GvGVS4lwFJjTCSpgEtlvuJf5Mep1j0RqCwbLAK4KNN4ecQY4nTqCrpttqwUeOWajIUc
QWTu01AU9wkawPCbm5vNcMA140Q7sr9ML2AOG+LiRSVMHKpAFLDtraJfAhrPhQWII4rIyhniqd8g
vXI+GBCWyWysa+OWM8lYPZD1G87nk5EtqMynoW8CZNcTx5RuygmUrUn8h+AWdc8Lcix9G0e1PW3T
OMZgmjj07fd9tnhUFItZXQsRwlEZyL+S246X5TZCaGVusG3XXzzsL+EhNrDCvIALi4+2rHuwQ3G8
tD9Wi/8oS/v/z7wTiQrk/2ZLrFHdPyO4rz4VRHAHADnLt3En61/4GaHt/oN/D48Brk5Tk9he/ift
ZA3XZs2j0ERGyJto8SL+jNC2vX+odB20mKC26Dyu/bPuR4S2Lf/hjPtDpolkg53wP0k7Oa3mNA5h
aOT4fPY7DureidxlwT7btwkPWKk041wu3XMdOd1e6It90WPHOUv0ojwnIdzbuzrCFbOdUd5ImTfE
NS0SbgV0ibOyjNLHXy7hzY+V4r9KVcBtK/vu//zrZFVcvxgS3XVvw1SNNeHki8kwFemYW0jCpro5
L3vFANHoRr4oMEiybkml/PsHniyLfCBlk1wX//WgJk+tpRbTl4R3z9jKOlS+1rrtGZbL/unvn3Ky
z6BGtLF8aHSKVvsbA+q3y+JKCgG63bq4RgmxmMLFRInRJIyYhGk8loYRPUaqMW7qGejM3z/61eD0
y5LMZzv4Vzl/Ygtcf+l6ivilKUvIW0O04BQFJpHpH6Oiys+6ktxKy0L3smlzwrqL3hl3npOiJu/c
tYUaK0xCluawpnbOdW+W7ss732r91NNvtRbqq9aK3qhx0iaUhJ16ZhgRbI6ScseyLA+Nji50Uwoc
k7W3xHfpNF4njerO6xmfezzrMcbQQfuQlRkPoO7dMiwP422L7qZ956k4beG/XrS1pWSSVER5cGrT
chfpLmimOBVEnruOgsDpplb7aULadJBzpn+wCsF01CG3ZK/rae9Tmsb7cHKq87oD0PL3y3X6WnAP
Ea+zZvCu0ok4NbE5izPNcdcSgUVhRvhuDJO2BtATSMauz7Htzdd//8A/PTU29FHc4DiR6decPDWG
bPI0iRvYXgDAGDspaWyyCtRHS/VNtUtUUlSO4/eGWwD1oeuvZuaZAeaL+kyEMeK5cVreuSusmafP
DI/ya2N7RRAYJ99p6jq7MXKwzqF05G3bhyst2hi2VhQyXiNIw5dt4b1z6U8XCBOFKi8tnj3ovBoL
5tvXx1C1qbwwIdJEhiAWTbhPC1FF71zvP3wKbQcyA2lVrYfs9QH45SUtHUHKaxYypsw6LqiDk8Wn
J1fc/f22/nYF1/AhyjNpriYS5kInH5OwTGTgqbeZM+eXlRFbxxKxBMBDRCj7RSWIL0Xh3Pz9U19P
T29edj6W/Y6fxtwOs8HJr+stsskbLbEggS0iPIjYFt8tfYpLRptNTGmlr4EuZk7Y1CjauQ3CsiJr
B8EDMX9QUaCjC/ZG5vRe299noonjPRNM6btzldp+ZxsIllprru9aSbA+g89luktTO7pYq9Rr3I36
bYM2BFxWLzV308xhdxEtTOg579lIE+tCCy8hblXTXrEc7DstNaorLqMNKJVyLsCxSpKQQGODig8V
xYqMZqyJ16x/iuvJudJEMZa7ITaqM56TlKG/9PB2ZsSckpebZDAfDCXz+85NchAyehMZ23JU9XDM
jcEpb6ehhJ7nENexN/UZUQZpH/nH3raXMKBnmj/R+EpC382EGLY6srYE5UDP2cgUo/wsUByisisQ
3TiqOXbE5t2PSdg85VYq/aSgQ/NepX/6Lr7eUkRXLJJMXE57T3mXLgZyMnvLeBjmd5KHezq+Duo5
xZB7yYcrjHtl8PcH6bdNY/1QolCQ6PLvcs2TTWMMwwhpaG1vkVY6wWIUhGqWWLwNUTr/6VrD2keX
h08ic4RTy8kjCwEso3Ty+CjeinOdBN4dWo/Mr83aOuM5n3eO85+OsOh0suAy2Wa0s7ZYT2e1NPOG
cFqQfOiV119m83QdxoQCWzoiJk1Sn9B9ee+w/4drihn/FaSCw887HdZU9FYEsh1+aJJYOwYcjs9Y
otyZTSQPf799v+1inPZpV+prvsWaBXiy+nSphShEVfa2c6YCbrbXHjW4mrA3vOVSL4rpnc87jbVa
ryc2DdB3fB519ak/MAeZSEJNLLeF01PgFK733V3G/HMSL8mDIibi2WJUiaqqalF9FMS/3mmhnGCc
ZrZJ/mXtVntnzAbavGmr3TSRTp/CKjvSIUrh9u+8Un+4Ey5rI5NzF8cXfei3izM+wpozcCUBoZbe
hVJJ4a/p1L5TA4X7+53400dRj5JPQG+drfTk6R6GocM0G8mtHnPgHF2BOksI189Zld+5CX/YcvDI
rG8s41nW/pOKfo6Nzk0HmNLdYocXakEqB7lZI9CsQ3c39nl6blrm8M6n/uEHcli3cLJoFoTg06lI
5XkJXLBFwrvNSqiEVuK3RjdvVDS9l7b1+1PNCcJEX2HBXjKZNL29bTG8oHxeQfNQ7glkt2DRN4tq
0X2Q/atnff6O6XV9DN5upnib1k4oY5/VjHayCIaxmRWeA4Kschp714m5v8CuWb7zhPzpV+G1IEVj
Xd3RBb/9VU3Si9qzOntNG/dWCZfam0WsrkwHmI6TNe91jn5EEpz8LlYGZxX24Oal2n37iXnmeZzD
Sm3bOwO82zSZyt4vdWvwiLqfCOItKzMG4DHH9Vk3NUBdMPzCqA87HaWw69bpnQxdrw0619EYLjrE
YVbJkJbbWaAF9ccc0lzVTZQRWrGEBzw/wxNVO/LJcK7zLwmxIHs4GuP3rkiQMkKJN3aNVOzcuRmP
akdvXDUbpDsRKdZZk1xNS9F+nFKNskVIizNvvar9SrvLX5p0mpyNpUUrfl5r1beYMH6spCTxE+Bk
GuPnsKL88r2wQpQfL2lzziFN+2IhpkSi5ejFY6cUmhXu9vcs7sKrkNlpQjGywE13215rkD2LEhRg
gwSPl0kn+4sBRvXZRuYannkyt9eLGM43tkhWuLCT5+GuyxJItTOivStLtBMyWSiM+oauUs7hr0/k
uamyKkOjEk3fjL7BHRRHTvHJqfumCCZVGw8cFoYPeYaa3s9ynBcXKgeJSmj9TGNuaEGVdrVroUR3
lgw+3Vj2H2JUqsTgLybnOMCtRb7LEtxe9Jdh+OwTJi+UThPIUsSLLQvS1ObFF0h44q7OPIIEqybk
i4x2xiUEMwXYPcwj/gklof2laMP4u2MMSNDnLInUrgVgcQccmGALoxnr69YR9ROl24pRChOQTYAG
S3fTFQ3U26YQHbzLTGA5SXBUo3GzdLS06dIRazaA/S434BY0JHrLFKqjctweZEXhkL+mnJKcSNDX
Z71REkJOWLl355ll4+2byRnPNT0v0ebqFvrn2kOvtvESvEPYSMrwnDs46aQUzYS2zEuREX4ZCcmk
qV3n07LWQdynoamulFv1eI1FKx9glgkyjYhwdi9Ht6iOgoiSr0ZleNk+rcwQNuhIaGWWNuWR/Kqy
8QcwPreDsxgPfBDNTewZ1dM4lcsdz3UCwCCuh29N1XoKDg9czI1RsMltbDdsrrG4yjz4+8Zz0vJn
R6aAIF8SaQjiOBKf3r7kKIP1XMfnvm1iWD9N6VRbtmDjEj3KGFB2AFTVRlKgV9ZBm1vHv3/676da
Pp6wOgbXhCZwtD1pT5eG3jQGYyswHQJjB0zxZtvmhJ+6s17DS7HrHRPbiAIFR1Pdtd41LDJ5bXDD
t66txotaF/M7lebvWxWvMwq2tUqhEjud6fSicEdRgNpqXE4X+NezG+HiHgNbnN++8/v/sHdQdq0/
3mPwgM/47eUnXd1UluxXmJIzkso+zNs5rcoLaTkQCAgN/hQDNNoO6WBt9BaCKwcQyG8uHIrGCWNf
qpmFyrXK3d+/2O9FgkXawOvxF7smoqG33yvJnTWTt5SQL+Gva2r0QOQ5tdhVLmy+MHPKJ9EP4zsP
4+9dHkJ4eCKotzh7E85yssktaa0ldjw62yIcoqs6YcGnDVgf8UPS2gnhV2EsGTaAyuSNTHp5BN7b
IQXXku6jAFX6/PerQC4Rv/PNHkjDGNkok2b8WkxyTypkvZ3WTFozooIY1JmFWtDeZQ7HQghKYU0y
PbEp+A2kUldRlHIcMWoeH2wyGkASnuGvw0zP1PdwHh2nDDebX+Tgmjfmwmw/aFrqSz+0s7Y+cmRm
rSu9cDqLatdT21ZvcoBDkWk/ZUrTDoaTjQb7bzNAqOr09mCkTCM27JI5CJ5UZxtFZNzBMSJy5UNs
R6UD4WnWO9TThhnyMqnkKsfZv45hdGx2hZtpIG4K4XypS7z0m77Ac3g0nbx1NtJux0fXbQGUz1Y/
l35tjdFR5z48mzX2Qd8cI2jEyAjcmT8MYedLE1Vw+4pZae5ZjnaffS0Rrk7eiJz0nBQjE+vltW3W
3aOzjEu/02GoXSvWXdOH0KVHOyudtWWbYBd76CSthEAZU6Ef0EuLZdvbGsiv1ilvBtaUfjNhQISC
Gmv5U6Mi048nlJeoCEoaXjDgMX43AqHGpkp63B/TPIM/IMKvv5kqvHpp5ZZiz76YF9+KgUTShzXK
23xcvNg2Ds1c4RqM5jbVArOspTpj4+6Oyxg2V1NXw7ZqJON3PzPDJSOkYqqsYzr2TbtHUpwlO2kz
J701MlftRGyZoONaqMibKcGvBByvbmq/wjpwnQwNCihAH+ODFk2rUSkmF4K7Ga0IJdWKnq9f683W
0NAr7FpT677EYTjeslFHXzC2YZheiOz4TNHrQDfyyhkPCKSjZ/jEbJRlrHUvnCcJksjTNkz9uEoA
SLjzmPQbpxshOFlFRqfAI+GfbElU+8HYxP1D1znr0j+hzujnyu2CsSzkQ9WMst52bT7taiyxqV9J
cyU2QLNDXSEmpe2Wksd0g9qCBANslfI6nRPX8CE/F/OmDft43JRG3z1RNXTaRqRe5G6qNiHpauHt
03dkPxWPvVmJIgjH0aa8E0P9DUZxFR9qq1ajX5S6waQfkgc2A9Xm7Z6sU/siXVoPnUgSuQagtPVz
5Cy6QzlZMRTIasbsZFmds4fXl8SbfhkHhT0AWfzF1IXaI6Y0HkDmIOKzM6ZSkgpVdHLbkvpAFJKV
xc+RPY0HUXhuFCShN2lbqefm81LOzovCfUiQtgohIRgZw4Tt3LWUhf2UIEbi1IqwfSabAk89RqeP
JDOb9GSmfHpGGw2TJ/J40jZEX1Z7LDlrZRO5z6ISOKBUl3nlFiJsoyhWO+1REdUA6IWH6mxarPSb
LTtB+KY20KQnVuWz7sTAikeo7rhVPPEwTIkE+SiUuC16c8QsSpvmnlc97LfjqhHKUtfBEOSpB9wL
2fdxcIbLNqpTg9lDPU+bwuqWR8Oro895LyWZQ5qCjZFmvTX54KgNAFkCNUswl6Cqg7zRSXqgA4cP
mYN13yJEmqYKc9wsyVmWU44Dl0FTYFgRyAcjzBFPEKWgX+cU1bnfMHMHiErZ/3Eo4kyCMmxm7B1j
zWuBA8w4CvIJy0D1EMKZ6Sbulw5n2BiMGbEk5zKX1rBbOFnehFODgbcoHQuXW+k+ZiqyzzqEn2C/
YdthQ4mX6FLH4Wxu9Ezqs9/ko5tv6xGuGDyyQjbMZWbTPrCxtAhzq9Eoj1GOD+lYK9mIIBuK5KoA
gTn6bc8J0DfdnGCY1okWrL+6E97WSFGe8HNoyBwZui+BYQzdV1MI1jNgR+J6YJWMaOljWwa5qJTy
QeamTKGmTHsae4FE1OStbAEv0+AErmnFT1pomDlbSovFvZrqeV+REQf5UssYX0VulWXX0upLwhS9
fpr3C1Es3825yZzDSun4wJ1uG+YCGCC5BCNlth3lzuqzwvK0GZD+PCvOCHifUGIGqZvSGsAF62A3
x/L0OIQle1akqvxroi9EpZm42j6AJGtuG2yp8RZzeHnRzAmAmjpccAF1ypqIGLSsGBqS1Ys2wFSK
3KB1q+lzhAVu2BjUzc8YRZbPpFCgeY2rkl20H0xYK9xMdYGnp2LGJG16tX0lZhmEzBlGfH9Y5/u1
OlOV0p+Ltq/bA8w6hvyaUYDpTUO882S4CWh5mIqgv72WCP87bP/Xmnfx74ftu09t9e2/jl3+qfza
/YquXv/aj5G7cP5ZdVHIYCmi0LestpsfgBEh/yEEkW4tBAS08/aqtfk5cneMf8BSM1JiNGtwUJeU
gD9H7o7O/8UpxSMUbA1/Q/L4P9jumx81G8Tvf5uUfZJBZZOPjkrdpH3trlIzGtlvS1yq7Jhg2dLy
WR+7WxKQ9KPVRg+h2yfBMEB08xhEB4ZalmxTQ1E23DS5SsPcOEvSrNzp7bh1aye+j7TMOixJfEXE
AaWy6LPbSX9PnPSqrP1/heiPb8t1QZ5ECw39+Mk5bVyzJyoiMf0p1DuIvLm+6m1a9wGDjzOy59d4
SFLvaJAzSWCgpZq7eGgLgHky1Y99wjk3oFtW7DBiuQf8luYmj/Mec62nUgz0yaI8gIniWzal/ZXW
wDJKG04Z9czetzGsdLmNHUNsVYWbvnbhpPqWJ8xlk4YFbRxhhF+7iBEBuA7vWx+G013c2Cpl6RXZ
jW7QNU1yCQWtbMP8o5cVjGp/efx+3t9fhQon0TLrFeK/zAjWvCGGg6fJfP2IqN6mheBHFfAh5XUX
cVYNF2Btk+4Qj9qKkklwAFZY1o5JZBRgBsET3dW1rGB8Yehnp06gAGpzrAfEhhi3CX1fujC2XWxn
Ntx3vvGrRPftPUUwSCgofXB0ANzbt08gs7nO7ZgzoxGNxH1fhvlRq2zjS8+ghtM2J6EzQj3Cx8SO
bOwjTOcPuYq+W/C1TL9h/t4i228vZaoiIItRw+Y8mtr8REHdP4VFzflEhSSNbvqwi++oHiamWkrh
5ltmfTPNw1z7CNlx/Y3mlH5c0gxjch7mnDINuvgbux91QDexGX9VSBUGn1MoSV/aWLo+1s8ZOuI0
1bfLCH06FLVqfInXGfa0jB9kOYZEC+CHHJy4uKORVX9SGj8jtYFCbxevVtRmUTz5U+GKl9hQ7WHW
3e4rrDxKqSmHzqmqop23wwLKi9R7cTN6sr6uipmOndfrye3fH6B1ofrlrPf6ANmux7CH/6wv2snh
UzRFC1FXoFA2m4Qz3QpQkymXxMzdkLDtCO1cMBpMg5luuQH1orfj4GfdpSOTUl8Ih5IaYabVDjcw
9KQVkCyvPzQo1UH0ovq4pjZlE3fMHlewO0bppTfXuByaJURJMOr1fKnC6lDHZTsSipdwkzQrxALe
4d4a9eGCKWkW+3auLP4SzUG/mWNiVuKMVboU6onIIo5VWVZRU3dRfFm2OVDJyMnS+54ZkAtfEtKy
qaXUpt0QAWycopkoZJLU5wsJs1OnxE43bsjRC4wAZx+tI/qU5O1zERXdJb1XYo2N3KivFkEFTAcA
h+44UkwlCG2JzyDG+yLGO177kLrNm8RwrlGwTMiaShUfmuzWUASab1CT7LR6jnZlHcoPDkezDha1
Hd+3Lq3GrUygpVURZaZu19fpJNMXp8mnC6swc+C+HhnR79z7P9x6QuUZwCPCYjx1srrScMpwNfaG
r3IeLmIqtIsMZNRVQ+tsv4xrMLWdd5+rJX4vMfNE+fXjqUMZj0/OJHPIOA2YKyKAHQTOGH5ngJm0
RT29pJiIzlvbOO9ceHVWr5q9bQ94dtEi5R4NRyNR8aXwGouQIh6VkfSrd0QWr4lzJ2sTnlGMMrrk
l5OQ/HZt0ierAo0JNsWDPxDElhz2Kf039MCIORdg2zvaAI6v1y3hAahbN1JE+SOon54jORRbxxy0
vWpDiu3I1M7oeDt+nIXRBU3PqdjkpfmF8gA2YmdP76yrqyrv9EVmZPFqyvNIsjRPXuRZAd7OYg+K
oLDSC6dM5ykIdWMuD2Dd78sw7kn/TlvvGasatWyatddZXX+Pi5QcocyOBzzWI5J7Eo89kuPzotCu
rUxv0p0z1bCtyZe8mrWmOSvoXJJDM7LDbPAaNEGr6yqg9O2uzJITfIgCIrC5jh9yW86+7o16MFY6
USBJrdXnVTvPXw1tADnO+X0871pxnYbj9eK0YvRxdCYPRu9E3HiC6q8L3uuXUdcB0idpPV2qhb7P
WKjp3GTGBQYnnziMgB7OoJFCrnY4V0f6uXCIztqI0XPP0fRbqU+FkOwYAQIKylipLLObn43eje/z
MKWCTvQVAWXEA5FIzmLeWVlXIeOxJ3pts3Oh9clj4xT9Jznn3lafO2cbvu4bkBfj5Z3X8k97uuQV
cwzmeWv1czKrJBCuzOhOA+9BPPEAZto60MGnN1bmA3JQ2fn20qU+Wm3nvMETsdO1WCMfYWn2iVLV
Li+0T3Ovp7u4ia1Nu7I+seoTKVPP7w2LX6EgJ28MHVy2axRqNpGA61P5i2Koi4bZJAOC7WMosg9N
Y7rnQtBDYXyxgz3gEOLtmXvNqfRAxQ7GkKZ5aYZsPPPcMd0bC6HSuWaZfi+IksW4Yxx7NTTnIG02
AH/TnU5MFZHY5I11EmdDt+jtXR2nAg/Gxn5hJg61lSnIvpAKOwSGk/duxtteNSsVI/tV7kVTnJrZ
PlUIigQ+LR1CfqCeGczWdBfQ4zJ+MOA7XrRFRi4h9iO2LOLFAIJOSYA6kC8PBGETKecrtvfxvXf9
xOj540uhv2UjXf23pE6/veq1W4Sl5hSwuEsrvbEkAnYxE82ky+GYIZU9JByTN737zAgyoOA/m+hl
v9MsfzsweP0OBOjj9mOEwXJzaptIkrSfGkbffl2PX+zEcg6DN+i7wojes5uYv9UoFg8WfU2EMByp
OLi8/bkTHERBtIdOgtgE87eQ3hM/jPobS9DeUKH4mCxU3AT62/UNDu/uIy266Ik5b9Si7DTo/dq2
ODeIquk30sv1zxlCfm/powRkkDUAcKIXulmKfFkHWE4J/Be29L5gzbw0HCqiFiwyaPHZqxHGV+2n
EtpMDuUgac5k5E1uYJnpO1q8V7Hdm1cLwyhzbDR/CDFI3TTf/moOcYOWlA1tLaqebUkqG/4Qp7wY
Y3d5VLNF0zKS412LWOu4pFHab7rRuq4Gi3wPSDr8cXJWLovVpb4t3XK+b6AvEuA06+JzNCbdvS7q
c0211cMqzCI6qB4qm6Gs235qrMV9om6wdySIVWDp8oxi2yaBZyRHTg/Skf6S1yQKUVDt+WmcjNdm
sdRfx1aIr5pXJC9R5bjP+Zi555Cy5Oext6iqSRi0L7LGYJIgKuXgqLArmp1xdtSXPidaqcRjQX/r
hZj6/Lme9DIPvOqRU9qg7+u4q/aWnvJJGqmNwAV+Qq7+t63xL30N+v/3fY2DKqNP7fxrR+P1b/x0
ERj/YFxGkbjOprBz/8JMdf5BKMY/x91s8D8cmh0/WxqW+8/azKDL4fIHaF7wBX62NCz7H5SfZLjj
BCIvQ3ImOWlh/L2lcfKmMEhE2E7FthaUfBI9l7dvSkXAiyrXuqpzxUc8ucyQ7uNw6Q/ErdkH0yDF
Cz+8tnNRMGlGeDXYsXaQ69Q1lbG5kxUpcRkJNts0Kx5DY3Z2cgT4TDHEOXgcNcqcytzhoxsD4lvM
y9o0+gOsk0+mm6Q3HHrqM2epQ3p0nEHs3HmZR/vrIPeFCj+1nZEHVe2qc8rE5YY0hYbGbmj6RlvG
50YiRFAnnb72MCfvDN1adDNFFeKL3jb2Sxoe+3qiFaHbCCi8j+lcrvv4QoDxdCH0KdsIoxf7GG1B
ECpd8L4K83JyhBloommJnSuXahu6odyhuyj2TEayu8mJsJgqL3UfIkz4gcaoP2hwUD9NgxvSJkkt
fWuC++Y8xnnG2JIyrj3UwihACVXioXaJiPWntkHOYUTDh6zDZ5snIU7UBLH9wWXuw8+RUb6ZGqUt
x5qt+0HxJ9bLWfcjKUixGSiN4VZQTkuIOoEg6PNExPqWAa8e+zoVF0FKNDTnORnhLne2NW0YllfP
XkxMpqxEEGOX+rhkE/FM+hx16Bks0W2cQWb3VjRYIUvMQqancklVmrU08gLBD03hbSTiAh0v1euQ
F7MvF8R/Yc+ts5ivaBvSEmnJK33hUFS7ekGknDQ+DCCTwBLNxbGhN3+YkOqYs/mtypfLnt0nYNQ3
fydyh7ggJk9IfNK0uRyX5Vyvb/XoADKugERpMz1qctrOWY/eRzHyIjhMzc+4CrpzRnnyk1DaOYhP
EO8TDeekM/dLQ4inO1v3c1SVxw6tSdPUe7rpL5NcjoYMP1dZdJ21y76ctEOhF3ctshsOdT13lWyB
G8XE+xusdWrBasFYYnP3nCi2toBuJjzFOqcVXK1OM5wbqZvvlV54N/jJti5JhpPdBnN48DgBXUS1
WeDEEc22tNvPkF8OS2lqnyZPIGzDgB2RKmPAwEgGrTxiuvQIJSPijoGVMT+Bl+FfZ2qZ2HlGmV+Q
gtwGWtbcduvE1x1r92FuuuJ2mpnblQNjQX0YxaG3suHKa0EM0AczSRmRa50Yz+f4L+RmivaebI0j
aW0cUYxEC3II4I8k32FPsPvkQtVEHbSNFh6dLo+OTF7c50FU5uU4VERopkiffa2vH9OyfZFqHbDW
HWVqj29towYHFSQAPL/JODBZ6XM9FtXGbBt976Wmuy0sgmjBpD0OOMuvSDmLjsogWCxb07Gq3mg3
k2kn9BiGL3MOmBLOOd8rTOeYThICcJsBFuWkRXMFMzi88ZZdNadnl1S6xrymci6JMYrulq6eLuwO
wz9srfKCU57zAoTknjhL6XdVep/E5ZmoTSpO8hl806NVZfZDfIfYbJ3Y1eURw+F1VXr7KuZXZ/2M
msEgMOByMZlPmJN0zl01NpfFmnvv3VcYGAKiKRG/M0FwrOz72r9iYAFWIhsMbWe7UXUdNtqF0kZn
rxkWE/RFyrvE1PXNukyf1az9PINWFNgMlS6bvss3icM6GwlyD2kpjTWdNffgVMalpyf7xi33Odgb
kv6Go1ual2HP+9aNXwzLM+m6gjwjOHJTKPJOgVwM21LGF3Z9GwtLbbyuDSgSsiBKCsnBKHMuwtbe
kjX3rUHWwhnIOxvmtvC9coy2xB/Vj20ZNcxwnbuiLpJbr0TikOsZ2XKhu+wmZ4XQT8BF8jobb+wi
SQ/aUNYPttYGSTltARImfkwML+afp9kql01L0Ftm22flkAdLqb/MusZS4cpzrNiWr62yO8PqvCPS
I42cDyd5iIspDzdlqfXHxi7ImwMnUKZuQGhl7WuEY/U+juV5awzyEU0U/3oXKQzFIvcgQzVRqS7m
+peXONMQ6md5eLDsxfHN+Wunp8iJVV1QHTfTITGXD8OgDHYHO9qOc6M+2F6xHcxqwFgwdoyXKTZv
0pZQQqSCwOX6OkgHRgL9YvvtME5ncUiEmUSdRwlcMEg2rhBZHHpauDcch5k7NgmqdL28LiBmu2F8
nukVX0zLtrJLbkRYv9BtTTA+xHPgGE3ybEdVzoJb8CNZfXxJMKkhV5ud4uExu364dgQ+rHhuthj+
0c625hUTAhM6uLlceqk+PQ1R0x/yfDlylMz2dpwSd8icdhsbtTojZifQmZtl6mLmoLxJyyZtN7Fb
6/tw9oxN3HTVpmYLjtLqEHPw26RF/Tx0SAlEX98XXeuelXiTCW5l34zaKTyuHr19hduLNZw5SJ6W
t+BsGTDY/Vm0+teqLj+s4+qzHorgQ69fDUY6btWCKtfOFxIPLZQVFZy2iy59WZBibGeE3nKTVv2d
2Qv7EDIo37a9AK6exVseQv0gG827URmcoj7p6yN7BN0AlhC/igxvp5XYan1+goNCHJ2GL1qNg7GI
Uv42clTTLXAbq0tg0uW1auWjmSZ700EbbHUumsCm2FTxtRcVX1tDbpsuZ9+Iwy8514LQ0P6F4Ff+
LBY4X2Oj2TlLEj43YhjvIpeNL0R06v83c+exI8t2bddf0Q8EEd4AaoVPV2nKVydQ7oT3Pr7+jSSv
pEcCFMSeOhe4OGWzIvdeZsw5dWKGWbcmy3EQoaTESW8/krqbIgyyu8gj4nqDree4gXVIw3K7Qytz
g31vzdO0AEpyrL/O7eAzsghWZqBbkx2X/C0uuTCzN2soHnStwDGt99SlDrQs482WKDf8M5xeeV3q
9bHKtGucf1klzppW4ceW9VF2AtTzCcmUayg72r03dC+fwtS701Cf1VEJ23IiyIMM+qSlfxNX9kG5
MtwIpBD3EIH4+GEQlhrdTs/iV5WcIzcV9Vs7JQN7FbySzE651LieVFPtCQCO3gDO7qVNoNBq13qx
V9O3FTR6FK0umMvqM1+Ks9jLbtHIj6iw3xox2Wvq+NAP6rmr28vAA7PNKf6xnVW7PUEkHok+qJDY
wdNqamCWiQgKtaK5mfD9J6o0fiiSONwaLEGxG3NEc0LPXVYfZo6tepKaHwL0lNf3PC7mwPUw1QS7
Quo2i52L+IRzk9X2hNbLw0NawxpVl8M5r4K8Et+3tsHkU5M2J1qiC2uWNFT1SnJHIYJXXdRHkiDw
/RbX0TOUtL01HV9Lb5v4OxW6jySZMvb+BTd2l2sHbayrwBoHJqbV6gBrRH7aJaeS1VtiGadOm3m4
gB2VtvtZE+u0Yi1vLYlrDYmfD5RgraJ6Str1jnL/sYy2e6Ng42uITty0bnqPRxWWZH0rpIG/YzaV
bzxoTFyFBkh4hl7VvxEZP5a0MQ+Ydf1SnTX7Gp3dm9Ip11Ic+KlwY50TVG/Co1pKV3PqeZTkKTpL
/XxrE+mGs0rQcRj09Xp/ERV/1JYqWPlGoSjG9Sfh3NkjiWDLLs1+xxoqpjR9nLiq01ZQ9ZD74Iwq
vquimpQnc8pl1h2NdS6LnATErWxvvKcuZln8YCLu1SpJVwBB4m5iu+TprIKYLzHCcDumBkcl6md7
RFDjtWJ8qPs+Z9uiGo+DYDIL1OCin/H8Nb6YqJjwT3N+jAhrcu8+PejOAKD1FuVIMsE7DXU7uhK+
AjaBrAXO4V1lW3lKmpCun8V1W70oJ4ghiZPdVMvNsa5z+YFOafSGOn8fo+iGk0n6zjbnaHDTD81k
eUlDFa4nRXsopb7xuZHZnGKda0vQ8049j+onjudyWM5YRhmRLOxqE9djG0yS4xAfBXZQc3uI6RsE
1rCtDbJaHmSrmA5wx5kn3beXcqeNLGKa7nFJtv48RSg5RKYfT8KKqblusM6145KXA2M2a8dt2R5E
0Hg/NWDNpVWwPKWI0xHCw/owmzT2h1iunZ4zne2HWjtTmbElYh1hx3NduzjbjHtoowK/HflTambr
Z+X9MTF5zW5Vgf9J1maMZY1BtFm8vidmrhDgHEs71v7VvqzHTSL9eux2HSPq50XSN5cos5qH1Oq+
5Whq/bxfDxVB04XNBNh67vBQ8CZLwMReHIw98bGJW5vl6pnmBn8IweeM/FQvuM7Cx86tZpyXhCNJ
niUjzI1eDUd9LiGoMM0PoQEiZx7W13ldJBduHWNiXSrGc2Y1+EHny3vCAAx+kKgG9M/t2p7IH4zO
XY4NblcYK5RfiwSxEbZTPvaMwbemDdZ+Uz6wlJD9EXHTXrobCzumyklctDJJnh0jNjIzHNSFszvg
VOGPVQ9iZFnC3proikkBfTakXHyd4TMdrR/nl41y+2VZY2auKFhIzNTKQALKDnHWHVm0EFYgLtq0
gaq34iFCm+1KVYUK14j6U7FGubtAhp5bS4ZPM7Luz6QMs9NauXzqlCFIpeq2WK9FlQgy9OeLgWPW
JwqkyMvhm7jJIzmUBWzdt6r9tqpeDeY1thrkGdFsN2TfBIa4KMds1SJHR/Bwwdf/HehMe64nltPL
hu3ywPvsdZUbGhuNkV2EkXMA5N6xlhS0U560T1mn3TMbVG3HUqfkaS3fh5LnK+oWFy6u3+vFWGA6
QCnPYs48yPd3JNm9L7nU5NdRERdfbHPJbdT0osSYm+KV7M5KWR1rQ1tOdOfLpZ0kyxvG6m3S+iiY
cFo9NlPOLBGzEo6jeD4Y2EIdsznKJq/MtSgl8CnDu3jdHgqs5blnqfV74hgDbpAtIaHBnGT1gQV5
9GaOdRtOGk686RRpvgUuyK7OMEKDxtAxjESyZ92yWT4Oe0Hid4kmfdhPqqLtoinXrwr8X9gaUxnU
K9UucrNNe5Nba73WUibfKNS0LwUZwsMijvdB46bM55YznZMoUX+EinAFpZx2sdK0Xovz1LXUv5OW
0Mbm0g7Sd0xkTdnuZIiQenBMPVSG6mvlTt8jpUTxUjdlaBl961tY7VB2zplwtFpNuBYyU1AovekF
797UFdq4+uaJJC3ZxNSxxD/7KIypqwrZdstKJX7jhc8OC6KSXzWCDsR3XQvM3CqeyO/kYEXCa7fi
xlILjkUoouUlKaHNqnmgb5nl9n2Z0mq3Rkr20am4T28WrIujTmRSM+Au63AdJTevDSLexrb4qa2M
B2EApO45lqQtd7oR+NgTEkwnbWwWtuS9VDJUPzr6/yFRYtnTTUGUgqHr8f9WF1W4LRS19HVTF7+p
aszkvGS9/h6Tg1nZCeqdW6VX9SXndwyKmrLRIVM9P66KOhueVrXSGS5HRNtR4jm9mi3KH1VLpJO8
NMqrnmblAxKqhepBwm7GLgo16RzIiPlxXKp5cxW+ZeLVLXLlVCpehEZSd6UkbLey7+lMJaNodp1i
gr4tCRHj0HqULnNbGxd1y7XfaExwFaMk5hIzwXHnPtfvE/7MOBiqlga1PIJ4tG1iujSi8pdWYBog
LpHg521MC93KrCdbtF2rhDIPqTQtU8Y6aTbqYS8CORKCYREfcYDprQWHFt76iq3tUkat/Fzn9BZl
1fYHuYsY2dBa2VxzlsHaU47Z9pp656YQCqkrFVsfyJH5qSX1bhoRrIljLXLaI5eCucr3yShOjlLU
zQnwdNlp47RfMhqmTDhUifLUdZKjthC8DPP9gXZkjPvoOqJBCtV7Cldb1b0z9h2d+0aglIX0ejW3
oFNP6MgxCCu4ISP5ym+xk7XhTdUNdvyql41m4o56uzO7yskg4vXprZ3BXAwpKK0ZeEZ3AEztYX6I
KV1vyC6A6TXB1rLNslMNNIJrvW6VzNHSgitmTivZJeCh9Docl8TlJS/0a7NurlzOPvEsT6pYegDY
E/ZS4Vz8Qnbq8CIzrhX6jU1m/URnOAXiYv4R7/i2KtLcTlC0RPwqUMv4aW8HPdH1vTXmOmvgzDfF
+HuOk1806utRTfNQW7XZQdiCSkRGKpGqxQvTCxA2BovAWmpiW+YaaEtaBdAwBwIH6BUT7WAq2rfZ
32u6KU3cCqUQFbyIuyCtp8qdcM0TiM6sEn9XmeLbIHX9xg2M4cW6OBKxQ6GBqTE+lMw7ZCaWiYp2
QynO5f3A0/Chx/k2W10TAaGt69R5omZ+Kk3uppnsM93zSgtfXBPYDgKksGuw6KWJXETBXG7aTcPZ
KWOEUsJARGn/Iy/GeTOlk0UbPzbWc4V5tCNgq3vraAF9HtBPgmAV+/481hLZJqK2PtTxSm9ikuAg
rjwVFZt05bcfr4K8+urckEaDOSBvpcUrlNrDu/tR1WrPTMDYeu2wWPGHYYbsepytxazUsJ4wT2A2
Zh6kmTgLTARRMNud0Rw2c8K+PzGfo0a7tYIU2x3gPzzvWZGVYKyXTzHJT3HGbzzIC62A7qnr8qGn
pU3d4C+FweVeQhseuyRZ7D6N9nPR3ahUH3KVIXFd6JlXReZ7m2qzy16eMz2+TdVIhkhqkR0YybsV
DQOwW+SmM2Egsrrh8i8EVYYNV45Lsm3RwoAItOqOW/8lQ5wXMXl0p4W0RrG5LZsbF/JOou+nR3Rr
UattGjwL8p6aUYNX4NlSeBpLL56MPaMaIto6g+Onqy+Qink4xMMecSr3GcHKVEs1qDBuZ9qEfqkO
Z6MijKoMV+XC5JGyf0ZUUHObRFhHrDPKt4qXhhnYsC9y+ltMu+0Bp2ynmKsl7NbGJmyWCdZCrhTD
vwvoNmLKgfcajoQDC1gQqMJmULabYiLUhfm2KWKgt3gC6p/zbNLodRGXufVjYAqtwLPbRf7bdBED
e3UbTiLZTdeuXyfXSBqOVlb1pG6b8QtpJPhmqHIaYlCEFlFnHUof9FnII28bMAO9Fk56yYFXwEWZ
SCzIv4rwa8RdbZ+06Dos9b3rXiSTYD/LOsOYQL2DkrVkaE1j7mNKjPbHVtTHKD1aqenWU4dGVY1c
vdmDkLhz+9pIv/gjflKcz3YvtZ0HZXXJKxSHsbYc6gKWC5vM7bDgsWZE4qUc2hP2G7TCcv1VicuZ
DmRXzvNrv3RHcX215P6GTJK7cqsNb+4pCQhvfM3SLAD/Q/HOH4Wto1NE3T4dBy7cRXgW5FMqNOw0
IArF8SCWUG0ltrCERMvi4Grlcc2rnZCaYdVt8aHj4+Zxdzf5yLlD4tWvp0DojipzKoogXBws8qiK
Z+YOdh49t/PDBE8qGNsjgg8m/YOfWsHEXBTPEEpQnZ6RIbVoOFFpnlip2Ml4yNpXjiKbmgNlLmuN
hNiz7pZSkS7q7K464WibctG1Z3PsHUl+19avvH9m3UKzRzvIfdBz7tbbcujQOhsNoMxbLwrO0EAY
MO8Q78XCUD0MAjM3fDdz4CKXfvJ1EXrJMevisImjYTeptTz16kqkDZSdJ7OtcQrZfJqw3vOrRb6p
CPdOLSIR/L7J9diGX3Ux9mVee6o8ngtaPN8i9GyP4uUYU7+4QmJKhzqan5qmf2gzYde1bLCZQvMn
S6ySphGoKTHq7ajiTbEpMVrj0QgTkTYU0ztbXM1rtqn4gQjr3PA70N+tenyQpfGj0hS88IVuNE5K
SSrUrMahOWjrkXGWWlxRe/1yBTH9MKhkkNMcQbRJYcrvJ/mwmucI/iEgHQMT/ZzBB8cvG423CPOM
hm6+v87isyFUD7mU2wXov9Mnin5ON0vfNWvHCHd8VHOmwzptTdtydSyb5G5R/DYM6no0Zlbv2sC+
jhzrZrUtTTfIlK6PsnzZOm5aOcDNZQ37ebF8nCVnT1qMpwQLbVjPg5iJ56Z5mTs05n35lAsG4OPg
yiC2diVK+zlT/blkw1Ztfx+aymu8R608hxrMp88oPAsJvmkYAW7NSRUXfUco2CkVsVnBpjYRk1vD
IJcxC+6UVmVdS+Lg6GW0hc+lFBOYuIsKyRtA0rvMIoGipkWC52LP0fdUWquVFac4OmSyNobFtMb0
IVFLmEzdXSXLeMvSON31fZsRepmSmoWH8T41cifhVXA0ozFOJAvu7vL4JPFbpWRbKplfNZ9ma3Ih
BsKURw7KGwUhKxqXsGK2GsCh6TCsVhfWekoBxENoID3e4nWwFV1416gNc0tIQoqHwROMtbfZH6BV
tqbFb02KIzJrRAoLcxyQPQr506ojFSU4hDrUKG9LZn0SWBRI8kRMnJkGm1q9roXwwCjhOUdPRepJ
KDXmFVZDdZG9MLGyJqb72n5LzKtCWTf27GrxW7KTQUm9sh2eyxY9P1ySo2yDyvA3HZySdNmT1A+y
p6nz5OEF9CehhAZPNLtwq/OvZI2oEJGVMdmjrsLe85PobGNrrygWc0YOvJ3E9ZTG6rNJpygwfg/S
u8A0RvXr08sTYNdqu3KRITsaNXG6pn2MZnzG2Eds2LYNeRlYffJdmKzyknvCLTdhLD4Sv76rNtbw
dUklLK48begNYON5uqPaFeP8KBgYr9MLsEMohSrZ61O2Z8QW+TMi4GBqiSAjSr5A/a4E9bY5id7x
MSteD/o479IavmsrNvE5Lk1Y7ll/mETCjwcdCOXeoRDRJtl9RSLlxK7VSRFlrV175aZNUWcRkG2N
rY7ee/5tRkYUo56h0coVyd9gzZwO2tGLV617yAvlnCJt3PGjYek0mOVu6JpyH7cK502zjG40dqOt
9IoR6tLwESVb4zOwkN0ZGwBX6Et/EaRH3nyXLmVUwxwrobqSJRS1A7vdjUlYJObLm474infOOtOp
de1hLsTsR+/UekfAWrff6pjCfhpVJnir7KeEfyNrFTUP3UJKgE0y79pF63eCbma8EcvcqfPuXt5l
EuGP2ejcM0hcZVl68nmgHcCJmBjBFHldLP7kS/oqlNR0aK8CaYI5kJW5cMAwU3cwm7eYldFFpt1w
TYZRN3NRK4+xESwlIJE7m6NwUjaVfUU9iW6Z3XOcrewR/ebTakTvxSgKvtptQHIGJwk4Az8Y4TyO
1d/di0X9VNMAIw3toKyFbochR/Zcb5N57MdG23Uj82z06kyYV/GCkMV62JriXOtyFaTWUP8MhjqG
iwyzLLex9bXOvfBa59XylorVRqrzuDL3jJn+l+2HBLpOq7M9oFw5YwVzE4jMZCjLD2DWW/24tMrM
8JONRaZQ7y0tYW2S9YOa000sZHeG3OGeNZQUPymmf/DRul1SixOul6mwyoUJNSDP+i1OVdktjeZZ
t6hnMtmELoBl9/rF3MK4stanYenS0MzL/pn0q1MJQfbBEqULF0Kj0Lovp1LnNayVLJjStNkZaaQ5
WZeRZAXJEhkpTg+EQjGEAoIuFQ+L4nKXDKvkdsCiuzrJfJxhMW6A/KqjojvP8/gZYQXigT5wovXo
ypw5oWwYm753Aan3lnhcY/FzYHqQCJIvYDaN0+J9NnWXNGJhhgRxVPDEsLTHXuzHoC6KOgSnVf5B
X/9H9NW5+a0eh+73dzh9Nv/z/qnfNddhGifD3xGh//N//9br9Z8+CZDor+9/N079p//xKhZm63X8
7dYb7U7xj28Q/9b3j/x//ce/rFif1gYr1u96rIb7V4tJYP7vLNXd2PTfw1dB+tV9FsNn96+f8peg
TPubQnwGBBa+mRrz7zv++JeijH+6u1hB4mHVBEV/d+H5i79SQLMwyceYB4MyEUUZUGX/DxfX+z8B
c+n3eAEcviTskf8T/orPgq/6b6Qi70L8ycT7T0jOFGKkf4GAoy1OMq2p/7D7T3bgPk/lTWI/g17F
MRebuDrvJ9+Xexzxj1JIt1YHc5CHxsE6rL/acfoZds2lf6ieip1wLn6yH8nVwuJpSzzje34hE7D9
7D02XzvEqp4Vwi3s4hAVwGHbTT93ybNsoybeFy5izL3+mVzUP2lYn7Sj/Gkx6ihCZvTyS/c0HPs9
9tqedR7cwq9cdAW7/EW+NsfZi67ZTvHrm+zIXnFZvfZKl1qPrvnE7CJUY8fyq3N9nZ9nyn7KmOt2
NIPlOL6wvL/R4H7Le05pH0P/ox7kD5rfBpE7hLkn7g2fVuJPdqn3/JQPysEIo5fyxmDM+jb/CDWk
FHsYh4xCilp2Czoxcq65b/fY6MOjdGfL10JuvOXc7hvr8jWe0n3Jl40fksu6t87rCy/hkd/hj+xV
PuYrdrrn9vW0Q3U2bKpyv3iEIt/BTjqJ0ztPpWN4pdccxb1yTFzwFx8V31O0r3yMMx1KE7sM5t8q
8rvRS960sN5TFfjIo8LxFF0ZNNjCIfpgwRCoj5xyyzVh3q3ZbPTQTsOU0Cu7OWAXH5+cGBAioZYO
FMDzQdvhHedUPvA+P9dyxMKTPIb34XFl86c61Gfa23Ysw/TaHNqAGQhZuqHmcnbze9Gp8rJku2Rn
+GVYB1Tx++qp/xAeWKZd+A6vODQRBOAlO6QAJi87ZU2gu8aNXW9vZz8xBlKv+WE6z4H5Zz11ROS9
WjcIp1flMDx2Z1O3pSTYJuYklKKOrtlCKD6kvuSJbhMAV/vjp7lf90PluAT7lAfpLDzyfOKJnVTn
lDreZ7Rw4vPd1JHt2NcPbLhFn2siDVBYv/c2qXpXZFJgedScD7xoZeXo7hIi1u9w6XpaIh83SqH0
xdRpjpPPNI5C6UtzF7cNOJczJz5dSsdWnfqW+Wz8fCMsfvzhKaZBe5ErYmRw5OFl+kBUw1zJi5zR
Qc7pCc7E9C9oP8rTdqj84czcD4nFfWn4k/EYEfe4W4jNlc46kFYOY4RIyu5GX9LfRm4Ga/gDxUvh
/qeIDuxaAXkWJVyU02Bfvnsf5obp0UG1DQcjLIpbR3meruuj9kzwIVxLU2I05Gh0QnALhdN/0/za
BCh6puSEXe1tjM1lBzm2WBxL6DJA44W6EhX1ZM/W/i5/XkPxG/99h7rYE70oUGkjPtv99lrRlFl7
vEpcCX3LPvqun8YLYGRSefp9erFvd1ivGZ/FPj1rT+0f1FnhajxGDwbnEtTBvjqqweAr4q/23Hpy
7/bn8bEBL3IkxWereFqpo+3tpL2ovuSkTuHqdOocR36NxAHbLLCSgmkIvqICK5DMsJUEwTxzL37h
k749qY3hTgHz3D1vYVt/FmVHwtagvjIkMQZGaoVtsvQ81Rf1x5Rt3Vv8vnfkfZv6ZHYYxan4TB+F
nR5Ysl/ZQhssfwBHHLH1XuvaseDJ7PwqeLypd2yvtd4blE9eX/Gt71xZfaWixgaFGc8r2n0CPIOG
wfkMBsk635PNk1J41RcdW6qHBgkllAbdAa1S/45I0S49Vt+OCQzh6slBkYDmPfT2PBEDLx+rT+n1
7jCS1x8JOrrKycFiou8oLXzFVx7HLSyTy4Kx17QnSvNF52Pe1YMhn6rnewP3Or6mm8ZOzTZDYokg
V6CWTp2pOx+GHjCH719yUrH1lyH3LfEVhywmaIktDo6Yen3hiujk30YU8lvAED/frdYnr/X6qOBN
Fs6P86PxwjPlVDzdD8ONYTvTNPSK3X645u6jsQP7RdZVOZAE6/yTmMfYusaUtq/9q3gVQaN8UfZG
wSeEPhgFJ1SYdT0LF/PWhz+UgWCronv3GTsJ6qdxEoXRGd/aM85ldu9rEV1afMPB8oyOcdHs6sMY
n8eSAWJrBDLpv/XEcuGbFOCAHXBpG7vULZzBTW+zByMVUTqeMpeRVvLE13kj2+MKpkQ0is+bQ2I0
su+8sTnJ1kn/IgvATt2MXXHBDcy5YZP7XemvSpraStDqk0dnA7UA0Ypl1z0iYHRKeK7JFV4Katl3
6z7UwHXrlL6J1Zt07oYPKd4ZgzPGx/4PARR223xr3bN11vIDCxDrqIqB23pU8GdtZB7pPE+eN3+X
vaezN+SdCPprq6/x9jOd7gEKZA+4RFAlXnMCeeRwd3jsF4ODFTAovo7+AF+4she0MQ+5cGMxY/wG
UYKSelFxBNXz8lVwE+JORzd/xNNFaGxr8qpAYL6/H3ezy8rny7yZDyjY6F9OxH/3+Ih98Z/hVOzX
Y3TWnNJtv6j0d3wr/qiNA7Z7NFGFdhz1zU7ndlE/kt34RRbjfBi/lMscqgdNtefJxkcvv9RHs3Xb
t1m7SKHujq7s87veFw++AXWOIbVqiwjM7n5m0Md+lYQ8qwiS09E2mK5glJ0HbbPL0n3E7r8OB+0V
d6P4Z9wxvlo2lMReVe4jRuqLXxvBPoFEwgrDnk5qyf7FHsPU/TRDhuNS7eumP+v7aLiI9b6YnWVw
f8TOEdXg78Xof1SWP9WYFJb/13o8+K3vgQT9v37Q/4flOPXyXXP37yvyh7obkv9x+vz+/fnXbIW/
PvcvYYTyN3zCEEEhSkKbhArif1Xmsvg3VcNQzcKTE/sciNf/XZireD1Qw1tEWIGuol1AcfZXYa6K
f0MyQWIhMB0ltaH9J3U5UsF/KsuxVUNaS96qaaiqiGhD/hdZhLjq5F4hKmeNXEPa3hX+UAvyb9o8
JPH6hmTobpnOYl8zP6B03pKEW0af9c9NEDiUku5Hi+EAoTQu+MVy6yPbr0OlpA7QOjpI6x38U/bL
XArMSLrCgbqK1l401XhrtAYp0jwkf1gX5+yB2h0EJ9vDxheX/qEu/igM58qmAD1DIZg+DoNRnzek
//muX/PyMU9IP6Yf17BALB2BcsVS1/wGeOkh/HFzE2xAz84xT70lUSuQRyT7K/FIp2RNrVNakiZu
s0R3EpFYsKHCLLF7aUtg/Tw/SXMSB+yP7LTicNcrp0yJeAdRU7zV6MFH6lo/a1oin4x4DcQq35XW
5JRDtMN56XmIFSvoVZkIJvVbGXgBo66D7Cnj7NzX7S/OMwZeZZszRWzwpaE5Du14LI36J0mln5aI
wQYaFD/O8tWYRK9kpfHUths4GeEM9lypjwoDC5puATFWJ/jFMr92uIWt8fbU5s0vzlbTET7lCSjg
fSuNvQa17SuZ/FMtWBRJSuIuq3Ct0ugA8c3J1cWrXTVFxsqgsB7iFIZsiKrMH5vUnZvfiNKzb/7U
YudjLtf/soon+CLikNn69sR8FPlXmTzh0qqznulFD9UW4EzXutoiVz/EHjAAxT3qlsjFU9LdCvl+
AhZRDbHaLo/pwviysPonTJk/h4J6R818oto5t8mvd0tp2HyYBnyE6u1u+ciOS0i7h76TBxx9NpVo
mWEK0pJ09UjSAR3JCHHkMQ4TgDovwa1HqQc82FuhtRujZFWHUjBYEPdzTarUUwAeniwKLFUqppFi
y3x1mZOPNeWJVgRMNpvZuIDMekvMUlMwBdMbOHZjfmFPkjewd0WkVzC5Nss6Y5jdlFg31zvgiz7M
cd6JUm6ddTuPpoBfoTwFYJ8R4s8onDPwJ30xnCy9s/REXjJ3YQnMOqo2KtNVB5YFHTagsGYde3dG
ofq7bPbvRnKPdTDIz2ELG3cjkQ5XAI9r1vevcwHYGLGGUPrxADcS8Ji7nYgHiGpk+KIqK++Pov3K
5hRHu3oDZdUE9V1IBFLqa9VbWuFRypTpHynmMqzfAAkr8xdAuXvRajyponeM2ohxbfZYcGfb68gl
bSV4IUXlTspY+faCkTxoyXbtCwKukQRG56wLsbEB+hi33VqlHuxACXhf/wqdWmC2Iawe2wNHUayP
2BDhBAZX0pAKp+m7NqUcUjEFCn8UuB68ZTyERG4+yC26i2UNdWNtQk0z5otSakaAAVTslghHAmWS
HotK90ZLtJckwV1DFz2xM/7AC50suY4f8mz71NbIeEgazXKi+sHMYwQ1BV/6Lg/F4A9ll7WPpiP2
KJCcuJt6WVmCe26tYC8ZhUYF23Tsc9bdKMIRESyWm8fKrlanu7MsWzpqmVEVcr8B/dGJqnCw+FTt
ukQsXMnNN+wAXpd4mKF1/mWtuR+T5JLwY4T5SgkvL59wrpWXlgy+5Uk8E72GsJIuOyGrk+04bjWY
uXW8ZWIsqhRBCgRr+ZBaic5B3pCHKeYQtk3LsyLro50VCpxPP78idwfugvEesazC3tXYL1H7pixJ
IG5C7JCMfJvy9W5xJYQYBrBDEOL0UJHvhH0Z8fBFr+FEJhxNCrhea2dXsIztAwXPflCMj7UsD4sY
pw945WaeoZVYpw7ru5QarjYsx7gQ2HmrCyFQUPhqDZaNNETdTkKSlPDwjeF0tRbGQ39JYUh4mjno
m3F6EiOaPsLIGv0jRlHA4L7VTvd+YBPeloSJMLYBIcmCkEr9p9mawdBOTwtrNnNdXoWaqlBsl/d1
nE5Z2mKpClaRxq27kWd/QjA7PhRqJezvxulbmt3n61XlDu2cQjZV1TcMHwHGM2mfXTl/poy2HNPa
rkbfryhp7oW09EcCKIQ7BHupDRknNtBZPX6Z4zU7oW9aPtI2L309018rhPN2DT6tT09IL9T9KKNy
jfAJ20eNbthbgTOjOScAx4lO02+hd7PiardYNIRYwwEAI1urVK5CXW/PKjuHevkqtIGY+rh8NyyK
bMN4r6pmCtR01H1z84ZBnCxHxsZPENOHVGouktBDzep/IKVpG3WEKpWl7tlvgG+0VuqCS6uO0Uzf
mK9omDQwthPE5Dk2APJbXf9e+6HzLQ0Fmigu7TXGet4epZXSQBrMmN1gi/g9aoRn4i3R21WSgOCR
eIRMM1JCN3nSLDVpXhAEDSdME8eLBk1vb2nZPuhR3kGjZeRZlqm2q6devMazmfyJWFYeB32tLm0R
odIgHaAPLGsw3hISOxhAjJt6lPp+88tkTV7/i70zWY5bybbsv9QcaegdGNQkWvadSIrSBEZSElpH
63AH8PVvQZkvn0jdFO3WqKysJmmWpitFAAG4+zln77Vb9A+ncdeSJb4s3ks8JMkFbueeI0VpbQdU
JjOxnzTYTcUNq8fPKQam576z/LPOi5N954Tj2ZBNNtbEsryLdKN2Kc6caWvXFaoAt6juyiVxryPL
ys8qjVXUZZYSVH1wMuLLYG5t90w5smb4EaNcQ+pVMDWOkvI59Au6N0hpznwph2sle/d88eZnK07U
t5KsNtYY2d3H4zDuWChYdtEoFuFsKDALc2un9EGNLZPXcTIo7wfS7k67mfK7UEi/GXgO9aVtsvbc
K3ssEiScXNtLlZ2lvNWs632vVv9Sd2kTd7Ctq+oQjM8BLJkkjdmcaqmqfYcHRLrZeI3Ug/Scvgu7
fBf0fX/LeNk6G1q1kCvqMkNdMkqhIvTNVVxQJFllMsDky9MzC7kJKK2c6W5TJAzgQFxDMq3y8Img
5ek6K7tnFTPvrGZlXkzgWhvOjs1RMW9Dr1V7pthVYR3ehUW7nOE16e7ykSOdMiWYh5WWjJnFXT1k
1nLEtZqfC/iCjLWuElGeJ9Fw8FCKsIfFw7N2Jvs4KvlazfbWIlzZlFjNYQDFtVudEn2tHnKwIRW3
OIgMAaLVuTWD1GMYd+r2prgeR8moWxGiN6Yti1Lw88ZCAJb2MQEEtFOMnZpMTCwq7hmGVsIL+vIi
GoqdmFRzi7RoPG+rZe9Xw93oqa2nA2cfDTy3FbsEuVbmaIrqWzg5wHcmUT3MiX4cEqZjXgmaUC3o
i0aZnQDPTg9NE583qVMfutYlbi9uLhsZnUQhXIyyHGnZxN2nyRjAjOFtnJ0bl5dwSax6C4eLYWht
X/mYPzdM9A8yQhTc0T7pL52m5Bxqkl2X8yLnVoXy3bOah8DCUtGgPHTnU3S3m9YWh7Zq82Ni0ZlI
B4rhMJ0OqbHPZJ48LotqdqIFUl7MoTwTE11sPTbxLc4eidOLRh294CjIHr2w79A1sFa2mYNeYKzn
J4qKJzbp8yJsp92oghM3+tFBubkWbpkChh5WQFRVPFs1zVm0o1CKDPjdad71oXpNO2c5G+P7qUwv
GmMdpBfS3J8Gc6IsPHZ5sM/GiSxNCc5sWcHow2cA/rgrOQtWCNip625c5No7m5JGNt11EpkzoaCf
B12Sf4+NT3MtLvAurpuLAmnZYRyOyssacNx+NEmLVeEyGB68IWLYketLW6GS9ReU+mO9XRraLW5V
fgKviuBYnc0dVYZYpWEOPU0MCPQ7Gd3p79WIwcdM09cSfcvRtzENV9aG01i7ReDFR6m43vd9Vh5K
qWmcBvWZrzl7s3dZabjpeIn3LcKLfEA8zpHz6Fsw9ac+dLZ1HV4NFR/vL9fDEtFmqvmasTqkUHQ/
l3nhXfRzV7Sbv980+H9zlrdOy/7QOrjIVTY+vwtk/Pl3/tUyCP+BppT8NFTwHrEwK7rln8M8WgZE
0K5dBMDz0NgC/uRfs7wg/Ifvk6ks2CLZyPhb/24ZBB5sBpgHcbBSI9d/7m+M8t7xr4QN+8r3vRDY
DcPBED4+HYVfaD5+Ak8ppXbfCZG0MXh6hwQFu8buYkWpKncNlpPPVZvpexDhXysQyFt7QZlzWPKl
cva42NEKl4GS53rAQrhfBobhG7jGkYVQJVUQbHNI3jckNs6Ipycw9ruefenxl1v+F1REYk/etj5s
lCoh6JQ1wYb0J/d9zGw0ABNbrF7vQoNt4WRJu2w8Rgvj7LPOAB7cECOef8vdPj4X0u5oicR0ndPO
kACWYwWqELRSJ2/aYOmYkblt+sDGnd+ECTQ23uyxOp9cxyt2bG50llOFvskhbjPH3ztH5SpKIlbD
iqIqPbHIiu04QihIyMa2rXRTmDRF7kmk3VMyspAauWodo8HgQfT6wrg3cWrkI/YDZjLxYFe0MZaV
5pA2qnptI2Jr97BfpmqXYXdByGQ3ITKVXGnysSc38lA1hUWwr0lnYMekrZptpeUhr9RMkwVOLGtm
agXv+CbDGgNWty2RHwxCR2j/0sR0m5If+QIrU3QbRhW6qlR4iI0KJ0chrrGbMfKToTOchHFq0ZGO
TH+BDneOzoKgTtqjM6yFcyiq9luUgxTuljg4L/qIoJACq/1pFej+S4FKwQfbkHrcJKvroCZnDnMX
Aj854Pdj+iWAsniD49Ib6YK4ud7JKNJXxCKOziosNdkORroVYvQVHIVaSWzVxprXtBMoEsW1zDX4
P425+1uiOAgh+Tbej67s4RHqpjL32J9owpOr4n5PXfxxcBn6fK9mq7hC91i414RRuBedCc1aMTa8
AYZvjOkD32Er6OBsAtss9+zZnrkTGC4Y9Q1yhhXSBcO1LVGqsLAvglGyh3cPe2MecEzAubnNkiZq
dpEkWhSqqh88UnZFr7lB4rkNKZEAKiCUAfVe83xunZ44X/QscYtpq3Smjl8PGPo+rvvpeqkzo3ZW
bRdUOXjq/QtClMhMnapC9+eglZcfpp14mmMKdbzoWMaGA0+iDUp8GBe4FxANn9FkZWKPlCD+MoeK
/JTKX5ZV/Vw2yT7F7oa9qAj8Ty7dGDQAQJKscnZJLOXsgRQqqQjBWexsbg72nKDTyvO5OuX5Q3XC
4Sg4Wv6IK6HKLSwb1ZJQnfp+b/a9pL0Ydw68NYtslM/g2KI7x0Npfc95r3gqqkbQqIsm89XvdEXV
Z1nYV9u6H90tFVuYnc5QGQf8xNDsrG50XkcrU6gys3o+kS2O1yO0wepHHczqUoqyuQ9dDd5xpMzU
rCEgYXmJz+2kNy+SlBnaaXBfjyClMedHTKcBzgwnC6q6+1l1/NjgPbA2Na16rVq7jU/jERMc7zfm
4jO3LUK6aTY2rj11hvMyjwXoImvooqd4HDXe4WwiQAd1JZMgzsPEmwO1Eqs8RzPITGjygH9M0Ezi
sxUehzrHm0/nvvWYHQ/kuWxTxxI/0LM4xanmfu+iLGzyw2hRre2HAPc86RU9rRSLtbum/elyTKEt
OVBtxhhI9nRjhhc34DAU1Gntwfm0k7NU06Y9SlvQRBs9nzOdJgaOJEv2qntllbzMc2hG5l8L9QgG
7oz62zUCIXHiNvU+map9Ebt+ett4DjQZh88rtwh1qd/zyRTNXvu9P0Nk56HBCN6rzyVLa7wt3dxH
ZpTgDNrib8YSoHJtkLAKKfdDDhIn5f+jcqZS/JzPdJEO4VRpWniYlRgdYoS5y2JVaGaqOdZH4LI1
kcH2THWSBYrZqN9hAieEIEFJ1XjeiFeBhBEMD6GTOzcpjbT0kFEg0Rp0HMlYpWyLBXSn9gWJq47M
KX1VeoV2DdoAvayEOySMiC4kJlnssn1lnl23z+4J5fQlFVYZfnPH2J/2tq60vghZ0OW3kLA38kob
N8TtkSgMSQ42qE3Vu/FyRk1ZoSkpQlqMLXXleWpcjPsmsqfnEvHdJZzRdtyyMPuvCHAwmvBUI23k
cIqZltaiTTNeuZ/iPFTnpqvmh4wYy4qHfKhvm6GJrkVWurduMg0/4I+7L0bXUw8y1Qu8DW8vdJNk
GASjTDySYBkt0jDA56qw31cs3HSUaJhfF1KwVTQmqBkW8nRtyi5JnQuiUYZn6I+Q8Gr4w2udNuce
otEWT3WuBMUWfcl4M5G8xsOuRUDD0LIWm38qH7tDNGv1lRyeYkSrWTT0sLIyB11JztJrFgQEj9dM
IADXN0NSgKSp/HvipPivK6l0dEYIgZdufd6PG/yAE97n1GLO3JkZ8R1wJLq9nGg4Nac8YjthDFkh
1ZgPC44xPygv3L6Jb0yv1P0k7QxvpDLJDaJRh3rByypm9V3dR/u/fzz+jwK2N6K3Px6i/y+crcUc
Tf/zYO2I2q4evr8Bja1/419KNxfJWgxKcg1pdUBdiX/P0ywXdvqaFY5mzQHYiT3k36djPwYn5oS+
8JGy/TwG//t0zB/5NtM0/hb94r95Ov6Nuih8wShNOK4Pb5sR4rvTMfRkRcoeklynz+Lz0ErKR/ab
4kpAEjofPentOAZizEjh6sT2MEBaYvzSBLn4AL3orJO7XwR3XKrgsM//cEs45XrcjF/P6Sqh4xq5
9YTypcQ9pPOvSejlF95s6x9z1aIniNzsazQHGQjXLFWs6SI49oFJv6jBCtBkzSq49Rcc4lArJBRE
FsM7C9PeBxDDv/iiUUB6NdHaYNmcn+f0XwoKHQ5eQtgC8gE9FgersLxjDzIRaZuRWbeVUdJ+wPB9
L0Zc7020li8uqknPdlfu3K/3BqA1eDUXhxB69VEu2Ymwm+yT5diYEkJOJ2mIQcVKxicYPumuAdSL
OJmuBJG45cZfx0+jKfMjfad+9//fejWffvvf/2sdb//hrUfP+/r9jbqV//5f9XD8jxCI/WrEdfmx
oNf8dz3sxOuc3OcnJBJB8J/8Tz3sO/8g6BLsIKczm6J5lb3+t7bV/0e0ylrXWGkSGHjn/05B7Kyo
3f950aC+RmQyBDy6LoANqEzvHiZT4c22QsyvpDI2Z+SqL9ex3WUn1hSrvbv045UvjL4lr8o6qnHM
T3IYmie/3Ky/qGa5zt++gyBlk5XR4TV9T6Cdwtx4hMISTT36zkmz2N2VcKz+nJCC6J9P6H+Mh3hX
Nv+8XO4rV8tKGqJRePvuTKQQBtqO6c1Cod+FZW3AL3QrNO/Pl+T/dl9jlmVqdJ8fi+yz90TXUtFq
i2yuieFIsB+XZjoBJEnzq1I6vDJCFv4mwGGGlbXGxYGZRIbWKTGY82sQMGYh/T24T1IoFTv6ii0S
NXj59yX+foKzdE26QGcU1mw6mXTUVaIHMPVCE9gEFhH1/mxWaRTpMO2XKXcD5hWCkeVUOd6wTztl
vok6FMj2TVpvdLHCoLNI5PbGnanv90u0Fg9OGrbnfY1H7NBbULS3o8lEtu/thWxmYO5Dtv3grr1/
EAjBYHPEucP/rhKRd78OIMtEWHZKHTi9hh1D/0Rb5dmfP+Td+inge8LYjaIAwwVJJBRhbz+l60Y6
yFaZbkU6OCf09Q1D5slHoOlEDxQs/d6xKKU2EYXcSZw6zjVdBromPS7g0mEyJT3KWwwkFEmah+mD
Ryd8dxNc16E1tQbdAsbGz//ujezdUlVA2ZheDm60a4eV2Nhatj7QP0D7WxXW/Z9viPv+WeUTydUI
/fWGcL4I1j//ZQ+b5BTkXgJKxG10/uDIMiJRzF7kCQSz7jUt/XbZ1L5GzeFmLXjASI8vEXjvfO8U
eaC3ePmyM1cxOz/oUqKcrXrACoRYtPNzlMB0ObbuCjPgxJDFG7ttu+jv3zOU+TbHBY99WHjvXutx
qQuiVWseHFs+LH0FA8XHGjMqUAFu/O3P9+v9csXtitmCOZHhPiBZ4N3zw9CtrohYtbDeecllgoLj
KOtqvq6txLv480etrdc3S+P6WeQW0Kj3PRdy/rtzUFYnpRVSKNOlIA1qL6sW+qTmBd8HJb3Fky4K
k5EevjMUaJb89PsS9DF8VZgGW1m3DqbEKrU7eH9WEZ0SWVU+DPEkbsJCZAHy3c6jUFO6DHYY/xCr
2PFcMam0o3GrghxNkC9kjr831/qmCVp6Q5rperXXLlTWLcEVOO5p7qEjaNLavVF+mMTX/GF4a5Y5
eJmCCJo94VCgqGrg5RuZDixUKoTCAvszs2ndt3N2ogG5m+Of7937Xi/vOVZKgUos9MAq/PY7lVFM
8CxmL5y0DeA4x20lDTgXEQWOPR081E3VA2ELYmQBgwoRxhM7vu/Ik7ju47n4NqEOoLgfvf6FEip5
Gggduwm7IrwRofZhGRamJLwvU/Fj3+Sl2nRdVD7/+SLeHYTXxYqlEGXbehhYQe3rw/jLu6mqvtRV
AAyjqZtCHoK51vCmMRuSG0ZOZU1u/SYIXTQCQad2A7nimyogi6sPOyiSugYZ2KU6PIOyPj4Q9ent
jMW2s5NU/tkHb+H64P96lvj5XQVfNxKsX8Dy337XJOpZZ9aFtSg9AxcGyGwwiGL/51uyFiFvP8Wl
ROLIzWGbffV9IFBLjmSadA2dEEJGkD6L6cLp8sxDbNfQkyoNTnLalfwRpJKbP3/2b8eldfPAdcS5
C+0hJJ93C83Qz3qFa8JPZSr/0lGTwINo5yvoMOkD0SaAmEe2B7bfiham5ZH1R8hjMH7wPX7fI/gG
UbCu2FQeeKPf3mnRJYE1EtQEMHgZD9lQdBdwxglqBjxKm4eQug925r/6QORvzHXWHHtOpW8/kBmi
1p7N7MAlCXNXz014okL62c00YFNVIMn+fKN/f5SYEK2yU+xfDiOjd+ue4rGBGqyooqqOGb+jV1RE
9NFW+5efwjEQNizpWxw43l5VNcVrc4uryvrYx2puY4u0IYv9H1wL9IyQZhOhFt66xv/yCpuoJvQ0
5loAeKOosMoO4Qof9fc/hYSKgPeOoZD3HhEuE5Zo7WP4LztSCH3Ch/Z09T7Klf6rOybQ27KCOxCY
1jndr9eCXJZ2hGE5EjQmNVFSXnUC52m6+/PF/P6Oe7xmgi3PJRYg+Lm0/3LLbHfKA1gb/PylMYfG
m7wDSHJ8Z2SSnPJaz49x4WNYAo3xwery8wreLi9kZzO7XCOD+J/31XU7GRCN8AAhMvKP22pp7lVn
MZ7J5nrfLDH+HnAkoB3G+jD6r0MV33MISkjCzJsPXrp1vXz3VTwShFi+KRvpyrxbTxGfDnnmj7jS
27F9TuFDbSBUtScIhacPmgo/H/W3n0WxQiXKvSavm4Pg2x82zAHA2r5MaCos8SNvezzApRu1QA1K
z2gb1rkRh5yhylnQl7mAqg3GRnpNQsxmOmaPiEREci35V+4mf5QEhgSUlQc5EmNFTu6KBpyXXKFf
8YYCBpKeNaYEB33NZhinIaXnZGvsGH7DfayKODwOdu+d+GSEph/sU7/fV5D9tJGxm65F2vuezdS3
mZkT+sCp5lhdp+QNW6kaTxYvlB+8lb+vmxwf1kE4DRtG3967dZNqoZp8B4cnUgf7u2lmdWGptNwp
N/7RdLX64Mzz+5UFsQ/h06V2YIgYvXtiUJtIj4lisplnpl4oOyfMIQrdIxgTW3xwG9+1C9ezCRdF
vc4eTEYLYe9vnxmpRUKMUJFsEEQvq46mPlPR0J7hY08OyVLbB5S84lFWkXsHT7E/tb3S3pVOUJ7+
3eVilRRQOjqcCFzcum+/iKejXPsdD68g++6zm5rhmE/MATaMlL2R3mCynFYVWAEnl8EHR/Tfb/m6
ruNlYG3/i5q1nH1HypFbrtrS3xYLdf2Q992W+dFHN/z94osHGe0bZQcW5DiIf6tyEpJzBwvqgSzG
V6f2rV0CWvqDR+jnVv7rSkChwVyAxZ0ilPDFn+XzL2tvUQYNYjSbjPJl1eJYJAkeEWHTIiIhANFs
6JVEIJBwS2CuFdaGE49XI3OY9OQE+DOjON/6KkMOPvFzj9u2r7uLTpVxu8nMpMUtiwGOqjoA3U6g
jZV/1lVcp5ulX0xzk444AA5VI9uPkiTf/1BcFyUuzVPc4sQB/vYqirB1OqKX4MAt5VXKHPkwT5l1
ob2g+eAe/v5D4RannU/x7ti8H+92/ML321QuVruFk6FOJsuKgT2hZf7zU/9bgcPDjs6GkGi24rVG
ePe2zxk9nLGCaARFDcpilaGlp+1k4T4IA3Oti0BGWzvW4yc1gNKjhrRYCjJkt09yUEiyGk8ttHzC
3LU3krgA3BxZrkhr9g36QDB+Na6zMemZoXkewmxRpwqyP6EdH50vfztYcy00HmgaENTnBPxUb19h
4ujUAly236qquHdi2T8PBqUdChFx5g+AOZopcO+mVub3Saa7i9BtvQ9a+b//arxgbLMRBAIRUDi+
/QqjrISuEg9JGrEZB8apLevFkn6wI/zFp3AM5Ar52dYPenfmTLUqCtPUirEbNUvrugEMFlwyf342
fjax3r7FAHDIpxH4sxAKBe+WxExBJAKpAU1HTAlU1sgMM5bWsv+Epn/6Isygr/toGu5akU9XdVFO
Dy2hAObYt2hlcISQwU0HjIPQhrXfnAwoZ9qjRhDwo9NLf5ks6CEOJaia9NBDo/6a9BpyAPPEHJgT
2arl1qE4f6B/DZhpbpP2yk5tMrt03yWXeeaoz01Vo89FD1IN2xSN+eVS9n60zScAVtvBkGFeMB9X
p8Fk40kAz69fZOstr1UzgTVyRn+VBKF9eahS6KpOigHpgzfstx3O9/B9MXbjkLAO39x3j0S5aAof
kKpbjmLmc4f55seYC9LHuiS6H3Ov3PXu0Ez7OI+zlwQBNlA8V0D2HpfxX4rD/9i6dtaf7O1Pup4h
BFv7Wn9yWHv7fGaElixFHcCCcu/KZLNFi4OIn7P4/NFlrxv320+ik7aOGnkPKDPf5/O1s9AytUhx
EXETjBcLqQsI0uuAzizZuugeTKbTetsLv573rQtlaBeOUrg39pi6939+kn+/bNZRGN5UAyEXHb4/
ZaBkWEPm3RroM2GM2wQvTc3zYmLQu2k+/hhEMMAe9jBc7HI7d88ZXzh0vHy6ImxBdv7I/MP32J+t
8YO9//fng+8G1IjakeVCoGx8+5MQL2CcbqU/p5M/wRKY82SPxHz8EbRlU53mXQxyvSntJj4sMz5y
uIGRGvc+uOpz8NrhR3vcP0947346FhbuFY9tgNPyXfd4lKNDoAo+m8UtBiY4yYJTC6vg4oCfNEG+
p4KAxVUnmPp9NosvhaoVwLtSWF9kPtsPClH6Z78G0iPLud+jJ64eiLeBgxFbo/ns2MN0T58quU8C
X5Y7r5/B4lYZWCFO1FzQ5HvWvZ8MVnrTQOSB1SgtqKUd+XFo58wUXLo0/r+WuWP9kF5PyJ0GkkYK
WpQkj2puABu4bS1OB0fFr5yecQxKVizCSqPFB+IokbhgWMmEv8k4LzH1iGWB3MePzhKGIzisXKI4
SfIIrO+525lPS6H8ZO9jM4B+3wUNck1WlScDtm0Bb5DVX5GyIfq3WwfUymhXdLvdsBf64HQzUUTE
6bGARRGI5oJ2YnhAZ2UzCWjiCpthE032dgikMheTtqscQdgcfA0ygw8jCDO83UwwWKfS0NZncVqV
SBRdg8670AoZoauzqDgpuhj70qTR7W2lS79glyCkfUDaPltHcLDt3eg1/UNCIDSgBuZzABky0G2b
JhnLKzBX6tFjE2l3OhqAXbpGfY2yubhoCIg229RegbihXOpXewrrvStnOZ8SJYrqESJdiN686Prz
2KvBX3dNY33vlNVBgcnr5ZGJNo+wp/EynA4BapNdSUhnssGpEOUHRTKxBS3eiJcmWKbb2STxbSBG
xPrRzMpPh3gcn5XD87MBer2kW0/11bMMapB/5FwslzWkqOWoR1td0VCqnzITFp+7tilRA809tHE4
ZtZwQDHhUu+HFvDT2qOtfN5kHdRR4SXycg3zmXbThDWMBnai0808SnkVy26IiKrxOD3YK+X5CsyT
nHcV6UWcdOakqHeBIONxU0SrZwDcMZdqh0vs7N0Gwc6u8WJ2FjmM4jv56KjZ/cY1klZs2U+bJBzD
cJv4NN+vgb4JRnReLcVRR3WIln+2QLIFXY/0aGY6AOegAFerdJA7G2ErH3VRVXqa2GUiQSVw4/Xm
1cu+UY6ycRbZi4DumJtyhxtpOMf25XeAU0oxHSaZqPs2twgRcGWRPTUQMwUo+UV/lSCxom0opi47
jKFILk1CxXQBRTd70K7K+sdR27O1DbzWFNjifHiZnSyhq3hZVI/7CvyZgUtC/Y1U1KHboacw7s/p
dbcPMA5Jw3TQea4ASLe9rcg+GdYz2vx90iQBlS1ZcEcywvV9KWuyLEgPDwDNCFl/UdrJMH5MYrhI
o6jleKClderkgSCDJRufpjZaDdOcwWwmGYXixXYUBlaxxOX9iNXbPy+RbbpgQqP6Qps2zo5VyVkU
XjJr72b2/ZmhxWADOHGmcfpC7vSMG6HV800++Xa7sUU/+mdtW7n2mUtGsDq3UzJBOoLWASNN0Wqg
0GV9l7tRgvm1taYQJkgNbhIEpGi2lMCaA3ZP/b3rBhUfkQ3C6CfkqDUHNN7VuM06D6sqY4Tmcq4m
JiQoA2OUisMoHYjIiX2MndSBl1S0hhSBaM6+TWm3pPs6SgaiFDpxFtaxdeF6NAwBrSftC7UVwIcE
XcFNlWo060x8OCbjD3dfiTjzISe2qGF3yEXpyqArzS5NRY75XOrJ27JMFKRAkD0+MemsiwQls8ja
U4RgCdSSSMuWaA+ZPyjl+tkuqCUjHpFg0kEwZ5mSuBkF4YjY14WZsgS5vZkzFA07X5V1d/DjnqTL
xO2gOU7tOHzLY3JCyCI2HmprGSr7ZOpKQC6dF9R3EBrn71UtgKcIpbwnXxG4AIDDY/MwQx4X2wEk
o9yXYTnssLMvyKHl3OB71TjaMA3lGrrjUPrLTR312csoqshcBDGb3omK7EFvibZnxpPHlK6bgio5
gZZqE2xhs+3Ckc2XH0sTmk+Ta1HIummAo2sKmVA5wLxTKzrqYuw+LXYRkCzsXNKJIi400eeiR/XX
SftKkvBkifTFInhEBmCXUyZGuMF25LyQVBhO+9a3NrIc7+tc3Eyqvo80zwzzSSgs13nXfqn88pSq
cW/K8rudFwfX9k8DbW8jxsyksF8lqGtHFUOCcuRO8ixHQTNuwik+iiz8VHTy88Dm7rfD+Uzg9CeQ
oFdm1udBWL3AN98EfXO5OF+a8b5M5T7yXh2FKNwRpz7/wjDnh0pl2HCx4leTOIg8AtTt92TeDGG/
Xbw+ANzEZWDDTbyvacbOVbd0rtvEvh5JqJWERWXjXVILzt60KKYTZg3ndFL5bz2cmnYAE7sabIns
FPOY3RHYLIb7UQN8worsjLK5TEzFspvxKwlx60/VqbL8hSuUn1Tfr/6l+8Ei+C5Smflq16IH64Af
el6+hhlZMAMWVxfyV9Tfea7EzNWcBLkGDazWRIX0tgjFaVA+ROmlF8h+NzokNOBrSM95yvAQmR8g
8pFngQODeMA4Uj04bXrpZy5Wp8ksR9IFTofJi5hOGjKynKPRlrNpfXHa295DMhTPKNW3nSJyttLt
sTbuIWHIA7q7PgjHe5os98bJ6L1lTGfsxv7k5gAc4qTetlFA/9rCdtf3cFoX96iQbXmQsTKS4XcW
2TrI95d9Z1UpX+MmlMGTdsxnq3vySGdOreK1UNW3IWHANWGJdAssyMABYtDpUSyvk2oa4bo7p0Xq
eF+jnB9+mmvg3ISbORnkrGQ+N3CosqXYGdf+1vAA7btq+ZZ7Xw0zehPM1yYNPle8T5sRguwS2ifp
GHR3BqUgiY4c41LedbO3o+ab75Qn86SvaAkcg64LCMQmCaxV/RfXAvLKPPSmyiHRBjwVRYobfhlf
ePGvG+zKp81cY50ULHFdM92NPXaMxFOv5VjCxcqtFdrtyJ5D0iR6fAz1pVGtfdETJXZgY44+Zzw6
/qltgktkFCfRPABwhtYVtf1FiUNEol3uAow9qgEBXHnWVVisPNIQHW2TTycJ55gjAWTfKHtB9sn+
e+HKexM5X0SfTdsBg6UmbxTuUSvsU5NOVFuB8u0EN2aTXJQymB7D2rO+uqhDvkm3SuFPO2IeCWFw
wxQ0RoE6oHKALcVRS9R8QKnIGZIDVrwDp9GRzpJ18emgwHZv4bvOYpsNLqEYYd8MgFyHCn1x6arl
CTYIoTYzyI96p3EswVjIdHklIvSM+7mjeVZ5694yuISvQrb2Q1x9SRjtvKIh8iDuG/tI1COU56W1
nJ1PDut1EhNmvZW8FRm6dGGJ7UgcgtrCJC9fJmbaL7bddP5GYVj39xGOKBr1TUFmD+HgZtqQ0OpY
AK49yKo1hyyyR6Nk3ttLr5wNbV+M5lZUNt6Gq3aepe3Xt2Bapjs/NLo4lGlG41/VRW+2pC4nAO2G
BaRb10fRt2wssq/K1wnPrtd0t0Lzcu26imDAbR+VhuUL0vHWtN6M7YW+EKy6CfZd4pFJs2vngmNj
makeQpJY4HM0SdkQmksyLNVO33WEurK53EUg/hb2wWxrWzFe0jI3WMZLz2p34HPhRkRmRMrt+BPH
kGBy+td28KF81TIK7+IAO+IGpUMIu5DtBKvG3JS4rnXrzIc1+Q0DTRg5P+bE99C4u70mboVMVMxW
4AXGnWe8oGAbIWSGu1jKmTUXI8t5JxbkYNglvTuvQu1x1bHAlvCOxkHsGUul53HR5wTX2mYg88ga
gx9k/vHzNd2YfvYJlFgDrqrsxYkth7TTUvWPlnL0RTMPKGTRPc2MH5Ox47KXwYZ4gP3kUsB256xV
KKsnJ0HgfQABsjRbg5a2wwMEUma7xO1wszDE7Pb55CwPVYEgaofuInkU3VC/BFbukioY1M6zm2Rk
D5Lx2l77tMUvy9lzAKHpRXIs8yrEQXm3DvYypPTFgcOmTs+aTsZwvcc0JgVn6NAl0MC1L+iFqOiE
lgfRWmkY53elceS51VXNZ1G2+soO12d3thR3mTkktl5VG2jDAwGEKzfCWkVyROE8Bk3N6XzEyPGV
xRvoc+Is7OzRqDm++cEYx1sItwC5uqRNTwup86d0qj3YYUUu9DaSIVK6yfXGF9tPmxu7LzxebL+C
WeAW8tGUFaL+ApfyTK3VBSgwEt7GTZXW0VMRI9TZLHMECLGqW3M6eA5OZGQG8jxXYQ5IkEYWPNAi
yW9BAAB7oyPG3DYPx+I6CU2M6QjnsXcSLL2+6j1JzoXpa/NCnZGjZ4GbrQ7wn5tLR3RZt/Gklb20
/IWnsPTIXbK7yAXpxaidVrxsIs4QA0xOwd1WN05S1c9LDLwGT7NFtkaYNJfIkEZnG2ugShuLg/er
xcH5NnfkQmUgQH4c5eATBkCmAp0xjp0ttOjCzbijhlLsoJaRjLPetyvSwRpIVJsYac2wbxdC6k/S
Fvnijee3PSZM81+cncly20rWrZ8IEeibKQmQonpLtmR5grAtOdH3XeLp/w+6kyOQQUbdqKhTg1Mh
EEAic++1VzP3fwFnSBVwc8N7tsVYPPJnh7dMK2nlU+hIz5G3JPl2NJJolNu6+4deIXyqicR+6xpb
E4Fsl70pATSgCcLO296AFHmYY+DOdNUQQk3KnSpFFTSlSUWLzoaxhufFwB5StrLyxxg58SbR5y4J
XKJaXzURZa+hB/11YzoT/05WacMcy84fGiXLCDBkvXQbpcJwYlMAFWD2SRak3BhdPt7GjRKlwSBd
3doOHS37Fn443wupEOEBlamFJai6UNgZ0qvvo6PiJzKQu/paViZJTuANuMdgBx5dz2lYmNtJGTuX
0BwWAJYCaEr9VM/tfe4gOGxz8BNSaSIoWoVyo9KlMt+wCE5YMqX4cLX+b7wYgOBhbkGLZwm2NyQf
YLWW9QoywjpM+MAbFKxs5k0y/XULyd7vkmZEZZtO/QsVrdIGGi7P2HzP1sSpElk4s8pCfBeq3f4o
2yriABP5aAYgFqyJOsFseXGREZnfKdLpdoTbmMZ21CbvwJpLp42dT5W1acbFs5mUwkjbW6WrXmsd
dCh/ah285hI7clt/RNT1GDmSKCA9kQpTqC6V3qYdLHqR1sP3azObSncD7YEExSynGfGRdjp3qplg
eaRptfNG2mURbmBCq78l+xkxsVWjvvV2M38QplP9CUVotod5qklVGO0Ig8tRhN+IOPL0fSab7lmh
kqi3WRuzxMLGrrC+Nh1R72miF4TLUJMPlJYaiyGqY+mPLejTxoD38ydj40Lak5UkbZnTYkbSih45
Ew4n3d7IBnSWYzuT4u1i+IErYp9XhFwpNq7sJRZW34ADTBVhfU0xC52YwKXaSWc/bU3x0IF5k2Oj
hhQ3kRgMXEkWF23WFeeXX/ZCPFpNxWJAP1WTZuDFiPESOaMQ65VF+hg1WvYz73rrXVM5ZDifep2a
2ag4wRVg7ElH9rw3Z7v8laQebtzONBBVmSlzfdXnMv0L/kiC85R29yXWafTP1MQ2QGMz/nbHtL4b
hAfIBJ3wkw9gKvn/SK3hiGFk5Kj4LpG2DdX6K/6qJ7NWhgnBvHiuE1FG2AyRrc0FbsTRxIaLYD7t
mjrDCofp69eLaIPHFLmgO6X1xO4l40GleRldmGEf0ZJNvgDTQ/2OEN5Y5EFfL6MrRtQA9VTbJhHV
ndSI5h7D1nwtJpAoPcJiuEo848EogLXB2otAyfLvOqHbW0l1fF1DE/MlIreDaVJUnQfhj2ann78N
vTz8bPy016jyVJSkE1IOb+UCX+lFE+2sMnwq3GS6MLj6VOB/AbC5lAUb0dUx+LBI7/z6GGBIJASP
iYrtY+wIX2sb5x/Re1QueJNBHhlK31oKvDKxu53tGN6261PxNmtY1AsY05iaOp162wpDBv2UFtdu
R9CLlQA6lI0e/jj/YD7pQOufS1sLk9yAVn5kQUgIg5Fp2YC2l8zTqzipmZI6XrubmlbHXiRqdhE2
PX7ChnNt8+MDion+OlbDVy8XuGxRvjwBUQkaG0O9c1scujZzbpIeV7mYeExavT3/i0+sZljlrB4b
DiNzguVV/2e8T1VYKJqEh0NyXf3RFpn3J6q07n+/ClHVGLOTHadDYF4tZtVo8iqJybnoOtKOAHY7
In3bYXf+Xo4n4IzxgdsW4QpTMURrX2+GxsMryTgptm6KWUjlEhgNnxhbx1zXmYCQs1tM6O3nJmJT
rUibr9Fyx0Qb5BgZw5VV0NoOAjNSrdxLFSE0wevKfAPoF11nmdPuyTWwnk28igJB8eqf//nHXxW/
3kJ4A1UH9c96qceljpZXrTEOj6kdeF+EeVawA1sLX9jzl1rzkJbNheYPUwgV0pNqrsbB1ZhpYzei
8qgIgtphFya2Aj05mgf7b0mAyqWveNl4V5+FqcKxQlkEWxTvjq8vplcVmnksK7e2FQ5k6dacTaZZ
B/AKmgPUHOzjsWx7Gh292gKVlb7hDIRItzJ//J9vHHoEihIcRCDrrzkzKi5exFhwFUvruw8lQR8+
u2Oxs8HYgN0L+wL14/idop2EXqIC9jA8XbOTp1C1okbSP3l9UzzYZlv8zO3BuR3NNLlwLp26FKfF
sjUvr3bNMnGVCFyBTMctMHaJzYSOFW8agoNvitjzLnxqx9sGDS2PUbVd0yY+eLWA6JImw+BgQgaD
WMptEHJHOcfA+bd1ajtF2cYK5QjwoM2t9o0yHRM3MWKYM1OHnL3wrPDVhWYW4q5CbFPQp4bWb6H8
T+2jRkYMUlULYsiGDDxohk46KdSA1VDf6zNY+aZBjvKgS9f+jl1Lq1D7k426YfogXuZBtccLu96J
N4LsS4cuwLuHSrl6SEoVx4AXUQX1YbZ8fZqU+xiDgNtQ6+2X80/q+IPmz6OQNagY0Aboq6KkxnpV
IwwT764xHXAKJfdN0fLqUBvMI1OjSi7sVaeu91ltsa1zztmrF5OEZVj19IDbPpTWfuwFHt1MQzHB
zF1CvxANXdixlkH11x3E4thguk7RBTHIXO0gQ6eNjtZyTmVws+kC9PCZuJn6zmk0Z5+2KbBaLwhW
0NwZ3LRIs0uz/WMinA1RB16ftdQjKHxXxaVJB95Bhs23JMPl71GieTekPXlAw7VimT5xTKMCDXZq
dEzIUvWd5G2zvc0rFzWwwWcYESorJhnkSuW+2lqCmtkJG9T5de4wEnHVMlToG6UGqp6YjAjCJov+
OnEET6CNC7MKStds7QPjTtXdWLJO39DrE3VGHqic7tI4BKZmWm8CscZVM22dsHO5hpeoS2pXpcRw
wafuLurIIAyGdHSetX6GwAULzsYZVhKFeEPtuzSoMJYsMitVMELIDuKl7z393zyGAOpJZL62cR0P
m7BP2n9tMbd/ci7SE8E1T5gXpOgat3mT2x8oN3EV8Ax3qn2TJth7HZqOmPhE75CNe2pp6f5U9BhM
WPYYv3V6Ub+BfnSPgqZQ9Tnlu5eo7wBlZZngS+cB+em7soUcdjsbmCcwszHRLVFwaZEfFlaHOVxm
Zj+bOIWGWjaWQz4rXkgpOZQelm1oXLC1j+ehO7SV672bTlM+CQkFLMB4c37DF1WFHEtst7ZT5Qgg
qjttHaKLHGIAc7rJjXQZfWPcUNWvqmaOP3SzHBQGwQkzx3qwtdp3oDJg6AlThkCJSSENgnTVjNdR
xNq9mWFTHMhinoQPZRyP4qGPiucUPAzcD5DylrtL/sXVAA7YyXxQgrY3439KT7YzxPoGrFRM0Xc8
hGZtk46uuIkHrGux5WWc2oQmA5fOqwmL6Asn+6O1zownhTV8P7/dHG//Nl7e8EHx2VbRHa++xhpv
Ii+PIwQ91tRig6WTuTyiHTt/lc/t/etHT61IGQdJigvZ7rIL/ac4Fd6AlR0c2m0uiagiRjf9LXk+
zSZnsHigHce7aM6qYFJCrB7ruPEHiL8wLEkhBSZ0bhK3ne46Sq1txSA13mitUG+RwEGNaLzKx+KK
3NFeq/xaKWs/H4BLzt/CiX2SLo4ti8LHxaJr9aCqsKhMvrIcx+3Cusf0URBGXjeErpPlIAyWzvnr
HekVEOWgt+KKrFQuq60OglGUauSalHIkJjzNV9bPbJfvw6v5X3Y94qCSX3hFJ05orscCQJ3jsu+4
q4OgTMgu0fui2vq/Dk8fT4fDfhNsr8aN/23cXChwjhfd10utjlOmZ7naDFxqwtcQt2iQwEt3c+J1
fbmb1dOTgl0Un61qe7P7vuNW9vv9v+ebbxdu5MS6Xu4EbitifpdTbcXKKkdVQLjlMnXQ/phu6618
HK6sm2w3kQ+EL6U/7WGbHBj0C39+JHTw7fwqOS5MuDb6cnoxfsKRZg5oBrc3lZwGEyByM4WDe+Bb
qnZNN7sX7vX4pf2/S2AeTgF3JHwnPNdQmrqL0c/o4rWFjE3R7/2vQgeKUZX/0s4TRefSgH/dKPQ6
Z0ZLrBp1Ypx9J8HeepJmwjwzJavp/LM7piZzLWLGWO8IOEAUVk3mbI+TKa063kJM7a8n2DLbZmCc
UUNByRg9qeJXliujn6AE2SUFNrN+rFf23fmfceoVIo3HHtGm/jbXzoWM75gZ8CIB3LUuYNg4Hsyk
eCFdW73Qwpx6g4wDWCWAahZ909dni2gsIUCUkzRR4vEATZnAs4mQ8PP3c6Rs5fVprElwCOxwUJCs
NhKIPq4+EEZAanA+9JhfCyJAJFZXcHkMpQ9KxdO+40gnCOBNc/UtrlT3Oc+r6DkSpo75MSbAiJSd
FqZSthBTLOZq5LCEo7cTZd3975AGnhHo9xy2PUDotW1AmzA+g4e0wIAtuPKi73TKqr7w8Bf69+oE
RCSL0w5yGt72WsrSq16rScZKjOmH/Da0C+dbZAykw2mkRzasTwOqw9ReWFwnXjnyRF4H3Qudy1qi
6NaO4mUGEKcV9RY200RiEnGZX7i3U1/SAtZ4KElBVO312RFrGQM6Q6TkzZsJsTBTmkwkodYJPVlu
tx5wRBXpQWiIHFVZOcMxdpNsuPEqqbYXPusT35OOiBiukudR3a4bGiVOW1yO4DLTLOO6pQMiQ1GV
exenM//8Uj9xKcBBpITUlYCanyzi/1Q1BiTTSYs0MtNax9lhaEhIVqeSCkoJeP5Kp54wfGRWKBgf
CkptVUAh0R0s6n32KmOmWZ+x3wuQSVcPpC1Qyw+mOOhz1HxLm9k+wDNnzkhi8P35X/HZfK4W8QL8
0QSzV4GHrH5FZZMBKlz6j6lLce3FsGm+s0ppQh8PyVdWsD9vpsgIhEjJMtbH+Buflvk+uVO6sE6I
ibZrz28xY/X5eMxDM6P91KCekDk4GJxgcEKmAWkSo+Uky+JgUBd+X14nL5PEkO/87Zz4JA3sZ5HU
EibJg13dTajVaII1yfooDfnCnMN9ZmZJTinwd6Cpo/cDA4TowjM8sWZQJWsubGwOuCMFLFacUI5H
Dh2MN+Bt9Fpy2/Y1RDo3Ui90ujTVx5sOQ5TFeBfvEU7V5cf8Z4Eyek6jHI96Iq3g12wsbSCJIYro
Z4Ykg26mDiUT9dZUIbdB+k6/x+nsBaow6m9F1HoQBAxs/XvltumLmOI9ztUQD+g5+T7bCyvRIhUF
B7+F1RvUyZi1+GuCbWzVsDSsa4GNw289LbXflT0bf0pUOnmgdFInKN5zFDpGy0ZqHDJxREzW5vh6
aCXhZdE05T9knOeUNVVpEAVi6MpjF2ljstV6L7tHz2r/VNLCuSnTimy+OVSn+7QmzXw7uLV2Dz1c
dL456LhXO11dffR2X5abKddLCNbSaRvovQqGpFWf2N9x79ZeBzFVPw3o4mRAV04lnxTHJUhSZzvr
fZJ4CY4YK0aSTAySa8+LJN06A9+nTBW2uUGxb4QweMZm2IB/KtZDmWIiEgiz08nAsgREE5Q710zn
oGHWQtZ3EZhS7cPEqUJfSrfla3LH0UP4r/KrF+DFRQpjKERGhjncPi+HObXl2IW6Z3sFIxtLF4m6
UWF9k5IH+fLBFZYlNq1sySbx2lHe97ZMjR1u3ZDTMXckq93LRPLShLmQPkPp5rdd5rhmYCuckoOR
IRLDSr7gr3rFNGOQqlvNLYQpV/GzuVGjTR4W+JP2SqfHOyUz6WxZXRVCX7MaJhJTu7nbz42AWAi5
fS59jWnB9ejlofSryh1+4L8C2UphTlb745RUuOmGTn6bTwMWVTlz4U0KsvoORkCCdt2qcUaSih3d
DX1skwuJcuwuqz2p71uoWVDgJhVSNJRU9yMCaeHdcmu3TqXqFQb2vcdandLWgriIVVwAeIFv7EQc
OFQGs5rMQKqp+w5SNKXXjS4bXFkzaDhWX0mFHBoxWYGrjPNbhSP8tCWcYoz9mLEQ5IGCkpGcxhgK
rT7B14Rk4IJijJYnHtROGixiMzRIABnxKN9WJB0kQana2V92FBC2mrxnZTOPy6MubW3o9kosujzQ
Un2qcNkfJwLqqraur0IkZdjcMv9LtkyZa1Ij7NHE6a0oB/tqRpUFXNNqlcHKjyCvsxAxTpZRadzM
g2J2fq2m8lfTaOFwbelVR7J2amdO0H/Ohoowqyoc5r0IIXNdmIBMTeZZ2zoS6byXA0bsCEK1srp3
+wLOpAevOrlK83CE3lIpDnE9TewUh7kaoPcKPl8ZJI07PgunJCOGU8okvLOJx9sSTv3rwIH1O0JW
0wQphyRErNyrVR9CaKUF+MH3xoPXp3hpxZMuEE/E4j3u1OL7WKaU4U6rWeUt6TBslI3as1gSG5gn
cAezh8TdhOEfU8ruBf9W3YWyMjofNXUHareBBJyggJt6O2pxqb4NLqPXDb56Jl7Wfei9QWQMYfQM
yaMFweaHYkz6U5SPdNwqbnoLm7TA5BVDe4gWVqddJ33e4HCr2uJdIqb/AS+ifDl/OJ2o3CjVkUeh
1wU3t1fNiYXS1spnOjtY+u4W53L9PlfU9P38VYzjy/C3URQBB9INIT/7ekLYrkBR3nEZ7H6C2e8I
I8zujANWIL7hE9xw591jAvyUXhH1usMYaOfty10WaEG5swIEJpviTl65ARyGC+fkibH511+2/PL/
nF1N5fSN0PhlZIIToPuBJVrwAZdl85zuSP/a9BeqgROar68XXB2WJQOHkdCZeJtv/jxtDm/b4Nu3
80/7+Oz/eoVVwRFLAWdw4gpYHm/0+lZgbFUnu/MXOfVGGeXghc9Yh/NgdRtaZ3TMijitK0aQgVMP
bCiGd0khd+JW6JWos0GoPKadq1tJCHPJIjyBtqmSNQers1Rig6b8sa3K0j9/Q8cDA9wM1WWiTbIA
sYCrtjW1Cnj1+LlAnC2hFokGXLsa7PIPoTL2dT5MiEkwR2i/10ojyKpMhHJpaehHdRQaQDSatDcW
Xl2fX9F/1iI8Q+ZkLR7Cw9Ak6hNqRAIu2l7TCM9gkoXkRxHR4wjRhLAyw75WBiT4e88UdVCh1aK1
FHN86QM58aKZDn7aqfJ00FF+/UDKyO2bCUs5+FSt+UPCMYFmxTO8scuCKOQ2N82/Y59V2IT3A2Wa
LbTM2+jxCJGrV438txWp8qdpx4bcShkVv8+/thNjFrwvF0CRDnRBHVY7GPpk6WgDpHottZLilpkH
3My21VCPFRKeNAza2IK97YZOs6mJanq3ptAl07dSrA6ydpv+rokYfByGdl643zpZ2xP1BzpxbZ73
mZ4aRO/pFqI1pyZDj2ixKD3YbuhioF3VSErqvq7aC6vxBLyBM5PFJNACJ7WRYH997MU8ix6tJLLV
NGWcn3apcVeE7fDeyGZ8pKyuQjLxdHJqTUNWf4uW3RVnwcp8VqLJ7mB4GVNgjJ6rHCwt7Z8iG0R5
49b4AW4LBBJmcP49nGgdHX4lA0VcfVwW8WpDADmr+8ljwpctrBns/OZn18j7be0U6XM79BJKrar9
ndM5/hXRKu9QGOn5hV3p1K9YjHc8uljsbTFO/frY+gr7HYF/DBDB6Ck3FO/QncZhjl8yg9prm3qZ
/EUEUYplfjVPY5CDwfxu5yL9c+F5LOvuaxNLO0TnRf+qcfCtvVSGDD+/lIHf1mo6/DirrtzgL27f
CN2crhOjIl3ZrdUgLWL52CXR9APKDcocLVUenCIM/REEJGB8K3HE74l31kJ7z1DbvOuY1F9Ybcs2
uv6t+BHCzWKjxUNh9Y2rmIGBmfENwQgQu74Ocyx3FGOHBYDYhrJpLzycE3vKkuICUOQxGOS1f31L
Q08aJlkU2dZmLHQPYbe6qjs5XV14BUc6dBuO9wK54UICOXM95J5rkXuk/WRELWQMfHB3x5pAE0RZ
bupJmQVMx5aYBsfu0JFl6lDIjcUI/k3Mqn1hGz1+wq66wM1wDLGIYNry9Y5nJ5uk54LLdb2Hs7JW
uuRzd/LFmi3jGpJm/OP8vZ+gNtEBQyrTwB4Qga1NOb2+YJRoMArDnL0Nd7S2TCe7VFH/JS6RL0He
ePZf26gKncaxax4tJAv/CJFuUHTZPVNixyjNOwwfxobBsIH9xwxTlJ21XMRXEHfq3yJrBB7Z0vnT
jLY6BT0q34vo+XEFwH1gg7IYrOFbs/6g67ApDSzT060zeMpH1uKjwDGtfasTMII6ysw7is4alYM5
+F1iJYfQdUbfIJALdztJXuesZfIKkyagoTl0LgCfJ/Ybjh4QM14rCxm3ra/vVSaNp4uIwWabltBT
jTBShjtZiokwNHyy/sVSaZ/afhQvDXAkBPhG0e882ZTTheLhxHPSAV8XVh4ORhQxX39Iq6ttMkkd
SHvyrKsOtRUirM68AXm/xOY8cTbBzIM1iw8y5KwjdpZukDOhNdgztnNCKuPkdtfFbGfPlpPGzxqm
Mv2Gz1/sOQ36Tepq7UNmWOKmJZ32yima4QAft7hPvc7bpHFdHhQlma80+q70wpDgeA8GAAOTZvyi
UiSs58FdBDuhw/5yK41RfTOmtkNHqHY3ZYKRltMqEaLaoTrAWDUvuQQfo35cemF9uNQGTH9WZUmv
hkYzGyUEG6cZJBs5zji7FL4nGrgpK5kgu/H00BEPehMmc8f83am9P0MyjD88dSBEeIBN7aJmK9rb
Io6I4Jzb3LE32UCMHEVWoxkXDoHjTRl6mwPsyiDIwp1rtUU57TDPETslEXtudguKIXxba+T/xytx
bViLoMOYKqwnb2S/gpIN6JLIlxye09xBe8vB9D5RtTx2BLjQDIdttykoxy8Y9JywAnE5iW3mXKwF
Nol1FwrhPVNGN92GTImuLIyAblqbZJQOHdY/qIVJMHllOO2QI8uHzIMMR+CMUf9AwmATsNyG3+p0
bi7hw6d+FnN3gwQzLN4Ya6wevNC9hulcmW0rrUvIUEb+81zO4CtO6hlQt/Xkj9lYiH5ynU2sKbTv
fUqKaoA9k3MI67xCjSfaS9z4ExsK+D92kPj6QUxe1/3KBLcyjdDpzEk/PxMATjaZoViH1GXOdv6w
OnEpmkimGzjlYK6+HlrZUjOwZiEpk2zaym+wbPD1OE7vytG+xHdwlg35a6mzUOxszKKWDQGK8dd9
kiCdNqwjs9tOFcnMD8gE88BjlJgcIk1U96jBezwwowrhllJ2cD4aO0RA2nrGa5o04DMlkQnfawiE
2iZW++jRcEsBvYqorsI3HSKaNqQKE+HgJPJ11g0Mrz1qHQtdTq469+7QGfaug5ryCz6r9orLSvua
Ic980RTtr+5V6guSO/VXY7fXTPiy3TzU6RDM3hBjXlIQCkNAbD1ulLFtxL5MnFbdhXFnfGuJQbOg
cy3JsV3NrW86I0Z6hP4ImxUlg629VaqBydyg5BGh55UXfmgjAsl9mnmTtovg6JCizFDR2JCp5ZGB
MWK5Aa6WCSZrTmp9eNBfX+Kw0Wt0TWL6M9o8PbJvpm6CMzrMr5accEHQciRam1KNFcoFXDmg+o3G
9C/T2U72JpQWibDUzr4bwrYvdfHH2y5TMnyHFhvTZX9ZAQao3ZFnmYChPM7wQO9s+mbjjbsqtfQr
fEsEksapvbCnfY7FVouKxp0Bz+Latowmvy6qdJz6uW0oQzyJms6C/nVroZJ/nBPVBpedHNtvEXJC
wlOGq5HZls8ss9+TU65/a1Rv3kEaMw8CjRbtnFp7twX2qRcq0E+q8upHLkkNDIYXDgCl4epHVqOq
x9HCtbOSUvOXlMLCd1nqH/1YVfTGtWl1ARG/xpNECvNdumWsQ9D0FKxJ1MlqNrjvkKVNn4APV+nV
SI1Nb8luM1uVhNeelAIKMaR6d4Y2JA6M+UZRfM3CygI/aZeaEmU+yUVm3cdEDqaheHKStHhHAyrj
rRt7xns806tt5jRNHhpph3/bruh7grFt+YCDS33NSRiZ9FGG8tF16FkundrL1796RgtEuTj9LWXD
upwzrDBXekYNWwe7gsBRvdQHrk2CAmLHr1g4wz1sYRdKJoMZg9L9oaTGvM0Ge9rPS6BhqpWMT87v
jieWNNM16OeLRxTM4FWJCaFRuKFdt1tzVnq/xnTvHRhI85tchJuEYRtTregSX/doS3agbkCuAPmB
tW2ud/+wjdGi4EOybTIlP4RO0l6j06OaqZxLletxOcm1XB3PPvI0obytR+mcsIxVLI1hfYGPFFFp
Sv3O4EIjxipKfhGLRz1pCYzhmbGOz7BmyZkArrbuIn3W3htd+2c3PQ6E0pi/W7UjPzCP7L4ljTu/
nn8Tn2S4L8sDXgVEKAJ78M6mtlte1X8AOpqAzmmrutoaCjEC+1l09UiqBVkbO1OrZXynJQhK/Eqr
ChwNGkL8MDyYRsacbh8BlWLlOG8J+8zkpk+Ib37Ih8q40JJ8Wh2ufyTTe+b3ng0Ysxa1FHwYvD0D
0bM0098TcNU/aeXwc71cD18da8aU15ls+VdUSfIyzCqGR0i5KXYK2PMm+XnI9raZk9VQYrUxFwd1
qFBAjD3GiQd8KKnkvc8WskMNsuf+8C4RZgVrGIeZdPDxQXKrQDczBkiuAntx7xnlbF4oV4+BdIdU
HLDaxWIOje9aVGY6XeGMKTSadsjNw5BozF2M2ty5kTOAt2SujyHgEPQARduoB7v0kNGiv2PYfGFZ
HNUUyy9Z3DSJHqG2/DRH/s+y6DhEjQzdK5fJ31yGoRvdaveRrpDNJ7S9PhAHPaUHR+KHWc+kSffZ
pZ3rc/devXV+gw27iIRa/nfV/4Vsn2XrLL9Bb8f7UcAYxBhZt99sQcr6phW5toU+QhHhqAycBBYx
o6qRkALr4XGhl/htVMyHsQidq1ZE6p1nMocMezW6bUar38VFWGOqM037rDYIOwmB9hioqcj40yyw
S7PZ8XWLIK8bRPVtR25dgR9CqXbYlZeufuOSL/py/sEfb1I6lEisi2h6ofirq8KZoNSsaz2Lwqb1
wu+zOg1BV/bODm/Z+ul/vxQPdtEVQkqEIfP1y8fJJm26GDVdb44MnDN72lUdOnAo7OUF2OqTLfX1
VdKAQX/kEyYIgbf59VqdQ0JrXSecpcWML249Smo2JCwZOISvpRFusKVHMGWG3dJmoM/xEXBPhPMA
64zaYhimTHKjOrWacHDbv9Qq6w+EbSMhH8v6VTfg+scur9MVmvmYR7nyAPhN1KPnkL2SxNWVWQ9i
N6V5n2HFUKgHw5b1oSBN5LaWZXWJP3IE0zF4wTnV4NHCRmbw8fV+NVlJByd/om8daX+oUZEVPu5L
ymMawifZcVYPyj6b2h7FMSBafEWDjG2lYD6MhdQkxDuFSW1ueaba1dT1ItpohUVI8zSa6lWluagM
6tGJcgxIMutF7yrj7/nVcXREcwfkAXGG8fmBiKyOaErCZo7mFGOfZIjvtT6cHioyMA/erKdwLT1A
kjm+tO2cvCjYKR/Aoi9ZGxKTw9HFJsFK8ErH7pE2rsBOEBMxvP/sn3M6zd/Nzr2YHre8jNXiBOpS
obyhscJGdIVrxCW+h+B8iA6NtLwi/kC7qhpq+g2MFe86TM1yO/MPGgwFH0K5+NmMaoTBRa81iBcS
5RLkfwRb8OxZHQBKkP4pklabgGFiQDlm+HtaMdeqGfXvF9LohY/yRJGiY/i+3DYnzXG2lCXiqvBM
XDgmjP2fsRTNk40aJq7tJ8y7rmU0QlnIp1YOu6icI3xoh2iEvdPX0w8KirYI8Lvpo0DpKwgys3Bl
uAFOhEBINwqjIooqAJfzy/KY3A+MQ8lPSO9SVumf8UD/OZjAGtKUySUccdm4t22cix9Sr7MtYs7o
0Hmt5Ydpbt6XGKs9SoK7N/jITASyDu0Oqyn5dv7nnNiugX2A/QEpP+OPvn7n/RyPI0Zu+VaL++TN
TnKMwYUd/lKFR0l1/lrHwCy3zmnIm2J+xhRgqfT/c+sSKwG+DTYV4YVTEMX2Ndq6HWj1iGdFSzaz
jN9Yllg7uThI5Nn+wvVPfCe6DVXeZFtbcvjWW0KWQg/FfGZbyyR/Tqw6CkxcaKB+cypWczK+Sobb
DyTA9IHWVuZ+jgtSzJVc/96OlrxQFJ74SOgdYGDwDz6TNcJC0HutFUZU0KDAyhG2Yl1ZuKtf+kiW
h7raHKh7F+9fRsbkaa12csecIz0aPGbFtLwEHrntky715qfmCYaPmtLlzk7tFOxdgA4c3A1VcoZb
I834v5kcZmmhigRAOc/q4Pz7OPEAOLcJ3XGZEVPDr15H1LsqPFpeh7AAFzvMV2/stLYO569yYoVz
DZ4vBgSwg9dqYfQ50jFjQnyki/PTPMRE4WUJZGxMES5826duCNIOnZlJbgDs4K/r2y09JsQe2x45
Cd4NHTi0Vhdx3fP5Ozp1GRclhge0gZhy/dzIn8C1rUOPVM7wZN3W9G5wprmUtXXiuQF+ApSzaBaq
7KqvKqNSd4mGLbeJJgoc4NQ2MBQzr6HoztqFT+GY8QOfkA6fs4ILQfRYVcqNheFPxPwcttNIe6Dg
tpo3WvFQ5NiYZqWGM+BszL5blM6dbpClmJaFQmit6T0wUVT8Xh0ohxuv+zZB/LqEQJx4FDDc+YFM
sRndrY8zrYKzgE6LYHJiZPoNMyv1Q5+F/WdhaLh3MqRmPCRIl++rxDDLoMuK4Ym/xHzTYcGFGDip
ebtxnQnnFEPnxNo0EJAvcVVOrAuEygsjHe7FYir+dfmVIgYzhHa4BbNoDr2OFn82Lh3tx8g4AyYw
WvZvE8ieP/X1KmS5eFBE+4aYrgZr/2HCGLeae18nIRBWbRz7DlZe90nZRvclXrmZj8d59IZV7uus
KYZvg2Ff2uOWD2u1xxEuaSzGBEQq2+uAn2IoG9isJr5JpTN+q8xusaCr0394OM87c5T9FSSiQEny
D8IRhsCcvGo/Agtd2NCOhXRoD+h+l1UCd/SozVe7UIETqgIvjig7GSb988a63GNXRdI8LiiPDejw
UyHmDldevEmTQUo48eN76pJ0PuLR4zaD+a9RazxG4MYEdl3Oh6mLsEqpHOfCebi8qa9PDdk3VkPA
/PyHT/zrm8Tq1rOqgpeoKNBgOyLX7/BT9W4yYyIHCW3ZXslG98LA58RFMd7nS0c2QcaKuVqkc1UM
rdXjvNSGM5s+Nlh3uPF0+3oq5bYOlcIvmRBuz++Yx2AwobwsEOJt+HyRvK4q5CGyU93s23o7NXn7
FrGInktIcj/dajTvcXvEFg0HOO+3bUcYzIK26Nq2sDC+Qp0cZi921EV/Whxe7mER6AvnzJFvvV7Y
rxd+54mns7BTYN3A16FIWv79fyqkGhpEnVhVvTUHuM9s9MT6ZZo5/3T1RuScWXr+pzIT+agpYnqV
GNEt0nMzd/2w6qwghqqvX5VlnidBQ/V63YRJ+oEjY46/UTJh7Hz+9y6PbbWCWO0weigdSRBb/1yn
lHU1FvzcODMaP1ERRGfIuXZKlBs/xqI1fjldjJt0BBPt/JWPt2T8OGwNXRUCJ7IgVw8qQ0K2iCKX
mYI6UkKK6F50oBw9rNoLp/qpS2HlsgzCaIQR6319J7h7gwsaoDgDMvcAI0VvU7nJsJH42164qxOv
n0MGixWq1IUpsppZRAQdCkVlZuGU2INCXi/dP7Ohi2vFUyVOwDhhwwU3GvVSKsaJe+SzWBRwFC5g
qKvHiaVXhuGhinGL1tSBaAfPL8wi3XjmIC7UY8fkQAcSGGQUaHQQOymVvj5Pt0hg+GDevSUItXC3
FYzsj6JBqLdknuJwm04GDbSOPtHbTU74f+ydV3PdVpaF/4rL79Agh6npfsDFzcxiEPmCokgROeMc
hF8/H2S72yQ14ui9XdXtsmUS9yIc7LP3Wt+yhrXD2jTv6tyGqK8ogDB9KjpiZ3EUKfBtC6aUduHG
0QoqXqvvI6INwW1Holl7kd6EgQI/9aG207L1JdJ6j5QEqu8P1pgfXDtGxYtve8la4355/bXqxkNF
UYT1Khut+JaKVBwXA+qJRRjhFeoSNSjmNL38+WPw/pVPuYTWl00/exq0sq8P6kZ09shrAeHSVOG6
phvpG+mg/np5xmGYCCApxgQGcuj1YUaNdPlO83BtJ5OOhWGyL+1xxp2OWYVpJEPaPXBNXIZm3Rxq
1Wq4YVOihJcmMERJEEWUVv6UdOFWG3Ra0D8/C8tj8XoZMpFU0ahC9rLwDN48oW5usn2pVaw95Bs8
2HmMIQE0UTDZcF39Prfj7c8P+IN6FRutuhDk2BNxxd80OBQSOCZSDtqVHruqhAxtewGZDpYHskeb
vVUaDxgMYtJlVd+MDGcjNNHMsPSaPIcwGjqRX3a58xCrRXaehJ0AWCnyD1qxPyjVuM0WITiYh4Uj
8Oa8sOxHsleIVS2qxlhDmbM3uoq2IoU48kC1HKdYa1uXyGezOVj5OGzajghGIPPRFUJX+8ho+iMR
3HsYHPMyrhRXiUqP7e+bpaZQSg3+sA64h3CfGv+k6zxldZzex1Y9f6syBsIbjxZNuM5qTChrWQnx
mcZVUW3C0CVBIWeUAj0CbuWd0vbGM5L3zgzcbtbU1TijJdYYQDx9cMHfV5jUlfQNuM/Ia0Oq8PoJ
GBpEbmqrKgBTJGkjsssZMk3WuNebKVsj9zWxNcbjRmvt4azxnN4KpFobzyCR7c3PP8v7tXpZN9GT
fa8QGNC9/ig1SF5qcGCUXVQ/YvLVjp4wnoax6X/V9s/TzkFQ5aAIxZ2+LD5/K0aU2EkKYkM5UDuE
K03LUqa+zC1+/nXeL2Fs+RBU44smVZGa8PVROj1M46ZnM5R1MTeFLN31WMF//vlR3p80nOkMC/Ad
cu/xJn99FF1WMCFsLVslcdWuFsHkBhJmdOh06/nnR3r/fZgP2AaLwxJbTlX0+kgN++YFPU80bFaW
R8+06OmThLD++VF+sAIhqDbpIy5VEGXtm5W/J47K0JoQP+6QeadJPQ7fIoQiQduBbRq4Ne+ivE99
PLmkJotZrnJNyAD6arOKypaJJ3SdYx4lcOEz4Xzwjn9/thF1aVSyMEwgvrwdAjFX0MIwzzGfms1z
mOU6AMzOuErdrH/44Dy8fzBhYCz0OwZ9aJffPpgG9B+WkEzxQRP2PH6zlvmppncHxJ/pekhH0ukV
3mkr1LB6ENpxdy2Q6dxSOuu/TFlg0of5HNGJBicP3djrS5+WbAwHBkW87hJy7tR53Nt6lH20230/
m6E69NiGI+1f8pTf3MuRIib0RoAYS73NbjyKAD9xmc+AXkbEYqopHQqQ+VkvxbPB7jIAgyG//vy8
v7/CKKMx3zAJY64N4ef1V8XGjN+RVxZ+BzvZxBObRZobAkZ/89FZ/cFrjO/Ijog3GbYLDvr6WCT4
seYWZBi6cUUckFXlS7c+yXvtKCurBNYbW9ZLXs1O4i9FzOk08XpehaqJeMokmZa8LlUyDpk7N3U+
KPt+9Ok4DUvV/F2p//ail5MRDlpXFHRdBOWXhMi41fH+XveoLa/BureHVJVqsooM3EtunkRbON1X
buliIZnYSOwjA2jBBx/r/SqEBhiNPQMGSiKejNfnjOCJPFb6rCB+ReRo28xib4Pj/tVXERprZM0o
2fn/5YZ4fRRtTHuV8Va5Yi6lfK3zpDoySp8Z91vqB024d1+IQy2eyGURp2X+9gvBvzLr0kWQ4g1E
8snUiLbs2n+5g8twAh2svWAkID6+RT2VoUJU4QDMHYdCvUNxBbu7dZ3g5w/P8nC8qlep1xeyCzcN
T/C7xneSO/MYwr5d5W453jRZYtwYMMluHaNT9+igbT+y1XY3gmeHcTlXv37VTMNGh8fa8X23+fqq
JaH0qtJmj4VYZWm2euW2dgUBMRVBTj//pu82RYhB2Mly2ZZoTCqn14eiY1DESgeHQ9crwFWFX+oa
EVWHmErZ6D8ioiJMen9m2XxhTOQvSqS3YiB3YJF3GzJB2JuTGzEIoHsrumkqEpRSH7yVlY1kSIyF
EZ3boiDEbkLd/Zi3dMh8tzLM5yRCFLiNrWh4nHtjOjJDFtsGHKq+KjRbRztflLxiotqaMP8z/56R
6Hhzz2KcI+qcI01cIX2wexwkjWp9JlJCmD7mA4Ra9EVJ34q1qb2OQ723VmY0AJ0I+wHSndMOU3Ew
HR2dZsmCt8KNDY1NjRSCmPtBaviYezNLgtiu9LNO8cIUFojsjgJeEgj8Mna/FfEkd3Y95gphR+kM
DB9dKWZpabdnC9cphWo4ELjotcKIV0zylcfUSYajF5OIgxE+MbgfoojIbDE4ykMFJfEuckKdIXY7
fRFOZzxHaaU81GpilSB9rLjyhZ45HuuuUM5IyFXIVzeHGmIgFUlzIhfaTVDLHsIn9QxIvkydwfig
dUmV/azGyXY0AfBsi8iOZ7/RaxiQblVj9idDTg2UTvceCvIG+IKYxb7UhN6avipUwqyUCRfXeR+b
LAoanETEeMVILJLIJ9teC6shaypPZzjOkGu5TCNJ6emGaWp9L4uq0IGedzOYrj4dr/u80c3AASpw
Qw5DUQbC6wksQX3bOn6FFr0JML0wcrC0CXhRh2279oepFrcz8YbX0NCZLqd105ebnLskQghYj9Xa
I0OxOsw16CIovWXBPEDAlyWjgOZ6ICFvS5+7zLYCuMpMp0gRIuVqLGvAcmwe9TGwF7takDlz/pzO
3chDBNde96PR1e4NDcmJH3kWKUNIqMSt8IpZhS0oqepo/WYuQWZD9Yw8QoyfPVU0t5lpmWj6kEFx
h7DrO6FBr2qrXutQVScULDGKKENeqD3IxVUZO+1ilncBcRRTXC+R5xkQCZ6n2I/CwbmB8JFWKyP2
3LN6buWJwdnk1znREipnSHNez3gcycRt5gEpeb6EFHAjOovWLiPQrKqI1qAvy5L384Xn/RLLi0nT
lip8ad29fTOZiABmkVPsag2GmBVz3HjjIRM8aZLEvJxHa7oZ8hpQCWmDfkFn5YMK+L0sceEuLfYy
ukHasr15vfJ1oJ68WtKuKyBaYGfzyoDnttg39uCiw5jtQM9SuQX2a6wMl9QwzMs0b1ykWRoSFZ86
PlmzRMmrn5+YH7xHaYEa+B//4IW/KQwQMs1M6U2w62rtnldlPn7uOtX74PS/r4r4+uwBaBstxhKE
ma+/Po0YvVDjtFgpA6OPYd6EpkcosnptRdbGKa1btEQnqTtDhST0dTKRZTSRet4W8oPe1btCFW01
1nGk4CjPNYrm1x9E02u3H3RcTKExhV89QiGCspq7Y2OTb/Srp5ZHgfkCqQIU6PSFXh9qMJshp/5c
kgtqZ1sbefhSd84vRxcw3luGS/RQMahwd70+iulNltMxUSI5s882gxmZ10nSRR/s/X9w2pDWLAw3
hxYX08Q3R7FH9rg1/Zk2lBlZHe28Id5soZ46H+zg3t+QiLSWyR1Knh/oYVqDCblDMPfKcnkossSZ
NmGNJPfn1+a97IYrQiwmw0Hogovc/vUXElYXd2lCfrsHg4S0pJK+zWpWs9ldi7AMa79qRtEAZiGX
wFfSabhrDHuoVqM1pAtovhF7YYhcfvCg/ODb85SgB6Sjwzr1doLSxU1utnIAMdKW9hpTorvONMg/
H3z793URbx2qIrqjNEnf3TQ6w8NEr5bwpyEh0mCMs89wZbDa93WzYZBrndEs9C610SCGu7SwyOlK
H5M9UVsXjpanN5wb0tPo13vXRu7ZPo324ddPhc1+VkOZA4+Ecv/1FQrnMW3TjGGSFxF1oqo9VbiH
W+bnp+IHJ5zf/r11S13KJun1UTK96QjnpHPr5BqRcp4YztQ81z643X7w+CAxIlWJv5bm65uH1BKZ
LYdUq5fAmxY6Dlo7q0iaXR6a5UfX9l0HZPHoLxcX4QRCx3c5AGFV8T5v2E04Ur2ISY65TWdvuhGJ
Fe90Mt0vhNCyyyiMEiIsdPvOlJl13Uh2yz8/td+3uq/3NXwSul7oApb0lrdXMK6hfocJejwbtlhy
mMJZ/RJnov/KXiRB9YVnvvOHZijdI1Qw41YbmjQ+SDuZ8lXh9ubnkEnNjZZVBACWmVD9XK/Efuqd
MV7n0DqfALKiKdVp8h5zb6q7zTwP6nPWD8SiUrfSVU/ronhxw6HVgyqqaCgm5mzf/Px7vr+4DFoQ
NzJp0BYb95tbqE/tsdYQG65AzaYBr3YTbnGqf9FwjHxwqPf7J3zpsFDZPKFegkDy+m61aCFjaek5
lGEk+qFV9dn167Qyz1yDwdnO4W9owwer+ShT5AdHxmnCYJUuD/2DtwJgu20m8ECEC4360N+WKfBr
wjW6jeE0xoMeZ+PGDJvs9udn9v0yRfuMRAeuI+uV+n10+LeOMzjsjjsIIKo7dwhHw8Gy7iB6Wadd
mMyUEtlHZuT3mLwFNQv/kwYGU08u6+sTnLHnUXMTJ0WWac3nwp0JSdbweRqbJnKFsZ8iI2rJaTOU
q1j3sAy6WZ1/drxSEEnW5/FFMoTsdqpageqloSP9nIH1DgzCRDvEBpBk90x+mqeqK9urmLcLY0Ar
Tu5JbPLAfpLGddFhfybnsWSQRByWInxDKGm+rqMqy07GMLMVnzjIBu+WqFssYa5SaIFtIqYJ2IaZ
L4ozdeUuJQ/a9Kl2Ycg2LUGlyZxNX1qldeJF2hiK3RhRJvglm3Xxq6sdmgoe+6VxsqRDvS32WotQ
UgIMySabu+6ERr/ArkCAsolTIfj5HfJOcUDLwl3Uqlw0+APesrz/7Q6JsFq5aiIFPW0nP810jGEL
o6vdkU3S7NhxR1goHP0srDLogD8/9rtXB8dmNad6oN/H3PrNvYLfS4lwVIJPwRF2QIGAB0/3jD92
Dv/1NP539K26+GO97P75P/zzU0VwTRLF/Zt//Odp8kQqaPXS/8/yY//6z17/0D/P62/l57799q0/
fazf/pevfpDf/+fxg8f+8dU/0DRI+ulSfGunq2+dyPvvB+GTLv/l//cPf/v2/bdcT/W3f/xOuEzZ
L78tIqXn9z//aP/8j9+RGv3thC+//88/PHss+LmTx14mj+9+4Ntj1//jd939RE8OmI1D0wpMtMuN
MXz7/ifqp2U0DT8QhSev9MWaUdIRiP/xu+V+YnqFHIy4IsoeZqC//9ZV4vsfWZ9Q3tIEIwOMIQVi
kd//+uKvLtG/L9lvpSguqqTsu3/8jgmE++5vrz5QFnT86aPzP6ZZxlsebDZiJHLoLgc0Y8sX4Nje
fVmYycxbaPGUKtG3rJQMowU79/twJuV87U5iPFUpR8yN5uXmLdF1We0rGo+sH6Z2lK4no5636VxP
8YompDkip88cda1VOrHzlZnT8w8x79+HVJdinS7MooM3CkdbtULqzbpwMrCxGc1w4YtJrTb4C0P9
aEBwHVbZEGfXnDVaKzQPxqfRrFplW0Cf6/25dsmziypNHVh1B17PBLmjFo6tpIFm2CT0cWJTHQhS
Delsh0WefjFy14TeYktPAqJs2nptGDE0RPj4xmOejA1+5NEmwXfGl6Tu9CFTDqFmgHfphvlCEqf8
0s2xcsiSqiBYqhmvUDa0l6GVOVGgznoHhcDQ88ciq1xxN2kCeYohVO+014vpzNKniblXak6304QA
Yz2KOt57XpYU6EJd7X4qLdmu7NqU3oawyfkLWQt1HGTwNB8hRbb2AmLRIz8jx60PYKzloU9XrNXW
bto7zy0Ox2hF0gaoybJOrFNH2MBqGsr3KKC7IF5oGSa3kclh1rnhLkSnbskyTQeCJ/1cHZRTLfac
+ZBOLYp/CJwG5r9hvpMJ5Ak6fvHSCWGKXQT400S/wkYV3fZqOoImL3D2blvpqkvyss1LoLaroT8k
nRH2WFDRJK/LPM5gbWcaYhACe539MJUgHyM8eM+Cd80BaCNcURghsJqlzMRZt5AFaW3ydbi8hkV4
5RCO1qaepThMhS6WzZ8IOSVhMpgrTS9kGPSdYxF/0PZ1u2Myr33xehdBzei0RuIrugwE7ltnrcEL
QPBhNpUXqHonToQ0sjJgweAzSKcB1iZsZ/oKvKD8YrYp3pTOrcavOBbZYmkmybVrQdxKEtA9HcNV
L0JupXZKYJaTVFBCgVTCOIiTrrk0FSe7S7VZhQOQW9nzEJZKv4oTx75BB2fH68xF2cSlWpK12Wr1
PrHQ3pdeZrRNzSi3JU765dJXIwpkH2AeEqixEsodnvVsoWCK6EUltmTalgM942Aw6Gifj2qmkhGO
3LuBNVpP27gZCm8F0tiAoQRx+jZEDN6tUhj27TZqEef4aW/Mt3WbpomPkAYScD8B8GTv1xL4HRe6
A2gxM5mqFbx9enpkQ3/SpTnw2ywaWqbjjdc/sBUz7kKse2FgaDORNBjFQ/zdbkYsvWZkTrHN5iwt
DlXhlDjYo0q0e9RDRbrp8tQkaVAfrX6bp32Snk8Dub4kq2gzXc1u5pprSqzTSm3DxsVo7M3Wakqc
aAjahip+i082dFa150FBa/RuHg9IjsNrsjx5ktW5GsC31Im8dFu30g6JYubWbmxHc/g81mqmPSSl
YRZrR8G1uBpzbYS50s7dl5YbwfRj8q1HhN8GiZQ6GJ9mBVJ4StGIEfYNY7XuuEDngI2t8JI2PRuY
OFQ6Geg9OIETMSWGti1kacZnmeElL709AlUgskZ6LD0EhvhGkhndVtqzeou80HMZRdTpU9aNxJkO
+K7h3hqVEX01FWk+tMDKn6VAYdLGhZqviTc2SYIVEn2PZIt5W/b0jKuadQQrvaZYWyKdsjsNbHHv
W7FMyapy7ejOKfSuOREambAA7qz+rizCfAqE2dJpSMYxq9ZEE4O4pj0NB8Ws9D5bGyEurUt9gl1L
H6ZcF+xav3pSYz/cDgTar0Z7ECKoXYteoVEmBlhmM+pWQtVEFeSqozTEKco22+q5Gh76CquJz2G7
u8bMu6/GkPUh4blN5/h9WLG1DzUTLlqHXGjyW0u4KErHUGhrh3FDsiHYLQ5akWvpXlEVh75WM9qQ
fkNDY7rAKr5nsu4Za2vQWK/wiFcOt1MGetA1G4cEXqDlK7eui8GP4pEQFyu2h37XUo1+SXgBABoF
m/W1VdEjsXikthq0uiK7QzyH/byLk6ylfVjV/VPXNkLzx76Zr6FJhNed47rdrnDde7KNQ1DWZgog
MI7swxy2w1dLVNFRYMYy/LQTIcxpGISiGqvr1nR7GCJd8SIaHIxbPI7TrldiKMchh3iq0eG+EBQM
pT7XVIeXyZBLna7bzJtsyFPiTxtAwQ8s3yCAHG7RLwTKa8O1kmru1eza/R1AauL5ZDKKC7p57bDO
cJ/fZQnJ61CoGWKQ85tZW6fguvgxu+D9PIUNqFU1nqpN29g2wyVnSSUKs0nXA6gwoNG0Xm7NNrc+
VyJHcFuQEx2uYytHFNqUig2WmML5nol57KxNL4wfs06wa6zqFAbynGFJ3gBKBNUt69FAst+m8wvf
R7bHUKFhsmUi5ponYammTUAu/ECQM3z787iNp2hN8jXu7ijyQGirbSmJFtdCFQEwcVnaylLiOMGC
HE72H1uM/1TFv2vLLve//io+31XFh29t9216VRUvP/BHVazon5bwJkwHFCS0gBjF/1UW80cwrihu
MWtghKX1+a+y2PQ+6YiGaE0xIYGesHBi/yyL+SOQnSbmDnSDWIvwQf/1yf4fZfHywf5WFSMXpSL+
3pfiIyw67WW//7fdGrvOLIFOKv1W5QP6s1J15PopVb2m469KnD1ldl/NldhRpqOrnnqNDG4CxyJf
HYbxGXhzcz+2KVGfsKOvQ16/1D4iLe9aFTZTWuXevZl5zoUrQv1Lpw32y9Aoj2bshE/fT/p/7r/f
2TotuIr/+w7cd/m336qX304fX+/m/vi5P29E8xMGQy4323JHY3Kw3Ap/7M8U8xOoN/AcDtcY7R2d
wX/diZb5idEQgunFZr7MGdjV/bVBMz8h6sIBgUIcfyQZ7b9yJy59sn9vz7gRYRKwe8RmiIqTLuSb
tkFbDZU+99CBCycNd334OAKj8DHYgWSqEuvSidKtO3pLRC+c4b+drT+fir9vDr9j/t4cfGnfLUpt
lIEoLl4/BaquQPkYmDOCNU1WAvWv3EGNwkHFLm/fgaY3eKmjGChI/L6E+4lKkVzGLZsGZGyuQXZe
VWRdsbJM4a2AxebHfuBfIrr5IidS6OM4btQjZ1cPaiZHAqFBeJFoxfg0gLwfg1BlaF50ariOWuoP
uogJ5Ne06HfFlOjPiSaHcVV1how3iZRs4hSGBWuIKPVCeZ9OwjD2LoupSB566s2KxHoEu8hPh/GW
xWRjK7n1qKhlkvup0Qs4JYDoY99rTFLodad64bG2Tl1r8Mw/Tu1/nkp6JTxA//cz+Tmv5GP2tlvC
j/zZLdE/MU6inakuuVJY4//1NGo2TyMLO21rE9s3j+O/HkbWfht5M/9OJ6AThwY/9NdrwfnEFJs2
KXfxn4/wL7wW+MHlefv3I0Gjhl/DeJhjLKZkPuPrR6LrpqzNCXVFsQ+i6X6pF9lXe+jk1orUZijf
ekuPA8hUkqxaw8qf3ZSd6Cy0wJGigteVAQ6evFDrVkquu9s5NNKHSSblPhz05p7dsfCTgm0e7pCR
YXNnrFoVFFHNNrewJhF0CHKuZ6Ul+FR6I/11B6MU+KqjNLP4y+DI+YpxVFC6MjqhLazs8BOOa6eV
5ZNuTlDoSau5rWVnwW+2lEvsV8pJnTrE2blO12wsZyh2ukrnZmrs9gAQgeL2Vi67aaLFYmeTpCC6
0/LCY7pq3tZhWFxWqDbXllHIPQOqlS0G87mOjOKz2UGlHFSRiACxa3/m1Jr1NZqkfiWcar50cB98
KQm0QGHALm+rR960K9LBvkzzyN57kpUlVduc/QVQ0JqAUeTYUE9HuhOqSN1dWJGc3WCv2bSRaq89
UTW7YbDCL57UzbPQbDRKxaBDS7KVaHE3xfQ9fMSdz8o5vREOqaRESES5XNtqPJ4YeMKOLHjzppJZ
zz4nik8Yv4bbEJay3VlPQMFF0LNTuCgdazyVRkGcbqZrSzJLTl8ruWCqoQW9oY4bNgTpJQrnW51N
BQ111T2KouMr5HBQ7KgDgRW2I3Sn7mDjPAvU1nxWXL520lrSd+3yWrEU69SLgamJqh+35BuVJ6Ne
M28m+/humBf9qG21q8bu7Js0se7pIVsXChbSldI4xkkVxfU2TIglHtzJg55UduZ2KpunMK1LNECF
scusWTnocRGujdaoHkVxa3c1MmAi+i5tReing9EPK1yOLzXsaAUHg9DOyW7JgtKu+tORz7VWGtEF
Nq+FI+IUeGuV2edXblQKTE2y2DlZVG7pPbdohxAgyX7sGZ85w+0oOXEym9Q7AmVuLNonR9UpoqMs
O6w4CMk2ukWCRoSmsSa+3S8aXV0h36XwRz41rXTmOweiRvSNbcTmQ20QyNSBdAnitlZP57iBWE5k
7lZWjb424b+dp5XbnNLNSLFvNilaKSUd79EqTTsLgB6SEsfMfTmNIHD66U7lR1Yz2uBoXxh94XeY
onYhM70dgSvRSjaWc956I0q8nq3JbQkNYgXgGPCVW0xrfdbjIBp15yA8xQaWOLPXTpLwpqgj7ui0
m446nc5NpnjtU2+Wld/X2kxPIdJu8N20+zBMSIMlBao8tHmt7TW1NTY0gu4Hp1f9si8R6OQgvwnH
uQLSq0lfrQfvmbvnEYVa5tPhEId4INnA6FyMPlPZrdQBoEqHnmsbm3ibOrUCzDPbD7Mbp2KtToq3
pq2i+Zj14g2pL82xQBC1H6xMhUnZFPRXZxupoOmwAmUAGYd47s7LoW5BeibyoDrM32ME+mud1/ER
2UBxDJHsNHTvvGs7HZojQynFp3p3OE0Kliw71JW9GPBq6FWt7+hTmY+goygcjHL2vTFq0f939caK
8+boorL7zCteX0e5eaLP1SkhWck9Sv6rrsrulaQTZBdk+plDUtJJHEfxXsmiz/M0T+vats/jkngm
1wG6mvNI+zrTV2iSUgR5RwvSauiftrApseoNEZ+n4gpWQ3YSIpxfqZHpfDWzaboZuxFmXIETt6RT
MLNFiI5hGFrrVAzwQHgRnbQFMdF22UcFzxmrb1VLdT/ZKtnC6ddE35mmQnCto2+omR4iZWfbRbyo
rGyfLthmrJuv+I/NalPEw8nE8HkXN+jX/FJJlCuaLPM5eZPI+GpjT8jM2nK8GuxoK3y1J0MqS2S9
jknP2ch6aPdtrndLtNKdQqTBWlWLVcKcsmRaScjQTKssSi8ohgjaIt7K0DN5jDS93Avbin3Rl/rO
m7vPppucT5qdrCpL6msgG8WZyBR5MYB4v1PDvl4LXXmg1dP7Y2S5F6JIjU1rl+tEhl9Isdk3DGN3
7aR7h8H0dow3Dqql95+dOd1oTNq3yuDsHThflLrqkbjkZhNO0VST62UTfjw11SYalMNoeC9Gml5Y
5Bis20YhEXmMHlWPRpaiDdpZmjT1gXQIcpALS6BKdOenXmJFdjue09SuUUbGDSJlKztRMrUnYjm0
ycoxOq7+VL+0enYf1zJamws6RSnbaEONuyLkcPiWmERps42Id9IM892sK9Z9YieQcGr6FQpNYd9s
zKOsI3ddMQbIfcFaNSbSop8ZjvvUdZpNNGfNiYtKdJza6eDQdm0NjSLe22h2PKA2pkfoO/OZ5gKt
FDk+VhuL0brSJRNdspcyP4w02iDSzbejpBOzsesYdmxexS+eDOWNpRn1LjeHgQxLQz2rhvyBraux
BeHm7O1uMPboOl4kvn607qCCfSDF7uesDpECIIZedQQYHRW3U7Zd73QoVp0oC0IltK4auvVnkSfq
i4Uc5xMvNG0nNy6uGMSoWzrI9kHMfXhKR8veNI2o6Qnl1TFGcLAnuxOP69D19EhT5UaVMblV1TBs
pinlbdfPieh9FcUDWL0krXzXrbtvpjvNpH8R3Rq0YMtWiMznrxlAKt9RevPglRWB23TMEY0IcZHK
hN50Pw3PZW1U5KspZnSkcRSdFotg06azHg3yxNGZkBPFtrOEqm7yXG32aj/VGzwQgZnGn626Mp+z
weTE8sre56pRnEijR13cmeM6VEvNZ5yRY+bL0eqqhhKej+lk7RqKrCAG5EjX3Y0eOmWm1HP3bA+P
oz4dbUCXmals7EbdIPEhiArQXEZ/M0vEvknLXeulR4FRdtXMLN6DYsTIXPNTqx5WSTRB9Ze16SuA
gqHRG0GSiZxwksLcNF25zcR4mL2wvpyk7VyK0C42GABgnUXTE03PfViP/gylSB0BM/XHpI/Is0y2
Ro0GJI3uGSLR/xyrUzUpz8iLn1edMh17S0lXFTfyVljtnZbNp9IpfbMiDx6JP8lv4DrmtmeE1j96
NPnI6AKspncFvxsbuJrvCsXc59MMFtZRg8bznmK8QUGcchPzjGySgrpPaYW3jd1oLbLha6M89HVJ
npsea+Opy6ssMOa28FtvusIZc+WG7cYeOZPgkg300OZJKrIbGWEKs/PqGiWzwbGouqLq6JLzuE3K
c2+KW3Az1raLptSfFqBq2vWJ309qEZQRCSiaDuF/oHmqKiWN9rxBHu4GkUMNTn+62Ct6+FRJ79ay
D5MuTgtKb780tHStqMVVG9p8B3k0mtSXPec5zHuDh4aFJnZ4P+YkotdGrPsAkucVEUdbM9KuM8XZ
aXRpobB303kY98+kpx3HuJcBLlJ7DV7utjeXsC7xYJTV56rPn2UbvWCeWg9quotLwvFq2W7bhIpl
yiZ0G1ZyGdJmWs3oiE4U1a43hqT4FVKcEDDmBZqKRj/SN7Eg+68Bl7Hulp17zsX37YwYSY/rzY4A
AKxtZJtI3sUM3vxa0xqk4tFGxslZZEW8MPUEl79r84bOb8qqYXZXN7eRox/SMZAgP3wAoeBsojQI
tWjPGKw6aE06npORMdzpy9KpyJVXf1V641rOJcF/xJGeKDzNLsVO3XGZRrFr2+a6tmAGaz0h9kVi
rcY0T89gW7QHBSLfbiJ5l/ESr5QvdYNBvisU/SWfU+shH0N/rJRVjC2Bip+LWvXrJuoqn14kiTL1
WcatyP5ijAMrNxO/pOsOfbFx2m/SAKCMAT9fVQ13um6aG6Nx5vWE/ZgCrlTOhjYhu93WvvLtDrmi
nBaytxFTdfJclZl707sERLLnUM+c1gopjBBqNopNWgy/Nmjd1sKJIbo7Le2GlePJ80ITALPnvNrK
vlGOitWq0He84rTxIvvGzdSCqaldb/XKgdBTX03GyMfGsN27gaXhCU11zNshbon+UfaMbD2XSV+2
IXdkOnGHmqF2v6K5dFaFyaHGb7+wvxP6M8l2kun91PbVeUpMvV9l8pCVy+o0yWyTDdG6H9yzBFPq
sTNls4nbRjulLrFJNx40HoJxw3N3OjniIVOlDT1xPoWdyUuPBhkM1bzfdfOQ7kXjXvAa0H1lDmkA
9dU6R7N6Z4Yae4tm+FaKdGTHE+E478MDg06K/ZbQT9iAkrK/HbeQVU4ZmV71TZ5u2EnaPM61yXOS
fMklg6C5QCBU/C9157UcuYGl6SeCAt7cwqY3tEneIEgWC957PP1+KfVMlzTbvauIveiNKClKVSKJ
zIQ557d6G55Hsddv1EnSNMMt1TUEtfPwk33mSaJDFke8rhxXu6VHPqaEJzUvXkox43Zu6T9HyXqU
q+yBJ6JboranIcvYIscnYkXWxWdQpQZBE9jQki+49KaCBy88BdJbjrO24MWnfr0W00T7W5l/YKCs
uZXdexlTnSGCUCpPTFb5i9DnoGSTh8bMnanUArEMd2VW5a5A8IAXmXXkRVpdvCKJ9RAwSbtO01wt
G2qexCY319R4kaUIuMrSdogKnCa3DrE8Ma9ZyrwlMLhihuDGiirhgYaH2Fs17ZibhscNLHRpqtCp
wdUSrw8NJBiwUhPsy7Gt9MUbE/mrl4cXhqMzTHh4Mdb1KmvJXivVNzltVDcvmYAKTXZNMwyZTFIp
iCXxVc0M087VktncRG7dtEiDs7Z6IVqMyPaYDFhFJ0SKoTcPGDvrbzMpll2nED+fqPQ51VqOz0jT
hh8DNBRn8UyFpd1ZubldSiG9VSasFwJyyrlhryiDXVPO+HoxPspilYNWV8eSjSjLdzJZgDdhHZXX
delQaeiJsKfac0LGqVGMjqbVhiqlKjIurG3brvWzPHCNhUWnUP2szxkYvsGQuYwSRH1KmvhsFdpr
QaaQ6g9WcovTHmBg5S5tAxhRoGGIy3LSG2XxKzHXn+pi+BrmrthiOSp2TSVrTlYDcY60FjLDo+Yw
IzkigcGoDkKiqtty6A3X6CvjKtNCa4tZJW656yVPlM1i/GlE4WStC09eozdoxMUKcOoVucRwJAof
U5j116G3SqdXe+2nULD3ZesiHa3Ump+aLio3YpRrpAhra2k3XKR09KTNazLO4ga3TLblYhzPXFAy
CtUFmYNeS9CdOC/DR0kjjdiukXx5el02DxM5UO9Dp4tsXy2xf7GccpZ1wgM6j3Vvsg6Qi8Be35JZ
7SkF5Zx6Fpo+OkExMNNOwI+V5D5YPL6xul7jqwXLG0wtqhMiwKp9LnSz0ymd/tkCCO+lobN2vIs0
A8aGUTpqN/JDV+ww9qgouUc0BY/xuVSxnNSEYCq2YNYzn7E8+5OltH6DLn2fZbMpOsWIkacTjGSl
rNcYnB5G8GxSuuaNhikI9r0PbZ8nGiHHSyEeaYQl+3bUctdosgbRnCXgjZK6rVzOBs+jLPSxU6TP
kNcfDfjdFSHVhyaAAFaqIQSNFVMxGKKozC1cfVPM7SqjrfT+EaqehssoEytXj8hgV4pjwYSCiwmY
Lly3FXT22K80dLDi66tP6CYHGz8hCqcOIkMVOQ/SD20wzB2DvuUKpHBvEqExN1pd1wFsv4h+SFPe
ymaguYxmHbEkxE2IFCZL8DThUnZxbznqXMQ70vGSTSuo1lclVvUGCQl2WAQJfl/JQ6C3cR17PS6V
Z3PptcfSWL9TDHy70kDvUFKE9LCKgEkjCI1DR190EUIgBp72RPUXZrtpjHkkEJrQcqSqBpIhOX+1
CCZ6ikgJO4niHAe44JWHcIi4B+SSAHiJlHG7UmnwUjb6SVYjgSOYy2l1iykksT1XmehggQWL8UpG
zaElaXFCkKG8YuuTjrPZFLGdRCobWBWm4lYtG4lqDpw6hGYu2SFDVoK8SRXSwED+cYnEuXpQQW2A
BbR8eMNIQUdkkmjRbeKxBavALeEx1lMMMpopiBIwkxLJnqJHqLmV9B8OsL/FDfxbheSflJX/UnF5
/3n/LcD8T9FRwiD9a27gkHx/xf037YLfyZ8ZO5Wv+4MgAOqHksWrpMEQAPrr6Bn/oOus34hngwQA
GfmDOfiFIDB+kw1kjqQWASQj8/2nnFI1fiP3jsx3DEOijtXK+Dts3e8K+l/pgXvtHfmZsMf8nD+Y
iF9540GcaB5D/2DXctG6dFl3+7VXadZOM3cKe9ontFw5xRpYTa/eEcp5RXlZLhm2kUF/MjKF9uNS
HY5rBVibkX4h99GnoCY3swAKk7WCeh5dO1t6NrkZ5p+0zw7jSo8GQpNX1JFId3JT3ma1AeDL47Gn
XzqdvJoMLfKPkpB8kqio0PzltUuwMi5SGoKcRBjWZ6GomLwy2djWNELatPnodhmZpW+SU3ReGgZz
cyw60tLiiyAgfDPFKbUzal9wRqZJQN8wVkWpjIOwISyQYo5/BJr9rSvjqSr49VfR8K/n+v+lCDn4
ru7y3e6v3+o/8brRoJf/9XVzrMqPr+pPSov7F/xxwRi/0aKJ9piED5LIRAx4/3XB8DeihRKdFC6Y
LJXg638yaspvRDCgmaGLQL5nDmPd+S9Gjb+SUcJbImEGZNP+PaEFZvo/E2pAp6g9YLZlvHp08sl/
iYMxYlFbwnGhg16+3iNe3GF/1dzFWf3YSd1xw3rhDsSnRY9gsDus5G4RJIFxXhd/TTsHvH3/EiFv
IpQgUILeGyEabnNr7wY/LtzUn27A+zuy/HdTtGGHFwd3Nu3u9NJ5nV1sICg801/bw9KyUiseyJBc
vIjwUGA0vY1OkkxcuziO2gOt3CMHtjizP7qm5M0+jRzRu+YOznXgKK6kpXuWmwfxVvfiIHEzG/jr
qkwOe9iwpzFxsF8GOz6IJ/mab0VejmbDcuzqgx7IQe1qb3tK6/km+CNe1U27yz35M/FDb9i8IGd+
VGyUcPwExGLGmZ1FOVDFmHiJYYsP45t8HJzBvoZO50lnPbM1+2V3fXmx7OP+/h+L0x7ybee9qw7b
gd0e2gOe7F0GTGnvC7uwb/7TU2R/Qkkd4L684gG+0c5eGkwiTF7I7fYikjwGeBdHC9bX4SX2SzJT
+d6G/Z7YT7xXdkoLd8+fza7xZdnoPh22gs/2TXGzh97FoXco7Oi0WBibn0GZH1jKkiBFuD0g1DTK
2FauzdcaiNt60+/V1M1IIFB82AL6kqODdk0uZNQE3WawpXO/jnbEdld48jnhtXc7funmeTIu7W31
c5dMmUO05Tx4mT32AFd/z3co2ZXal3K3cw3yhaYLPRT5BehQ6JzsWn+qE/ObPXzXZyKX1G/Nb65D
gBDe7b906rsye8/qjDZc277PCB8FbNruwmfNOLR+j0fNFrLgrtgLgG5fCZi04WWegWR73rgjrLHs
te/Rds7dLN7OdhVvL2W8fWvnbfxzmO10sEFnSKvy+j1FCa5yaN+W96kDdLG73G6p/2o2sQrWFLl9
5EpTQBW9cbgX/I2v+N61/GRdU1tw68B8rY/xQT4qj+1hCoZn3bgIn9ZnRTaBaCZwerZ4t29zEman
2BXOrB1OKhynyROdNjuAoIqaTyIT1Ae/b2Uc+SwGwXQwtuXsIq6VyCC30Nl5snRUOvgCO6El8ieP
ELm1wc6osamfhg+i2rRDf+74HhXS7h3azyreKG64iy/pNj0A0w8/wyvf0v1kM7Evl8OO46ev4pGu
D24BlFuCKcU3obLrp/L+rCEz0Ol+6u/6sdjHgUVQHzuSI3jKLvMFTrAWIFjwtC8kzJwDUuDGiEGd
wgkhEeCq7X609cnFrzTfOOuAeZJX6ZJ1jvbmCosdPopfqW+zqdlgnxsVmtcZIagd7YsXhiDXj/3B
vywb2bKdKNujTeTdQV0/utFJOYfPgk9FGlewqDwvr3HmYkjoPjmukHZzp75p3DcMZ7yF1/QS7ecf
OvDQt/A5AO3TytfAM/rNvNGCMnptWBKXJ1lxpc1yLH3V8RfvvqLb/XZ1z5Bi+08yzo5cNsk+/ZGd
KPFObP2jdCU7+w6x5nrYIMy3/LMQ7HYjv12io/WBnhUAM73ID8olsZ6VdDvKb+uy7R3pqhzlN/NQ
tz0WCrK47C9MYOvRPHurYwTmjRiFI3C4AwX7KV+2ykNgONIp/qmczMvoKN7yqOxOzTbdYNhoCAB5
MLItAl31RcWJFrSnGrHoJnO5LXsfH/EmbR1rK9qP8aa67FJPcV692o7t0+J62lWOvS/Zld3I6X7I
B35n0w5zKz/eFG7mlcyns/i9R/ygH38MLmXU/InkUFzi5RvNWb3pcJJ9yTmRWP3Sxa56Xne8BDsZ
nWJbHQBfPEIEtiL/C4OSXdujA4gX2Rb/jxXkVGOetN3kckD8ej1IDohEtUkaG9sUQRTZUX/Ltir6
5J/QaPw2//lmBL8fxal/WZCk7/OgtvMXwxu4LwJjgQkemsPkD1Tk2hgrxp+pvMPSn9tSawMp+brN
unZ/TQQe2c3BCsac2wyPqn4H0xqe88LN7V4KhsUfXL4GFC7INV/IXUi8mdNTPKpfkYjMUPMVL7po
wRvODV4DVCSYbGTHAWelawTQSe6H8vGc2unu0dn8FMAfXHmv703/GWEErcVOSAfhB6jFtuW5aRyl
UzY5yyXhLRr8xm1cJbj/03vC1cAE8M4zlsM3goJ8j6fy4x7eZAXdgYMybyxVp+kAY02E/WTHR6t5
XxAo/BhJLcGuEoH+nEPvarkauYR2HizJeYw2KoQmz8OcQ0biTQ1gZ/q1sFHGDUh2L6I13+nWP2LI
/1+Pl/8fDY7Ipf7d4PhQFR/ln7VYv3/FP7RYFpMeIlw6XO9RJL9vTf/tXMOYJt1ViSxbIJC/rFrY
3XSVFYusQnoqzF8lugoyLfISMHzpJKX8TWGk9nvg9i+7lkw1MeFGxA/IlCQQCvKXydGshKxfAeCc
OozWZm9AIlZuXWNA2eiCoGPNktpsYTrp1qhgehur/JTPaiqTUZICJfTuOlSZ9CPOsqbY9nlopZte
AgR2mkoqKPKMkrB3pyiNQzfHtqN6ldlp1se85MkC44SN8gzJGkuHRZzRWfUo63OqaaI2ip+yPByE
Y1UMKsIqVIVVddAylRWuTAxpM6Z1pHf2WFXE/gDcdg8i2bR7/GHlVRmSbt0mQ6a+Yhak32Muai3y
l2gqzkbYNaY7RAZlAWjmCYL/1PoVR5ndK3SeHsJ7xbboxoo0i8/iQpDHqTHFBVCosEhpWJIFGXOD
KpLHgtFpqmthHnhTEQARsJqP47wpsYJYdp9aOZEZel/3zjpgu3PXGbuLnQqrOdhYPsDrTMEUIr/Q
p0jwcbBTQowcYoqOeW9Zx0KZi8c6S9YRN0DH9Z8j1KGfeYwHm5eAHrNf+4dFB8G5p+vOkiOMpeIv
bcrjsJiElnaVNEti2E6MNAhGopH7qC5KYw4DUU03nBY1aomkNRIkMG1CxvQgQONHw6B+J0u/vGQx
LF5oLYXbJoTDovrUr/ncVoeV/FbVbns9Ch0MgdEP/I5ZGgih8FDkbCNurnbdR5gDnFkV2eXs+uoh
7tX1dTFF28CwbmhGhM4A9zmDyNi0+wnuWnYTMgue+zJMt3Vt5kcWruGKhwaWZBSfzEYXX3PcTZ+R
QhGXlVBYPxZK/iUSi4ofr7iHLFFVaZ0pR5UgEhecLq4kDdoeK136npP9SPYDWeizUxewfG47zeZP
pawHAr6l1Xga4oX5tEw0/B2YIHi7W4PkyLbKq8dirGLRa2nEDcicYW1vMqXk3eLMPa7CPEp2tMYi
z4ixWe8CK3EQ8JHLGto7OZuIAIQ+9VY6HHkM43FriNvO0HNoJIs4uVz0D3NfMVBJiVm9DlhcJj7r
bH1Wp5y46imRoO960hvwvxiUdVeJIIvQ0eZwT9wb26eScKMfppxovZMp6fg6xUncuH2tLGRe6kZu
xxCt0BRN0wubJenZBrqwjX5YVhw/t7z42JXDWa6CcI6HlKoutBwg37T2FWGbXkvBUhhp6k64NqWW
Gl46q6FBw4mei7zRY/4Gg0PCg0WVKcIfoZL2RZ/SJlNGQvIjhHBaDj0Z57JtJYp+ldIsIr1SUlvs
VGkYCFpsfmhjbllu23XmS9IjYbPx/MUPohkJoycKTXrOySNjSGzb8pNouailDI2/Y6w3Zt5xY5wO
EQHET0meVg/tYCCIUI0OJKe0wsnRRrV7FYhGomm8GRYcjEiIKCYLSVAtcrpOSIyCfhWLoRU9lZJf
lpdCF8+mUIeWD0iUjba8TPWwk2EA4KcGoftRT8L0XdE2lm9LNGyMDDUyI5s44oU1s+f+9rmGmgzD
qMnle8Qx4OrRB2U9CGshhJRX4TJ1YqXIvswIrN9vpbrWnSERjOd+HguD8LzSGPBZVW3hNaOUPUu6
sODFLIbidbaUEaJgTc2vtlzKiwlZnoLANlHkgdMpqJ+G+D7ESugCojvpYS9WXj8Z/UgynDiZNA8K
oRz/lI25bLysqKubHkV9t+vNkeCJRpnDQxlVM5MDWYQrvHbYxV5H6Ynp93oWU2kI/cSMkk7UZ+n6
bD4rKN4tO8qXovOR1BWnWMmw3caInjbhnMqqHREdeWlqA9OgkuThNaTRtHVUpWwuTd9EN13uKwTu
uFuiDT90RKArqiHlwbEi04XBx9a7cMxL4jWygsBMbUKcweIE69qieW/dhotbderYTOFJpinESijW
2uwqUdNd9fXuMBnDSm/dOcZa7qipqBq2VOfCrlarena4rNcvI4zMZwD8/ntFAnzMDXm6z2RR9t6l
I4S3VOlV6PCGc+z6BDEPtRFljx0ZN0h1ZbVu3dWSYFaVrF4epwHlWDBpAmBBuhjlvTChSGPcn2MC
r2SVYeErqFFY12OrfOFTg+LSoir8YY4pd6OcllC8wAo3W8fgKJ8r+Pr9kJiYx4oZYsuGZ07joO4y
8SFaS3P2zEJpWZZSddgukyHDlMjL+LAiY2vtOUy71V7aMXrNxSE6G0s7UXe+yDQotmbXghPN1XpW
u8kSXShfhCqlNK0/YA2nXWKkDJQD7tXZkeYFo/GyolZgXiBKg2eucWvKWXmT9D5SHI1Ws8WOJ7O1
bAI21FcS+qQHDAMwk3KXcLoaIykmk4QJmnATTWnwDFeR7sfwqY0zWQC3kC+K+AGY1kpQalMJxVgW
+qVc0JYjC2/U7rBEOTUTSqkuFyHjcJyWmhzW5EjuXgYima8rfyD4PNXw7S5KIj3z6KqynTYOMs+9
dly9JE4UwbPaOyQM2TOwcvJErv0qapeYXLY7yasRlnVbzXEoEEOqUIrU26BPLGDMnALp84JoTjd/
jihuGdTpbxGoCxn6EJSjG774HmGO4EmU3yLszZd6EBPFy6da5vqKV2lXzFlMrgRiuNANTS15JFsy
Djnl+UQ8lSGideW17JBKLroCcGPVBgoNbpo2DtPsc9Xm9NTMMnZmtWqoVO+RqK5unZb9VSrVatkV
mTQGad7BgC+zjrauMpFU2gQD3BVjqUwRZRyF2Y3+9zmBSteaQz4sg2WHxtonTtEL3MAXHGSvWkWu
NE+oTnmuMktaA/LyVw1RrbAOfgePxUq/dLHqqbTMLbQE8ZOocU8rcCp1KddNVdZG4ehcNJ3LMKU9
6claKchqeP/RqcTWJbWUZPQMaoVURNt6NKPSJITT01rBXNBtg7ba4TrKn4RglhIzRmh+dFkUvfeQ
e9CNMN24lYsc4XGGGu8hl6o2IwU7ZmNK+yUZfFLNVdOW6QG8xrHQRru1KdArFOqgj4d2Ne+X0iJR
D8cjIT1IiwoZOyQjGr/KbNFyUy4oPUzLojyQb5m9T0ZhoI6sujTQBuSbfl2YeeckdcXZmhtaxsAh
ll3pF4kZM+ZOSE21IxOriUIG0lw/rMlYLmdFzaaVxqJcNj6JP0p42BD4Yg6Pq8V8VOEblkTjENHU
Eb8wMKd5EIphOR1kMnusnYrTrnro2rqb/AQ2Rdo2kxl2aOEkKfzSkjaLfW3G5PukLKXVHDSFEP0H
AvIU2eklwhb+D6U/f7F7IO+hfoAPhsBSkow0/S92jzCVBb1OW8yq/PVRbUkxpZO5+Ppl6/rfGK3+
Z78gIfXoa5G84m/hx4He/0obocMsO6FvMrdWSaRhyiDcUDJ67p2MnClNiqQBHvS6ov1tURgRxXYi
19NI2qffD+RvbcD/klD8E8fybwnK/0AKhTSqXz6T/2FWvduSvv+6Ct+/5I9VGPMRHCHPU4PkYxUS
g/Pgj1VYUn5TDAIaoUnITVcV6Z8eQRXHEklUpCryr3ta0y9uVe03+BYaiKAxaaqD9vg7rCOZL3cn
3i+7MLYkkSR9slxIPsbLqN///he/6tzdW+MHkJtKELKXIcdGOoiIf+10vTeJ5IqaTGh7NSvxJVoL
HsS4XadAm6Wmty1pxjoXo8COaRiN401samiOoy5uz21sFL0bD6X+iZAk5plvrMTlSvG4bMQ8jGR3
wFEvB1hykRgsUtJGjtoDwJJTHO+6lOKmAfWxWludTJtYljxHZi9VHlNAH/tT0SDZ0MbEfEA/lz7K
dWrFjMhKTjpvI858m1kHVS7K1Dyu5TyjfKVeAg96g8uE0VlpQ1p3iqlzMyXMzkPU4cPpNKWTNrHO
XcXOrEQ6VbVgkFo6oMELTbEvcLxo0X5SjbKB5TTlDwnj+IIoLqVsUSgt1DeNpJK/HEYN/vMxmgUs
W2psHdCntQdCwIpDNkvyQuZKFC9OIqOEoJsdaaZNjwc29ZnUEPlMrgoLTS7kgskRG1lPil3Z39Io
ojSCTCpwroan4Og2azrf5FVtHpSSjxIgEGUEfpkMlHi4x050ptXeikhT3wwp0l6MaJ7es8ZqzqGe
jGyJZCpgsmyVWPBrbAskXPAwVWqL3tih46ZOVLNFDxFi0R7/C46Vynyxom5fgc4rgkK6tZT4liBi
phIAGW7FfGnVfB/WsoMM340tdcNRoMdwGjXZdmmbeKCKSyL73Kk+zLi8itKhIrp/NNfXNSZ7RK7W
/rSm3C6jBumR4PRyYTA+FJ+rID+bYYIAnNLvGgxFI5CuWYajRLaHXqzneRiexNDaxYL0knffaQ1J
E73kevKtkkacRuItGeCRgMHL1TwPyHRyauDsJNxKoyA6k6oEYdzdGkpbwblPSMeDVm2u3OiB/eln
VYgNb4qFXJgKBeGumhHTRgOqYl32i1aObTOMgz6rD6tZtIGsZCCOVuOloUU6cdTLT5amK496vlZf
qdhtlZlzzpyohY6NXCBRTZGewtHI6aGSvJFMr8dMSzAM1j3XHPokTfVGaRFuJJIlNiT5Tzlrj7qJ
qQHV+77UOoqNp2566ha8GUbmDyE+nmhsTwYqQzVCeT821O0eCIBzGYcfVFn0EiomV9V6taQPcTkt
RKVk4KRq7UziK6lgHhp8sAfVK1o+SHTJcnhZ4PJW1l9qIxkfsWLoBY7EobCJ10UlhB9pfUdTd6Xs
7lExJl9IdQfrEmeI4qIxc6f0lOuab1owNUZ07iwBWESlsWH2M9wbiQmeHIv+zJxAKumeygUbra9P
SdzB7FLX6mInF8sNxbGDp3Is7Bybqq8eB+E5zr/QKe4VI3Wi5SbrKUag5gu3oCMm+yTMfZA85GIb
sJuvWGdMiiB4ll4o7aQb32IV7QLQjhE/Tpb01Mxlhd3J+hQE64NTbT8WC1cE+SpaIxeukF1x9w5O
gtwYYeGIR+rOtRUKxGV9LWbDDwkotxt94kZV3vS+P+CztJk8LfqyUr/oa3nbQw2O5RqoQj+7c0LX
WqedWYMDPZy+tWHBeawOsnxF0T658r2RrYqyS6KaXjjlh3yMj6uoYDPU6JzkdCx88JJsP+fD/DDz
radmfDMAJRhyx+OS6idlzV4BRoNqBH4xZLwa2bDVVvOxwIM2MjrR9YdV6ywmyc7KsTPmAqwmZ+/Y
5YSGJp9WDK8gIcwEotMSW2nykoyscSFhytB32djq/hpyuXY3dvT3piCvsSzSxxKLnYrDjnLna20k
Z7E4aIl4iDIzqMf8aa6ME9uhisB5YTFy6qZ9NNLxQRaI9jN7T+ouwtKtGBoepvuM2mS7EsnySLCR
1Q3tI+0Cx4ibvhBFL4vSPuDvs6bWH1vghJrZCAYSEq2U+4DqGMVOakTz0XowyCilnRlTQ5qc17Q5
rKl4yLUFlxVX49T5S3ONa8hWXThoxepZwMDyhgXzMMWm4WQVprCOvmAa41BhIqYW097wKgNpJC4H
ywIXGlvZT5vadJUapUKZF8CiGJxwxP/sZg1rT7ZJJiPcl6XVfhQaHjlxNDdGDUA8QsWvd1lgNo7g
YYXFamUSCbVqUeZVmc5ePgUEyAZrD/GeqwFyNpvn6tqfwbkOXfjV5uJBYomlQ9bv0QfTwo1Bc/ba
AStXLAdrNnw2iXbAsHhhS7Bl5V4dOvsaQQGy9rnKNMeXZ2MGDLo3iVzEQiZqcK/iCtSVzpXqeGPh
UCKoXlDjD4VYdxxwCD1Zh7tzFrI15ACPizh9JHVHSKJ6W7vWVtfhViTSflgycFh1pbNMJQYj8Zse
c6Y0t75BZvhUekOkP01qLr+aE7ZJ2TgIZe4kWX0Gq+JmWynF89Bqb+YKi9roXw0utFTsP9d28KdO
qD5bdXE742UkVyMgyc422Xm70DRBctg8cuB1Au5vbECT2yXiZaHe1l3WiyVtC3a/Tky5yCpXAJXp
aQI2jWKjFCt3weQj0dsP+R5KL3bn1ZSPcj9vGm7mksTi2esqQG90uOs+ESdYm4gAO2GkiEFMbq1g
8Hllh2hqpCuRUPDGL6LYd4Izk6VwWtu0tcUGu53Q+1prOTxA79C6xpVKuOO45ptFuXWANPv2XrUz
aUdyyH5qPNYyPOTu3MjIwxJHW6ZNdX+WZiwZ5llqX1WaKHg+viD32UVVYa84e699eDEj43VOsy02
G5+QJnueP00pocCymveNWHsp0ZlCFAeNkuxSK3pKB2Qd8gwZigFvUFmPGfxwvpST16biq2Up5DwS
rJ/WGDG609AjdRe4kqp+my0mZ7QCyWgNPyKiKxxNS46dOeymOsNJGOsNIDTEySI9adSA2m04LVul
VytceNohUsItyl76mxx9bTeMW/Ep5bURnAQGGQwSUcARvqJUwQcveWv6owpzok1l3Y3w8KlpwT13
/ih0KNqRF7g85mnkN5nmNNm7kpr8lPKtjmBZcQ2Z9Gwqy7uC4SdZ0S+s4zXpUi9Fo0p+i4aaYF5l
O50TaBJEt/EhBxBKdJo3zI2ukT+nRxs8p9tslA5Y7HYdmRVIye86dQfVlGNA1mtJ6WuFRPiTDj8y
X6xB83rQUdIvbLwgPJerF70qqXl6W+vXOCViEIVCcU4E0DDw9ElX/Qg/QZZVmMqAxFiBT1OBvNcZ
1Z6cO0XfmVhZSYjqok0iw6/LoruMvNBln5jGrW20xwnh+KsG84uTd8NUAjQvMZFCW+uCF2N/jVgI
1G5xi3L0a9LBCABbCVdsmR5F1vz7w3VGvw4eQBVd5ZUETom6zumJ5HgR12foQW9VItpI2uvE3H1N
aHtxxwTd1lpjdIKiwlStHOtMfhnRM6hRsFS4MfZF3XtEJLpWToJyqvp5/WnOs6fHB2P8oGmCBCs3
JIyAtyPA+qSU36E2brPijK1yp/XVvsPDdxtRFXbj7OYLSK8a22R6hNz0Za9X1cfcYtjqo63ed4GU
T8O3imvaG3oi2vLeqzQW6HlFAR9VkadEbBgZ+4xdjginuvymNBIzcHlJUqIFGrl/SaAZtgSsOJac
ui2HYNMSpbol+WSot5VH4DsmJxcPFvFzNILMOI0ajq9KtQ+jCzSEyejVy3mh8cf40QHVLgL1AQD6
FiXCDShRz1M8p0HQwHU23LXZq9F94rMhslj50Q/jdC3B4WldspdQhfkLaVe52yHfm3anYLUL8WMX
4z414+MiaZtkGbQrzdaOuO5hVr4LgwmmEty5pZkkZBQqLVYIslOcgSsoDNeNjInFEBtcGjSNMe/I
2J86pOZDLPtEWz8lMx+UVmzj+XPK502eKkeijAKjhtbPtWBsvyOx9LSEUuzwCwDs3CuTH6F0S3PV
SYkBjKpyHxk5JkqLjsnSl8aHztgUxQPHahGkhLI91l50HjrsqlfZKljPJKeSy2OKiGAwjY2KVWcd
fypILkZEMG2nH8dIPJjcLE9qMQQgNnS9tJd7jUdaYDE3ldTLY0VxO0m4Ynr5oNjFbkDWXa2VMrLm
xqS/u21hEXDwrSF6OjC/2tAOxqy9zwtZBVFqbOamDrcZ0m68h8LZMgZGH0BGKf1f7J3JcuNImq3f
5e6R5oBjcGxJkBQ1h6ZQxAYmKSIwAw7HjKe/H9TV92ZGtmVZ7busrKw2IUok4f4P53zntQweSkUy
S0pCSOFFgQWpTnileWMHt2sDdV9jyamKSzs39zHJ6odxJXV7V1ZJfVmXJoKJcCO1QfQ1JNDYFjpx
84vYnZ3FBByRD3SPHOifuI0pf+qOYE3q+hL7VpvfJKu1Z6V6aJkXn8aURjNzAgh2w/Q9VZznTm0u
VkrFirY4EW/sETkGZMnKz/EHNk2UP7J+cnjSK/qPxdhhNAG+gt02XpYOXSDdzbVjeAb7LLvIvKG7
CL0O/JVXPkLNiFsMtDzAiiYV34AdrZUpj9AuGW+Hy4+gQN7VQMC7ZM7eXznBIPdl0lg/rVCZQ2Zb
16zYP1pIGixYcJ1b82kLwzr4Kl0i8JZXucQ1xkaLMasuOGhUO1/jdIJaUgKPYNbpIzIeZnnlrej5
hzAqOnUDh/BrvaDULNACqYZktZYkXSux9k7YvZEgilPIsaLFbsMDOy4CkxhG1yhaoCjct5tuHzLd
nE27AKQD+1SifDE0X/exO+4Cf8CLnWALEBA59BfdnYZUk+mJPSdszv4y/Fqz8/bZDUfMTPyQ3M0o
YByTLysSAH9+ScOQeN++VN23rG1HbE5D3P8ChxA7F8s05fkO/o2JUUx7qtrlxToolpha+DtrHiyq
rzXkHy1Tg4ShYHx7NzQVvVTp9BV/f21XUZWWTXgrhj40HBZYZgdHDdm5omZ9jWN7Ti6SDXN78hvf
htjZtvpurGZtRc1a2nDyWm6fnqc12022ra3DbC/BPVg2+gJiIHlDnbYKX6eVzuJk8AOPe9Mo9gG5
u0ICSLUwW+U3NAABfAcyYJsq5x4Wjs+vA9pU8GcWw4//nVD2ywaZZsD8TxPK58K8ZfXPP6u8P//F
fw0oXfEHKhiySHh3hWBWiZb7X1od5w80374K8RS5hKEKhpr/TZl2mF3C0xMC1D/a6y0r5b9V3u4f
eCtwV3gQlUIYuv8ZZfq36aRHDJHtUDQKKE0Bw9C/TierdCBlYKBAzwsAEEmQu/ip6CH+9H78D1P0
bRb/5xno56tsbCgBJ21DCv71VYJMqyrTK8rOOGO/IXIUCnNfLe///DLbLP6vLyND3lFC6DB9yr8l
KKM90ODiUiShATucNhVcqYSfX4RIUS6Doe6eLVawVyiLUPP+80v/np3KfoAXtDG5OEAJEVL9tieo
sG+UglE2u0Hk++8lXl4QCX2rUuQEI0bIA6shPZ9ylBtIsLkZXnrb2EBumLQSzNVRCFuDJBIhsQIn
YR4kmvoWCGP6nzLn+VU3uw3jbUbjHp/8bxNpusux8AcxRnYq+wdnW1yffbGU8t/EJP3OL/c2KJ7r
+aRrelynvwdN5J2jpslf56gvix59qYQRfMcZ2U43qpl8jDZ6wCv6miLn6v9dWNffvnIKUqWDEWn7
L0OV3zCRzB5zm5tERUFnUemnSwAJoDfHf/7Yfx/u8zjjTiJZgvU7D3L426vgKwUhZrd2lAd59230
FSWRJ/WLl62v//xK20/6y3d7Q5qRFo2qD9YaE9G/PkIemCiKR2FHGdcJ8hc/9nbtGAcRJbt1VRYe
jN1/fsX/4R0MN8CmIwIbKeHvMULZMDAZ83OKNKaWDO3HCUBwY/1naY6fB6KAYwhHflMffkZ7/2k9
4tWea9ycV5FguR5yn9qyDDIR0fnJsyPaF9ks5f0//2V/+2JyCP/5NX8/9DL2+S5Toohcx3jnVPEa
2VRBms71a6+YX9GzB/8ma/Tvr8mRxOtizgkEZzogvD+vgdgLmB6FB2ppZeGkz9f+3pagrgsL6P7O
y5GU7caS5I/DP/+tf//e+EQbeASdIgoNGRn/9XWTerJU3vZO1M5t+TB6Jn0r19jfcfyi/xl9suL/
+QX/9khwAvIfm12LDB3cQ399waZgKVy2uOKhQ2DVCHUL6gJRih+1inzGf36xLfWOn/enB4M9sOIC
c7CeCiE9oLR/fT2QJjjNkVVFnR+X2AKI5gNVkVv9+jXvTZmeEv7I+JhgRa9PxKtsdKl4WTcYgx9e
eDbkhLe5nIVHOAFaLHPZaTAxl4sJFlY2pDQG4DQWzXBnhoCCh48RxcGGH+Ef6rGpRwpnXLR4SLpZ
XgzQ80CnGUaOu63iM/vKLPDFTYd06GoZA7u+nFZaoa9qnQN0dEm571Z5Dss0tHFl2zH3Vp2szgVK
hZmQo6ydMfYoas3rqfFbyPFiCO3L3I+tD9tUKEqzzNKvTe0E3tnPR4YCoYchm9XdgOs+7jfLciIa
z2YuUfBtH1EanrLSUAvHDADoZSHHFTe5CFlHSTQ5zikhUfF+akMKe3L91Ij0ZUqxPjiBftVLQcxj
DstDHwFmu4qpo+VkWBmFgvNOiOMdy9BN55uI7iUWcFpxBCeFwZBfw6/74HR0Z/egncQBZBijmuWt
1RNSxm5n1sB97sXs1vjal5W3EJYa2Lo+hitGTB7O/JWckJdlrurkFJYF88a5KWEqJE5QmquVTeyF
wxDOOsA8QCm/Sjf+Eup+Eiex2OH3WAX9QCzbMrb+FVNLEzAtLWdlP05cF/YXl8Fgd6oWkgpOK0oX
PQHGaJhNWGHRTxfzGq5gWuZxtBhQzz52HqsanaegqXAcgXZH5co1kUyHpu+Z7kg7L9GSAMUo7onX
qNfz2PYuGbmi5P/HgBFyGmUkw+RB1PbXPLcURKep8K66js8dy9VqMdeN8yx8ShZ467sE/DGaAz22
LyB3UGqmhKgwnKBJK249jav0CBY3PkMC7/kmpMCkoqbX/iNk/xTlqiza5opznWKj0mGy0Fl1ziaX
qb03U0Od27dKMeAoNFFQr8yLXcwqUMSJVFxH+yiskom8U4mWGPZ8bl/GXlpPjtPOxVEyqZl2TRnb
Gu4NVHm2szmqEtRrZA1sX5tffPMbnAog19AvdXH8UgxjC+fKH7C1OP4MvWXVDo9FRq7YJcZ7Egxm
2D1f6sFO6oM1lDHGIx4iyWMVDvIU1E3ytSnrDZZVWPTKCUCtbVe2tO/oku3wFmQVCQaV4y8BToxi
AUwxjBXyrjUNpj0iPvtHaA2m2rtACma+XgT+7Xmd/sOrnBWqYVByGaEO27pcyywNVnfJGoDPrlgu
shTT87GTtaWPoInY6nqusw53msIK01xaghYQC8/NUwW3LnngEsyzIyqgFARjJtvbJQ6RxtlZX31j
ki1eLYhodwq5i3sashmNb5J3RXY2iLQhnIVArJ4dKcUlj6741k8j9HSjLeex7pI1/F44JD4f29SF
mQ7UxDbhd7bgVXov4fSSkjra9crPqQTgX7Aosdcydh5d4IFELUGScivT3ctgMN1VVtrD4ygTLz2L
xjjlBHAuTok3FETct0e1lE5yJjpFoIxGYpdf65Iq72gcZOzshLOge5iCxmFQr3pjjRfVynybNR1e
6B85uVjzk9VmwLV4NuvyMLmdq34m/prFx5LaNN+zZUwFYkBrRtgwTcxYEHZ19UMAspEhSeWWxxmK
38weNqlOaxaI75mysP+AwsO/J7yu+KJQlZnIjnXxQBEtXtLV7ZnTKO1FYQDtLBJT2V5iPxffmsqe
f/poCH/VVAHy5Jk2vdOzyvR9Jar2PQdA9d1r5PTFKRBMELLcqmfae+9F0H7bzCkScQhCzkWyLgL1
kJeh9UOHzfoK163Bh0iLmB9073VsteO5PdkcnmOEh5fBkhFexe5YJjns5JwsRalLfWvVgYyAoTrr
nq3shFp/6eAuOwg5g53Owo63cHbAsWgV6+sCqAUe9YQTa2w5GeEzru4hEenE0MLzqpdJTByrZdCv
8aknFaSLVON5ZueV4/BzCrPOZjZjrJekLZgUWCj2mcEMZRJ1Rjo/5yL36qNDUhbcV+ScF4rgvYRp
SsPTHveqvGiKLDbnbuj9t6lQFvi+dB5eO7t0CoCMVt6jF1zm28HV65eyy5BtDGkSwDvyfBL1YNKK
9QDUBreAXRPRx8edNz/RT+dvsgD0suMPzruoTTW/eem5JXyi1TECoPUgk2Nj5eqLtMvWPE2iDxni
DXJ82z7aj5I6hQKrnxAkSou/dAcscQKwBLXnZgqQujMJmt1ThcuBkXTeJffCrbh88npJXxePvx+e
Tt7VhCtNIt07swF7lxaGmWoS18U9K8TWRH3XLxDmIF2hWw/dlhs80EseAdCz3k0dT2z8AWkBME2n
1D8ABqu/904Qh7fLTHJT1BI0XT+JZUQ8XoV4KeBt2jYBIUofiE2Q8QUJrdnPtET0tq+tAIySrD39
4desQY/FAPsD+EUS/MpVbqwoRqIycbLWLp+oNOPBQzYbn+ay4edpB7SZmrz51Abh6gPyW1Jvh5qw
/OrMedYdEa97Y+SxnWOfXtS4ivOekhnJku2lJD5NBI9DdYxR2YZNdg/4nOhvYj7tty4RJR5TATFl
5xVQD3bOaqk3YqXi10b0CusDdhPiMNxZPq+TjaszAyiNAqEfmjfLqv0y8gSZJ7vZOOOy67MZ2alv
uvm7clA1HU2YmQemwWsa0bvogfC8sJlI0SFdag9kJYDA5TnlTEIPpECyvlkb8YS0l34ngb8am8kc
ioaheM84FB8UlzO+dTdGADIqxJ9HU2/6857qqz/0q+LYtNOG3W2mTCCPnbuK/jxaPSLTQRXuN+bO
HRbqYWUb2yUOsNYuXlDOoiDFpcAvKEhqLpzuYi5687SwBBLnuC4HjIEMDGbcJqsWt1NCzAYpNwWf
atH36UNAXWrBpSh0werBLGOEXpX4K4MS8sjGZHzP1ciugVlg0u8tP/fDnd+H4EPjzLfA8aRgyvZL
NbCIM6ZIbnOp1ISJasgxWKPhl7vV1fY5qzUrK154y9iI6/lbmbo+a5WqSseLyQ/6hzhx6/7SdQWS
x3By0xc9SooyNbtbdreTyrtWD7V7EpOf+BeBrPL+IPOWAjizuwwYcjy+GWfK1QElkwoil+XOr5gE
ax8/bYxubeSY/jV6dYhwZwgvxUTsSTR32ryMUhQvvZPIDdYV831O14oxeNhtStkwiNH8NODX9kCq
zMvUEt/HknfQ73OTNo81nNtn5KpYMEej9UXQ9PzRhpwtn/gyhR8nmBI4ZAvEEIbmbsGVXPg125oR
eEErdUpqBBmJX4mc0Q6pZKK+bPCu+WjuIP4y1NHBi5UWGt/zkjBML+01nA5ONfIb0e1t+m/GGwI8
tdPqA9lcbHLCJbQb3PQ+Dt7EVcGVQ6J3u0t9W95s2N4mYr5lgt062x56kYBWGMZimsa7nhU51jBv
1CEhqMs4ohzyfbA/s1ucgHfXAHe3BDIqPPy6c0WZKLqQgs6BCo6ffG0nKK5p/TVeYqRQhNVXt3yc
rLPHXPUeGy/U7Kzplu/pWps6qseyeuzHXDw6zlI/cwOhrJBTH/8kewZpYsK66D6MZ3TqrSoMATPV
om5V3EOJCs2cvIRrixk8aRmEA/ZT88eYVvWtK+et5+CDReWzZl13GGcrpQBOZuzmVZIqTq1e1Get
sp4GwINiBmPPkmzAsUx9tdzBA/XmmQbv3prz5o+E2Z+93OfRiSlYv6yckNg+hrHJj2GYxY+LO3CJ
lIQ1odtzibDL7EH/YmwPEatJZoC+voN+y0+luZvymJYApQCsLULecWP1fagfbaeCQ9rELjujYaUC
yeZOmihNkP3vs9mfviWJRyR7WLfejTVxtkdofZrHHB8Rh7PO8KBDS5rQaMVuUl2iiQZjPHMUPY86
T99VWGt2eVXs3tVIENIrjsjqW7fIqjkRRKsecbz5iu1DM3zvjY/12EomeZpQuFSwYpr4RfFFwPXs
NNXXUIwoovo4twG39i4I+XbhDIXeHj6UFd1rtGF42WhnwqMfpJ6maipywQM7J/h5J/j4HVeMF1Ca
YKV89Ym5PnsIV9mBadOwqitJoDwsNIs/c0OnBZWaxvUwJyKcD7ld+d3FajeamsZqy02v1zfRaNHK
EtOWIRUiCByinB3MldhjEw1ObsmZS1qEmrP9NHhBejIYsOJd7djyiRApDmdvUt436hbMfLaX67uG
cCnS28YeqCdj641tQCVw1Y5acFt1cY7kbLK7+MugS8DKE+j7b7h76qeCZqnkZM3r28HYfnvLWDDk
gDGC2sMAB6Kimht/wyZznPOxgU7mW7AiQ1RJ037PnBn1RkKqMFFhVT/g+idSDVfNoKonO9HukxgE
qzTVK/mYFiiwUD+NtFCtomikO+9CH23EkL2lQYEgw0UG9latIe2ZqkBK8uXmm45mMmSfQwRN/ssn
e5BPLhvSYzxiFGq9bPypnWGuj6j4uZr4PEgKmzsW/4wfXT7VxitSWLW98H/5uWDdXy+SZLB2XJcQ
DDyb3SimaQ2i3Fmc6rj9pT9TKyd6Kc3T8mR7SFUv45qiFm3xxMqQ/gLwlrvkPzOLvRe6X0rgXWU7
yNqCxC2giXTU9juHYMfrTVHyOgylvE46EVj7SmgazlT5zptjV9b1aOb+GyvjzNoRfgAFv5F5/9D2
CDB3Sos0P46OnYuo8Dy0AWphZX3E8Bq/Ux4M9Z5if6GXtXx+j7yBG0ZqFM/Dzids4jYgn/KRBEDr
mTDX9i2Oy5WbXWbJ04BKNz3ncTNAbMG0+DhTRKX7kAxt0Mg1MLgTqW78HIoDphYLTckPp3PTVzyX
+jkOHFAkfYnx+CIpUHzv+m619dY/oTRxYFH2Z5pUykvjGNgoqqDqOOmpr54KPuiKTbjnXRRJ47aX
oxumzV5g00DFAWcuFXN9xVLC0wdnEdl0wYm6TvuWBBprnzhaPkx+0dqHrC9HlFy11z4UxbRB0Vwo
vLvWq3IK6XVN1iiA6QqltU0oQK2iMF+IpQzRQxIb0VCocw4fLBayBNxao5cAEO70nWtZzrew751p
72iL4pFzGS+LGgbGS5oZyvVQLY11ioNgWCNsTzYqI0IpmSEYzFMXcRhn6o0Yd8iTw1otYjdPjft1
NE2jd344qWHPRhsW9iS9HA2x8toDQ6y1PBA9COi1raA9YqEK/Qi7Icz3oCQHow9QQu3cfrTfBupT
iy5ogaY1kLbRXOJxtZOLMcwaNNSjhRQXY2m5t7KFrGWnQPp5VU0LcZKsQWaaeClep1knHkS6Gl63
ZwJ+h1pa6VuLRg9jVjFW4ZXpwsa6MM2cVoQw+nyxXIJBEMcsWvFk1KnvXch45a0dlhBZojQhqjo6
wu6GRIC0Ok9hJ9ddN1TccX2OoBtRN5TRfde2RFeYrG9CQHcewMkK9GCU8PGNx9xF2Rb5Hd+VA3RW
pV8Fwyr0q3XKyTxbc692c+Vh35R0kahKWxsxTd4hs0LDBa3R6NhhQV1N8zNP8Ir8q2NmkjaDl18Y
Wij/SDogag/jaaAjxvPnnwWJgq80G8vCUdGvH27ve5eO7c82117iv3ruEnw1GLc+cI+GZMohsSec
bZ68n0yPiTHt3SQzEZOYYMEL6Qw/pmBGZ0Sh3n7Dz27fqV4n87aoV8/cWk2wcwu+p6dxHBuAgxz6
N8q4+rmXVYxdQLQhTqa6eGWuQYRFQGQehXTbdYSq2B3ytzbY7n1rVoB2WKgbVPo6Qxmr6C4+1lgz
kkEGg86QPAp/H8+s5iOnF4k+jipx32Uu4keEcAbYTBAL72ZVXVMe89hevmMYFeXe7kumTfgm5XRR
mKLM7ruMWWFk1tQQ1IDny7nIgADzjeaYjfpJwtGM1rjG28vIsr4nVoInYih8/atuumG8kL6kiuBK
LWH6NNim97lYx+rZKvLmGXS6QLi39vOTNj2Bm4MMqBp6jyb0YoRE2fIQeV4QzXOur5u54zh3pzHk
VBjZMDD305q3G6E0FRDTz+vBxc3A2CTVcZRYcwLxNciyL8Znco7EOcFV19tx8ZaWsTMcRx7C5Whl
XjPuZ+2rr6IKCVm0HA3IknjDkRduMJQi2678u2XFZ39Rukw++BKlydcQRwoyiKVxiN5NG0ZuXRa4
P9g1GDsqOQ1wtxjiaKO6KXM0Fikmc6dDFIUfwkZeQXBWQUZMuY7A82qAv2LxtlQSwegJCJ4X20Bm
6wF/Y9zqr03bND/dWNiPeY3I4eAP6cSHyfiK4KuufebEHG+dMcDR0dNoohrkgP4lSY54dxaJvg8n
hIXoDX2NPLh4615jL5nz/TDgSd2PUzbcEDAhyJgswhbEd7GNTqzGQ5TUs7REdvfpE/YYATPtqhoL
rd9CWtV+sWTyKjeDcfjpNWYkEH9Z4DTjTN3MyOGnLzkMSWpIPt3K7mZcxkiKhzknaZJwOjdWz8Gn
y9l8Op5J4qL7FH2Jd7P5dEUzuschnQfDoo50VfF1Kmrkxd6nnzrfrNUxY9b2EG+Ga/IWnPJYO2Qm
Eh+AJdtl58qHlnvW97j38GwTFYB/WzP6Sw7Bp69bNmF9j89FfcBlxfcN8736Kj7d4HrEGA6dA484
SDD2Rd2nd7zfbOQj5gxu/U93eSnt4oNlM0OkvMqQ+RiDsxhSFSk2fGOwqKMGktRImZDt+6jdNT70
bcCgmZMSd3uD97E8N5vpXaLG+2F/OuG5acxwmX065DtrssJjk5b2nSsDPPTADWFrEcUJ3L9tQ3z2
zma5N5wTW6YtRvxgc7Zeu5s9X9gI3bHd285ZTsNIlKo27kcpEwyrbRszt7V8VX/NRaZwyIpF3cGw
8B4Azzkf8BagxNpzYL2nXUOn5HpBpk5byjUjDjvQvzriTIHhoHO/nbkwcCN0kmyOJCs1nn5fXSXL
ANyx0poqtWd0+zMMV4vzabDgwVs6iPcV2r2GBn4t3jFF54B2iTVmuj/g1dmRjU2yAumzVNpTLjlm
F0pE4A09EqYdfZuiBFR2018QExtcbgbnH7knCDoOLHYHnJpThsFE8Skd3aXw6n3NyBzvj4nt7Gph
fgYAeQ2ybzaQ+Y4E0mZqQFl2PMVQTfo713OW7zPmNlo9GfL4UoqC6mWK37UnqL0C3IFYzFOqHfen
U2M2jXLdzbdlK7fsm1iikHeyRoagLSz7QcK5Rxnurh0wriXFfy4TvhZ7kCj4cknBpVBdaLTzM1s2
746co7GjVZUEvyYTk8WDbxQTAsnIxjlQO6BxRTMrFb9KSpaFQJ31NFUV4konZnAPPgBN6ZX2TQYP
METVd+475d1OjRb39vbdpsTiwo3aXtuMZEvJ4DlhKTyxGtLe9TQT4bVravKY7iTZI+kBjUlMSlOx
wB8oTYPJBxctT600VqxOacqa8hgOMXyAoZ6L6UDEMKPxsGEmgzG6MfkpzplpXPs8spSRDtfjTcFc
FPUX0zdguv5Yf6sUpJy9Dgs7Q4QrzRfqEasB1eBSfQWAMZ7LdsskzxcPqSa/ErQVm/1lc+rWNSjv
J6Kgp4OqUB7tA4bBJGfHmgFIXDLaOSL66FwGWLBusG2ZPN4rPmDo2jwomE7gFjv7ul4Hlh4TI689
/yr8FYaLr059YAHxNY0JzrHcOvWR3vSG1Aoke0TABpxeejGoGZ1RlqeaFYiJSGIfr4ZC+8O5Tx3r
jtlJxUQNkgLwAfw1zT5ss/SnS6REF2WsBIlAMfTVRzpPVOwkgBl7b+OxxftkzPLEc1tZB0SOXMrD
yqlw1IGI7zLMlLeikc07vkVr3c/MbAJ06YWms4tnGAnlSim0t8vcbyKPZy7elS07qSMRHdbCGbfE
Dx60IXMKMYxvp3jeyF2QSFpXMYbigmoY3xGlDF20KC0iuiiDA/uEYlmkTwS5qP4jE5RjRwApAOas
KlZoUUk3wgPZ6No3J4p9hvQNU8/qakoF20/0Ouj2a6cEb6gX2rKjnjpzpfp0/Mqd2TssBFru2zrz
BQEzOaT9C9kQi2X7+MFvaRPi9kEUKe1Qw7nl72D+jK9IApgiIwzf8DzOJ6tHfnJ7Sm5p95ixc1AH
YlLlkXIfyo8vSvS9mtQWWP5ggLom24xhn3SgtgUUxISfanXwwuqx2kBCSF6W5MZNXI24NZQYHDu2
AqRTfTKIrLYOh93yySaS3jpgnaCF64lE2PhF1SfLyP7kGslPxtEs14q45aATUUNgEUv0dfS/GT0O
JZuDTPT70WlCokCImDRnXrn8FuIpvBrbjv2sLkT+K1ya4nUmo93e6bUcPkJv0OYHXQxirGMqMs/9
1nBaVWReOQyQsXr1VVUeSj/kilhL10oiv5zJTgc2Y5ZLZmPNQAr3wAIxDmo0tn6IomAXzJoTAvoR
XxAjMzX+gmqdcrh1hsErkfRJ/MQqIu3pqSbzhpmV88NKCajfOXnsu6cpZS+zo9dU1r4lfMTbl4gK
LhKoMzaT5DBTB2EQLx1ybsrHWuEK3jF1Gs5zGEAG8kRevqzp0NUY1khevlIs/OUhXG2SQFsuiPVx
yWw5n9xU8dgjN83XCPe+WJjZk0l02Rh2kVFPEZQyu/XTMjJWK7b4hUFaZz154T1YYb1Fqnc2DH0/
zWPvgrnMuFEPE0qstzDsh/VFJ7iKz42favxYNPW8UW2AU/g4xgoXRZvjWRQBz8Y2pi4TEoNMzMR1
XCsmYaarpcNzO4BuSKXPteLVjbVisJuGdBsx+dPlNA0zKouqCI+x5jJjT+QitG0Ln6aBPJPNqWiF
TUPEzbQOZ/6nZp+sSiw7EEAZivDGLTZ2FYgRzXZMj+t6yduFw4b4FwI5EEawTmGLo3j0tN/96Lmm
Hq112mAdFmEbsDRn7e7LxfVgCk64z4ABDMwX63iuIptZr2GQKzCwys7usR1Dkmfg0czsUMlDUdOV
5aFM3k9hr9eTPWR5eGmz5L5Zl97ZBXlQ2se6zf107xdVG55ISACbhvcUm0yWlkCi+zxn/D7gKT0F
wvP54W7RrM86KTLiZhpcPRFYCjgF+4Tv5XzGXOt/kEcSfuAgn9bdhGYB9vSITdG/oXfAKtGjXQCX
qEVQPXvM+NP7pJhL/UvVrjkV3QS0fSpZAZxH5qUlY0F2Atg5gvSOEVPXk4ABJWlnW8zrUD0zta9f
FtrXhiH52gXnHqXl/BA7WAHPpT327onbXPjHzCAfQMqsGPr3g8dm183IGb22E0kpDyMuFSfJRjG9
m03mhofUDVr96nAp1vfSCgkx92akH3tGF0wBZea3/6UL+1/Gwv/BcfAnYdXfGQs/zftvsMHtH/wL
Nij/EMJHwhyGpJpADkRC9i/CgvpD2axHENMhfWRs8f/0ywAWyJ5BNYjs2Rch8r7/r18mRHyLgg1t
fqkQSqD/HwEWfPWbTtGxg00SqTBlb4AFYW8Y6z8pCBlWZ2GQGGhMJh8vs7SwDmPZeJdWkDRvsrGH
rw4Uoh3uXFxfy/ydMxNbkNObO4UG5ZpdsPtOmwk5OScWrEyXFCvYuh69YXWvefow5/JNDF6pBbqT
LtHDXHkBLVOImAxRVpf9mjgB8BpmHnbO3rqlIDMPVje1t/S6G25tGu4FxcoNQhf90q1Wsq+nFHuP
N9AE0Fgcij7rQMA51nPek+OiGVycexvh2G7K6IhXMbdfaNjdR5d91omwiPy9CdRA7Z9NZynX+mLW
oJKmZVqvZkY5F5yNzvWa2uuh6dbqyI4dbnA33TgeFj4HgsSMY8aOs/3q2I8xwsW9CkH/LCBueBtk
/BYqwr5EA0o7pg13M7RanFo/SNbhd0+wv5SsVcvg0lRBe6IzPubM8whxSi8dWd75yfO0NA8WFpyL
NPGm+2EBRFWFLNxgz07T19qMy3VdKzQkEhSWmrSLKK2sAHM56JsqFm5imZZ3iBji0R2q9mwt7lOz
1tO3Ig6R/ySudcK0GiFMu80d1zuttqm/xFXDycqK+3mqxXLAKsJGsrHGp4Q5BpodneCfQEtzmbaT
TzhoN7z0cobNMaVsjBO3De/CIf0YWvrdvEK7RD1LICWWcwsP064Oerx66Zieqlb2XyQYBxzHiXXS
8cCCVrt3HiEbkdP090HXI+YhKSltJSR0cmaQtZ1rTIqz20aTl1K3DfNLotnbLrOAVjy8BzJ78Aqw
4XNR3FBE6ktFRta+r9b0KN28wS+3XvUjtlHkPVZF2aDNe+pw1SUDjuW6Gp9HZ9Obd8mQXlttx7Cq
bzW/RGcbOLIEw0ZBoc6KYdrLEOTFlc267SpWvDu0Vgwu/ardZ0slj4ICPUpycGJZfZjaH06LEYbm
adpJJ5nPQXsZsxGGPSi7QzszG+a2jhRLkm1RG182Q3qY67G4MSG5Zxm5rsw3FTEzkms2YWJnT5Z7
hCUVY4dLAxWN0BTvmbjvXD850YqH+yWA3U3u6c5bsP4D8ALGCzTZHY8lbZTk8kTMBA68bXAGO1l7
6YzhT2PsMzNCZqR5f8WaCHKEXFDN9cF8k46zPhhwnSPMJ+gPpDI7VKXrABoB+cKICKm4kjqzL0d6
gt1sCfzBREGD75T4jKS87Rp9243K/QJWot8VQfvRWeY5GKfmzlbY/ByWgfSKWAMJYeI9d9dDEFhv
swba3TE1fID2BHJvkaB+sbk6LtuumesTPq8PUUKw58Kt6Zq3tXfxd6aKmImFtdwIo6Po4+QOTfsM
zCz95pSVAEJsTy+DT1j60LTD4+B4N73CCZSnVlTr+jJgX1zW8hcTmbOBC3YD6sp9KeqVRPfyru/C
FpvqJmVTLjDPafqol5hKrRXyxZurNmI6ll1x6x5lxrqFReIrTZo41qZYI2HSp3g1kd9nDYFZoPpt
niYkRVlwnWWZfnHZge4poz/K/8vdmew2jm1r+lWMmtx7gcu4Yi8CVRcINZZsuQvLdjQTgbYUJCX2
rciLAmpSD1HjGp1BzWpYs3yTepL6KFt5TFlhO0NEZtTxwUmkm9za3Nx77dX86//t5SdA3tkVTJ89
mq3PBRnUQZneBbrk9RwUhAb4x9OZ7cwhXjP1LLqArzG80B1SWJrrupSqZ2PbdZanapjC8pdp8Yng
rvK7SPC8c8TFhZ6tQzAhgdQ9noGleZBzIz5zLK/TI3avvsfLAFFk2QWV6WrWZAU2bUSaFnOXkGgH
5kP0GyJac0r87x4nyzVk77bLeYpQeFTIZ4ziml3ULpYq9TZExRAWs+mpt2FVLsuiv6Ktfdjx5Puq
UOh8LmbQ3ir+emQpUndC1quaEKjY17DKSd+cQFFJb9upeAEqOb5M0H2jnfLTDIiAP3RdSIAsBVbA
FSJmRteXYX/R7LkmQNsi5sbyi6U6JeJ1SbwwVp66WPPaUJQyPon5UkGjr1jfq4BIzTKEOAWI8oQH
QcXEJcFjRdZJl6toiDqyeBJ3LboHdWeepiKQjCCCOSQV/bsA5v7rugZ6l5ReBSazOrHjzoqIUvI/
ISxCs1q5NKQEJJD2RVirMC7QwJqG62+QD97OPMLiYlkJMgpas4s8Wj0Q4cIQ7dSkjwLEKx3bpeQG
XlsyQ1Tj6LEVpOTO2XCn+WIN+XNkSz4mVAf4IPlRdO1XGj5vUsDUM0pKdCu7wlr4Kuehf4b7seoO
VqGv3ygd2Ft6gFky6DiEWhhX9a9SIcuRW1oFZwgGC4NEWeK1So4nITRg5bAFgfUq+iI42lty+cUV
EkiYAQfMzH3W6Rbd3szPZ2M6A8I7mn7UG4UUW4hemF1ZdCf7oMfTYCaYESLq17kkxVNB7vrXUmgn
U1wRCOAKX6PLO4PNkmxUbyYCYqAEADueoa4vNRVODaJXKGRWCGKqs2p1GyjiHdk+tljmBRMjXMun
ThWvTdYDn7nSomBRVsCdI5SHv1v8EYy4NVWeXq4thKQtCQsJ6haIWyxfrfxRIBo1zsiH6IPW96iL
JDnqIaj2zozpcgnD6bJzEcWza2GlcxPDO5mlBaQDhnurle7suxMXGrhWYZwkJYTmc0QgBwLl+lRB
DdOp7jsSkZ4O953twOexMmYlKZhgdtZdZYTrS6hFREB4ubBGxAJDQRJQCO9rd3EiB5lxBUVfSpmj
oheza5NcnoEAo6WFvlCLkhzbl7R8NjJ0zig5+oFkpPkIQkz1VhEz1MeLQj7vuJjjzmptHftQZAF9
roZw2CWf8qWo3cYcp5oWaB1Nl7osAbJWjCvb8hPTiTO1D1WRQWILQEhWQZThLZfdE1sF/ARlD0KT
aRgfp0ahLTQ9uS8hQCHhlkESb8A8FHYyZa6WpN/wveBN7JJEzGKctCQSJyo9nFOwb/oxmj7xIF5r
oyKoEMezxXt92bmD8BYmz0SFbNeA9MdaQg+LHBbQq5kz7pTRSOJcqoJ/ZnWDkTTTsZKGj4YFXV13
Du8YiQDwHBMuIX+RLynrehXhdEVf6Aj8ZIHEBbQL8yhZmbrQjS8lCBCW4Vo9k0lNXKshItqKItlX
Ys0XGcV5PkH3Lri1NFe+LLI0GWtu6dNMQUoIFhdlRKP+8iGH6naYA6brVStZvi02RJQUPmA59lyA
vZIaIZQCsJaTZg1UMO626PZWWn5ZWqedFezfvjdSCyDXkqKN4bR2hkvBdq+sILZPq0CKx+uEMicY
T+uys+HBdCovHOqkyAeiBbZE5YY98SXnU1ZRmaQrzrgoKoAZEX1PaCzkYnBLX2ACbnRDsamiNg9X
0oZ6sy6ILyFQRhEPWflvRbkay0I61MXZ1HDPnC7I5J4FmdnASqtolIGrW8K+0p2dLN1c/L5SkmQc
evZEd8C+xpYjT9wQ6EMUO+V4hY4pOoVhdlJluvQ56opeH8Jn2nYFklUu9Q4NQIcXJV0KlY4zzOia
LvvERhCMk3w8s7IE7fCqs7QMdNln4mmsrNMEbktFnkFgqq84peiRk44uLfKq9T53gjL8Fq9R0Qgh
5bIcP/hSwE3D/iidwhuw8a0BfCcwcnd9kZKjYIsDKfFnE+hcyVpnq1jpEHnY8jBe+wl4taKo8/rg
qm+A/5bVCTk4i8RI6Xd7S0OVx2FCGqHnJmuK8WGVfS7iCBKzrgxLiKLFdEDrsEHe+JTc6G1KHBqj
qyWVhoFbdGYsXKd7J6bJamjbdY0K5cCbUrOoyQPSXV2vl7I3Eroz/djyKzKqpRKB8wLtxZv3pH4e
duV+WKIcDmnCqrxxCz3pa/LSu8T+W8dLC0cuSaFVrkDHXM5AlB+DWIc5ZgmSD2qrVfBdEpLKXAXU
TFJLK47XQXSTJ0FskRaJC/SDcDSUFG9OWooS9YJIvhBsZAxL7QyuICBmq9i7UOIsPl36oXsjEQZg
mAjquECQ+0Jnbli4lvKN1UEsGna1gZ1DiRJQrjoOawKDWZJ9DeWOOnC7KdJ1Ruagkijm1UnmzTB5
9LD7l2CBpDHs2ClwUcvop1DgDwNZyE9FLufTKNWqEeVFCHPjQJgUQpc6LW2Vx1nS7UyApAlDqvvy
iU+acLxUFUhFlnUOisyah9xqCAdS2AW20U0MbhCxHIS6V475ERdqB2CkMkqKlfhZK3LobQhYr6nF
3wNjDnrg/shSFoBwU48WmBTlXU0iTvasiLDIXsNE5gELvqRgKPdtqncoSgrCJNcGYTKlyem6iJVT
sOuQrmjiFQHDt8yYy2vrRKLJJs8KQB+eg48rgu7uFNcBER9IncI4NWwZnaIZfHbsj1U/TYv0CxP9
Ost9FSRy8FkoHKMH0DE1tZWyKJb2JCc53idZ3RO96hjlhPN1tBagTiC9nuj2d1mt22s7YCjoaSRg
MHJ1qC+9z+tuqJ+tFVh7EhhLQIIgM+LNzmMXnAXhvXsRywqaLdCVj6tyTXGQuFg970BtVsPuIRpR
17dpGUS9GaWMXtAR2MRrWHZrHt21D/mEgNdLR5p8pmQ+oteiP4kkty/Hq+N15avTGLZuqLKDahSJ
6td8Zne/YAhXCJSvvimaT+ExEMIuDw1Tw13HL6thKAXqiFcfDGZSoo7T2eqmyIkQMW3wcSyNlFiB
gB5UTOhfB7OZsO6JFT1FVBl0d2QZneVyGHVyvW4Km9EcoS1H/IfRsDLWU2dZPdBBAqukACQBhr5s
QAp6dhVRWme59TvZgYKxp6vw6CvGMrtf5mKnr4opjSocnaEcro+B1KLYIq0FkFi5cS0ZOVFRPOue
RwRG3Sw9d1aee6mStaEf10GOvsw0wF0Ib6pxt1eQ8RsgCBn05aQ8n5XwyxsqDmaUXhiR8bDMugiw
lJADeW4yXAvSBBISaQCMDrmjbnRL7XcaCwHlxoiMoi0mX+nDKsYElexXteYCMYCxRLmWjyMFiIS/
5EIqrIuZKCqnuVpWl+La/VYpnRxJ+1wfpzkBKMFLp595IFUj50KCzvekBgDqIWNICDWreOg9sST/
SnJFGi5pR3E0cRCqJQ5PRwSYlfLpeSKaTkrLM+1A35bADYY+3P3LChQpJY5Zn6KIP+Tt0XwkuKDH
cg8VnC40M4FbfUJFYhqJ0QnJehj7aAUeyLRjQPgoopdlKWfct8DhZtOVdC9IRT4Cq10eJyRR78GB
wGqdzE7RYv6mJ/kkxV2PRNEdFTGXMZ3wU+6K5DJzs/DU0wPSFOAnrKxQIIOWqhN95o8lbYZ8lTI7
zuP0iqrOsKQIApNFOc5W1GRndJjEoojBsXz/xCbf149SNR/R5KYCP0FX3YVX+tgownKgLZPPBWUZ
NKeobvtO9wudEm7fD5aj1SwD5bCana/wx8fhDGIz+MLghvGS2wLOYzleniERPw+7XdjvAGf0LJ5r
VK6d6hRO/y+y6MefvES/oa5BSc0F/YuFSUc+7e4XLvkCkA/COFOi5IQQvUZ/B+VgpkCK6irQglM4
Ay0LffMw86RPRuzo2FJBvCd8u4eIdIUz70knoUuHn5RUAzopZzVQheIi4uPeCsJsy4LckyI10M1I
Vfv2GvpFgesZeE7nRNT4l4AaFIBv67KuR8p031m9mDLmynGswVLROuchCOCBKi9v1zP5okMrxbgb
Z2hdR6R4ILojpNdK1Lhyz6bISNsVuI5UNS2ZDsCV7U9DaW2mMpl98HRxb+V7rBGwTdj41hEYVLIY
MaWzSFsjRARWggyFcC1p0akVGYSbNLTR6AoxiUtGjy4vhyI+3isVvLEWUFq01M5XkYvnUvG65x0c
ayMvB8tUjPqrzmpS+P5n4LTLsaB1nGNNjZ0zsQtKRcmGBRblQprRo1zvE38MApzrwpsZozLtfsLx
6IDoMUCuwpjoAQoecNJP1yWg/zwgwMxqqDQu4Hcbp2zRLe0HGk20Xg6KpleAu+9hoqird7rlZRTJ
QCc5nPhTzijKaKmwjfRahfNeq7KkX87U9BqKsprF+YuMZPZJJXnUE+DuZmpnHSH8pPnaKJYF7XuX
qrrizEarsPoaF7gTDo16XfoEZCDLFPSIeWLqGsqXVJWsb4YBjEGvoBaT3LMwtx90LsVeRu86btxS
/CJ6LHxOz47mooAl5vknqhoTKU2OlZB+mXgFCVy6lskZOAgMoEFn6b5/o6w8e7RW1pPESrpcHGVx
XJWySfnrFNTcmTj7pufsK3ntLFyPzkqh3oFKTrIyDWlRDiGLV1U/naiZpg/irryaVLb2aZ3zumBv
HKK5gOvkeaNZWlVDW6fVJF0tLUJOlONmx47m3TiacSKuUIIJXOI+ypQhnZZpSUwvGaV8C2b+OwQJ
4pldigqEG6p8jIJ5fJZl8AR0k2+dKP8iIKtgWDWNQBzN9agmOUtSt5aiAO1aLb2BXYQQf8G/f889
SwURLd9CluPxim4UNFjDgZ2u/UEcLWJFGgJRvCAJTUuN+5AlUPMuVa2XalANap4to1tmLc+dwq7O
xEhSbyoL4y7ATJivlM8CbQABoISxkZ9nXpWNo9B6gGKyGpZRZ31WlMl6kC3XoALlGW4L3JJ6fiY6
nQmVz4goGn3JFaiZKtQuPE87t0F+G/aqYvWAghmFVB1Lqtb56lBr6K4ldZiFs2Qsw6C7FhaIdNO0
0ovWV2Afh4UYj6TV97K6yzpf8wB5Gu7GauXSiCSvFkDhjruhiwNJ9/OVViXuIFt1qD6nHvJqrv05
WbrCiUVNjf2I5ogo3nSEWv9DFty5DWUDTHK0iOpSXH0inSkP6IWno6cTu6TwBXrj5c7srOBkOYI/
Re37IhW0YpSDF0GNwoIbNFnfFkjZIGw9sS0L258JAjQTUHNRMvgiKR6Yi2UyRIXAniDP456z/Otj
IVPHs0xhorAc38QGrLssVfYlE76oBlqaJbSYrq71OjKi2XTk1503YjxFytweFF3p1BKrE4SBkKjV
lg+a4AxnK2vSiSVgevncnwUX8MHP6DlP5tS8R1IQ5XDydSZCYI1gmmTFquXQo7NMNrShUHcdLum0
UTp2dapVKizPgEOOaTYYZeuZOLHpNhnSu6h8ppkRt6BLey8MoBBx25DfoMQI3eks6I7XsyQ8JpyC
cFkJk09SDoOBQ8UA2L7rk73VUq7urrJIVEisyK6I6/WDrDMdnS73rysOOwHIsl8V09JSx5rDJqT8
6tLcuzqBE3WYcuNShu85+tcQAgiuo2M907JTq7DL84pK0TEQvCEFcBrh9H6nJKNCWhwwG/Gdl11l
dKSh2DmNM0r8sW9536CRmSxnArmv4pr2VLTgZgW3cpzc+nhNTonfHMcR5JKwjZyu4QgY+N2YdL+j
P6xdRetruBJlJxFGSz1SJ7HGTUUSLJ6grTC0iqzsaQEJhEjnIBiRMolIzMrcek6ASKVewRRJ/TtQ
ABn7BZzOlQSRYZbrcCKQ/gvP11UcT1YdVDHkqsCo5GTnoMFLzkmQfgceE/eFWYThhRQZqjGQv5dp
3tHgjkMEvlS4JsE5WeOSlmJISaobpHLkcSp40VgQRMfqhSJ+jyJ2i8HaLlLAyIFxnkQ5CiAZqJPj
pa+CdaCF3u1H4lK/BbGs9osMeDz8gOCY9CWUr1Wk2fbAgy3ofCYGGCbuIGvYoTlhtCwJncVoVYL1
E9GRIPd+L6AOhneHDkS/E9RNQgAwQM0EHVMJsjPB08BE+c4JuHD7s6RCw5EbmPl8HYHBVaLlibQ2
ZsCV+YhSzKcp9/KClxsNc79L85HezWncoTfnMxRvnbmNb0O77cy1FwGYWqJJMmLA9MM+GP/Vg5oo
nTPb1Ttm7FTaiPbo4kugr9d3cP7qfRdc1DG9OO4pNKCDDKyISjrUkb9KioJ+AjrAo2WMo5lhCC8h
1L71qnR2tl4Z/ic7kbT7vJNEiGwSJwxUA+0zcIP2Xbqk06S3gnfiwkegCIWxdHUsrlELXopQj5ZF
Fn7J9Mo4LUBCHZOdgua160Lgl8ykc38dxwOv8k0riq8Uh/oB0Dmnl6iRcGInS/2CDQHBnEE9gRfW
CaY1WgNxGk/9KgUlHey2ahV3axCJpxkiEOSZ6J8qQ+DL5CKLzint18pEhbZ1Comvc6a5CMvQgwYH
brqWrEvdxR920YQZAaOko0qPu58LZR3PcxXYOcCt4DiYaeWwiDvVMTxFSg8kCddiLXdveeK1suoG
J5IUJl98SS3P6DQIJoFTzeaxROqEHJBviRp5xFhhV3s+CHkS2YpDV3dYJbepIALGTwSrmmcOdLGC
I85GpErlSbC+o+lfMPV1OiMy0tIxhAvZp8RSrAGsIdTkfMcd0ZG9pLXQiCfJLEFEF9h+H+hGfXgi
2vRdJMuSHL8IHy+CU9yZ5cW4I4nKRLRokyzXqo+HoLsPIQtwWsGbPCbFQD+9ngcQxJK+vI6J8If/
qnCQY69L9rZa5jrcloY/mVWJSl6zqjk7re7Ahb4WE6PEPwHHuAwX/jSNF4v03Ax39cAbshc/FMc4
QPLiCTlS4yWGEGmk5adsEZfXiyRz0+Tf/zOfby1Q5EzNq8Dx0xvIV3/mj14f6GixGfSmDBf/5T89
BJmf1jOwwP8+J5wzQEU0ZMg3M9pM97UBXJMJZ3NGVsUPMLNBx0L+ffMFgZEbwIv5+GuxA+scbFCQ
rDz+GhAIn/dsgX60BK8/3eNavv43rz3A4+LUJH01LuSgFQCzooG07BhS89GlD5DS1jx9+tOT/3KP
XmueHPbo+ge1S88NCjfNt658EBU4emA972y+HlFEv9Bb15nwQY+uyR8oOejoskDbV38BYnq27yX1
A3xWENhpj7/t/HIrID3OaMcW/ZGT3/mgIZvTpen6cYPDsPVsBZQPEPjpkkJ56fHrl1sBHXDZQXtA
QU5XofCJUNTjI8Ih9mwFRPUD+DKxo4lPm+CXWwHt4D1Qb3MY+MRa5qr+ap6C7gewf9BqGiwMK/0L
nX+NzXrQu1elD1344g0NnaY9Ty7oH1CWUjgBv6wBEGvOxIPWQJE/wNWJ5hWUKJsvttPz/Q9PLcSF
0As/HrRf6PVDgHvgs8vGBw1dCkOv+S2fPXT94vkFl778dO0/3jS/0sPrkD0e9OLZ/GAjQc4qT15d
0/SrOEQ0P/zd5/v1PJ+D73/V+GCIkLrB2bt373c+6JBmajXt5K9l+STp0K1fq+DR0MXFt/faQy4e
j0BTuP4fv369A2AcfO9xALBtsqI/ObjNe080YOgm9bG9G35F7+9QB1ghsqt3gCY+veamDRC4G2gJ
Bln/7Pe/2kk4eBtwCeiIM0oI7W6+mmsgKtyPIPzQiXxao1/OGChs3MOuAvmDQZOsjDnYtwSCxDag
vYjS8aOZrD3E926Dd9yZv2dT+rbjzjd5FGeR7Eu3/OgPtjmEl79/yh9smPxltSv+3m+y+dM6sfL4
6X9PtPx7I8+y8Xef/bLO+zz7tvG3yYs/fnr455/1/EeNR937DNsfjp1FbMYPdrn5T8qnp7owPbI3
fdM35+bzhJDMXf33Sb7IHP2+V14bdUTezXdNf74dql7C2uM6dODzxdp5CLbj1KOKtAEdPOwUGYb0
6Ip1ihdHTPvo3ImyBU7ddujNFui08Em3yGQt5kfT1EwXSWN0hVzMocvTZ4DYdI8+eovYeWi8VphR
6jarH34Ck3nXq+1TA7i/X5iNpcENQMSgizrDG+Pv28C/h4UvD2AzyffHf/80nfrtKXTvHn6An8//
6fw//9Gwzrhuzc/2+DWmvf3ha6enZ9q1Lsh2MTe7nMv6h0v73jdXhnHW2HO1sMKho47MymQ7x064
HWsz39rKHzr0Sbyzy2oh5oMHTWJz4W7H2cxVbGFxmWvUGLTOrh06Vxqq5ztLUMtRHDrsJEPWMd2O
s1kCuYVhzxb3pt80mWIbl8mlt7MGWguW8hO1l7ixBEYLu2BqZnPn6GNs7jbF1lIph762aRnvtNpK
LRyypwupnvPR0HPiF/eS1MJqf14k6VHP9FfbVag3HYmj7bd7a1Tvuo6+LrxFw1JKdUrz0KW+CI7Y
dP+UHO36MAAxDx99FDDs0TS7nzuAzJ2HxlFE2rkNs3yT+fdHJ0k9/4bJr8M1Ua/D30PX6ON9dnSe
JeZ2pEezvxm9hTX6j+vhdHh9Nxz816N68yxiFmx3/xN1QUIja6KEXg9gGdoftpP50Ybad1n/Of6H
2EGo6x8wgPjoYvWbdqmFu+SjPw/iuLG3iKwP3rJZfd4ao9YV0EOH7S2gIMm87UAb29bCAesF8LKb
m3BkvIirhRXkjt+YfK3l1MLkzR23UHrzGD3WDF/1YWH4J1JoTFduYbqDhe+ZceMeacPgn8SLXVNf
F4gOXVyaiIKdw6G/FiS915OvFg92c23rUuahsz12XsTsdZb84GHNOFjsu4tIqBw+ODHCw2I7Tn30
ajjHoVMeOfeE0TseotHCmxsBA/KTRbmdYj1ho4XrcrSIcViaw7axDuRxmqtblzMOXV0kRUEPNUwD
urSHjzvOfGxOYxHETgu27OThhXGg3n/4fE9S023Oti7IHrq6p4t4Z4NRqWlhWFzWc7NsOttiGzfQ
mZnmO7tBaWF1z5zUznZdE7EWZD10haeocZqr3Sm3sMZnDnY9Xfj4uzvpH6UF836WrRfefZDF1nYJ
Ni57jdw6dEXOA3fOmmwH2oyrtmDWzgPf3En3qi0ckfPatjcmq7Xw9i4Wqb2IX0ZcdbH90AW+gFrP
bNqKNq7mqzoSnW+nt3ltbYSGV0GcZpbZzLK1kf6/DrjlmgcP2NF2/j8K+t72VusTvdgdWGxhA083
VjOmW287yXqRQUtvvz1gzuFOjhg+sxZGzU0CurixJySpjSUuFvPm5SG1kSKdFk5aPZ667cNvVriN
K++H8tw/xlW/K2f1lHKbOL41D5phY12NPdRW3OFcPbDv+sDOt6Nt1kRtwchhkbmgFlbc3NBtRDXT
xX4uwQNXmyTY4ij4jvPSyBOKqthGLh3DnNqM/bCY70Z6QAPb8OcmQRLkjdUGUqkgybt9tz9vQn77
77X53xeagWoVUeFFmBzp4Y4kK29/3F+XWgOFwv7bVtY25bZ6TfbU5tlKPsfrRam9WZcPHihvvvE3
v0Lt/uP33SIvcLzdXfH0yO/MLHz0CXofavuxHWfjFADg3X6/3W1/cNxk59YWXyaZ/tiIwywOwkbg
/5hh3TGff2zQx9O8r3q+gX8cNPbHOvloujvrQFX+wKWdBhkWaM+cZapvL1zPP7Yel/VJaM6YXvmu
ArxVAduld8m+v6yb/bHPuKIShw7TzqdoCuAxSeb/tM+I8BO/5tsk79zd7BlzZyNqXbkLnZ4h0QQM
HlqDUWd3p2d/b5x67wf1CDCchz0oD3RZocLtAhzl+STFMF6tgb33485pAw+D1PSai0h9RDUg16UF
RdR1WQWl38KznZuWHS/utyPV9gEWXb3+Hz1gYN51EXaS7a+35uInFvF3pMnRDyKrLq0X4M4UQ8b1
pQURUqk3P/avu6UeATjvuaWerdWLW+j5/J8uuec/GnL2WgCgLFynatjWNorAkFel5tH1zt2ithAK
Dd2jqenmJjWj7QbYbMsXl+GzlX2nyRhlFMQ9023chy9vwz8+8Djw57U5ej5hirPbb/ecm3fO+IIF
jk0ra8xYfBX79c6Rr8AKes1h385d79udf07FdZ95+HOP375nf4ZMbUymcXLfwr09OSKbTY7L1xjo
ySo0XdqGu/rCqLzyt38RLPWja4FgbOy1FuzER98i4bU9YvXqvfC9/vhB7gVpUnAyng9bM90valNc
/vw57pGQakSsUguZz14GE8Pc2c6uXgK5hWH7ttnIGLWRZb9ehNm9ixdF7E5i9QjhdqsRBiuv3fbv
NGmDhRc8gHniY97+vBZ2YB/QNeqVjff6Nmrl7QQm7KRBHDQuE7WFpN3veOJNpOn/vkbP98+rHuw7
X0PfDBdHd4t43nA6XvX53zkyPPOUPNLGjtda8AuGVhmmz5dBey1AeedkhxHeRoDdc48g8vEXDZui
tWBThiiFxs1hN3IdB5qqYYpacNg013oLp/OGYz8yvfvmyN0WnKSRed88hN0WXt/I3rkGXob2f/x6
ebkRANtvN97P3y793/53ujia/9NJHjhx49SJbVxek4VfNnbvnnzPH1+LM+d+1ysQX2a8fmJc4ufU
blwuZFgPX2Tmu7MKSguX7TkNO5aZ4OVvZ1hf48jpbL/9+V1BgT9I0+Z2eDWofqdho+BqFg0bDC9G
G9N1dwZt4RSfc5E+7BadW1nbDOvrNDswIIZoYxnqkXcTdWIb19x5gIT8fd0MtZ3mZq+1gY27cHDx
G6O2cWVsRm3eF2Ib2LhHMywgW5yYWWPWL3Osf9wAXf/2t8zfIWaCUmn7OT9/oK+JTJrtfVKnBTd2
uigf7IXrLhoeJ52uh8/4KZ39orQBl04Lg9elyyYuQWoDyTWtOwfNo7NF4DcOiiS24AVNAT3slg3a
6ISaZjvNRRuBtsWBvuBN0IzSJLkFb3v62/8Mjm4C77e/beDQV/Fv/8t/cJrlH0luYa1pm0D1reG5
UPw8fOPdmH61a6BpmD584FvrxQFvAzxHnmAF2Pzo2EwabhGkH4fPmc5jZ8enl1pJA5OHocDbcAmk
Ni7Yby9iEKkNwNg3x7s374umxWijue3Rhr48320g0XpOfHSDM9cAd1EGPHxbfLwvF413p0sS+IMO
PDIINFKe21Mq3b1q92Vc/5xs877K3qF52edPU/sAIBqe/2jYLPb88FdvZZPf+v2zbDPFS+MfMd28
F/agvl2O2bfmr7ykt1b6rd8/exNSHVEfusF+wcT/d4ssCn2RTbRWC1f7R2CC96azbA7cwnX2MaYF
tekztBCG0i1rueZ8kdhby1pHXm3AGs9Ls+6hagzbxoTRGWqubRuOU496RfNWkFuYK2n4+2DefGdt
uE3T2Dk6o8254UC2kaEC1NasMLXhh1GCto4m9T+mH6+fbwexjRjxhBZOf7HjTIu1yPKhIQYjN1+d
2EaYdWqGze0rttFePyljq6x2zRlezeHL8AhWmwQ7CX1RbmGJHz3IPWO3EAtNYAxZ2S+XpIVzfWY2
a2CgVw9fZ8C9ZvDiiKgtrDJgagrSO3u5jUiIfOvcyZvZGVFr4a6rE7nl7pluo/R1sQibeRlRb+HV
XYGEoXlvH8JZ7LYy/uqFq4J8/eF77goyMycMqQHuZNha2HVT+g7MELOxnebGsRBb2B03tunsNhRJ
NSn6oRb/xlw6L1ea8LCNoR1ypNtxHn2sNmZMAqV2C3fNnNSGRbqt7hd7lqONTr47Z5GC8mqsRxum
7hLwc5AfnaQAUMKjfztCoCYO0uzpZD7/uJpJuoUX8PSBk8w3ExS1+Mjtvzr7PlRX2sjoTEOwJG65
z96A+23D9zl35nP6WYZm0kAfPLKb/ficYUXe1Zr0tGpT21mBJ/ZZtd//9ZFM5vmbIhcArLiFJObm
VjF5QbHj/t//9j8QGC7NI8TRKXQygzG1es/cvrWGPQQ9j0x9C7mnGwf8jHBWM808f0IdVk+500Lw
OV0QFKy22z35t4FjBiXxknP0CTyW2cix1ozSUhu1sEGwmgcs4I25Iox0mtBNeMmBoLfw8iZm5sRO
g5FDrFlhIT/fLuXP16+uTMF1hAfILoQkybbjbWqQj5/RwrunR9PaM3ILNujMDFN7x615nPabF9df
l1j6ncvx0OTS80d4O3v5iHHrPydx3U7gNZ6Zj3F2bzbe3vabn990NEE54Kc3paaeGd9TJ9sOuvEP
tt8c8glW5rhNKGobDlg9W1DwDRvZRg9iDcSClRL0d2PoNgLkvlnS073vxmzDnenv7I42UCeDwKPI
1OyQa8N52I67H2bZRvQGLe8u228b7f70SMwhy82a9dg2cBFjeCobJSGxjcv4lH288/7ENhpczs24
Lj/ugmXaAOLWbddJjTFoeH1iG9jbKyiJ0qDuy2l4IVIbTIePvMoTJ02TjTW9WORO04K04eo/fspZ
9tDMpEitWD64G5y5Od9M/ya4p1Vxa/43d0EbBDg3xIqP69NnXwbJPmMoveyX3a19vo0Sf1yoOwfG
LOiu69bvGlj/aBVepBragCr2asRbYh/dObHl7DXyUDhu1/Pnr9Pb6auf0AIApQcRzQ5OVtJbGLdP
CxjZxe0SbLZUG67/1Gx6RZLegjNO4ig9GtLGDMoiax7jNiB2j7sTFya1f/ubu/DK56uitgPT4gHO
TT6hyURSq5W04O4/PsDjLXD0z8cbZrp/ef4QMm2qbwYsz93m4VOF/08qKW+a0bde98YVf/LbX6kT
///QTLav874Ndh8qMN8Dd7Unn4QwmAQhvqFpcHXUKohv9xf8de/9kSjgH/C9x1adeG4WTttIwiFa
7+xQ1rXBJdOLzaqJq2oDO1mf40ZSq418WT9wg92+nDbSxMMHYolmF3cb+h7HBD4Pdt1UtdOh0wYi
7th0Vz/k0WkhwTbKAGw0MhDk17bXys87TVOyrWT6G1tDfJUh4p055LroRvqkcX2LtQJgfRgP6Yi9
WsTNFODbRvVtn/g2znYni6zr4ZO9A2peoSHTeHFwVbw18l93DexjdvkHvBQepXGgkze9oPFy2vAw
e/Dw7qYLWwhwprW5DfYGUG0gSfpBHXX+82QB74dv/cu++LONaHADWKmZ/HGRa0O873PaYA3tB8HW
J2tEKW1Qhx47S2d7hOtorQ2UwjHMiLXuxlYWasNW5zzEL+FTryosvdM8P92FUH+WL+BZbbCEPI2/
QRDVL7tOM/xOK1aj4+aNl9LGxUACslGxfklJlf2dw+mdyzRewIL5tEM3z3D+MCAJ4G5/1ngIqMe2
m+LnL+QJZbR7QuvtSPX2QmB0++3PD9y3Y3AI5O73BCpiG6T8F4viqG+6eygQ2+CFvHB2ug/baFm/
M3167ZvuRBs5kgsTgMP2lW3eYBtntl7gbwuwVztkvd0WdseVkz6Q29p7uUCItn2Wn99+V2ZIMa1+
hD297O0Uid3dnswWjiOXVELxdj94rA0GqMd00XjhUpT516OPCUnZhB7Qx0xzfWIpiwGA6Ge+3fBT
4Kk7/KXcBCt808ZORau2jXEBl22H2aQz24Cj3mTQEu9MtoWd+ZnX6zxm3o+zFKRQY+Jt1ApfOJlS
G5CLfo0NrKs220P7fN4qSUZdhxgPyVlgGIraBlH47XPZStQx/SA+usyAOuEv7nXj9Bpe0kGeqUsW
rJYB/pUDnz1kk4cGPs/DuNp0/vWtW/uYLv/cp/xJiMdoEVA9apzNNrC711myA2SW2igu3/z2f2id
LRfPjyQ8pttvf3SNPt8vf27Wfx9L6J+7L/Y9e+s0eXsoSn+xp3xjGZ4syINLYPLv/w8AAP//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hyperlink" Target="#'Pivot Table'!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570653</xdr:colOff>
      <xdr:row>0</xdr:row>
      <xdr:rowOff>114300</xdr:rowOff>
    </xdr:from>
    <xdr:to>
      <xdr:col>23</xdr:col>
      <xdr:colOff>558800</xdr:colOff>
      <xdr:row>11</xdr:row>
      <xdr:rowOff>45720</xdr:rowOff>
    </xdr:to>
    <xdr:sp macro="" textlink="">
      <xdr:nvSpPr>
        <xdr:cNvPr id="84" name="Rectangle: Rounded Corners 83">
          <a:extLst>
            <a:ext uri="{FF2B5EF4-FFF2-40B4-BE49-F238E27FC236}">
              <a16:creationId xmlns:a16="http://schemas.microsoft.com/office/drawing/2014/main" id="{F6C2DD4B-D205-A28E-C1DB-1FEA3B091287}"/>
            </a:ext>
          </a:extLst>
        </xdr:cNvPr>
        <xdr:cNvSpPr/>
      </xdr:nvSpPr>
      <xdr:spPr>
        <a:xfrm>
          <a:off x="12762653" y="114300"/>
          <a:ext cx="1783080" cy="1980353"/>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clientData/>
  </xdr:twoCellAnchor>
  <xdr:twoCellAnchor>
    <xdr:from>
      <xdr:col>14</xdr:col>
      <xdr:colOff>297180</xdr:colOff>
      <xdr:row>28</xdr:row>
      <xdr:rowOff>38100</xdr:rowOff>
    </xdr:from>
    <xdr:to>
      <xdr:col>20</xdr:col>
      <xdr:colOff>472441</xdr:colOff>
      <xdr:row>45</xdr:row>
      <xdr:rowOff>137160</xdr:rowOff>
    </xdr:to>
    <xdr:sp macro="" textlink="">
      <xdr:nvSpPr>
        <xdr:cNvPr id="76" name="Rectangle: Rounded Corners 75">
          <a:extLst>
            <a:ext uri="{FF2B5EF4-FFF2-40B4-BE49-F238E27FC236}">
              <a16:creationId xmlns:a16="http://schemas.microsoft.com/office/drawing/2014/main" id="{E0C77BAB-5CCC-6A41-2104-04E52451F804}"/>
            </a:ext>
          </a:extLst>
        </xdr:cNvPr>
        <xdr:cNvSpPr/>
      </xdr:nvSpPr>
      <xdr:spPr>
        <a:xfrm>
          <a:off x="8831580" y="5158740"/>
          <a:ext cx="3832861" cy="3208020"/>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clientData/>
  </xdr:twoCellAnchor>
  <xdr:twoCellAnchor>
    <xdr:from>
      <xdr:col>0</xdr:col>
      <xdr:colOff>60960</xdr:colOff>
      <xdr:row>0</xdr:row>
      <xdr:rowOff>121920</xdr:rowOff>
    </xdr:from>
    <xdr:to>
      <xdr:col>20</xdr:col>
      <xdr:colOff>411480</xdr:colOff>
      <xdr:row>4</xdr:row>
      <xdr:rowOff>30480</xdr:rowOff>
    </xdr:to>
    <xdr:sp macro="" textlink="">
      <xdr:nvSpPr>
        <xdr:cNvPr id="2" name="Rectangle: Rounded Corners 1">
          <a:extLst>
            <a:ext uri="{FF2B5EF4-FFF2-40B4-BE49-F238E27FC236}">
              <a16:creationId xmlns:a16="http://schemas.microsoft.com/office/drawing/2014/main" id="{BA183686-DF36-6AC0-7AAD-F47A6DCBED0D}"/>
            </a:ext>
          </a:extLst>
        </xdr:cNvPr>
        <xdr:cNvSpPr/>
      </xdr:nvSpPr>
      <xdr:spPr>
        <a:xfrm>
          <a:off x="60960" y="121920"/>
          <a:ext cx="12542520" cy="6400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259080</xdr:colOff>
      <xdr:row>0</xdr:row>
      <xdr:rowOff>160020</xdr:rowOff>
    </xdr:from>
    <xdr:to>
      <xdr:col>9</xdr:col>
      <xdr:colOff>487680</xdr:colOff>
      <xdr:row>3</xdr:row>
      <xdr:rowOff>99060</xdr:rowOff>
    </xdr:to>
    <xdr:sp macro="" textlink="">
      <xdr:nvSpPr>
        <xdr:cNvPr id="3" name="TextBox 2">
          <a:extLst>
            <a:ext uri="{FF2B5EF4-FFF2-40B4-BE49-F238E27FC236}">
              <a16:creationId xmlns:a16="http://schemas.microsoft.com/office/drawing/2014/main" id="{BAD21D9F-DAED-7E03-6EEB-CBC67F0F17DD}"/>
            </a:ext>
          </a:extLst>
        </xdr:cNvPr>
        <xdr:cNvSpPr txBox="1"/>
      </xdr:nvSpPr>
      <xdr:spPr>
        <a:xfrm>
          <a:off x="868680" y="160020"/>
          <a:ext cx="5105400" cy="487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Decathlon- Sports &amp; Outdoor Retail Analytics Dashboard</a:t>
          </a:r>
        </a:p>
      </xdr:txBody>
    </xdr:sp>
    <xdr:clientData/>
  </xdr:twoCellAnchor>
  <xdr:twoCellAnchor editAs="oneCell">
    <xdr:from>
      <xdr:col>0</xdr:col>
      <xdr:colOff>190501</xdr:colOff>
      <xdr:row>1</xdr:row>
      <xdr:rowOff>30481</xdr:rowOff>
    </xdr:from>
    <xdr:to>
      <xdr:col>1</xdr:col>
      <xdr:colOff>396240</xdr:colOff>
      <xdr:row>3</xdr:row>
      <xdr:rowOff>137480</xdr:rowOff>
    </xdr:to>
    <xdr:pic>
      <xdr:nvPicPr>
        <xdr:cNvPr id="7" name="Picture 6">
          <a:extLst>
            <a:ext uri="{FF2B5EF4-FFF2-40B4-BE49-F238E27FC236}">
              <a16:creationId xmlns:a16="http://schemas.microsoft.com/office/drawing/2014/main" id="{7634DB24-29DF-2218-83D2-5313427A1C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213361"/>
          <a:ext cx="815339" cy="472759"/>
        </a:xfrm>
        <a:prstGeom prst="rect">
          <a:avLst/>
        </a:prstGeom>
      </xdr:spPr>
    </xdr:pic>
    <xdr:clientData/>
  </xdr:twoCellAnchor>
  <xdr:twoCellAnchor>
    <xdr:from>
      <xdr:col>0</xdr:col>
      <xdr:colOff>83820</xdr:colOff>
      <xdr:row>4</xdr:row>
      <xdr:rowOff>144780</xdr:rowOff>
    </xdr:from>
    <xdr:to>
      <xdr:col>3</xdr:col>
      <xdr:colOff>137160</xdr:colOff>
      <xdr:row>9</xdr:row>
      <xdr:rowOff>76200</xdr:rowOff>
    </xdr:to>
    <xdr:sp macro="" textlink="">
      <xdr:nvSpPr>
        <xdr:cNvPr id="8" name="Rectangle: Rounded Corners 7">
          <a:extLst>
            <a:ext uri="{FF2B5EF4-FFF2-40B4-BE49-F238E27FC236}">
              <a16:creationId xmlns:a16="http://schemas.microsoft.com/office/drawing/2014/main" id="{06F4B00D-2D37-4FF3-8A0D-88D50C88004B}"/>
            </a:ext>
          </a:extLst>
        </xdr:cNvPr>
        <xdr:cNvSpPr/>
      </xdr:nvSpPr>
      <xdr:spPr>
        <a:xfrm>
          <a:off x="83820" y="876300"/>
          <a:ext cx="188214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0</xdr:colOff>
      <xdr:row>2</xdr:row>
      <xdr:rowOff>22860</xdr:rowOff>
    </xdr:from>
    <xdr:to>
      <xdr:col>21</xdr:col>
      <xdr:colOff>297180</xdr:colOff>
      <xdr:row>4</xdr:row>
      <xdr:rowOff>38100</xdr:rowOff>
    </xdr:to>
    <xdr:sp macro="" textlink="">
      <xdr:nvSpPr>
        <xdr:cNvPr id="10" name="TextBox 9">
          <a:extLst>
            <a:ext uri="{FF2B5EF4-FFF2-40B4-BE49-F238E27FC236}">
              <a16:creationId xmlns:a16="http://schemas.microsoft.com/office/drawing/2014/main" id="{993A0FED-1CD1-4438-B0C7-DD6EABCAC296}"/>
            </a:ext>
          </a:extLst>
        </xdr:cNvPr>
        <xdr:cNvSpPr txBox="1"/>
      </xdr:nvSpPr>
      <xdr:spPr>
        <a:xfrm>
          <a:off x="12931140" y="388620"/>
          <a:ext cx="13868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000" b="1"/>
        </a:p>
      </xdr:txBody>
    </xdr:sp>
    <xdr:clientData/>
  </xdr:twoCellAnchor>
  <xdr:twoCellAnchor>
    <xdr:from>
      <xdr:col>0</xdr:col>
      <xdr:colOff>114300</xdr:colOff>
      <xdr:row>5</xdr:row>
      <xdr:rowOff>15240</xdr:rowOff>
    </xdr:from>
    <xdr:to>
      <xdr:col>2</xdr:col>
      <xdr:colOff>556260</xdr:colOff>
      <xdr:row>7</xdr:row>
      <xdr:rowOff>30480</xdr:rowOff>
    </xdr:to>
    <xdr:sp macro="" textlink="">
      <xdr:nvSpPr>
        <xdr:cNvPr id="11" name="TextBox 10">
          <a:extLst>
            <a:ext uri="{FF2B5EF4-FFF2-40B4-BE49-F238E27FC236}">
              <a16:creationId xmlns:a16="http://schemas.microsoft.com/office/drawing/2014/main" id="{A916C94E-73DD-E5E3-2B83-BE0CCCD9E1C8}"/>
            </a:ext>
          </a:extLst>
        </xdr:cNvPr>
        <xdr:cNvSpPr txBox="1"/>
      </xdr:nvSpPr>
      <xdr:spPr>
        <a:xfrm>
          <a:off x="114300" y="929640"/>
          <a:ext cx="1661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75000"/>
                  <a:lumOff val="25000"/>
                </a:schemeClr>
              </a:solidFill>
            </a:rPr>
            <a:t>Total</a:t>
          </a:r>
          <a:r>
            <a:rPr lang="en-US" sz="1400" b="1">
              <a:solidFill>
                <a:schemeClr val="tx1">
                  <a:lumMod val="75000"/>
                  <a:lumOff val="25000"/>
                </a:schemeClr>
              </a:solidFill>
            </a:rPr>
            <a:t> </a:t>
          </a:r>
          <a:r>
            <a:rPr lang="en-US" sz="1400" b="0">
              <a:solidFill>
                <a:schemeClr val="tx1">
                  <a:lumMod val="75000"/>
                  <a:lumOff val="25000"/>
                </a:schemeClr>
              </a:solidFill>
            </a:rPr>
            <a:t>Revenue</a:t>
          </a:r>
        </a:p>
      </xdr:txBody>
    </xdr:sp>
    <xdr:clientData/>
  </xdr:twoCellAnchor>
  <xdr:twoCellAnchor>
    <xdr:from>
      <xdr:col>0</xdr:col>
      <xdr:colOff>60960</xdr:colOff>
      <xdr:row>7</xdr:row>
      <xdr:rowOff>30480</xdr:rowOff>
    </xdr:from>
    <xdr:to>
      <xdr:col>2</xdr:col>
      <xdr:colOff>548640</xdr:colOff>
      <xdr:row>9</xdr:row>
      <xdr:rowOff>45720</xdr:rowOff>
    </xdr:to>
    <xdr:sp macro="" textlink="'Pivot Table'!A4">
      <xdr:nvSpPr>
        <xdr:cNvPr id="13" name="TextBox 12">
          <a:extLst>
            <a:ext uri="{FF2B5EF4-FFF2-40B4-BE49-F238E27FC236}">
              <a16:creationId xmlns:a16="http://schemas.microsoft.com/office/drawing/2014/main" id="{0CA56CC7-70D5-45C8-B5D6-B29D0D757238}"/>
            </a:ext>
          </a:extLst>
        </xdr:cNvPr>
        <xdr:cNvSpPr txBox="1"/>
      </xdr:nvSpPr>
      <xdr:spPr>
        <a:xfrm>
          <a:off x="60960" y="1310640"/>
          <a:ext cx="17068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21DE31-4416-4409-B772-B9EDBBD853AF}" type="TxLink">
            <a:rPr lang="en-US" sz="2000" b="1" i="0" u="none" strike="noStrike">
              <a:solidFill>
                <a:schemeClr val="tx2">
                  <a:lumMod val="75000"/>
                  <a:lumOff val="25000"/>
                </a:schemeClr>
              </a:solidFill>
              <a:latin typeface="Aptos Narrow"/>
            </a:rPr>
            <a:pPr algn="ctr"/>
            <a:t>$645,223</a:t>
          </a:fld>
          <a:endParaRPr lang="en-US" sz="2000" b="1">
            <a:solidFill>
              <a:schemeClr val="tx2">
                <a:lumMod val="75000"/>
                <a:lumOff val="25000"/>
              </a:schemeClr>
            </a:solidFill>
          </a:endParaRPr>
        </a:p>
      </xdr:txBody>
    </xdr:sp>
    <xdr:clientData/>
  </xdr:twoCellAnchor>
  <xdr:twoCellAnchor>
    <xdr:from>
      <xdr:col>3</xdr:col>
      <xdr:colOff>373380</xdr:colOff>
      <xdr:row>4</xdr:row>
      <xdr:rowOff>160020</xdr:rowOff>
    </xdr:from>
    <xdr:to>
      <xdr:col>6</xdr:col>
      <xdr:colOff>426720</xdr:colOff>
      <xdr:row>9</xdr:row>
      <xdr:rowOff>91440</xdr:rowOff>
    </xdr:to>
    <xdr:sp macro="" textlink="">
      <xdr:nvSpPr>
        <xdr:cNvPr id="28" name="Rectangle: Rounded Corners 27">
          <a:extLst>
            <a:ext uri="{FF2B5EF4-FFF2-40B4-BE49-F238E27FC236}">
              <a16:creationId xmlns:a16="http://schemas.microsoft.com/office/drawing/2014/main" id="{00685025-02A3-6D3D-DEB5-693C793EE7A6}"/>
            </a:ext>
          </a:extLst>
        </xdr:cNvPr>
        <xdr:cNvSpPr/>
      </xdr:nvSpPr>
      <xdr:spPr>
        <a:xfrm>
          <a:off x="2202180" y="891540"/>
          <a:ext cx="188214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403860</xdr:colOff>
      <xdr:row>5</xdr:row>
      <xdr:rowOff>30480</xdr:rowOff>
    </xdr:from>
    <xdr:to>
      <xdr:col>6</xdr:col>
      <xdr:colOff>236220</xdr:colOff>
      <xdr:row>7</xdr:row>
      <xdr:rowOff>45720</xdr:rowOff>
    </xdr:to>
    <xdr:sp macro="" textlink="">
      <xdr:nvSpPr>
        <xdr:cNvPr id="29" name="TextBox 28">
          <a:extLst>
            <a:ext uri="{FF2B5EF4-FFF2-40B4-BE49-F238E27FC236}">
              <a16:creationId xmlns:a16="http://schemas.microsoft.com/office/drawing/2014/main" id="{05E80FE2-9447-C858-7517-EA1DE57F0C8D}"/>
            </a:ext>
          </a:extLst>
        </xdr:cNvPr>
        <xdr:cNvSpPr txBox="1"/>
      </xdr:nvSpPr>
      <xdr:spPr>
        <a:xfrm>
          <a:off x="2232660" y="944880"/>
          <a:ext cx="1661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75000"/>
                  <a:lumOff val="25000"/>
                </a:schemeClr>
              </a:solidFill>
            </a:rPr>
            <a:t>Total Gross Profit</a:t>
          </a:r>
        </a:p>
      </xdr:txBody>
    </xdr:sp>
    <xdr:clientData/>
  </xdr:twoCellAnchor>
  <xdr:twoCellAnchor>
    <xdr:from>
      <xdr:col>3</xdr:col>
      <xdr:colOff>350520</xdr:colOff>
      <xdr:row>7</xdr:row>
      <xdr:rowOff>45720</xdr:rowOff>
    </xdr:from>
    <xdr:to>
      <xdr:col>6</xdr:col>
      <xdr:colOff>228600</xdr:colOff>
      <xdr:row>9</xdr:row>
      <xdr:rowOff>60960</xdr:rowOff>
    </xdr:to>
    <xdr:sp macro="" textlink="'Pivot Table'!C4">
      <xdr:nvSpPr>
        <xdr:cNvPr id="30" name="TextBox 29">
          <a:extLst>
            <a:ext uri="{FF2B5EF4-FFF2-40B4-BE49-F238E27FC236}">
              <a16:creationId xmlns:a16="http://schemas.microsoft.com/office/drawing/2014/main" id="{96461190-F0EF-1D97-85F7-BC44EF96C762}"/>
            </a:ext>
          </a:extLst>
        </xdr:cNvPr>
        <xdr:cNvSpPr txBox="1"/>
      </xdr:nvSpPr>
      <xdr:spPr>
        <a:xfrm>
          <a:off x="2179320" y="1325880"/>
          <a:ext cx="17068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38309E-FBC4-4DA0-AC09-FE7DA16E0E58}" type="TxLink">
            <a:rPr lang="en-US" sz="2000" b="1" i="0" u="none" strike="noStrike">
              <a:solidFill>
                <a:schemeClr val="tx2">
                  <a:lumMod val="75000"/>
                  <a:lumOff val="25000"/>
                </a:schemeClr>
              </a:solidFill>
              <a:latin typeface="Aptos Narrow"/>
              <a:ea typeface="+mn-ea"/>
              <a:cs typeface="+mn-cs"/>
            </a:rPr>
            <a:pPr marL="0" indent="0" algn="ctr"/>
            <a:t>$296,384</a:t>
          </a:fld>
          <a:endParaRPr lang="en-US" sz="2000" b="1" i="0" u="none" strike="noStrike">
            <a:solidFill>
              <a:schemeClr val="tx2">
                <a:lumMod val="75000"/>
                <a:lumOff val="25000"/>
              </a:schemeClr>
            </a:solidFill>
            <a:latin typeface="Aptos Narrow"/>
            <a:ea typeface="+mn-ea"/>
            <a:cs typeface="+mn-cs"/>
          </a:endParaRPr>
        </a:p>
      </xdr:txBody>
    </xdr:sp>
    <xdr:clientData/>
  </xdr:twoCellAnchor>
  <xdr:twoCellAnchor>
    <xdr:from>
      <xdr:col>7</xdr:col>
      <xdr:colOff>60960</xdr:colOff>
      <xdr:row>4</xdr:row>
      <xdr:rowOff>152400</xdr:rowOff>
    </xdr:from>
    <xdr:to>
      <xdr:col>10</xdr:col>
      <xdr:colOff>114300</xdr:colOff>
      <xdr:row>9</xdr:row>
      <xdr:rowOff>83820</xdr:rowOff>
    </xdr:to>
    <xdr:sp macro="" textlink="">
      <xdr:nvSpPr>
        <xdr:cNvPr id="34" name="Rectangle: Rounded Corners 33">
          <a:extLst>
            <a:ext uri="{FF2B5EF4-FFF2-40B4-BE49-F238E27FC236}">
              <a16:creationId xmlns:a16="http://schemas.microsoft.com/office/drawing/2014/main" id="{642DD623-A659-863F-E255-0193AAC95EAB}"/>
            </a:ext>
          </a:extLst>
        </xdr:cNvPr>
        <xdr:cNvSpPr/>
      </xdr:nvSpPr>
      <xdr:spPr>
        <a:xfrm>
          <a:off x="4328160" y="883920"/>
          <a:ext cx="188214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91440</xdr:colOff>
      <xdr:row>5</xdr:row>
      <xdr:rowOff>22860</xdr:rowOff>
    </xdr:from>
    <xdr:to>
      <xdr:col>9</xdr:col>
      <xdr:colOff>533400</xdr:colOff>
      <xdr:row>7</xdr:row>
      <xdr:rowOff>38100</xdr:rowOff>
    </xdr:to>
    <xdr:sp macro="" textlink="">
      <xdr:nvSpPr>
        <xdr:cNvPr id="35" name="TextBox 34">
          <a:extLst>
            <a:ext uri="{FF2B5EF4-FFF2-40B4-BE49-F238E27FC236}">
              <a16:creationId xmlns:a16="http://schemas.microsoft.com/office/drawing/2014/main" id="{62F82CBC-0A4A-B942-A710-18B3A30DAA2C}"/>
            </a:ext>
          </a:extLst>
        </xdr:cNvPr>
        <xdr:cNvSpPr txBox="1"/>
      </xdr:nvSpPr>
      <xdr:spPr>
        <a:xfrm>
          <a:off x="4358640" y="937260"/>
          <a:ext cx="1661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75000"/>
                  <a:lumOff val="25000"/>
                </a:schemeClr>
              </a:solidFill>
            </a:rPr>
            <a:t>Gross Profit Margin</a:t>
          </a:r>
        </a:p>
      </xdr:txBody>
    </xdr:sp>
    <xdr:clientData/>
  </xdr:twoCellAnchor>
  <xdr:twoCellAnchor>
    <xdr:from>
      <xdr:col>7</xdr:col>
      <xdr:colOff>38100</xdr:colOff>
      <xdr:row>7</xdr:row>
      <xdr:rowOff>38100</xdr:rowOff>
    </xdr:from>
    <xdr:to>
      <xdr:col>9</xdr:col>
      <xdr:colOff>525780</xdr:colOff>
      <xdr:row>9</xdr:row>
      <xdr:rowOff>53340</xdr:rowOff>
    </xdr:to>
    <xdr:sp macro="" textlink="'Pivot Table'!E4">
      <xdr:nvSpPr>
        <xdr:cNvPr id="36" name="TextBox 35">
          <a:extLst>
            <a:ext uri="{FF2B5EF4-FFF2-40B4-BE49-F238E27FC236}">
              <a16:creationId xmlns:a16="http://schemas.microsoft.com/office/drawing/2014/main" id="{CBEE2010-AFE6-128B-3110-203F947B8DCC}"/>
            </a:ext>
          </a:extLst>
        </xdr:cNvPr>
        <xdr:cNvSpPr txBox="1"/>
      </xdr:nvSpPr>
      <xdr:spPr>
        <a:xfrm>
          <a:off x="4305300" y="1318260"/>
          <a:ext cx="17068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E7F509-6A3E-47A3-B61F-1889F42C3E44}" type="TxLink">
            <a:rPr lang="en-US" sz="2000" b="1" i="0" u="none" strike="noStrike">
              <a:solidFill>
                <a:schemeClr val="tx2">
                  <a:lumMod val="75000"/>
                  <a:lumOff val="25000"/>
                </a:schemeClr>
              </a:solidFill>
              <a:latin typeface="Aptos Narrow"/>
              <a:ea typeface="+mn-ea"/>
              <a:cs typeface="+mn-cs"/>
            </a:rPr>
            <a:pPr marL="0" indent="0" algn="ctr"/>
            <a:t>45.94%</a:t>
          </a:fld>
          <a:endParaRPr lang="en-US" sz="2000" b="1" i="0" u="none" strike="noStrike">
            <a:solidFill>
              <a:schemeClr val="tx2">
                <a:lumMod val="75000"/>
                <a:lumOff val="25000"/>
              </a:schemeClr>
            </a:solidFill>
            <a:latin typeface="Aptos Narrow"/>
            <a:ea typeface="+mn-ea"/>
            <a:cs typeface="+mn-cs"/>
          </a:endParaRPr>
        </a:p>
      </xdr:txBody>
    </xdr:sp>
    <xdr:clientData/>
  </xdr:twoCellAnchor>
  <xdr:twoCellAnchor>
    <xdr:from>
      <xdr:col>10</xdr:col>
      <xdr:colOff>358140</xdr:colOff>
      <xdr:row>4</xdr:row>
      <xdr:rowOff>144780</xdr:rowOff>
    </xdr:from>
    <xdr:to>
      <xdr:col>13</xdr:col>
      <xdr:colOff>411480</xdr:colOff>
      <xdr:row>9</xdr:row>
      <xdr:rowOff>76200</xdr:rowOff>
    </xdr:to>
    <xdr:sp macro="" textlink="">
      <xdr:nvSpPr>
        <xdr:cNvPr id="37" name="Rectangle: Rounded Corners 36">
          <a:extLst>
            <a:ext uri="{FF2B5EF4-FFF2-40B4-BE49-F238E27FC236}">
              <a16:creationId xmlns:a16="http://schemas.microsoft.com/office/drawing/2014/main" id="{7E5B900C-7EB7-7125-A075-BAACC7B6A723}"/>
            </a:ext>
          </a:extLst>
        </xdr:cNvPr>
        <xdr:cNvSpPr/>
      </xdr:nvSpPr>
      <xdr:spPr>
        <a:xfrm>
          <a:off x="6454140" y="876300"/>
          <a:ext cx="188214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388620</xdr:colOff>
      <xdr:row>5</xdr:row>
      <xdr:rowOff>15240</xdr:rowOff>
    </xdr:from>
    <xdr:to>
      <xdr:col>13</xdr:col>
      <xdr:colOff>220980</xdr:colOff>
      <xdr:row>7</xdr:row>
      <xdr:rowOff>30480</xdr:rowOff>
    </xdr:to>
    <xdr:sp macro="" textlink="">
      <xdr:nvSpPr>
        <xdr:cNvPr id="38" name="TextBox 37">
          <a:extLst>
            <a:ext uri="{FF2B5EF4-FFF2-40B4-BE49-F238E27FC236}">
              <a16:creationId xmlns:a16="http://schemas.microsoft.com/office/drawing/2014/main" id="{D701C726-63D4-6286-26C1-F8E2AD94F201}"/>
            </a:ext>
          </a:extLst>
        </xdr:cNvPr>
        <xdr:cNvSpPr txBox="1"/>
      </xdr:nvSpPr>
      <xdr:spPr>
        <a:xfrm>
          <a:off x="6484620" y="929640"/>
          <a:ext cx="1661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75000"/>
                  <a:lumOff val="25000"/>
                </a:schemeClr>
              </a:solidFill>
            </a:rPr>
            <a:t>Total</a:t>
          </a:r>
          <a:r>
            <a:rPr lang="en-US" sz="1400" b="1">
              <a:solidFill>
                <a:schemeClr val="tx1">
                  <a:lumMod val="75000"/>
                  <a:lumOff val="25000"/>
                </a:schemeClr>
              </a:solidFill>
            </a:rPr>
            <a:t> </a:t>
          </a:r>
          <a:r>
            <a:rPr lang="en-US" sz="1400" b="0">
              <a:solidFill>
                <a:schemeClr val="tx1">
                  <a:lumMod val="75000"/>
                  <a:lumOff val="25000"/>
                </a:schemeClr>
              </a:solidFill>
            </a:rPr>
            <a:t>Units</a:t>
          </a:r>
          <a:r>
            <a:rPr lang="en-US" sz="1400" b="0" baseline="0">
              <a:solidFill>
                <a:schemeClr val="tx1">
                  <a:lumMod val="75000"/>
                  <a:lumOff val="25000"/>
                </a:schemeClr>
              </a:solidFill>
            </a:rPr>
            <a:t> Sold</a:t>
          </a:r>
          <a:endParaRPr lang="en-US" sz="1400" b="0">
            <a:solidFill>
              <a:schemeClr val="tx1">
                <a:lumMod val="75000"/>
                <a:lumOff val="25000"/>
              </a:schemeClr>
            </a:solidFill>
          </a:endParaRPr>
        </a:p>
      </xdr:txBody>
    </xdr:sp>
    <xdr:clientData/>
  </xdr:twoCellAnchor>
  <xdr:twoCellAnchor>
    <xdr:from>
      <xdr:col>10</xdr:col>
      <xdr:colOff>335280</xdr:colOff>
      <xdr:row>7</xdr:row>
      <xdr:rowOff>30480</xdr:rowOff>
    </xdr:from>
    <xdr:to>
      <xdr:col>13</xdr:col>
      <xdr:colOff>213360</xdr:colOff>
      <xdr:row>9</xdr:row>
      <xdr:rowOff>45720</xdr:rowOff>
    </xdr:to>
    <xdr:sp macro="" textlink="'Pivot Table'!G4">
      <xdr:nvSpPr>
        <xdr:cNvPr id="39" name="TextBox 38">
          <a:extLst>
            <a:ext uri="{FF2B5EF4-FFF2-40B4-BE49-F238E27FC236}">
              <a16:creationId xmlns:a16="http://schemas.microsoft.com/office/drawing/2014/main" id="{88F66DA3-9BE5-C673-A232-46C0250409D1}"/>
            </a:ext>
          </a:extLst>
        </xdr:cNvPr>
        <xdr:cNvSpPr txBox="1"/>
      </xdr:nvSpPr>
      <xdr:spPr>
        <a:xfrm>
          <a:off x="6431280" y="1310640"/>
          <a:ext cx="17068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2D41AB-6D05-4924-9956-1248FE79A0AC}" type="TxLink">
            <a:rPr lang="en-US" sz="2000" b="1" i="0" u="none" strike="noStrike">
              <a:solidFill>
                <a:schemeClr val="tx2">
                  <a:lumMod val="75000"/>
                  <a:lumOff val="25000"/>
                </a:schemeClr>
              </a:solidFill>
              <a:latin typeface="Aptos Narrow"/>
              <a:ea typeface="+mn-ea"/>
              <a:cs typeface="+mn-cs"/>
            </a:rPr>
            <a:pPr marL="0" indent="0" algn="ctr"/>
            <a:t>6698</a:t>
          </a:fld>
          <a:endParaRPr lang="en-US" sz="2000" b="1" i="0" u="none" strike="noStrike">
            <a:solidFill>
              <a:schemeClr val="tx2">
                <a:lumMod val="75000"/>
                <a:lumOff val="25000"/>
              </a:schemeClr>
            </a:solidFill>
            <a:latin typeface="Aptos Narrow"/>
            <a:ea typeface="+mn-ea"/>
            <a:cs typeface="+mn-cs"/>
          </a:endParaRPr>
        </a:p>
      </xdr:txBody>
    </xdr:sp>
    <xdr:clientData/>
  </xdr:twoCellAnchor>
  <xdr:twoCellAnchor>
    <xdr:from>
      <xdr:col>14</xdr:col>
      <xdr:colOff>45720</xdr:colOff>
      <xdr:row>4</xdr:row>
      <xdr:rowOff>137160</xdr:rowOff>
    </xdr:from>
    <xdr:to>
      <xdr:col>17</xdr:col>
      <xdr:colOff>99060</xdr:colOff>
      <xdr:row>9</xdr:row>
      <xdr:rowOff>68580</xdr:rowOff>
    </xdr:to>
    <xdr:sp macro="" textlink="">
      <xdr:nvSpPr>
        <xdr:cNvPr id="40" name="Rectangle: Rounded Corners 39">
          <a:extLst>
            <a:ext uri="{FF2B5EF4-FFF2-40B4-BE49-F238E27FC236}">
              <a16:creationId xmlns:a16="http://schemas.microsoft.com/office/drawing/2014/main" id="{D8FE155B-DC95-2C38-91C6-002FEC9EF099}"/>
            </a:ext>
          </a:extLst>
        </xdr:cNvPr>
        <xdr:cNvSpPr/>
      </xdr:nvSpPr>
      <xdr:spPr>
        <a:xfrm>
          <a:off x="8580120" y="868680"/>
          <a:ext cx="188214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76200</xdr:colOff>
      <xdr:row>5</xdr:row>
      <xdr:rowOff>7620</xdr:rowOff>
    </xdr:from>
    <xdr:to>
      <xdr:col>16</xdr:col>
      <xdr:colOff>518160</xdr:colOff>
      <xdr:row>7</xdr:row>
      <xdr:rowOff>22860</xdr:rowOff>
    </xdr:to>
    <xdr:sp macro="" textlink="">
      <xdr:nvSpPr>
        <xdr:cNvPr id="41" name="TextBox 40">
          <a:extLst>
            <a:ext uri="{FF2B5EF4-FFF2-40B4-BE49-F238E27FC236}">
              <a16:creationId xmlns:a16="http://schemas.microsoft.com/office/drawing/2014/main" id="{E50DCF6F-7D62-4F30-5BCD-85F967CBCD59}"/>
            </a:ext>
          </a:extLst>
        </xdr:cNvPr>
        <xdr:cNvSpPr txBox="1"/>
      </xdr:nvSpPr>
      <xdr:spPr>
        <a:xfrm>
          <a:off x="8610600" y="922020"/>
          <a:ext cx="1661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75000"/>
                  <a:lumOff val="25000"/>
                </a:schemeClr>
              </a:solidFill>
            </a:rPr>
            <a:t>Total</a:t>
          </a:r>
          <a:r>
            <a:rPr lang="en-US" sz="1400" b="1">
              <a:solidFill>
                <a:schemeClr val="tx1">
                  <a:lumMod val="75000"/>
                  <a:lumOff val="25000"/>
                </a:schemeClr>
              </a:solidFill>
            </a:rPr>
            <a:t> </a:t>
          </a:r>
          <a:r>
            <a:rPr lang="en-US" sz="1400" b="0">
              <a:solidFill>
                <a:schemeClr val="tx1">
                  <a:lumMod val="75000"/>
                  <a:lumOff val="25000"/>
                </a:schemeClr>
              </a:solidFill>
            </a:rPr>
            <a:t>Orders</a:t>
          </a:r>
        </a:p>
      </xdr:txBody>
    </xdr:sp>
    <xdr:clientData/>
  </xdr:twoCellAnchor>
  <xdr:twoCellAnchor>
    <xdr:from>
      <xdr:col>14</xdr:col>
      <xdr:colOff>22860</xdr:colOff>
      <xdr:row>7</xdr:row>
      <xdr:rowOff>22860</xdr:rowOff>
    </xdr:from>
    <xdr:to>
      <xdr:col>16</xdr:col>
      <xdr:colOff>510540</xdr:colOff>
      <xdr:row>9</xdr:row>
      <xdr:rowOff>38100</xdr:rowOff>
    </xdr:to>
    <xdr:sp macro="" textlink="'Pivot Table'!I4">
      <xdr:nvSpPr>
        <xdr:cNvPr id="42" name="TextBox 41">
          <a:extLst>
            <a:ext uri="{FF2B5EF4-FFF2-40B4-BE49-F238E27FC236}">
              <a16:creationId xmlns:a16="http://schemas.microsoft.com/office/drawing/2014/main" id="{920188F8-FAD5-D88B-8EBB-BAE6F21BFDDE}"/>
            </a:ext>
          </a:extLst>
        </xdr:cNvPr>
        <xdr:cNvSpPr txBox="1"/>
      </xdr:nvSpPr>
      <xdr:spPr>
        <a:xfrm>
          <a:off x="8557260" y="1303020"/>
          <a:ext cx="17068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CB9750-5568-469D-B15A-175A8D91139C}" type="TxLink">
            <a:rPr lang="en-US" sz="2000" b="1" i="0" u="none" strike="noStrike">
              <a:solidFill>
                <a:schemeClr val="tx2">
                  <a:lumMod val="75000"/>
                  <a:lumOff val="25000"/>
                </a:schemeClr>
              </a:solidFill>
              <a:latin typeface="Aptos Narrow"/>
              <a:ea typeface="+mn-ea"/>
              <a:cs typeface="+mn-cs"/>
            </a:rPr>
            <a:pPr marL="0" indent="0" algn="ctr"/>
            <a:t>2707</a:t>
          </a:fld>
          <a:endParaRPr lang="en-US" sz="2000" b="1" i="0" u="none" strike="noStrike">
            <a:solidFill>
              <a:schemeClr val="tx2">
                <a:lumMod val="75000"/>
                <a:lumOff val="25000"/>
              </a:schemeClr>
            </a:solidFill>
            <a:latin typeface="Aptos Narrow"/>
            <a:ea typeface="+mn-ea"/>
            <a:cs typeface="+mn-cs"/>
          </a:endParaRPr>
        </a:p>
      </xdr:txBody>
    </xdr:sp>
    <xdr:clientData/>
  </xdr:twoCellAnchor>
  <xdr:twoCellAnchor>
    <xdr:from>
      <xdr:col>17</xdr:col>
      <xdr:colOff>358140</xdr:colOff>
      <xdr:row>4</xdr:row>
      <xdr:rowOff>152400</xdr:rowOff>
    </xdr:from>
    <xdr:to>
      <xdr:col>20</xdr:col>
      <xdr:colOff>411480</xdr:colOff>
      <xdr:row>9</xdr:row>
      <xdr:rowOff>83820</xdr:rowOff>
    </xdr:to>
    <xdr:sp macro="" textlink="">
      <xdr:nvSpPr>
        <xdr:cNvPr id="44" name="Rectangle: Rounded Corners 43">
          <a:extLst>
            <a:ext uri="{FF2B5EF4-FFF2-40B4-BE49-F238E27FC236}">
              <a16:creationId xmlns:a16="http://schemas.microsoft.com/office/drawing/2014/main" id="{39D39724-7734-E1A4-40A4-4120B7306781}"/>
            </a:ext>
          </a:extLst>
        </xdr:cNvPr>
        <xdr:cNvSpPr/>
      </xdr:nvSpPr>
      <xdr:spPr>
        <a:xfrm>
          <a:off x="10721340" y="883920"/>
          <a:ext cx="188214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388620</xdr:colOff>
      <xdr:row>5</xdr:row>
      <xdr:rowOff>22860</xdr:rowOff>
    </xdr:from>
    <xdr:to>
      <xdr:col>20</xdr:col>
      <xdr:colOff>220980</xdr:colOff>
      <xdr:row>7</xdr:row>
      <xdr:rowOff>38100</xdr:rowOff>
    </xdr:to>
    <xdr:sp macro="" textlink="">
      <xdr:nvSpPr>
        <xdr:cNvPr id="45" name="TextBox 44">
          <a:extLst>
            <a:ext uri="{FF2B5EF4-FFF2-40B4-BE49-F238E27FC236}">
              <a16:creationId xmlns:a16="http://schemas.microsoft.com/office/drawing/2014/main" id="{E452713D-B548-181F-3E0D-E7A76182198B}"/>
            </a:ext>
          </a:extLst>
        </xdr:cNvPr>
        <xdr:cNvSpPr txBox="1"/>
      </xdr:nvSpPr>
      <xdr:spPr>
        <a:xfrm>
          <a:off x="10751820" y="937260"/>
          <a:ext cx="1661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75000"/>
                  <a:lumOff val="25000"/>
                </a:schemeClr>
              </a:solidFill>
            </a:rPr>
            <a:t>COGS</a:t>
          </a:r>
        </a:p>
      </xdr:txBody>
    </xdr:sp>
    <xdr:clientData/>
  </xdr:twoCellAnchor>
  <xdr:twoCellAnchor>
    <xdr:from>
      <xdr:col>17</xdr:col>
      <xdr:colOff>335280</xdr:colOff>
      <xdr:row>7</xdr:row>
      <xdr:rowOff>38100</xdr:rowOff>
    </xdr:from>
    <xdr:to>
      <xdr:col>20</xdr:col>
      <xdr:colOff>213360</xdr:colOff>
      <xdr:row>9</xdr:row>
      <xdr:rowOff>53340</xdr:rowOff>
    </xdr:to>
    <xdr:sp macro="" textlink="'Pivot Table'!K4">
      <xdr:nvSpPr>
        <xdr:cNvPr id="46" name="TextBox 45">
          <a:extLst>
            <a:ext uri="{FF2B5EF4-FFF2-40B4-BE49-F238E27FC236}">
              <a16:creationId xmlns:a16="http://schemas.microsoft.com/office/drawing/2014/main" id="{C970477B-199E-3194-AB94-AE0816F0CDDC}"/>
            </a:ext>
          </a:extLst>
        </xdr:cNvPr>
        <xdr:cNvSpPr txBox="1"/>
      </xdr:nvSpPr>
      <xdr:spPr>
        <a:xfrm>
          <a:off x="10698480" y="1318260"/>
          <a:ext cx="17068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992792-E9DE-4CF1-ABBF-EF990BB5DCAF}" type="TxLink">
            <a:rPr lang="en-US" sz="2000" b="1" i="0" u="none" strike="noStrike">
              <a:solidFill>
                <a:schemeClr val="tx2">
                  <a:lumMod val="75000"/>
                  <a:lumOff val="25000"/>
                </a:schemeClr>
              </a:solidFill>
              <a:latin typeface="Aptos Narrow"/>
              <a:ea typeface="+mn-ea"/>
              <a:cs typeface="+mn-cs"/>
            </a:rPr>
            <a:pPr marL="0" indent="0" algn="ctr"/>
            <a:t>$348,839</a:t>
          </a:fld>
          <a:endParaRPr lang="en-US" sz="2000" b="1" i="0" u="none" strike="noStrike">
            <a:solidFill>
              <a:schemeClr val="tx2">
                <a:lumMod val="75000"/>
                <a:lumOff val="25000"/>
              </a:schemeClr>
            </a:solidFill>
            <a:latin typeface="Aptos Narrow"/>
            <a:ea typeface="+mn-ea"/>
            <a:cs typeface="+mn-cs"/>
          </a:endParaRPr>
        </a:p>
      </xdr:txBody>
    </xdr:sp>
    <xdr:clientData/>
  </xdr:twoCellAnchor>
  <xdr:twoCellAnchor>
    <xdr:from>
      <xdr:col>16</xdr:col>
      <xdr:colOff>106680</xdr:colOff>
      <xdr:row>1</xdr:row>
      <xdr:rowOff>45720</xdr:rowOff>
    </xdr:from>
    <xdr:to>
      <xdr:col>18</xdr:col>
      <xdr:colOff>137160</xdr:colOff>
      <xdr:row>3</xdr:row>
      <xdr:rowOff>114300</xdr:rowOff>
    </xdr:to>
    <xdr:sp macro="" textlink="">
      <xdr:nvSpPr>
        <xdr:cNvPr id="48" name="Rectangle: Rounded Corners 47">
          <a:hlinkClick xmlns:r="http://schemas.openxmlformats.org/officeDocument/2006/relationships" r:id="rId2"/>
          <a:extLst>
            <a:ext uri="{FF2B5EF4-FFF2-40B4-BE49-F238E27FC236}">
              <a16:creationId xmlns:a16="http://schemas.microsoft.com/office/drawing/2014/main" id="{E5EF7847-8A6F-882B-1391-6B91D4C4A0CD}"/>
            </a:ext>
          </a:extLst>
        </xdr:cNvPr>
        <xdr:cNvSpPr/>
      </xdr:nvSpPr>
      <xdr:spPr>
        <a:xfrm>
          <a:off x="9860280" y="228600"/>
          <a:ext cx="1249680" cy="434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All Pivot Tables</a:t>
          </a:r>
        </a:p>
      </xdr:txBody>
    </xdr:sp>
    <xdr:clientData/>
  </xdr:twoCellAnchor>
  <xdr:twoCellAnchor>
    <xdr:from>
      <xdr:col>18</xdr:col>
      <xdr:colOff>327660</xdr:colOff>
      <xdr:row>1</xdr:row>
      <xdr:rowOff>45720</xdr:rowOff>
    </xdr:from>
    <xdr:to>
      <xdr:col>20</xdr:col>
      <xdr:colOff>358140</xdr:colOff>
      <xdr:row>3</xdr:row>
      <xdr:rowOff>114300</xdr:rowOff>
    </xdr:to>
    <xdr:sp macro="" textlink="">
      <xdr:nvSpPr>
        <xdr:cNvPr id="50" name="Rectangle: Rounded Corners 49">
          <a:hlinkClick xmlns:r="http://schemas.openxmlformats.org/officeDocument/2006/relationships" r:id="rId3"/>
          <a:extLst>
            <a:ext uri="{FF2B5EF4-FFF2-40B4-BE49-F238E27FC236}">
              <a16:creationId xmlns:a16="http://schemas.microsoft.com/office/drawing/2014/main" id="{5DF881E0-6E26-1E0B-3DC4-2C93DAEFCB82}"/>
            </a:ext>
          </a:extLst>
        </xdr:cNvPr>
        <xdr:cNvSpPr/>
      </xdr:nvSpPr>
      <xdr:spPr>
        <a:xfrm>
          <a:off x="11300460" y="228600"/>
          <a:ext cx="1249680" cy="434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Sales Data</a:t>
          </a:r>
        </a:p>
      </xdr:txBody>
    </xdr:sp>
    <xdr:clientData/>
  </xdr:twoCellAnchor>
  <xdr:twoCellAnchor>
    <xdr:from>
      <xdr:col>0</xdr:col>
      <xdr:colOff>175260</xdr:colOff>
      <xdr:row>10</xdr:row>
      <xdr:rowOff>0</xdr:rowOff>
    </xdr:from>
    <xdr:to>
      <xdr:col>10</xdr:col>
      <xdr:colOff>312420</xdr:colOff>
      <xdr:row>27</xdr:row>
      <xdr:rowOff>99060</xdr:rowOff>
    </xdr:to>
    <xdr:grpSp>
      <xdr:nvGrpSpPr>
        <xdr:cNvPr id="53" name="Group 52">
          <a:extLst>
            <a:ext uri="{FF2B5EF4-FFF2-40B4-BE49-F238E27FC236}">
              <a16:creationId xmlns:a16="http://schemas.microsoft.com/office/drawing/2014/main" id="{A78F79B4-CD48-C8E9-A9CD-1838D5BDF439}"/>
            </a:ext>
          </a:extLst>
        </xdr:cNvPr>
        <xdr:cNvGrpSpPr/>
      </xdr:nvGrpSpPr>
      <xdr:grpSpPr>
        <a:xfrm>
          <a:off x="175260" y="1862667"/>
          <a:ext cx="6233160" cy="3265593"/>
          <a:chOff x="175260" y="1828800"/>
          <a:chExt cx="6347460" cy="3208020"/>
        </a:xfrm>
      </xdr:grpSpPr>
      <xdr:sp macro="" textlink="">
        <xdr:nvSpPr>
          <xdr:cNvPr id="52" name="Rectangle: Rounded Corners 51">
            <a:extLst>
              <a:ext uri="{FF2B5EF4-FFF2-40B4-BE49-F238E27FC236}">
                <a16:creationId xmlns:a16="http://schemas.microsoft.com/office/drawing/2014/main" id="{2C10DF0C-1D9A-E6F7-2AAE-9F09E535ACC3}"/>
              </a:ext>
            </a:extLst>
          </xdr:cNvPr>
          <xdr:cNvSpPr/>
        </xdr:nvSpPr>
        <xdr:spPr>
          <a:xfrm>
            <a:off x="175260" y="1828800"/>
            <a:ext cx="6347460" cy="3208020"/>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1" name="Chart 50">
            <a:extLst>
              <a:ext uri="{FF2B5EF4-FFF2-40B4-BE49-F238E27FC236}">
                <a16:creationId xmlns:a16="http://schemas.microsoft.com/office/drawing/2014/main" id="{B31D13B3-5F50-436C-ABE4-909330CFBB46}"/>
              </a:ext>
            </a:extLst>
          </xdr:cNvPr>
          <xdr:cNvGraphicFramePr>
            <a:graphicFrameLocks/>
          </xdr:cNvGraphicFramePr>
        </xdr:nvGraphicFramePr>
        <xdr:xfrm>
          <a:off x="335280" y="2261303"/>
          <a:ext cx="6012180" cy="258501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10</xdr:col>
      <xdr:colOff>385566</xdr:colOff>
      <xdr:row>9</xdr:row>
      <xdr:rowOff>167640</xdr:rowOff>
    </xdr:from>
    <xdr:to>
      <xdr:col>20</xdr:col>
      <xdr:colOff>472439</xdr:colOff>
      <xdr:row>27</xdr:row>
      <xdr:rowOff>83820</xdr:rowOff>
    </xdr:to>
    <xdr:sp macro="" textlink="">
      <xdr:nvSpPr>
        <xdr:cNvPr id="58" name="Rectangle: Rounded Corners 57">
          <a:extLst>
            <a:ext uri="{FF2B5EF4-FFF2-40B4-BE49-F238E27FC236}">
              <a16:creationId xmlns:a16="http://schemas.microsoft.com/office/drawing/2014/main" id="{4763CC11-1887-DA50-6A84-69C867420696}"/>
            </a:ext>
          </a:extLst>
        </xdr:cNvPr>
        <xdr:cNvSpPr/>
      </xdr:nvSpPr>
      <xdr:spPr>
        <a:xfrm>
          <a:off x="6481566" y="1813560"/>
          <a:ext cx="6182873" cy="3208020"/>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clientData/>
  </xdr:twoCellAnchor>
  <xdr:twoCellAnchor>
    <xdr:from>
      <xdr:col>10</xdr:col>
      <xdr:colOff>518160</xdr:colOff>
      <xdr:row>12</xdr:row>
      <xdr:rowOff>42333</xdr:rowOff>
    </xdr:from>
    <xdr:to>
      <xdr:col>20</xdr:col>
      <xdr:colOff>342900</xdr:colOff>
      <xdr:row>26</xdr:row>
      <xdr:rowOff>144780</xdr:rowOff>
    </xdr:to>
    <xdr:graphicFrame macro="">
      <xdr:nvGraphicFramePr>
        <xdr:cNvPr id="60" name="Chart 59">
          <a:extLst>
            <a:ext uri="{FF2B5EF4-FFF2-40B4-BE49-F238E27FC236}">
              <a16:creationId xmlns:a16="http://schemas.microsoft.com/office/drawing/2014/main" id="{2AB75EBF-9D02-44CD-B24C-4ABAEB470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202687</xdr:colOff>
      <xdr:row>28</xdr:row>
      <xdr:rowOff>68580</xdr:rowOff>
    </xdr:from>
    <xdr:to>
      <xdr:col>7</xdr:col>
      <xdr:colOff>236220</xdr:colOff>
      <xdr:row>45</xdr:row>
      <xdr:rowOff>167640</xdr:rowOff>
    </xdr:to>
    <xdr:sp macro="" textlink="">
      <xdr:nvSpPr>
        <xdr:cNvPr id="69" name="Rectangle: Rounded Corners 68">
          <a:extLst>
            <a:ext uri="{FF2B5EF4-FFF2-40B4-BE49-F238E27FC236}">
              <a16:creationId xmlns:a16="http://schemas.microsoft.com/office/drawing/2014/main" id="{40CD9CA7-A548-A000-E4A7-3E7857C6BD8C}"/>
            </a:ext>
          </a:extLst>
        </xdr:cNvPr>
        <xdr:cNvSpPr/>
      </xdr:nvSpPr>
      <xdr:spPr>
        <a:xfrm>
          <a:off x="202687" y="5189220"/>
          <a:ext cx="4300733" cy="3208020"/>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clientData/>
  </xdr:twoCellAnchor>
  <xdr:twoCellAnchor>
    <xdr:from>
      <xdr:col>0</xdr:col>
      <xdr:colOff>0</xdr:colOff>
      <xdr:row>46</xdr:row>
      <xdr:rowOff>152400</xdr:rowOff>
    </xdr:from>
    <xdr:to>
      <xdr:col>0</xdr:col>
      <xdr:colOff>106679</xdr:colOff>
      <xdr:row>64</xdr:row>
      <xdr:rowOff>68580</xdr:rowOff>
    </xdr:to>
    <xdr:sp macro="" textlink="">
      <xdr:nvSpPr>
        <xdr:cNvPr id="70" name="Rectangle: Rounded Corners 69">
          <a:extLst>
            <a:ext uri="{FF2B5EF4-FFF2-40B4-BE49-F238E27FC236}">
              <a16:creationId xmlns:a16="http://schemas.microsoft.com/office/drawing/2014/main" id="{CAAB2DA8-7E65-13E5-5691-0F98DF51BD35}"/>
            </a:ext>
          </a:extLst>
        </xdr:cNvPr>
        <xdr:cNvSpPr/>
      </xdr:nvSpPr>
      <xdr:spPr>
        <a:xfrm>
          <a:off x="0" y="8564880"/>
          <a:ext cx="106679" cy="3208020"/>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clientData/>
  </xdr:twoCellAnchor>
  <xdr:twoCellAnchor>
    <xdr:from>
      <xdr:col>7</xdr:col>
      <xdr:colOff>320040</xdr:colOff>
      <xdr:row>28</xdr:row>
      <xdr:rowOff>53340</xdr:rowOff>
    </xdr:from>
    <xdr:to>
      <xdr:col>14</xdr:col>
      <xdr:colOff>198120</xdr:colOff>
      <xdr:row>45</xdr:row>
      <xdr:rowOff>152400</xdr:rowOff>
    </xdr:to>
    <xdr:sp macro="" textlink="">
      <xdr:nvSpPr>
        <xdr:cNvPr id="71" name="Rectangle: Rounded Corners 70">
          <a:extLst>
            <a:ext uri="{FF2B5EF4-FFF2-40B4-BE49-F238E27FC236}">
              <a16:creationId xmlns:a16="http://schemas.microsoft.com/office/drawing/2014/main" id="{BC5ACF3C-3F0F-7A80-D01C-128285A967B5}"/>
            </a:ext>
          </a:extLst>
        </xdr:cNvPr>
        <xdr:cNvSpPr/>
      </xdr:nvSpPr>
      <xdr:spPr>
        <a:xfrm>
          <a:off x="4587240" y="5173980"/>
          <a:ext cx="4145280" cy="3208020"/>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clientData/>
  </xdr:twoCellAnchor>
  <xdr:twoCellAnchor>
    <xdr:from>
      <xdr:col>0</xdr:col>
      <xdr:colOff>281940</xdr:colOff>
      <xdr:row>30</xdr:row>
      <xdr:rowOff>30480</xdr:rowOff>
    </xdr:from>
    <xdr:to>
      <xdr:col>7</xdr:col>
      <xdr:colOff>182880</xdr:colOff>
      <xdr:row>45</xdr:row>
      <xdr:rowOff>99060</xdr:rowOff>
    </xdr:to>
    <xdr:graphicFrame macro="">
      <xdr:nvGraphicFramePr>
        <xdr:cNvPr id="72" name="Chart 71">
          <a:extLst>
            <a:ext uri="{FF2B5EF4-FFF2-40B4-BE49-F238E27FC236}">
              <a16:creationId xmlns:a16="http://schemas.microsoft.com/office/drawing/2014/main" id="{B8D4BAB1-D826-494C-87F8-4EF40D15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403860</xdr:colOff>
      <xdr:row>30</xdr:row>
      <xdr:rowOff>45720</xdr:rowOff>
    </xdr:from>
    <xdr:to>
      <xdr:col>13</xdr:col>
      <xdr:colOff>236220</xdr:colOff>
      <xdr:row>44</xdr:row>
      <xdr:rowOff>175260</xdr:rowOff>
    </xdr:to>
    <xdr:graphicFrame macro="">
      <xdr:nvGraphicFramePr>
        <xdr:cNvPr id="73" name="Chart 72">
          <a:extLst>
            <a:ext uri="{FF2B5EF4-FFF2-40B4-BE49-F238E27FC236}">
              <a16:creationId xmlns:a16="http://schemas.microsoft.com/office/drawing/2014/main" id="{05B76D37-FAEF-4CE7-A4B2-51764F171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342900</xdr:colOff>
      <xdr:row>30</xdr:row>
      <xdr:rowOff>7620</xdr:rowOff>
    </xdr:from>
    <xdr:to>
      <xdr:col>20</xdr:col>
      <xdr:colOff>396240</xdr:colOff>
      <xdr:row>45</xdr:row>
      <xdr:rowOff>22860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1C7C9162-E3D8-41FC-9A75-9FDCC9FC37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877300" y="5494020"/>
              <a:ext cx="3710940" cy="27584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205740</xdr:colOff>
      <xdr:row>10</xdr:row>
      <xdr:rowOff>30480</xdr:rowOff>
    </xdr:from>
    <xdr:to>
      <xdr:col>7</xdr:col>
      <xdr:colOff>228600</xdr:colOff>
      <xdr:row>12</xdr:row>
      <xdr:rowOff>15240</xdr:rowOff>
    </xdr:to>
    <xdr:sp macro="" textlink="">
      <xdr:nvSpPr>
        <xdr:cNvPr id="77" name="Rectangle: Rounded Corners 76">
          <a:extLst>
            <a:ext uri="{FF2B5EF4-FFF2-40B4-BE49-F238E27FC236}">
              <a16:creationId xmlns:a16="http://schemas.microsoft.com/office/drawing/2014/main" id="{4FADBE27-BAEF-A27B-0A83-AEDF5B9A258C}"/>
            </a:ext>
          </a:extLst>
        </xdr:cNvPr>
        <xdr:cNvSpPr/>
      </xdr:nvSpPr>
      <xdr:spPr>
        <a:xfrm>
          <a:off x="2034540" y="1859280"/>
          <a:ext cx="2461260" cy="3505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Monthly</a:t>
          </a:r>
          <a:r>
            <a:rPr lang="en-US" sz="1400" baseline="0">
              <a:solidFill>
                <a:schemeClr val="bg1"/>
              </a:solidFill>
            </a:rPr>
            <a:t> Revenue And Profit</a:t>
          </a:r>
          <a:endParaRPr lang="en-US" sz="1400">
            <a:solidFill>
              <a:schemeClr val="bg1"/>
            </a:solidFill>
          </a:endParaRPr>
        </a:p>
      </xdr:txBody>
    </xdr:sp>
    <xdr:clientData/>
  </xdr:twoCellAnchor>
  <xdr:twoCellAnchor>
    <xdr:from>
      <xdr:col>13</xdr:col>
      <xdr:colOff>282786</xdr:colOff>
      <xdr:row>10</xdr:row>
      <xdr:rowOff>16933</xdr:rowOff>
    </xdr:from>
    <xdr:to>
      <xdr:col>17</xdr:col>
      <xdr:colOff>427566</xdr:colOff>
      <xdr:row>11</xdr:row>
      <xdr:rowOff>184573</xdr:rowOff>
    </xdr:to>
    <xdr:sp macro="" textlink="">
      <xdr:nvSpPr>
        <xdr:cNvPr id="78" name="Rectangle: Rounded Corners 77">
          <a:extLst>
            <a:ext uri="{FF2B5EF4-FFF2-40B4-BE49-F238E27FC236}">
              <a16:creationId xmlns:a16="http://schemas.microsoft.com/office/drawing/2014/main" id="{671BBA7E-43A8-CF6B-D965-D9727B84BD51}"/>
            </a:ext>
          </a:extLst>
        </xdr:cNvPr>
        <xdr:cNvSpPr/>
      </xdr:nvSpPr>
      <xdr:spPr>
        <a:xfrm>
          <a:off x="8207586" y="1879600"/>
          <a:ext cx="2583180" cy="35390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Top 5 Country By Revenue</a:t>
          </a:r>
        </a:p>
      </xdr:txBody>
    </xdr:sp>
    <xdr:clientData/>
  </xdr:twoCellAnchor>
  <xdr:twoCellAnchor>
    <xdr:from>
      <xdr:col>1</xdr:col>
      <xdr:colOff>304800</xdr:colOff>
      <xdr:row>28</xdr:row>
      <xdr:rowOff>129540</xdr:rowOff>
    </xdr:from>
    <xdr:to>
      <xdr:col>5</xdr:col>
      <xdr:colOff>381000</xdr:colOff>
      <xdr:row>30</xdr:row>
      <xdr:rowOff>114300</xdr:rowOff>
    </xdr:to>
    <xdr:sp macro="" textlink="">
      <xdr:nvSpPr>
        <xdr:cNvPr id="79" name="Rectangle: Rounded Corners 78">
          <a:extLst>
            <a:ext uri="{FF2B5EF4-FFF2-40B4-BE49-F238E27FC236}">
              <a16:creationId xmlns:a16="http://schemas.microsoft.com/office/drawing/2014/main" id="{8E5DAC2A-FE3D-211F-AFEF-D8068B9F47BC}"/>
            </a:ext>
          </a:extLst>
        </xdr:cNvPr>
        <xdr:cNvSpPr/>
      </xdr:nvSpPr>
      <xdr:spPr>
        <a:xfrm>
          <a:off x="914400" y="5250180"/>
          <a:ext cx="2514600" cy="3505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Revenue Shares By Channel</a:t>
          </a:r>
        </a:p>
      </xdr:txBody>
    </xdr:sp>
    <xdr:clientData/>
  </xdr:twoCellAnchor>
  <xdr:twoCellAnchor>
    <xdr:from>
      <xdr:col>0</xdr:col>
      <xdr:colOff>0</xdr:colOff>
      <xdr:row>47</xdr:row>
      <xdr:rowOff>76200</xdr:rowOff>
    </xdr:from>
    <xdr:to>
      <xdr:col>0</xdr:col>
      <xdr:colOff>0</xdr:colOff>
      <xdr:row>49</xdr:row>
      <xdr:rowOff>60960</xdr:rowOff>
    </xdr:to>
    <xdr:sp macro="" textlink="">
      <xdr:nvSpPr>
        <xdr:cNvPr id="80" name="Rectangle: Rounded Corners 79">
          <a:extLst>
            <a:ext uri="{FF2B5EF4-FFF2-40B4-BE49-F238E27FC236}">
              <a16:creationId xmlns:a16="http://schemas.microsoft.com/office/drawing/2014/main" id="{236D3711-8CC9-18F6-3D5E-E4B9624C5EB0}"/>
            </a:ext>
          </a:extLst>
        </xdr:cNvPr>
        <xdr:cNvSpPr/>
      </xdr:nvSpPr>
      <xdr:spPr>
        <a:xfrm>
          <a:off x="0" y="8671560"/>
          <a:ext cx="0" cy="3505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Top 5 Country By Revenue</a:t>
          </a:r>
        </a:p>
      </xdr:txBody>
    </xdr:sp>
    <xdr:clientData/>
  </xdr:twoCellAnchor>
  <xdr:twoCellAnchor>
    <xdr:from>
      <xdr:col>8</xdr:col>
      <xdr:colOff>297180</xdr:colOff>
      <xdr:row>28</xdr:row>
      <xdr:rowOff>114300</xdr:rowOff>
    </xdr:from>
    <xdr:to>
      <xdr:col>12</xdr:col>
      <xdr:colOff>281940</xdr:colOff>
      <xdr:row>30</xdr:row>
      <xdr:rowOff>99060</xdr:rowOff>
    </xdr:to>
    <xdr:sp macro="" textlink="">
      <xdr:nvSpPr>
        <xdr:cNvPr id="81" name="Rectangle: Rounded Corners 80">
          <a:extLst>
            <a:ext uri="{FF2B5EF4-FFF2-40B4-BE49-F238E27FC236}">
              <a16:creationId xmlns:a16="http://schemas.microsoft.com/office/drawing/2014/main" id="{8473C937-D329-164F-1510-A27E5ED25F4C}"/>
            </a:ext>
          </a:extLst>
        </xdr:cNvPr>
        <xdr:cNvSpPr/>
      </xdr:nvSpPr>
      <xdr:spPr>
        <a:xfrm>
          <a:off x="5173980" y="5234940"/>
          <a:ext cx="2423160" cy="3505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Region Wise Comparison</a:t>
          </a:r>
        </a:p>
      </xdr:txBody>
    </xdr:sp>
    <xdr:clientData/>
  </xdr:twoCellAnchor>
  <xdr:twoCellAnchor>
    <xdr:from>
      <xdr:col>15</xdr:col>
      <xdr:colOff>289560</xdr:colOff>
      <xdr:row>28</xdr:row>
      <xdr:rowOff>99060</xdr:rowOff>
    </xdr:from>
    <xdr:to>
      <xdr:col>19</xdr:col>
      <xdr:colOff>312420</xdr:colOff>
      <xdr:row>30</xdr:row>
      <xdr:rowOff>83820</xdr:rowOff>
    </xdr:to>
    <xdr:sp macro="" textlink="">
      <xdr:nvSpPr>
        <xdr:cNvPr id="82" name="Rectangle: Rounded Corners 81">
          <a:extLst>
            <a:ext uri="{FF2B5EF4-FFF2-40B4-BE49-F238E27FC236}">
              <a16:creationId xmlns:a16="http://schemas.microsoft.com/office/drawing/2014/main" id="{252597C8-74FD-4B85-9510-AC60B10C7F77}"/>
            </a:ext>
          </a:extLst>
        </xdr:cNvPr>
        <xdr:cNvSpPr/>
      </xdr:nvSpPr>
      <xdr:spPr>
        <a:xfrm>
          <a:off x="9433560" y="5219700"/>
          <a:ext cx="2461260" cy="3505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Country</a:t>
          </a:r>
          <a:r>
            <a:rPr lang="en-US" sz="1400" baseline="0">
              <a:solidFill>
                <a:schemeClr val="bg1"/>
              </a:solidFill>
            </a:rPr>
            <a:t> Wise Revenue</a:t>
          </a:r>
          <a:endParaRPr lang="en-US" sz="1400">
            <a:solidFill>
              <a:schemeClr val="bg1"/>
            </a:solidFill>
          </a:endParaRPr>
        </a:p>
      </xdr:txBody>
    </xdr:sp>
    <xdr:clientData/>
  </xdr:twoCellAnchor>
  <xdr:twoCellAnchor editAs="oneCell">
    <xdr:from>
      <xdr:col>21</xdr:col>
      <xdr:colOff>36406</xdr:colOff>
      <xdr:row>1</xdr:row>
      <xdr:rowOff>7621</xdr:rowOff>
    </xdr:from>
    <xdr:to>
      <xdr:col>23</xdr:col>
      <xdr:colOff>501226</xdr:colOff>
      <xdr:row>10</xdr:row>
      <xdr:rowOff>114300</xdr:rowOff>
    </xdr:to>
    <mc:AlternateContent xmlns:mc="http://schemas.openxmlformats.org/markup-compatibility/2006">
      <mc:Choice xmlns:a14="http://schemas.microsoft.com/office/drawing/2010/main" Requires="a14">
        <xdr:graphicFrame macro="">
          <xdr:nvGraphicFramePr>
            <xdr:cNvPr id="83" name="Product Category">
              <a:extLst>
                <a:ext uri="{FF2B5EF4-FFF2-40B4-BE49-F238E27FC236}">
                  <a16:creationId xmlns:a16="http://schemas.microsoft.com/office/drawing/2014/main" id="{02FA39CB-EDF0-B4EA-A92C-C7FA08420A1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804139" y="193888"/>
              <a:ext cx="1684020" cy="1783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51647</xdr:colOff>
      <xdr:row>21</xdr:row>
      <xdr:rowOff>121920</xdr:rowOff>
    </xdr:from>
    <xdr:to>
      <xdr:col>23</xdr:col>
      <xdr:colOff>516467</xdr:colOff>
      <xdr:row>45</xdr:row>
      <xdr:rowOff>114300</xdr:rowOff>
    </xdr:to>
    <xdr:sp macro="" textlink="">
      <xdr:nvSpPr>
        <xdr:cNvPr id="4" name="Rectangle: Rounded Corners 3">
          <a:extLst>
            <a:ext uri="{FF2B5EF4-FFF2-40B4-BE49-F238E27FC236}">
              <a16:creationId xmlns:a16="http://schemas.microsoft.com/office/drawing/2014/main" id="{59C6A6FF-8473-4B0E-E2BC-A3C6B88D5AC0}"/>
            </a:ext>
          </a:extLst>
        </xdr:cNvPr>
        <xdr:cNvSpPr/>
      </xdr:nvSpPr>
      <xdr:spPr>
        <a:xfrm>
          <a:off x="12819380" y="4033520"/>
          <a:ext cx="1684020" cy="4462780"/>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clientData/>
  </xdr:twoCellAnchor>
  <xdr:twoCellAnchor editAs="oneCell">
    <xdr:from>
      <xdr:col>21</xdr:col>
      <xdr:colOff>67733</xdr:colOff>
      <xdr:row>21</xdr:row>
      <xdr:rowOff>177800</xdr:rowOff>
    </xdr:from>
    <xdr:to>
      <xdr:col>23</xdr:col>
      <xdr:colOff>482600</xdr:colOff>
      <xdr:row>45</xdr:row>
      <xdr:rowOff>37253</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8E605D50-B40F-807B-660A-D28F0E4562A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835466" y="4089400"/>
              <a:ext cx="1634067" cy="4329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16087</xdr:colOff>
      <xdr:row>12</xdr:row>
      <xdr:rowOff>0</xdr:rowOff>
    </xdr:from>
    <xdr:to>
      <xdr:col>23</xdr:col>
      <xdr:colOff>541867</xdr:colOff>
      <xdr:row>21</xdr:row>
      <xdr:rowOff>15240</xdr:rowOff>
    </xdr:to>
    <xdr:sp macro="" textlink="">
      <xdr:nvSpPr>
        <xdr:cNvPr id="9" name="Rectangle: Rounded Corners 8">
          <a:extLst>
            <a:ext uri="{FF2B5EF4-FFF2-40B4-BE49-F238E27FC236}">
              <a16:creationId xmlns:a16="http://schemas.microsoft.com/office/drawing/2014/main" id="{AC618268-BBAB-BF55-4B30-3F6E7DCBC16C}"/>
            </a:ext>
          </a:extLst>
        </xdr:cNvPr>
        <xdr:cNvSpPr/>
      </xdr:nvSpPr>
      <xdr:spPr>
        <a:xfrm>
          <a:off x="12783820" y="2235200"/>
          <a:ext cx="1744980" cy="1691640"/>
        </a:xfrm>
        <a:prstGeom prst="roundRect">
          <a:avLst>
            <a:gd name="adj" fmla="val 55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endParaRPr>
        </a:p>
      </xdr:txBody>
    </xdr:sp>
    <xdr:clientData/>
  </xdr:twoCellAnchor>
  <xdr:twoCellAnchor editAs="oneCell">
    <xdr:from>
      <xdr:col>21</xdr:col>
      <xdr:colOff>75353</xdr:colOff>
      <xdr:row>12</xdr:row>
      <xdr:rowOff>68581</xdr:rowOff>
    </xdr:from>
    <xdr:to>
      <xdr:col>23</xdr:col>
      <xdr:colOff>486833</xdr:colOff>
      <xdr:row>20</xdr:row>
      <xdr:rowOff>129541</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C6BEBA3A-69F2-6FFA-9EA7-360969E0C0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43086" y="2303781"/>
              <a:ext cx="1630680" cy="1551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V" refreshedDate="46313.637385416667" createdVersion="8" refreshedVersion="8" minRefreshableVersion="3" recordCount="2707" xr:uid="{0C6B5F52-8F37-41C4-BB28-AF45DA7CA62E}">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209884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n v="1"/>
    <x v="0"/>
    <x v="0"/>
    <x v="0"/>
    <x v="0"/>
    <s v="Returning"/>
    <x v="0"/>
    <x v="0"/>
    <n v="2"/>
    <n v="82.06"/>
    <n v="0"/>
    <n v="42.94"/>
    <n v="164.12"/>
    <n v="85.88"/>
    <n v="78.240000000000009"/>
    <n v="0.476724348038021"/>
    <n v="2026"/>
    <s v="Q1"/>
    <n v="1"/>
    <s v="Jan"/>
  </r>
  <r>
    <n v="4836"/>
    <d v="2026-01-02T00:00:00"/>
    <n v="2026"/>
    <s v="Q1"/>
    <n v="1"/>
    <x v="0"/>
    <x v="1"/>
    <x v="1"/>
    <x v="1"/>
    <s v="Returning"/>
    <x v="1"/>
    <x v="1"/>
    <n v="4"/>
    <n v="94.18"/>
    <n v="0.15"/>
    <n v="45.03"/>
    <n v="320.21199999999999"/>
    <n v="180.12"/>
    <n v="140.09199999999998"/>
    <n v="0.43749765780170635"/>
    <n v="2026"/>
    <s v="Q1"/>
    <n v="1"/>
    <s v="Jan"/>
  </r>
  <r>
    <n v="163"/>
    <d v="2026-01-03T00:00:00"/>
    <n v="2026"/>
    <s v="Q1"/>
    <n v="1"/>
    <x v="0"/>
    <x v="2"/>
    <x v="2"/>
    <x v="0"/>
    <s v="New"/>
    <x v="2"/>
    <x v="2"/>
    <n v="2"/>
    <n v="36.72"/>
    <n v="0.05"/>
    <n v="13.76"/>
    <n v="69.768000000000001"/>
    <n v="27.52"/>
    <n v="42.248000000000005"/>
    <n v="0.60554982226808862"/>
    <n v="2026"/>
    <s v="Q1"/>
    <n v="1"/>
    <s v="Jan"/>
  </r>
  <r>
    <n v="542"/>
    <d v="2026-01-03T00:00:00"/>
    <n v="2026"/>
    <s v="Q1"/>
    <n v="1"/>
    <x v="0"/>
    <x v="0"/>
    <x v="0"/>
    <x v="1"/>
    <s v="Business"/>
    <x v="1"/>
    <x v="3"/>
    <n v="4"/>
    <n v="143.66999999999999"/>
    <n v="0.1"/>
    <n v="81.22"/>
    <n v="517.21199999999999"/>
    <n v="324.88"/>
    <n v="192.33199999999999"/>
    <n v="0.37186298848441257"/>
    <n v="2026"/>
    <s v="Q1"/>
    <n v="1"/>
    <s v="Jan"/>
  </r>
  <r>
    <n v="2002"/>
    <d v="2026-01-03T00:00:00"/>
    <n v="2026"/>
    <s v="Q1"/>
    <n v="1"/>
    <x v="0"/>
    <x v="0"/>
    <x v="0"/>
    <x v="1"/>
    <s v="Business"/>
    <x v="2"/>
    <x v="2"/>
    <n v="3"/>
    <n v="36.53"/>
    <n v="0.15"/>
    <n v="13.67"/>
    <n v="93.151499999999999"/>
    <n v="41.01"/>
    <n v="52.141500000000001"/>
    <n v="0.55974944042769037"/>
    <n v="2026"/>
    <s v="Q1"/>
    <n v="1"/>
    <s v="Jan"/>
  </r>
  <r>
    <n v="2005"/>
    <d v="2026-01-03T00:00:00"/>
    <n v="2026"/>
    <s v="Q1"/>
    <n v="1"/>
    <x v="0"/>
    <x v="2"/>
    <x v="3"/>
    <x v="2"/>
    <s v="New"/>
    <x v="2"/>
    <x v="2"/>
    <n v="1"/>
    <n v="35.340000000000003"/>
    <n v="0"/>
    <n v="13.37"/>
    <n v="35.340000000000003"/>
    <n v="13.37"/>
    <n v="21.970000000000006"/>
    <n v="0.62167515563101317"/>
    <n v="2026"/>
    <s v="Q1"/>
    <n v="1"/>
    <s v="Jan"/>
  </r>
  <r>
    <n v="2937"/>
    <d v="2026-01-03T00:00:00"/>
    <n v="2026"/>
    <s v="Q1"/>
    <n v="1"/>
    <x v="0"/>
    <x v="3"/>
    <x v="4"/>
    <x v="1"/>
    <s v="Returning"/>
    <x v="0"/>
    <x v="4"/>
    <n v="8"/>
    <n v="49.6"/>
    <n v="0.1"/>
    <n v="23.05"/>
    <n v="357.12"/>
    <n v="184.4"/>
    <n v="172.72"/>
    <n v="0.4836469534050179"/>
    <n v="2026"/>
    <s v="Q1"/>
    <n v="1"/>
    <s v="Jan"/>
  </r>
  <r>
    <n v="3326"/>
    <d v="2026-01-03T00:00:00"/>
    <n v="2026"/>
    <s v="Q1"/>
    <n v="1"/>
    <x v="0"/>
    <x v="0"/>
    <x v="0"/>
    <x v="2"/>
    <s v="New"/>
    <x v="3"/>
    <x v="5"/>
    <n v="2"/>
    <n v="347.51"/>
    <n v="0"/>
    <n v="190.16"/>
    <n v="695.02"/>
    <n v="380.32"/>
    <n v="314.7"/>
    <n v="0.4527927253891974"/>
    <n v="2026"/>
    <s v="Q1"/>
    <n v="1"/>
    <s v="Jan"/>
  </r>
  <r>
    <n v="3863"/>
    <d v="2026-01-03T00:00:00"/>
    <n v="2026"/>
    <s v="Q1"/>
    <n v="1"/>
    <x v="0"/>
    <x v="2"/>
    <x v="5"/>
    <x v="1"/>
    <s v="Returning"/>
    <x v="0"/>
    <x v="6"/>
    <n v="12"/>
    <n v="41.22"/>
    <n v="0.1"/>
    <n v="16.64"/>
    <n v="445.17599999999999"/>
    <n v="199.68"/>
    <n v="245.49599999999998"/>
    <n v="0.55145829963879456"/>
    <n v="2026"/>
    <s v="Q1"/>
    <n v="1"/>
    <s v="Jan"/>
  </r>
  <r>
    <n v="4910"/>
    <d v="2026-01-03T00:00:00"/>
    <n v="2026"/>
    <s v="Q1"/>
    <n v="1"/>
    <x v="0"/>
    <x v="2"/>
    <x v="3"/>
    <x v="2"/>
    <s v="Business"/>
    <x v="3"/>
    <x v="5"/>
    <n v="1"/>
    <n v="332.18"/>
    <n v="0"/>
    <n v="195.33"/>
    <n v="332.18"/>
    <n v="195.33"/>
    <n v="136.85"/>
    <n v="0.41197543500511768"/>
    <n v="2026"/>
    <s v="Q1"/>
    <n v="1"/>
    <s v="Jan"/>
  </r>
  <r>
    <n v="5188"/>
    <d v="2026-01-03T00:00:00"/>
    <n v="2026"/>
    <s v="Q1"/>
    <n v="1"/>
    <x v="0"/>
    <x v="1"/>
    <x v="6"/>
    <x v="3"/>
    <s v="Returning"/>
    <x v="0"/>
    <x v="4"/>
    <n v="1"/>
    <n v="49.71"/>
    <n v="0"/>
    <n v="23.15"/>
    <n v="49.71"/>
    <n v="23.15"/>
    <n v="26.560000000000002"/>
    <n v="0.53429893381613358"/>
    <n v="2026"/>
    <s v="Q1"/>
    <n v="1"/>
    <s v="Jan"/>
  </r>
  <r>
    <n v="845"/>
    <d v="2026-01-04T00:00:00"/>
    <n v="2026"/>
    <s v="Q1"/>
    <n v="1"/>
    <x v="0"/>
    <x v="2"/>
    <x v="3"/>
    <x v="0"/>
    <s v="New"/>
    <x v="3"/>
    <x v="7"/>
    <n v="2"/>
    <n v="194.35"/>
    <n v="0"/>
    <n v="104.22"/>
    <n v="388.7"/>
    <n v="208.44"/>
    <n v="180.26"/>
    <n v="0.46375096475430921"/>
    <n v="2026"/>
    <s v="Q1"/>
    <n v="1"/>
    <s v="Jan"/>
  </r>
  <r>
    <n v="1077"/>
    <d v="2026-01-04T00:00:00"/>
    <n v="2026"/>
    <s v="Q1"/>
    <n v="1"/>
    <x v="0"/>
    <x v="1"/>
    <x v="6"/>
    <x v="0"/>
    <s v="New"/>
    <x v="0"/>
    <x v="8"/>
    <n v="3"/>
    <n v="102.12"/>
    <n v="0.1"/>
    <n v="51.28"/>
    <n v="275.72400000000005"/>
    <n v="153.84"/>
    <n v="121.88400000000004"/>
    <n v="0.44205074639857256"/>
    <n v="2026"/>
    <s v="Q1"/>
    <n v="1"/>
    <s v="Jan"/>
  </r>
  <r>
    <n v="1237"/>
    <d v="2026-01-04T00:00:00"/>
    <n v="2026"/>
    <s v="Q1"/>
    <n v="1"/>
    <x v="0"/>
    <x v="3"/>
    <x v="7"/>
    <x v="2"/>
    <s v="Business"/>
    <x v="2"/>
    <x v="9"/>
    <n v="1"/>
    <n v="46.99"/>
    <n v="0.05"/>
    <n v="18.11"/>
    <n v="44.640500000000003"/>
    <n v="18.11"/>
    <n v="26.530500000000004"/>
    <n v="0.59431457980981395"/>
    <n v="2026"/>
    <s v="Q1"/>
    <n v="1"/>
    <s v="Jan"/>
  </r>
  <r>
    <n v="1908"/>
    <d v="2026-01-04T00:00:00"/>
    <n v="2026"/>
    <s v="Q1"/>
    <n v="1"/>
    <x v="0"/>
    <x v="3"/>
    <x v="8"/>
    <x v="0"/>
    <s v="New"/>
    <x v="4"/>
    <x v="10"/>
    <n v="1"/>
    <n v="40"/>
    <n v="0"/>
    <n v="15.04"/>
    <n v="40"/>
    <n v="15.04"/>
    <n v="24.96"/>
    <n v="0.624"/>
    <n v="2026"/>
    <s v="Q1"/>
    <n v="1"/>
    <s v="Jan"/>
  </r>
  <r>
    <n v="2245"/>
    <d v="2026-01-04T00:00:00"/>
    <n v="2026"/>
    <s v="Q1"/>
    <n v="1"/>
    <x v="0"/>
    <x v="0"/>
    <x v="9"/>
    <x v="0"/>
    <s v="New"/>
    <x v="1"/>
    <x v="11"/>
    <n v="1"/>
    <n v="153.38999999999999"/>
    <n v="0"/>
    <n v="78.59"/>
    <n v="153.38999999999999"/>
    <n v="78.59"/>
    <n v="74.799999999999983"/>
    <n v="0.48764587000456344"/>
    <n v="2026"/>
    <s v="Q1"/>
    <n v="1"/>
    <s v="Jan"/>
  </r>
  <r>
    <n v="2928"/>
    <d v="2026-01-04T00:00:00"/>
    <n v="2026"/>
    <s v="Q1"/>
    <n v="1"/>
    <x v="0"/>
    <x v="1"/>
    <x v="6"/>
    <x v="0"/>
    <s v="Returning"/>
    <x v="4"/>
    <x v="12"/>
    <n v="2"/>
    <n v="124.97"/>
    <n v="0.1"/>
    <n v="67.36"/>
    <n v="224.946"/>
    <n v="134.72"/>
    <n v="90.225999999999999"/>
    <n v="0.40110070861451191"/>
    <n v="2026"/>
    <s v="Q1"/>
    <n v="1"/>
    <s v="Jan"/>
  </r>
  <r>
    <n v="4249"/>
    <d v="2026-01-04T00:00:00"/>
    <n v="2026"/>
    <s v="Q1"/>
    <n v="1"/>
    <x v="0"/>
    <x v="3"/>
    <x v="4"/>
    <x v="3"/>
    <s v="New"/>
    <x v="0"/>
    <x v="8"/>
    <n v="2"/>
    <n v="100.12"/>
    <n v="0.1"/>
    <n v="49.67"/>
    <n v="180.21600000000001"/>
    <n v="99.34"/>
    <n v="80.876000000000005"/>
    <n v="0.44877258401029874"/>
    <n v="2026"/>
    <s v="Q1"/>
    <n v="1"/>
    <s v="Jan"/>
  </r>
  <r>
    <n v="1734"/>
    <d v="2026-01-05T00:00:00"/>
    <n v="2026"/>
    <s v="Q1"/>
    <n v="1"/>
    <x v="0"/>
    <x v="3"/>
    <x v="8"/>
    <x v="3"/>
    <s v="Returning"/>
    <x v="4"/>
    <x v="10"/>
    <n v="1"/>
    <n v="40.6"/>
    <n v="0.15"/>
    <n v="14.61"/>
    <n v="34.51"/>
    <n v="14.61"/>
    <n v="19.899999999999999"/>
    <n v="0.57664445088380178"/>
    <n v="2026"/>
    <s v="Q1"/>
    <n v="1"/>
    <s v="Jan"/>
  </r>
  <r>
    <n v="2331"/>
    <d v="2026-01-05T00:00:00"/>
    <n v="2026"/>
    <s v="Q1"/>
    <n v="1"/>
    <x v="0"/>
    <x v="3"/>
    <x v="8"/>
    <x v="0"/>
    <s v="New"/>
    <x v="0"/>
    <x v="8"/>
    <n v="1"/>
    <n v="104.23"/>
    <n v="0.1"/>
    <n v="51.6"/>
    <n v="93.807000000000002"/>
    <n v="51.6"/>
    <n v="42.207000000000001"/>
    <n v="0.44993443986056475"/>
    <n v="2026"/>
    <s v="Q1"/>
    <n v="1"/>
    <s v="Jan"/>
  </r>
  <r>
    <n v="2475"/>
    <d v="2026-01-05T00:00:00"/>
    <n v="2026"/>
    <s v="Q1"/>
    <n v="1"/>
    <x v="0"/>
    <x v="1"/>
    <x v="1"/>
    <x v="2"/>
    <s v="Returning"/>
    <x v="4"/>
    <x v="12"/>
    <n v="5"/>
    <n v="122.87"/>
    <n v="0.05"/>
    <n v="69.67"/>
    <n v="583.63250000000005"/>
    <n v="348.35"/>
    <n v="235.28250000000003"/>
    <n v="0.40313467807224584"/>
    <n v="2026"/>
    <s v="Q1"/>
    <n v="1"/>
    <s v="Jan"/>
  </r>
  <r>
    <n v="1433"/>
    <d v="2026-01-06T00:00:00"/>
    <n v="2026"/>
    <s v="Q1"/>
    <n v="1"/>
    <x v="0"/>
    <x v="2"/>
    <x v="10"/>
    <x v="0"/>
    <s v="New"/>
    <x v="2"/>
    <x v="2"/>
    <n v="2"/>
    <n v="36.619999999999997"/>
    <n v="0.05"/>
    <n v="13.87"/>
    <n v="69.577999999999989"/>
    <n v="27.74"/>
    <n v="41.837999999999994"/>
    <n v="0.60131075914800658"/>
    <n v="2026"/>
    <s v="Q1"/>
    <n v="1"/>
    <s v="Jan"/>
  </r>
  <r>
    <n v="3624"/>
    <d v="2026-01-06T00:00:00"/>
    <n v="2026"/>
    <s v="Q1"/>
    <n v="1"/>
    <x v="0"/>
    <x v="3"/>
    <x v="7"/>
    <x v="0"/>
    <s v="New"/>
    <x v="1"/>
    <x v="1"/>
    <n v="1"/>
    <n v="93.4"/>
    <n v="0"/>
    <n v="46.11"/>
    <n v="93.4"/>
    <n v="46.11"/>
    <n v="47.290000000000006"/>
    <n v="0.50631691648822275"/>
    <n v="2026"/>
    <s v="Q1"/>
    <n v="1"/>
    <s v="Jan"/>
  </r>
  <r>
    <n v="4680"/>
    <d v="2026-01-06T00:00:00"/>
    <n v="2026"/>
    <s v="Q1"/>
    <n v="1"/>
    <x v="0"/>
    <x v="1"/>
    <x v="1"/>
    <x v="3"/>
    <s v="New"/>
    <x v="3"/>
    <x v="13"/>
    <n v="2"/>
    <n v="81.260000000000005"/>
    <n v="0"/>
    <n v="39.119999999999997"/>
    <n v="162.52000000000001"/>
    <n v="78.239999999999995"/>
    <n v="84.280000000000015"/>
    <n v="0.51858232832882112"/>
    <n v="2026"/>
    <s v="Q1"/>
    <n v="1"/>
    <s v="Jan"/>
  </r>
  <r>
    <n v="4803"/>
    <d v="2026-01-06T00:00:00"/>
    <n v="2026"/>
    <s v="Q1"/>
    <n v="1"/>
    <x v="0"/>
    <x v="1"/>
    <x v="11"/>
    <x v="3"/>
    <s v="New"/>
    <x v="4"/>
    <x v="14"/>
    <n v="2"/>
    <n v="35.78"/>
    <n v="0"/>
    <n v="13.84"/>
    <n v="71.56"/>
    <n v="27.68"/>
    <n v="43.88"/>
    <n v="0.61319172722191173"/>
    <n v="2026"/>
    <s v="Q1"/>
    <n v="1"/>
    <s v="Jan"/>
  </r>
  <r>
    <n v="248"/>
    <d v="2026-01-07T00:00:00"/>
    <n v="2026"/>
    <s v="Q1"/>
    <n v="1"/>
    <x v="0"/>
    <x v="1"/>
    <x v="12"/>
    <x v="3"/>
    <s v="New"/>
    <x v="0"/>
    <x v="0"/>
    <n v="3"/>
    <n v="81.64"/>
    <n v="0"/>
    <n v="43.84"/>
    <n v="244.92000000000002"/>
    <n v="131.52000000000001"/>
    <n v="113.4"/>
    <n v="0.46300832925036745"/>
    <n v="2026"/>
    <s v="Q1"/>
    <n v="1"/>
    <s v="Jan"/>
  </r>
  <r>
    <n v="1118"/>
    <d v="2026-01-07T00:00:00"/>
    <n v="2026"/>
    <s v="Q1"/>
    <n v="1"/>
    <x v="0"/>
    <x v="1"/>
    <x v="12"/>
    <x v="0"/>
    <s v="Returning"/>
    <x v="2"/>
    <x v="15"/>
    <n v="2"/>
    <n v="131.63999999999999"/>
    <n v="0.05"/>
    <n v="69.02"/>
    <n v="250.11599999999996"/>
    <n v="138.04"/>
    <n v="112.07599999999996"/>
    <n v="0.44809608341729429"/>
    <n v="2026"/>
    <s v="Q1"/>
    <n v="1"/>
    <s v="Jan"/>
  </r>
  <r>
    <n v="3023"/>
    <d v="2026-01-07T00:00:00"/>
    <n v="2026"/>
    <s v="Q1"/>
    <n v="1"/>
    <x v="0"/>
    <x v="2"/>
    <x v="3"/>
    <x v="3"/>
    <s v="New"/>
    <x v="1"/>
    <x v="11"/>
    <n v="2"/>
    <n v="155.35"/>
    <n v="0"/>
    <n v="80.790000000000006"/>
    <n v="310.7"/>
    <n v="161.58000000000001"/>
    <n v="149.11999999999998"/>
    <n v="0.47994850337946565"/>
    <n v="2026"/>
    <s v="Q1"/>
    <n v="1"/>
    <s v="Jan"/>
  </r>
  <r>
    <n v="3903"/>
    <d v="2026-01-07T00:00:00"/>
    <n v="2026"/>
    <s v="Q1"/>
    <n v="1"/>
    <x v="0"/>
    <x v="3"/>
    <x v="8"/>
    <x v="0"/>
    <s v="Returning"/>
    <x v="4"/>
    <x v="16"/>
    <n v="2"/>
    <n v="51.56"/>
    <n v="0.05"/>
    <n v="22.26"/>
    <n v="97.963999999999999"/>
    <n v="44.52"/>
    <n v="53.443999999999996"/>
    <n v="0.54554734392225712"/>
    <n v="2026"/>
    <s v="Q1"/>
    <n v="1"/>
    <s v="Jan"/>
  </r>
  <r>
    <n v="62"/>
    <d v="2026-01-08T00:00:00"/>
    <n v="2026"/>
    <s v="Q1"/>
    <n v="1"/>
    <x v="0"/>
    <x v="1"/>
    <x v="12"/>
    <x v="0"/>
    <s v="New"/>
    <x v="0"/>
    <x v="4"/>
    <n v="2"/>
    <n v="51.63"/>
    <n v="0"/>
    <n v="22.54"/>
    <n v="103.26"/>
    <n v="45.08"/>
    <n v="58.180000000000007"/>
    <n v="0.5634321131125315"/>
    <n v="2026"/>
    <s v="Q1"/>
    <n v="1"/>
    <s v="Jan"/>
  </r>
  <r>
    <n v="142"/>
    <d v="2026-01-08T00:00:00"/>
    <n v="2026"/>
    <s v="Q1"/>
    <n v="1"/>
    <x v="0"/>
    <x v="0"/>
    <x v="9"/>
    <x v="1"/>
    <s v="Business"/>
    <x v="3"/>
    <x v="5"/>
    <n v="5"/>
    <n v="344.88"/>
    <n v="0.15"/>
    <n v="190.66"/>
    <n v="1465.74"/>
    <n v="953.3"/>
    <n v="512.44000000000005"/>
    <n v="0.34961180018284282"/>
    <n v="2026"/>
    <s v="Q1"/>
    <n v="1"/>
    <s v="Jan"/>
  </r>
  <r>
    <n v="450"/>
    <d v="2026-01-08T00:00:00"/>
    <n v="2026"/>
    <s v="Q1"/>
    <n v="1"/>
    <x v="0"/>
    <x v="2"/>
    <x v="3"/>
    <x v="2"/>
    <s v="New"/>
    <x v="1"/>
    <x v="1"/>
    <n v="2"/>
    <n v="94.06"/>
    <n v="0.15"/>
    <n v="46.33"/>
    <n v="159.90199999999999"/>
    <n v="92.66"/>
    <n v="67.24199999999999"/>
    <n v="0.42052006854198193"/>
    <n v="2026"/>
    <s v="Q1"/>
    <n v="1"/>
    <s v="Jan"/>
  </r>
  <r>
    <n v="4397"/>
    <d v="2026-01-08T00:00:00"/>
    <n v="2026"/>
    <s v="Q1"/>
    <n v="1"/>
    <x v="0"/>
    <x v="0"/>
    <x v="0"/>
    <x v="0"/>
    <s v="Business"/>
    <x v="1"/>
    <x v="17"/>
    <n v="1"/>
    <n v="72.38"/>
    <n v="0"/>
    <n v="31.65"/>
    <n v="72.38"/>
    <n v="31.65"/>
    <n v="40.729999999999997"/>
    <n v="0.56272450953302011"/>
    <n v="2026"/>
    <s v="Q1"/>
    <n v="1"/>
    <s v="Jan"/>
  </r>
  <r>
    <n v="4798"/>
    <d v="2026-01-08T00:00:00"/>
    <n v="2026"/>
    <s v="Q1"/>
    <n v="1"/>
    <x v="0"/>
    <x v="1"/>
    <x v="6"/>
    <x v="0"/>
    <s v="New"/>
    <x v="1"/>
    <x v="11"/>
    <n v="1"/>
    <n v="153.69"/>
    <n v="0"/>
    <n v="77.47"/>
    <n v="153.69"/>
    <n v="77.47"/>
    <n v="76.22"/>
    <n v="0.49593337237295854"/>
    <n v="2026"/>
    <s v="Q1"/>
    <n v="1"/>
    <s v="Jan"/>
  </r>
  <r>
    <n v="136"/>
    <d v="2026-01-09T00:00:00"/>
    <n v="2026"/>
    <s v="Q1"/>
    <n v="1"/>
    <x v="0"/>
    <x v="3"/>
    <x v="13"/>
    <x v="1"/>
    <s v="Business"/>
    <x v="2"/>
    <x v="18"/>
    <n v="15"/>
    <n v="168.62"/>
    <n v="0.05"/>
    <n v="86.09"/>
    <n v="2402.835"/>
    <n v="1291.3500000000001"/>
    <n v="1111.4849999999999"/>
    <n v="0.46257233642759488"/>
    <n v="2026"/>
    <s v="Q1"/>
    <n v="1"/>
    <s v="Jan"/>
  </r>
  <r>
    <n v="2782"/>
    <d v="2026-01-09T00:00:00"/>
    <n v="2026"/>
    <s v="Q1"/>
    <n v="1"/>
    <x v="0"/>
    <x v="3"/>
    <x v="4"/>
    <x v="0"/>
    <s v="New"/>
    <x v="1"/>
    <x v="11"/>
    <n v="1"/>
    <n v="152.75"/>
    <n v="0.05"/>
    <n v="79.88"/>
    <n v="145.11249999999998"/>
    <n v="79.88"/>
    <n v="65.232499999999987"/>
    <n v="0.44953053665259707"/>
    <n v="2026"/>
    <s v="Q1"/>
    <n v="1"/>
    <s v="Jan"/>
  </r>
  <r>
    <n v="4704"/>
    <d v="2026-01-09T00:00:00"/>
    <n v="2026"/>
    <s v="Q1"/>
    <n v="1"/>
    <x v="0"/>
    <x v="1"/>
    <x v="14"/>
    <x v="3"/>
    <s v="New"/>
    <x v="4"/>
    <x v="14"/>
    <n v="2"/>
    <n v="36.72"/>
    <n v="0.05"/>
    <n v="14.15"/>
    <n v="69.768000000000001"/>
    <n v="28.3"/>
    <n v="41.468000000000004"/>
    <n v="0.59436991170737308"/>
    <n v="2026"/>
    <s v="Q1"/>
    <n v="1"/>
    <s v="Jan"/>
  </r>
  <r>
    <n v="69"/>
    <d v="2026-01-10T00:00:00"/>
    <n v="2026"/>
    <s v="Q1"/>
    <n v="1"/>
    <x v="0"/>
    <x v="0"/>
    <x v="15"/>
    <x v="0"/>
    <s v="Returning"/>
    <x v="1"/>
    <x v="3"/>
    <n v="6"/>
    <n v="141.31"/>
    <n v="0.05"/>
    <n v="79.349999999999994"/>
    <n v="805.46699999999998"/>
    <n v="476.09999999999997"/>
    <n v="329.36700000000002"/>
    <n v="0.4089143316858419"/>
    <n v="2026"/>
    <s v="Q1"/>
    <n v="1"/>
    <s v="Jan"/>
  </r>
  <r>
    <n v="490"/>
    <d v="2026-01-10T00:00:00"/>
    <n v="2026"/>
    <s v="Q1"/>
    <n v="1"/>
    <x v="0"/>
    <x v="2"/>
    <x v="10"/>
    <x v="0"/>
    <s v="Business"/>
    <x v="3"/>
    <x v="19"/>
    <n v="2"/>
    <n v="121.23"/>
    <n v="0"/>
    <n v="59.66"/>
    <n v="242.46"/>
    <n v="119.32"/>
    <n v="123.14000000000001"/>
    <n v="0.50787758805576178"/>
    <n v="2026"/>
    <s v="Q1"/>
    <n v="1"/>
    <s v="Jan"/>
  </r>
  <r>
    <n v="3685"/>
    <d v="2026-01-10T00:00:00"/>
    <n v="2026"/>
    <s v="Q1"/>
    <n v="1"/>
    <x v="0"/>
    <x v="3"/>
    <x v="8"/>
    <x v="0"/>
    <s v="New"/>
    <x v="2"/>
    <x v="18"/>
    <n v="3"/>
    <n v="161.58000000000001"/>
    <n v="0"/>
    <n v="85.58"/>
    <n v="484.74"/>
    <n v="256.74"/>
    <n v="228"/>
    <n v="0.47035524198539425"/>
    <n v="2026"/>
    <s v="Q1"/>
    <n v="1"/>
    <s v="Jan"/>
  </r>
  <r>
    <n v="3796"/>
    <d v="2026-01-10T00:00:00"/>
    <n v="2026"/>
    <s v="Q1"/>
    <n v="1"/>
    <x v="0"/>
    <x v="3"/>
    <x v="8"/>
    <x v="2"/>
    <s v="Returning"/>
    <x v="2"/>
    <x v="18"/>
    <n v="2"/>
    <n v="166.84"/>
    <n v="0"/>
    <n v="88.67"/>
    <n v="333.68"/>
    <n v="177.34"/>
    <n v="156.34"/>
    <n v="0.4685327259649964"/>
    <n v="2026"/>
    <s v="Q1"/>
    <n v="1"/>
    <s v="Jan"/>
  </r>
  <r>
    <n v="387"/>
    <d v="2026-01-11T00:00:00"/>
    <n v="2026"/>
    <s v="Q1"/>
    <n v="1"/>
    <x v="0"/>
    <x v="2"/>
    <x v="5"/>
    <x v="0"/>
    <s v="Returning"/>
    <x v="1"/>
    <x v="11"/>
    <n v="1"/>
    <n v="150.96"/>
    <n v="0"/>
    <n v="77.5"/>
    <n v="150.96"/>
    <n v="77.5"/>
    <n v="73.460000000000008"/>
    <n v="0.48661897191308956"/>
    <n v="2026"/>
    <s v="Q1"/>
    <n v="1"/>
    <s v="Jan"/>
  </r>
  <r>
    <n v="2796"/>
    <d v="2026-01-11T00:00:00"/>
    <n v="2026"/>
    <s v="Q1"/>
    <n v="1"/>
    <x v="0"/>
    <x v="3"/>
    <x v="7"/>
    <x v="2"/>
    <s v="Returning"/>
    <x v="2"/>
    <x v="2"/>
    <n v="3"/>
    <n v="36.33"/>
    <n v="0.05"/>
    <n v="13.27"/>
    <n v="103.54049999999999"/>
    <n v="39.81"/>
    <n v="63.730499999999992"/>
    <n v="0.61551277036521934"/>
    <n v="2026"/>
    <s v="Q1"/>
    <n v="1"/>
    <s v="Jan"/>
  </r>
  <r>
    <n v="3703"/>
    <d v="2026-01-11T00:00:00"/>
    <n v="2026"/>
    <s v="Q1"/>
    <n v="1"/>
    <x v="0"/>
    <x v="3"/>
    <x v="8"/>
    <x v="0"/>
    <s v="Returning"/>
    <x v="2"/>
    <x v="2"/>
    <n v="1"/>
    <n v="35.340000000000003"/>
    <n v="0.1"/>
    <n v="13.36"/>
    <n v="31.806000000000004"/>
    <n v="13.36"/>
    <n v="18.446000000000005"/>
    <n v="0.5799534678991386"/>
    <n v="2026"/>
    <s v="Q1"/>
    <n v="1"/>
    <s v="Jan"/>
  </r>
  <r>
    <n v="4674"/>
    <d v="2026-01-11T00:00:00"/>
    <n v="2026"/>
    <s v="Q1"/>
    <n v="1"/>
    <x v="0"/>
    <x v="3"/>
    <x v="8"/>
    <x v="0"/>
    <s v="Returning"/>
    <x v="2"/>
    <x v="9"/>
    <n v="2"/>
    <n v="46.27"/>
    <n v="0"/>
    <n v="18.23"/>
    <n v="92.54"/>
    <n v="36.46"/>
    <n v="56.080000000000005"/>
    <n v="0.60600821266479366"/>
    <n v="2026"/>
    <s v="Q1"/>
    <n v="1"/>
    <s v="Jan"/>
  </r>
  <r>
    <n v="4789"/>
    <d v="2026-01-11T00:00:00"/>
    <n v="2026"/>
    <s v="Q1"/>
    <n v="1"/>
    <x v="0"/>
    <x v="3"/>
    <x v="7"/>
    <x v="0"/>
    <s v="Returning"/>
    <x v="0"/>
    <x v="0"/>
    <n v="1"/>
    <n v="79.930000000000007"/>
    <n v="0.05"/>
    <n v="43.73"/>
    <n v="75.933500000000009"/>
    <n v="43.73"/>
    <n v="32.203500000000012"/>
    <n v="0.42410135184075554"/>
    <n v="2026"/>
    <s v="Q1"/>
    <n v="1"/>
    <s v="Jan"/>
  </r>
  <r>
    <n v="804"/>
    <d v="2026-01-12T00:00:00"/>
    <n v="2026"/>
    <s v="Q1"/>
    <n v="1"/>
    <x v="0"/>
    <x v="1"/>
    <x v="12"/>
    <x v="2"/>
    <s v="New"/>
    <x v="1"/>
    <x v="3"/>
    <n v="1"/>
    <n v="141.25"/>
    <n v="0"/>
    <n v="78.72"/>
    <n v="141.25"/>
    <n v="78.72"/>
    <n v="62.53"/>
    <n v="0.44269026548672569"/>
    <n v="2026"/>
    <s v="Q1"/>
    <n v="1"/>
    <s v="Jan"/>
  </r>
  <r>
    <n v="1780"/>
    <d v="2026-01-12T00:00:00"/>
    <n v="2026"/>
    <s v="Q1"/>
    <n v="1"/>
    <x v="0"/>
    <x v="3"/>
    <x v="8"/>
    <x v="0"/>
    <s v="Returning"/>
    <x v="0"/>
    <x v="8"/>
    <n v="2"/>
    <n v="103.64"/>
    <n v="0.1"/>
    <n v="50.96"/>
    <n v="186.55199999999999"/>
    <n v="101.92"/>
    <n v="84.631999999999991"/>
    <n v="0.45366439384193147"/>
    <n v="2026"/>
    <s v="Q1"/>
    <n v="1"/>
    <s v="Jan"/>
  </r>
  <r>
    <n v="2844"/>
    <d v="2026-01-12T00:00:00"/>
    <n v="2026"/>
    <s v="Q1"/>
    <n v="1"/>
    <x v="0"/>
    <x v="0"/>
    <x v="0"/>
    <x v="0"/>
    <s v="New"/>
    <x v="2"/>
    <x v="15"/>
    <n v="1"/>
    <n v="136.18"/>
    <n v="0"/>
    <n v="68.34"/>
    <n v="136.18"/>
    <n v="68.34"/>
    <n v="67.84"/>
    <n v="0.498164194448524"/>
    <n v="2026"/>
    <s v="Q1"/>
    <n v="1"/>
    <s v="Jan"/>
  </r>
  <r>
    <n v="3068"/>
    <d v="2026-01-12T00:00:00"/>
    <n v="2026"/>
    <s v="Q1"/>
    <n v="1"/>
    <x v="0"/>
    <x v="2"/>
    <x v="2"/>
    <x v="3"/>
    <s v="New"/>
    <x v="4"/>
    <x v="14"/>
    <n v="1"/>
    <n v="36.43"/>
    <n v="0"/>
    <n v="14.33"/>
    <n v="36.43"/>
    <n v="14.33"/>
    <n v="22.1"/>
    <n v="0.60664287674993145"/>
    <n v="2026"/>
    <s v="Q1"/>
    <n v="1"/>
    <s v="Jan"/>
  </r>
  <r>
    <n v="3096"/>
    <d v="2026-01-12T00:00:00"/>
    <n v="2026"/>
    <s v="Q1"/>
    <n v="1"/>
    <x v="0"/>
    <x v="3"/>
    <x v="7"/>
    <x v="0"/>
    <s v="New"/>
    <x v="4"/>
    <x v="16"/>
    <n v="2"/>
    <n v="50.51"/>
    <n v="0.1"/>
    <n v="21.84"/>
    <n v="90.917999999999992"/>
    <n v="43.68"/>
    <n v="47.237999999999992"/>
    <n v="0.5195670824259222"/>
    <n v="2026"/>
    <s v="Q1"/>
    <n v="1"/>
    <s v="Jan"/>
  </r>
  <r>
    <n v="3129"/>
    <d v="2026-01-12T00:00:00"/>
    <n v="2026"/>
    <s v="Q1"/>
    <n v="1"/>
    <x v="0"/>
    <x v="3"/>
    <x v="13"/>
    <x v="2"/>
    <s v="Returning"/>
    <x v="4"/>
    <x v="12"/>
    <n v="1"/>
    <n v="123"/>
    <n v="0"/>
    <n v="67.3"/>
    <n v="123"/>
    <n v="67.3"/>
    <n v="55.7"/>
    <n v="0.45284552845528458"/>
    <n v="2026"/>
    <s v="Q1"/>
    <n v="1"/>
    <s v="Jan"/>
  </r>
  <r>
    <n v="3948"/>
    <d v="2026-01-12T00:00:00"/>
    <n v="2026"/>
    <s v="Q1"/>
    <n v="1"/>
    <x v="0"/>
    <x v="1"/>
    <x v="14"/>
    <x v="0"/>
    <s v="New"/>
    <x v="1"/>
    <x v="17"/>
    <n v="2"/>
    <n v="72.239999999999995"/>
    <n v="0"/>
    <n v="32.94"/>
    <n v="144.47999999999999"/>
    <n v="65.88"/>
    <n v="78.599999999999994"/>
    <n v="0.54401993355481726"/>
    <n v="2026"/>
    <s v="Q1"/>
    <n v="1"/>
    <s v="Jan"/>
  </r>
  <r>
    <n v="5036"/>
    <d v="2026-01-12T00:00:00"/>
    <n v="2026"/>
    <s v="Q1"/>
    <n v="1"/>
    <x v="0"/>
    <x v="2"/>
    <x v="3"/>
    <x v="2"/>
    <s v="Returning"/>
    <x v="1"/>
    <x v="11"/>
    <n v="1"/>
    <n v="151.11000000000001"/>
    <n v="0.15"/>
    <n v="79.650000000000006"/>
    <n v="128.4435"/>
    <n v="79.650000000000006"/>
    <n v="48.793499999999995"/>
    <n v="0.37988298356865075"/>
    <n v="2026"/>
    <s v="Q1"/>
    <n v="1"/>
    <s v="Jan"/>
  </r>
  <r>
    <n v="2681"/>
    <d v="2026-01-13T00:00:00"/>
    <n v="2026"/>
    <s v="Q1"/>
    <n v="1"/>
    <x v="0"/>
    <x v="3"/>
    <x v="4"/>
    <x v="0"/>
    <s v="New"/>
    <x v="1"/>
    <x v="1"/>
    <n v="1"/>
    <n v="94.32"/>
    <n v="0"/>
    <n v="45.93"/>
    <n v="94.32"/>
    <n v="45.93"/>
    <n v="48.389999999999993"/>
    <n v="0.51304071246819338"/>
    <n v="2026"/>
    <s v="Q1"/>
    <n v="1"/>
    <s v="Jan"/>
  </r>
  <r>
    <n v="5101"/>
    <d v="2026-01-13T00:00:00"/>
    <n v="2026"/>
    <s v="Q1"/>
    <n v="1"/>
    <x v="0"/>
    <x v="1"/>
    <x v="12"/>
    <x v="0"/>
    <s v="Returning"/>
    <x v="0"/>
    <x v="4"/>
    <n v="3"/>
    <n v="51.52"/>
    <n v="0"/>
    <n v="21.92"/>
    <n v="154.56"/>
    <n v="65.760000000000005"/>
    <n v="88.8"/>
    <n v="0.57453416149068315"/>
    <n v="2026"/>
    <s v="Q1"/>
    <n v="1"/>
    <s v="Jan"/>
  </r>
  <r>
    <n v="3871"/>
    <d v="2026-01-14T00:00:00"/>
    <n v="2026"/>
    <s v="Q1"/>
    <n v="1"/>
    <x v="0"/>
    <x v="0"/>
    <x v="15"/>
    <x v="0"/>
    <s v="New"/>
    <x v="1"/>
    <x v="3"/>
    <n v="2"/>
    <n v="146.4"/>
    <n v="0.05"/>
    <n v="81.72"/>
    <n v="278.16000000000003"/>
    <n v="163.44"/>
    <n v="114.72000000000003"/>
    <n v="0.4124245038826575"/>
    <n v="2026"/>
    <s v="Q1"/>
    <n v="1"/>
    <s v="Jan"/>
  </r>
  <r>
    <n v="4643"/>
    <d v="2026-01-14T00:00:00"/>
    <n v="2026"/>
    <s v="Q1"/>
    <n v="1"/>
    <x v="0"/>
    <x v="0"/>
    <x v="0"/>
    <x v="1"/>
    <s v="Business"/>
    <x v="2"/>
    <x v="9"/>
    <n v="3"/>
    <n v="47.32"/>
    <n v="0.1"/>
    <n v="18.420000000000002"/>
    <n v="127.76400000000001"/>
    <n v="55.260000000000005"/>
    <n v="72.504000000000005"/>
    <n v="0.56748379825302897"/>
    <n v="2026"/>
    <s v="Q1"/>
    <n v="1"/>
    <s v="Jan"/>
  </r>
  <r>
    <n v="4703"/>
    <d v="2026-01-14T00:00:00"/>
    <n v="2026"/>
    <s v="Q1"/>
    <n v="1"/>
    <x v="0"/>
    <x v="3"/>
    <x v="13"/>
    <x v="2"/>
    <s v="Business"/>
    <x v="4"/>
    <x v="10"/>
    <n v="2"/>
    <n v="40.450000000000003"/>
    <n v="0.05"/>
    <n v="15.14"/>
    <n v="76.855000000000004"/>
    <n v="30.28"/>
    <n v="46.575000000000003"/>
    <n v="0.60601132001821612"/>
    <n v="2026"/>
    <s v="Q1"/>
    <n v="1"/>
    <s v="Jan"/>
  </r>
  <r>
    <n v="5068"/>
    <d v="2026-01-14T00:00:00"/>
    <n v="2026"/>
    <s v="Q1"/>
    <n v="1"/>
    <x v="0"/>
    <x v="0"/>
    <x v="0"/>
    <x v="0"/>
    <s v="Returning"/>
    <x v="2"/>
    <x v="9"/>
    <n v="2"/>
    <n v="47.05"/>
    <n v="0.1"/>
    <n v="18.8"/>
    <n v="84.69"/>
    <n v="37.6"/>
    <n v="47.089999999999996"/>
    <n v="0.55602786633604906"/>
    <n v="2026"/>
    <s v="Q1"/>
    <n v="1"/>
    <s v="Jan"/>
  </r>
  <r>
    <n v="1539"/>
    <d v="2026-01-15T00:00:00"/>
    <n v="2026"/>
    <s v="Q1"/>
    <n v="1"/>
    <x v="0"/>
    <x v="3"/>
    <x v="8"/>
    <x v="2"/>
    <s v="Business"/>
    <x v="4"/>
    <x v="12"/>
    <n v="3"/>
    <n v="123.14"/>
    <n v="0.05"/>
    <n v="70.67"/>
    <n v="350.94900000000001"/>
    <n v="212.01"/>
    <n v="138.93900000000002"/>
    <n v="0.39589513006163296"/>
    <n v="2026"/>
    <s v="Q1"/>
    <n v="1"/>
    <s v="Jan"/>
  </r>
  <r>
    <n v="1709"/>
    <d v="2026-01-15T00:00:00"/>
    <n v="2026"/>
    <s v="Q1"/>
    <n v="1"/>
    <x v="0"/>
    <x v="3"/>
    <x v="13"/>
    <x v="0"/>
    <s v="Returning"/>
    <x v="1"/>
    <x v="11"/>
    <n v="2"/>
    <n v="151.33000000000001"/>
    <n v="0.1"/>
    <n v="78.44"/>
    <n v="272.39400000000001"/>
    <n v="156.88"/>
    <n v="115.51400000000001"/>
    <n v="0.42406954631893512"/>
    <n v="2026"/>
    <s v="Q1"/>
    <n v="1"/>
    <s v="Jan"/>
  </r>
  <r>
    <n v="2702"/>
    <d v="2026-01-15T00:00:00"/>
    <n v="2026"/>
    <s v="Q1"/>
    <n v="1"/>
    <x v="0"/>
    <x v="1"/>
    <x v="14"/>
    <x v="0"/>
    <s v="Returning"/>
    <x v="1"/>
    <x v="3"/>
    <n v="5"/>
    <n v="144.01"/>
    <n v="0.05"/>
    <n v="79.64"/>
    <n v="684.0474999999999"/>
    <n v="398.2"/>
    <n v="285.84749999999991"/>
    <n v="0.41787668254032062"/>
    <n v="2026"/>
    <s v="Q1"/>
    <n v="1"/>
    <s v="Jan"/>
  </r>
  <r>
    <n v="3176"/>
    <d v="2026-01-15T00:00:00"/>
    <n v="2026"/>
    <s v="Q1"/>
    <n v="1"/>
    <x v="0"/>
    <x v="3"/>
    <x v="8"/>
    <x v="0"/>
    <s v="Returning"/>
    <x v="1"/>
    <x v="1"/>
    <n v="3"/>
    <n v="91.19"/>
    <n v="0"/>
    <n v="44.47"/>
    <n v="273.57"/>
    <n v="133.41"/>
    <n v="140.16"/>
    <n v="0.5123368790437548"/>
    <n v="2026"/>
    <s v="Q1"/>
    <n v="1"/>
    <s v="Jan"/>
  </r>
  <r>
    <n v="3705"/>
    <d v="2026-01-15T00:00:00"/>
    <n v="2026"/>
    <s v="Q1"/>
    <n v="1"/>
    <x v="0"/>
    <x v="3"/>
    <x v="7"/>
    <x v="2"/>
    <s v="New"/>
    <x v="2"/>
    <x v="9"/>
    <n v="2"/>
    <n v="45.45"/>
    <n v="0"/>
    <n v="18.190000000000001"/>
    <n v="90.9"/>
    <n v="36.380000000000003"/>
    <n v="54.52"/>
    <n v="0.59977997799779981"/>
    <n v="2026"/>
    <s v="Q1"/>
    <n v="1"/>
    <s v="Jan"/>
  </r>
  <r>
    <n v="3736"/>
    <d v="2026-01-15T00:00:00"/>
    <n v="2026"/>
    <s v="Q1"/>
    <n v="1"/>
    <x v="0"/>
    <x v="1"/>
    <x v="1"/>
    <x v="3"/>
    <s v="New"/>
    <x v="4"/>
    <x v="10"/>
    <n v="1"/>
    <n v="40.72"/>
    <n v="0"/>
    <n v="14.94"/>
    <n v="40.72"/>
    <n v="14.94"/>
    <n v="25.78"/>
    <n v="0.6331041257367388"/>
    <n v="2026"/>
    <s v="Q1"/>
    <n v="1"/>
    <s v="Jan"/>
  </r>
  <r>
    <n v="3967"/>
    <d v="2026-01-15T00:00:00"/>
    <n v="2026"/>
    <s v="Q1"/>
    <n v="1"/>
    <x v="0"/>
    <x v="1"/>
    <x v="12"/>
    <x v="0"/>
    <s v="Business"/>
    <x v="2"/>
    <x v="2"/>
    <n v="2"/>
    <n v="37.090000000000003"/>
    <n v="0"/>
    <n v="13.29"/>
    <n v="74.180000000000007"/>
    <n v="26.58"/>
    <n v="47.600000000000009"/>
    <n v="0.64168239417632789"/>
    <n v="2026"/>
    <s v="Q1"/>
    <n v="1"/>
    <s v="Jan"/>
  </r>
  <r>
    <n v="170"/>
    <d v="2026-01-16T00:00:00"/>
    <n v="2026"/>
    <s v="Q1"/>
    <n v="1"/>
    <x v="0"/>
    <x v="2"/>
    <x v="10"/>
    <x v="0"/>
    <s v="New"/>
    <x v="3"/>
    <x v="19"/>
    <n v="1"/>
    <n v="124.45"/>
    <n v="0.15"/>
    <n v="59.77"/>
    <n v="105.7825"/>
    <n v="59.77"/>
    <n v="46.012499999999996"/>
    <n v="0.43497270342447941"/>
    <n v="2026"/>
    <s v="Q1"/>
    <n v="1"/>
    <s v="Jan"/>
  </r>
  <r>
    <n v="1040"/>
    <d v="2026-01-16T00:00:00"/>
    <n v="2026"/>
    <s v="Q1"/>
    <n v="1"/>
    <x v="0"/>
    <x v="0"/>
    <x v="0"/>
    <x v="2"/>
    <s v="New"/>
    <x v="2"/>
    <x v="2"/>
    <n v="1"/>
    <n v="35.93"/>
    <n v="0.05"/>
    <n v="13.33"/>
    <n v="34.133499999999998"/>
    <n v="13.33"/>
    <n v="20.8035"/>
    <n v="0.60947456311248482"/>
    <n v="2026"/>
    <s v="Q1"/>
    <n v="1"/>
    <s v="Jan"/>
  </r>
  <r>
    <n v="2380"/>
    <d v="2026-01-16T00:00:00"/>
    <n v="2026"/>
    <s v="Q1"/>
    <n v="1"/>
    <x v="0"/>
    <x v="3"/>
    <x v="13"/>
    <x v="0"/>
    <s v="Returning"/>
    <x v="3"/>
    <x v="19"/>
    <n v="4"/>
    <n v="121.8"/>
    <n v="0.05"/>
    <n v="59.57"/>
    <n v="462.84"/>
    <n v="238.28"/>
    <n v="224.55999999999997"/>
    <n v="0.48517846339987897"/>
    <n v="2026"/>
    <s v="Q1"/>
    <n v="1"/>
    <s v="Jan"/>
  </r>
  <r>
    <n v="3219"/>
    <d v="2026-01-16T00:00:00"/>
    <n v="2026"/>
    <s v="Q1"/>
    <n v="1"/>
    <x v="0"/>
    <x v="1"/>
    <x v="11"/>
    <x v="2"/>
    <s v="Returning"/>
    <x v="1"/>
    <x v="1"/>
    <n v="1"/>
    <n v="92.6"/>
    <n v="0.05"/>
    <n v="44.15"/>
    <n v="87.969999999999985"/>
    <n v="44.15"/>
    <n v="43.819999999999986"/>
    <n v="0.4981243605774695"/>
    <n v="2026"/>
    <s v="Q1"/>
    <n v="1"/>
    <s v="Jan"/>
  </r>
  <r>
    <n v="4425"/>
    <d v="2026-01-16T00:00:00"/>
    <n v="2026"/>
    <s v="Q1"/>
    <n v="1"/>
    <x v="0"/>
    <x v="1"/>
    <x v="12"/>
    <x v="1"/>
    <s v="Business"/>
    <x v="0"/>
    <x v="8"/>
    <n v="10"/>
    <n v="102.68"/>
    <n v="0.15"/>
    <n v="51.07"/>
    <n v="872.78000000000009"/>
    <n v="510.7"/>
    <n v="362.0800000000001"/>
    <n v="0.41485826897958256"/>
    <n v="2026"/>
    <s v="Q1"/>
    <n v="1"/>
    <s v="Jan"/>
  </r>
  <r>
    <n v="4508"/>
    <d v="2026-01-16T00:00:00"/>
    <n v="2026"/>
    <s v="Q1"/>
    <n v="1"/>
    <x v="0"/>
    <x v="3"/>
    <x v="13"/>
    <x v="3"/>
    <s v="New"/>
    <x v="0"/>
    <x v="6"/>
    <n v="3"/>
    <n v="40.92"/>
    <n v="0.15"/>
    <n v="16.71"/>
    <n v="104.346"/>
    <n v="50.13"/>
    <n v="54.216000000000001"/>
    <n v="0.51957909263412105"/>
    <n v="2026"/>
    <s v="Q1"/>
    <n v="1"/>
    <s v="Jan"/>
  </r>
  <r>
    <n v="4806"/>
    <d v="2026-01-16T00:00:00"/>
    <n v="2026"/>
    <s v="Q1"/>
    <n v="1"/>
    <x v="0"/>
    <x v="2"/>
    <x v="16"/>
    <x v="2"/>
    <s v="New"/>
    <x v="0"/>
    <x v="8"/>
    <n v="4"/>
    <n v="102.68"/>
    <n v="0"/>
    <n v="50.83"/>
    <n v="410.72"/>
    <n v="203.32"/>
    <n v="207.40000000000003"/>
    <n v="0.50496688741721862"/>
    <n v="2026"/>
    <s v="Q1"/>
    <n v="1"/>
    <s v="Jan"/>
  </r>
  <r>
    <n v="755"/>
    <d v="2026-01-17T00:00:00"/>
    <n v="2026"/>
    <s v="Q1"/>
    <n v="1"/>
    <x v="0"/>
    <x v="0"/>
    <x v="9"/>
    <x v="3"/>
    <s v="New"/>
    <x v="2"/>
    <x v="18"/>
    <n v="2"/>
    <n v="164.38"/>
    <n v="0.05"/>
    <n v="85.93"/>
    <n v="312.322"/>
    <n v="171.86"/>
    <n v="140.46199999999999"/>
    <n v="0.44973456881039436"/>
    <n v="2026"/>
    <s v="Q1"/>
    <n v="1"/>
    <s v="Jan"/>
  </r>
  <r>
    <n v="3171"/>
    <d v="2026-01-17T00:00:00"/>
    <n v="2026"/>
    <s v="Q1"/>
    <n v="1"/>
    <x v="0"/>
    <x v="0"/>
    <x v="15"/>
    <x v="2"/>
    <s v="Returning"/>
    <x v="0"/>
    <x v="4"/>
    <n v="1"/>
    <n v="51.78"/>
    <n v="0"/>
    <n v="22.64"/>
    <n v="51.78"/>
    <n v="22.64"/>
    <n v="29.14"/>
    <n v="0.56276554654306687"/>
    <n v="2026"/>
    <s v="Q1"/>
    <n v="1"/>
    <s v="Jan"/>
  </r>
  <r>
    <n v="4277"/>
    <d v="2026-01-17T00:00:00"/>
    <n v="2026"/>
    <s v="Q1"/>
    <n v="1"/>
    <x v="0"/>
    <x v="1"/>
    <x v="11"/>
    <x v="2"/>
    <s v="Returning"/>
    <x v="4"/>
    <x v="16"/>
    <n v="1"/>
    <n v="50.52"/>
    <n v="0.05"/>
    <n v="22.37"/>
    <n v="47.994"/>
    <n v="22.37"/>
    <n v="25.623999999999999"/>
    <n v="0.5339000708421886"/>
    <n v="2026"/>
    <s v="Q1"/>
    <n v="1"/>
    <s v="Jan"/>
  </r>
  <r>
    <n v="4648"/>
    <d v="2026-01-17T00:00:00"/>
    <n v="2026"/>
    <s v="Q1"/>
    <n v="1"/>
    <x v="0"/>
    <x v="1"/>
    <x v="14"/>
    <x v="3"/>
    <s v="New"/>
    <x v="3"/>
    <x v="7"/>
    <n v="1"/>
    <n v="199.02"/>
    <n v="0"/>
    <n v="106.49"/>
    <n v="199.02"/>
    <n v="106.49"/>
    <n v="92.530000000000015"/>
    <n v="0.46492814792483173"/>
    <n v="2026"/>
    <s v="Q1"/>
    <n v="1"/>
    <s v="Jan"/>
  </r>
  <r>
    <n v="157"/>
    <d v="2026-01-18T00:00:00"/>
    <n v="2026"/>
    <s v="Q1"/>
    <n v="1"/>
    <x v="0"/>
    <x v="3"/>
    <x v="8"/>
    <x v="2"/>
    <s v="Returning"/>
    <x v="3"/>
    <x v="13"/>
    <n v="3"/>
    <n v="80.27"/>
    <n v="0.1"/>
    <n v="39.26"/>
    <n v="216.72900000000001"/>
    <n v="117.78"/>
    <n v="98.949000000000012"/>
    <n v="0.45655634455933447"/>
    <n v="2026"/>
    <s v="Q1"/>
    <n v="1"/>
    <s v="Jan"/>
  </r>
  <r>
    <n v="2271"/>
    <d v="2026-01-18T00:00:00"/>
    <n v="2026"/>
    <s v="Q1"/>
    <n v="1"/>
    <x v="0"/>
    <x v="1"/>
    <x v="1"/>
    <x v="2"/>
    <s v="New"/>
    <x v="3"/>
    <x v="5"/>
    <n v="4"/>
    <n v="333.28"/>
    <n v="0"/>
    <n v="195.76"/>
    <n v="1333.12"/>
    <n v="783.04"/>
    <n v="550.07999999999993"/>
    <n v="0.41262602016322608"/>
    <n v="2026"/>
    <s v="Q1"/>
    <n v="1"/>
    <s v="Jan"/>
  </r>
  <r>
    <n v="3330"/>
    <d v="2026-01-18T00:00:00"/>
    <n v="2026"/>
    <s v="Q1"/>
    <n v="1"/>
    <x v="0"/>
    <x v="3"/>
    <x v="13"/>
    <x v="3"/>
    <s v="New"/>
    <x v="0"/>
    <x v="8"/>
    <n v="1"/>
    <n v="104.36"/>
    <n v="0"/>
    <n v="51.63"/>
    <n v="104.36"/>
    <n v="51.63"/>
    <n v="52.73"/>
    <n v="0.50527021847451126"/>
    <n v="2026"/>
    <s v="Q1"/>
    <n v="1"/>
    <s v="Jan"/>
  </r>
  <r>
    <n v="4547"/>
    <d v="2026-01-18T00:00:00"/>
    <n v="2026"/>
    <s v="Q1"/>
    <n v="1"/>
    <x v="0"/>
    <x v="2"/>
    <x v="5"/>
    <x v="3"/>
    <s v="New"/>
    <x v="0"/>
    <x v="0"/>
    <n v="1"/>
    <n v="83.52"/>
    <n v="0.05"/>
    <n v="42.97"/>
    <n v="79.343999999999994"/>
    <n v="42.97"/>
    <n v="36.373999999999995"/>
    <n v="0.45843416011292598"/>
    <n v="2026"/>
    <s v="Q1"/>
    <n v="1"/>
    <s v="Jan"/>
  </r>
  <r>
    <n v="1840"/>
    <d v="2026-01-19T00:00:00"/>
    <n v="2026"/>
    <s v="Q1"/>
    <n v="1"/>
    <x v="0"/>
    <x v="2"/>
    <x v="10"/>
    <x v="0"/>
    <s v="New"/>
    <x v="4"/>
    <x v="12"/>
    <n v="2"/>
    <n v="125.93"/>
    <n v="0"/>
    <n v="69.150000000000006"/>
    <n v="251.86"/>
    <n v="138.30000000000001"/>
    <n v="113.56"/>
    <n v="0.45088541253077102"/>
    <n v="2026"/>
    <s v="Q1"/>
    <n v="1"/>
    <s v="Jan"/>
  </r>
  <r>
    <n v="1850"/>
    <d v="2026-01-19T00:00:00"/>
    <n v="2026"/>
    <s v="Q1"/>
    <n v="1"/>
    <x v="0"/>
    <x v="1"/>
    <x v="6"/>
    <x v="0"/>
    <s v="Business"/>
    <x v="0"/>
    <x v="4"/>
    <n v="1"/>
    <n v="49.85"/>
    <n v="0"/>
    <n v="23.07"/>
    <n v="49.85"/>
    <n v="23.07"/>
    <n v="26.78"/>
    <n v="0.53721163490471413"/>
    <n v="2026"/>
    <s v="Q1"/>
    <n v="1"/>
    <s v="Jan"/>
  </r>
  <r>
    <n v="1858"/>
    <d v="2026-01-19T00:00:00"/>
    <n v="2026"/>
    <s v="Q1"/>
    <n v="1"/>
    <x v="0"/>
    <x v="1"/>
    <x v="1"/>
    <x v="0"/>
    <s v="Returning"/>
    <x v="2"/>
    <x v="2"/>
    <n v="1"/>
    <n v="36.130000000000003"/>
    <n v="0"/>
    <n v="13.39"/>
    <n v="36.130000000000003"/>
    <n v="13.39"/>
    <n v="22.740000000000002"/>
    <n v="0.62939385552172711"/>
    <n v="2026"/>
    <s v="Q1"/>
    <n v="1"/>
    <s v="Jan"/>
  </r>
  <r>
    <n v="2910"/>
    <d v="2026-01-19T00:00:00"/>
    <n v="2026"/>
    <s v="Q1"/>
    <n v="1"/>
    <x v="0"/>
    <x v="3"/>
    <x v="13"/>
    <x v="2"/>
    <s v="Returning"/>
    <x v="0"/>
    <x v="8"/>
    <n v="1"/>
    <n v="104.83"/>
    <n v="0.05"/>
    <n v="51.06"/>
    <n v="99.588499999999996"/>
    <n v="51.06"/>
    <n v="48.528499999999994"/>
    <n v="0.48729019916958277"/>
    <n v="2026"/>
    <s v="Q1"/>
    <n v="1"/>
    <s v="Jan"/>
  </r>
  <r>
    <n v="3694"/>
    <d v="2026-01-19T00:00:00"/>
    <n v="2026"/>
    <s v="Q1"/>
    <n v="1"/>
    <x v="0"/>
    <x v="0"/>
    <x v="0"/>
    <x v="2"/>
    <s v="Returning"/>
    <x v="2"/>
    <x v="2"/>
    <n v="1"/>
    <n v="35.46"/>
    <n v="0.05"/>
    <n v="13.81"/>
    <n v="33.686999999999998"/>
    <n v="13.81"/>
    <n v="19.876999999999995"/>
    <n v="0.59004957401965141"/>
    <n v="2026"/>
    <s v="Q1"/>
    <n v="1"/>
    <s v="Jan"/>
  </r>
  <r>
    <n v="631"/>
    <d v="2026-01-20T00:00:00"/>
    <n v="2026"/>
    <s v="Q1"/>
    <n v="1"/>
    <x v="0"/>
    <x v="3"/>
    <x v="8"/>
    <x v="3"/>
    <s v="Returning"/>
    <x v="2"/>
    <x v="18"/>
    <n v="1"/>
    <n v="165.42"/>
    <n v="0"/>
    <n v="85.69"/>
    <n v="165.42"/>
    <n v="85.69"/>
    <n v="79.72999999999999"/>
    <n v="0.48198524966751299"/>
    <n v="2026"/>
    <s v="Q1"/>
    <n v="1"/>
    <s v="Jan"/>
  </r>
  <r>
    <n v="1113"/>
    <d v="2026-01-20T00:00:00"/>
    <n v="2026"/>
    <s v="Q1"/>
    <n v="1"/>
    <x v="0"/>
    <x v="2"/>
    <x v="5"/>
    <x v="0"/>
    <s v="Returning"/>
    <x v="3"/>
    <x v="19"/>
    <n v="1"/>
    <n v="122.86"/>
    <n v="0.05"/>
    <n v="60.36"/>
    <n v="116.717"/>
    <n v="60.36"/>
    <n v="56.356999999999999"/>
    <n v="0.48285168398776529"/>
    <n v="2026"/>
    <s v="Q1"/>
    <n v="1"/>
    <s v="Jan"/>
  </r>
  <r>
    <n v="1525"/>
    <d v="2026-01-20T00:00:00"/>
    <n v="2026"/>
    <s v="Q1"/>
    <n v="1"/>
    <x v="0"/>
    <x v="0"/>
    <x v="0"/>
    <x v="2"/>
    <s v="Returning"/>
    <x v="4"/>
    <x v="14"/>
    <n v="2"/>
    <n v="35.82"/>
    <n v="0"/>
    <n v="14.09"/>
    <n v="71.64"/>
    <n v="28.18"/>
    <n v="43.46"/>
    <n v="0.60664433277498608"/>
    <n v="2026"/>
    <s v="Q1"/>
    <n v="1"/>
    <s v="Jan"/>
  </r>
  <r>
    <n v="3233"/>
    <d v="2026-01-20T00:00:00"/>
    <n v="2026"/>
    <s v="Q1"/>
    <n v="1"/>
    <x v="0"/>
    <x v="0"/>
    <x v="0"/>
    <x v="0"/>
    <s v="New"/>
    <x v="3"/>
    <x v="19"/>
    <n v="3"/>
    <n v="120.29"/>
    <n v="0.1"/>
    <n v="62.41"/>
    <n v="324.78300000000002"/>
    <n v="187.23"/>
    <n v="137.55300000000003"/>
    <n v="0.42352278290427769"/>
    <n v="2026"/>
    <s v="Q1"/>
    <n v="1"/>
    <s v="Jan"/>
  </r>
  <r>
    <n v="4455"/>
    <d v="2026-01-20T00:00:00"/>
    <n v="2026"/>
    <s v="Q1"/>
    <n v="1"/>
    <x v="0"/>
    <x v="1"/>
    <x v="11"/>
    <x v="3"/>
    <s v="Returning"/>
    <x v="3"/>
    <x v="13"/>
    <n v="1"/>
    <n v="80.239999999999995"/>
    <n v="0.1"/>
    <n v="39.950000000000003"/>
    <n v="72.215999999999994"/>
    <n v="39.950000000000003"/>
    <n v="32.265999999999991"/>
    <n v="0.44679849340866279"/>
    <n v="2026"/>
    <s v="Q1"/>
    <n v="1"/>
    <s v="Jan"/>
  </r>
  <r>
    <n v="1769"/>
    <d v="2026-01-21T00:00:00"/>
    <n v="2026"/>
    <s v="Q1"/>
    <n v="1"/>
    <x v="0"/>
    <x v="0"/>
    <x v="15"/>
    <x v="2"/>
    <s v="New"/>
    <x v="4"/>
    <x v="14"/>
    <n v="2"/>
    <n v="35.97"/>
    <n v="0"/>
    <n v="13.55"/>
    <n v="71.94"/>
    <n v="27.1"/>
    <n v="44.839999999999996"/>
    <n v="0.62329719210453149"/>
    <n v="2026"/>
    <s v="Q1"/>
    <n v="1"/>
    <s v="Jan"/>
  </r>
  <r>
    <n v="3467"/>
    <d v="2026-01-21T00:00:00"/>
    <n v="2026"/>
    <s v="Q1"/>
    <n v="1"/>
    <x v="0"/>
    <x v="1"/>
    <x v="11"/>
    <x v="0"/>
    <s v="New"/>
    <x v="1"/>
    <x v="17"/>
    <n v="1"/>
    <n v="72.239999999999995"/>
    <n v="0"/>
    <n v="33.26"/>
    <n v="72.239999999999995"/>
    <n v="33.26"/>
    <n v="38.979999999999997"/>
    <n v="0.53959025470653377"/>
    <n v="2026"/>
    <s v="Q1"/>
    <n v="1"/>
    <s v="Jan"/>
  </r>
  <r>
    <n v="3911"/>
    <d v="2026-01-21T00:00:00"/>
    <n v="2026"/>
    <s v="Q1"/>
    <n v="1"/>
    <x v="0"/>
    <x v="0"/>
    <x v="15"/>
    <x v="0"/>
    <s v="Returning"/>
    <x v="1"/>
    <x v="11"/>
    <n v="5"/>
    <n v="152.81"/>
    <n v="0"/>
    <n v="78.989999999999995"/>
    <n v="764.05"/>
    <n v="394.95"/>
    <n v="369.09999999999997"/>
    <n v="0.48308356782933054"/>
    <n v="2026"/>
    <s v="Q1"/>
    <n v="1"/>
    <s v="Jan"/>
  </r>
  <r>
    <n v="4401"/>
    <d v="2026-01-21T00:00:00"/>
    <n v="2026"/>
    <s v="Q1"/>
    <n v="1"/>
    <x v="0"/>
    <x v="0"/>
    <x v="15"/>
    <x v="0"/>
    <s v="New"/>
    <x v="0"/>
    <x v="0"/>
    <n v="3"/>
    <n v="83.34"/>
    <n v="0"/>
    <n v="41.44"/>
    <n v="250.02"/>
    <n v="124.32"/>
    <n v="125.70000000000002"/>
    <n v="0.50275977921766268"/>
    <n v="2026"/>
    <s v="Q1"/>
    <n v="1"/>
    <s v="Jan"/>
  </r>
  <r>
    <n v="4864"/>
    <d v="2026-01-21T00:00:00"/>
    <n v="2026"/>
    <s v="Q1"/>
    <n v="1"/>
    <x v="0"/>
    <x v="3"/>
    <x v="13"/>
    <x v="0"/>
    <s v="Returning"/>
    <x v="4"/>
    <x v="14"/>
    <n v="1"/>
    <n v="35.869999999999997"/>
    <n v="0"/>
    <n v="13.64"/>
    <n v="35.869999999999997"/>
    <n v="13.64"/>
    <n v="22.229999999999997"/>
    <n v="0.61973794257039305"/>
    <n v="2026"/>
    <s v="Q1"/>
    <n v="1"/>
    <s v="Jan"/>
  </r>
  <r>
    <n v="347"/>
    <d v="2026-01-22T00:00:00"/>
    <n v="2026"/>
    <s v="Q1"/>
    <n v="1"/>
    <x v="0"/>
    <x v="3"/>
    <x v="4"/>
    <x v="3"/>
    <s v="New"/>
    <x v="3"/>
    <x v="7"/>
    <n v="1"/>
    <n v="199.42"/>
    <n v="0.05"/>
    <n v="101.82"/>
    <n v="189.44899999999998"/>
    <n v="101.82"/>
    <n v="87.628999999999991"/>
    <n v="0.46254664843836601"/>
    <n v="2026"/>
    <s v="Q1"/>
    <n v="1"/>
    <s v="Jan"/>
  </r>
  <r>
    <n v="2051"/>
    <d v="2026-01-22T00:00:00"/>
    <n v="2026"/>
    <s v="Q1"/>
    <n v="1"/>
    <x v="0"/>
    <x v="2"/>
    <x v="5"/>
    <x v="0"/>
    <s v="New"/>
    <x v="3"/>
    <x v="5"/>
    <n v="3"/>
    <n v="347.41"/>
    <n v="0.1"/>
    <n v="192.13"/>
    <n v="938.00700000000006"/>
    <n v="576.39"/>
    <n v="361.61700000000008"/>
    <n v="0.38551631277804971"/>
    <n v="2026"/>
    <s v="Q1"/>
    <n v="1"/>
    <s v="Jan"/>
  </r>
  <r>
    <n v="2314"/>
    <d v="2026-01-22T00:00:00"/>
    <n v="2026"/>
    <s v="Q1"/>
    <n v="1"/>
    <x v="0"/>
    <x v="0"/>
    <x v="9"/>
    <x v="0"/>
    <s v="New"/>
    <x v="0"/>
    <x v="6"/>
    <n v="1"/>
    <n v="40.28"/>
    <n v="0"/>
    <n v="16.79"/>
    <n v="40.28"/>
    <n v="16.79"/>
    <n v="23.490000000000002"/>
    <n v="0.58316782522343602"/>
    <n v="2026"/>
    <s v="Q1"/>
    <n v="1"/>
    <s v="Jan"/>
  </r>
  <r>
    <n v="3861"/>
    <d v="2026-01-22T00:00:00"/>
    <n v="2026"/>
    <s v="Q1"/>
    <n v="1"/>
    <x v="0"/>
    <x v="3"/>
    <x v="13"/>
    <x v="0"/>
    <s v="Returning"/>
    <x v="3"/>
    <x v="7"/>
    <n v="3"/>
    <n v="195.49"/>
    <n v="0.05"/>
    <n v="106.38"/>
    <n v="557.14649999999995"/>
    <n v="319.14"/>
    <n v="238.00649999999996"/>
    <n v="0.42718836069148775"/>
    <n v="2026"/>
    <s v="Q1"/>
    <n v="1"/>
    <s v="Jan"/>
  </r>
  <r>
    <n v="843"/>
    <d v="2026-01-23T00:00:00"/>
    <n v="2026"/>
    <s v="Q1"/>
    <n v="1"/>
    <x v="0"/>
    <x v="1"/>
    <x v="11"/>
    <x v="0"/>
    <s v="Returning"/>
    <x v="4"/>
    <x v="14"/>
    <n v="2"/>
    <n v="35.75"/>
    <n v="0"/>
    <n v="13.94"/>
    <n v="71.5"/>
    <n v="27.88"/>
    <n v="43.620000000000005"/>
    <n v="0.61006993006993016"/>
    <n v="2026"/>
    <s v="Q1"/>
    <n v="1"/>
    <s v="Jan"/>
  </r>
  <r>
    <n v="868"/>
    <d v="2026-01-23T00:00:00"/>
    <n v="2026"/>
    <s v="Q1"/>
    <n v="1"/>
    <x v="0"/>
    <x v="0"/>
    <x v="15"/>
    <x v="0"/>
    <s v="Returning"/>
    <x v="0"/>
    <x v="8"/>
    <n v="1"/>
    <n v="103.39"/>
    <n v="0"/>
    <n v="51.32"/>
    <n v="103.39"/>
    <n v="51.32"/>
    <n v="52.07"/>
    <n v="0.50362704323435536"/>
    <n v="2026"/>
    <s v="Q1"/>
    <n v="1"/>
    <s v="Jan"/>
  </r>
  <r>
    <n v="890"/>
    <d v="2026-01-23T00:00:00"/>
    <n v="2026"/>
    <s v="Q1"/>
    <n v="1"/>
    <x v="0"/>
    <x v="0"/>
    <x v="15"/>
    <x v="0"/>
    <s v="New"/>
    <x v="3"/>
    <x v="13"/>
    <n v="3"/>
    <n v="81.98"/>
    <n v="0.1"/>
    <n v="40.229999999999997"/>
    <n v="221.346"/>
    <n v="120.69"/>
    <n v="100.65600000000001"/>
    <n v="0.45474505977067581"/>
    <n v="2026"/>
    <s v="Q1"/>
    <n v="1"/>
    <s v="Jan"/>
  </r>
  <r>
    <n v="2185"/>
    <d v="2026-01-23T00:00:00"/>
    <n v="2026"/>
    <s v="Q1"/>
    <n v="1"/>
    <x v="0"/>
    <x v="2"/>
    <x v="2"/>
    <x v="1"/>
    <s v="Business"/>
    <x v="3"/>
    <x v="5"/>
    <n v="10"/>
    <n v="337.69"/>
    <n v="0.1"/>
    <n v="200.27"/>
    <n v="3039.21"/>
    <n v="2002.7"/>
    <n v="1036.51"/>
    <n v="0.34104586389226149"/>
    <n v="2026"/>
    <s v="Q1"/>
    <n v="1"/>
    <s v="Jan"/>
  </r>
  <r>
    <n v="2335"/>
    <d v="2026-01-23T00:00:00"/>
    <n v="2026"/>
    <s v="Q1"/>
    <n v="1"/>
    <x v="0"/>
    <x v="3"/>
    <x v="8"/>
    <x v="0"/>
    <s v="New"/>
    <x v="3"/>
    <x v="5"/>
    <n v="2"/>
    <n v="333.29"/>
    <n v="0"/>
    <n v="197.18"/>
    <n v="666.58"/>
    <n v="394.36"/>
    <n v="272.22000000000003"/>
    <n v="0.40838308980167426"/>
    <n v="2026"/>
    <s v="Q1"/>
    <n v="1"/>
    <s v="Jan"/>
  </r>
  <r>
    <n v="2784"/>
    <d v="2026-01-23T00:00:00"/>
    <n v="2026"/>
    <s v="Q1"/>
    <n v="1"/>
    <x v="0"/>
    <x v="0"/>
    <x v="15"/>
    <x v="2"/>
    <s v="New"/>
    <x v="0"/>
    <x v="0"/>
    <n v="1"/>
    <n v="80.11"/>
    <n v="0.05"/>
    <n v="43.54"/>
    <n v="76.104500000000002"/>
    <n v="43.54"/>
    <n v="32.564500000000002"/>
    <n v="0.42789191177919839"/>
    <n v="2026"/>
    <s v="Q1"/>
    <n v="1"/>
    <s v="Jan"/>
  </r>
  <r>
    <n v="3820"/>
    <d v="2026-01-23T00:00:00"/>
    <n v="2026"/>
    <s v="Q1"/>
    <n v="1"/>
    <x v="0"/>
    <x v="3"/>
    <x v="13"/>
    <x v="2"/>
    <s v="New"/>
    <x v="3"/>
    <x v="13"/>
    <n v="1"/>
    <n v="82.6"/>
    <n v="0.05"/>
    <n v="38.299999999999997"/>
    <n v="78.469999999999985"/>
    <n v="38.299999999999997"/>
    <n v="40.169999999999987"/>
    <n v="0.51191538167452522"/>
    <n v="2026"/>
    <s v="Q1"/>
    <n v="1"/>
    <s v="Jan"/>
  </r>
  <r>
    <n v="994"/>
    <d v="2026-01-24T00:00:00"/>
    <n v="2026"/>
    <s v="Q1"/>
    <n v="1"/>
    <x v="0"/>
    <x v="0"/>
    <x v="15"/>
    <x v="0"/>
    <s v="Returning"/>
    <x v="1"/>
    <x v="1"/>
    <n v="1"/>
    <n v="94.07"/>
    <n v="0"/>
    <n v="46.28"/>
    <n v="94.07"/>
    <n v="46.28"/>
    <n v="47.789999999999992"/>
    <n v="0.50802593813117891"/>
    <n v="2026"/>
    <s v="Q1"/>
    <n v="1"/>
    <s v="Jan"/>
  </r>
  <r>
    <n v="1643"/>
    <d v="2026-01-24T00:00:00"/>
    <n v="2026"/>
    <s v="Q1"/>
    <n v="1"/>
    <x v="0"/>
    <x v="0"/>
    <x v="15"/>
    <x v="0"/>
    <s v="Returning"/>
    <x v="2"/>
    <x v="18"/>
    <n v="1"/>
    <n v="163.71"/>
    <n v="0"/>
    <n v="90.06"/>
    <n v="163.71"/>
    <n v="90.06"/>
    <n v="73.650000000000006"/>
    <n v="0.44988088693421296"/>
    <n v="2026"/>
    <s v="Q1"/>
    <n v="1"/>
    <s v="Jan"/>
  </r>
  <r>
    <n v="1971"/>
    <d v="2026-01-24T00:00:00"/>
    <n v="2026"/>
    <s v="Q1"/>
    <n v="1"/>
    <x v="0"/>
    <x v="3"/>
    <x v="8"/>
    <x v="2"/>
    <s v="Returning"/>
    <x v="3"/>
    <x v="7"/>
    <n v="4"/>
    <n v="191.43"/>
    <n v="0"/>
    <n v="106.82"/>
    <n v="765.72"/>
    <n v="427.28"/>
    <n v="338.44000000000005"/>
    <n v="0.441989238886277"/>
    <n v="2026"/>
    <s v="Q1"/>
    <n v="1"/>
    <s v="Jan"/>
  </r>
  <r>
    <n v="2828"/>
    <d v="2026-01-24T00:00:00"/>
    <n v="2026"/>
    <s v="Q1"/>
    <n v="1"/>
    <x v="0"/>
    <x v="1"/>
    <x v="11"/>
    <x v="1"/>
    <s v="Business"/>
    <x v="2"/>
    <x v="9"/>
    <n v="3"/>
    <n v="46.94"/>
    <n v="0.05"/>
    <n v="18.18"/>
    <n v="133.779"/>
    <n v="54.54"/>
    <n v="79.239000000000004"/>
    <n v="0.59231269481757232"/>
    <n v="2026"/>
    <s v="Q1"/>
    <n v="1"/>
    <s v="Jan"/>
  </r>
  <r>
    <n v="5175"/>
    <d v="2026-01-24T00:00:00"/>
    <n v="2026"/>
    <s v="Q1"/>
    <n v="1"/>
    <x v="0"/>
    <x v="3"/>
    <x v="7"/>
    <x v="0"/>
    <s v="Returning"/>
    <x v="1"/>
    <x v="3"/>
    <n v="1"/>
    <n v="147.21"/>
    <n v="0"/>
    <n v="79.510000000000005"/>
    <n v="147.21"/>
    <n v="79.510000000000005"/>
    <n v="67.7"/>
    <n v="0.45988723592147274"/>
    <n v="2026"/>
    <s v="Q1"/>
    <n v="1"/>
    <s v="Jan"/>
  </r>
  <r>
    <n v="1874"/>
    <d v="2026-01-25T00:00:00"/>
    <n v="2026"/>
    <s v="Q1"/>
    <n v="1"/>
    <x v="0"/>
    <x v="0"/>
    <x v="0"/>
    <x v="0"/>
    <s v="Business"/>
    <x v="2"/>
    <x v="2"/>
    <n v="1"/>
    <n v="35.729999999999997"/>
    <n v="0"/>
    <n v="13.57"/>
    <n v="35.729999999999997"/>
    <n v="13.57"/>
    <n v="22.159999999999997"/>
    <n v="0.62020710887209629"/>
    <n v="2026"/>
    <s v="Q1"/>
    <n v="1"/>
    <s v="Jan"/>
  </r>
  <r>
    <n v="2490"/>
    <d v="2026-01-25T00:00:00"/>
    <n v="2026"/>
    <s v="Q1"/>
    <n v="1"/>
    <x v="0"/>
    <x v="1"/>
    <x v="14"/>
    <x v="0"/>
    <s v="New"/>
    <x v="0"/>
    <x v="8"/>
    <n v="2"/>
    <n v="103.99"/>
    <n v="0.15"/>
    <n v="51.94"/>
    <n v="176.78299999999999"/>
    <n v="103.88"/>
    <n v="72.902999999999992"/>
    <n v="0.41238693765803269"/>
    <n v="2026"/>
    <s v="Q1"/>
    <n v="1"/>
    <s v="Jan"/>
  </r>
  <r>
    <n v="5078"/>
    <d v="2026-01-25T00:00:00"/>
    <n v="2026"/>
    <s v="Q1"/>
    <n v="1"/>
    <x v="0"/>
    <x v="1"/>
    <x v="12"/>
    <x v="0"/>
    <s v="Returning"/>
    <x v="1"/>
    <x v="17"/>
    <n v="2"/>
    <n v="72.739999999999995"/>
    <n v="0"/>
    <n v="31.96"/>
    <n v="145.47999999999999"/>
    <n v="63.92"/>
    <n v="81.559999999999988"/>
    <n v="0.56062689029419843"/>
    <n v="2026"/>
    <s v="Q1"/>
    <n v="1"/>
    <s v="Jan"/>
  </r>
  <r>
    <n v="230"/>
    <d v="2026-01-26T00:00:00"/>
    <n v="2026"/>
    <s v="Q1"/>
    <n v="1"/>
    <x v="0"/>
    <x v="2"/>
    <x v="10"/>
    <x v="2"/>
    <s v="Returning"/>
    <x v="0"/>
    <x v="8"/>
    <n v="1"/>
    <n v="100.01"/>
    <n v="0.05"/>
    <n v="49.41"/>
    <n v="95.009500000000003"/>
    <n v="49.41"/>
    <n v="45.599500000000006"/>
    <n v="0.47994674216788852"/>
    <n v="2026"/>
    <s v="Q1"/>
    <n v="1"/>
    <s v="Jan"/>
  </r>
  <r>
    <n v="1757"/>
    <d v="2026-01-26T00:00:00"/>
    <n v="2026"/>
    <s v="Q1"/>
    <n v="1"/>
    <x v="0"/>
    <x v="3"/>
    <x v="7"/>
    <x v="0"/>
    <s v="Business"/>
    <x v="2"/>
    <x v="9"/>
    <n v="2"/>
    <n v="45.73"/>
    <n v="0"/>
    <n v="18.11"/>
    <n v="91.46"/>
    <n v="36.22"/>
    <n v="55.239999999999995"/>
    <n v="0.60397988191559149"/>
    <n v="2026"/>
    <s v="Q1"/>
    <n v="1"/>
    <s v="Jan"/>
  </r>
  <r>
    <n v="1944"/>
    <d v="2026-01-26T00:00:00"/>
    <n v="2026"/>
    <s v="Q1"/>
    <n v="1"/>
    <x v="0"/>
    <x v="2"/>
    <x v="16"/>
    <x v="0"/>
    <s v="Returning"/>
    <x v="1"/>
    <x v="3"/>
    <n v="2"/>
    <n v="143.66"/>
    <n v="0.15"/>
    <n v="78.14"/>
    <n v="244.22199999999998"/>
    <n v="156.28"/>
    <n v="87.941999999999979"/>
    <n v="0.36009040954541355"/>
    <n v="2026"/>
    <s v="Q1"/>
    <n v="1"/>
    <s v="Jan"/>
  </r>
  <r>
    <n v="3485"/>
    <d v="2026-01-26T00:00:00"/>
    <n v="2026"/>
    <s v="Q1"/>
    <n v="1"/>
    <x v="0"/>
    <x v="2"/>
    <x v="10"/>
    <x v="0"/>
    <s v="Business"/>
    <x v="3"/>
    <x v="19"/>
    <n v="2"/>
    <n v="121.88"/>
    <n v="0.05"/>
    <n v="62.17"/>
    <n v="231.57199999999997"/>
    <n v="124.34"/>
    <n v="107.23199999999997"/>
    <n v="0.46306116456220953"/>
    <n v="2026"/>
    <s v="Q1"/>
    <n v="1"/>
    <s v="Jan"/>
  </r>
  <r>
    <n v="4002"/>
    <d v="2026-01-26T00:00:00"/>
    <n v="2026"/>
    <s v="Q1"/>
    <n v="1"/>
    <x v="0"/>
    <x v="0"/>
    <x v="15"/>
    <x v="0"/>
    <s v="Returning"/>
    <x v="4"/>
    <x v="16"/>
    <n v="3"/>
    <n v="50.92"/>
    <n v="0.05"/>
    <n v="21.87"/>
    <n v="145.12199999999999"/>
    <n v="65.61"/>
    <n v="79.511999999999986"/>
    <n v="0.54789763095877941"/>
    <n v="2026"/>
    <s v="Q1"/>
    <n v="1"/>
    <s v="Jan"/>
  </r>
  <r>
    <n v="818"/>
    <d v="2026-01-27T00:00:00"/>
    <n v="2026"/>
    <s v="Q1"/>
    <n v="1"/>
    <x v="0"/>
    <x v="0"/>
    <x v="0"/>
    <x v="0"/>
    <s v="Returning"/>
    <x v="0"/>
    <x v="8"/>
    <n v="1"/>
    <n v="103.78"/>
    <n v="0"/>
    <n v="49.36"/>
    <n v="103.78"/>
    <n v="49.36"/>
    <n v="54.42"/>
    <n v="0.52437849296588934"/>
    <n v="2026"/>
    <s v="Q1"/>
    <n v="1"/>
    <s v="Jan"/>
  </r>
  <r>
    <n v="1439"/>
    <d v="2026-01-27T00:00:00"/>
    <n v="2026"/>
    <s v="Q1"/>
    <n v="1"/>
    <x v="0"/>
    <x v="1"/>
    <x v="6"/>
    <x v="3"/>
    <s v="New"/>
    <x v="1"/>
    <x v="11"/>
    <n v="2"/>
    <n v="157.16999999999999"/>
    <n v="0"/>
    <n v="81.260000000000005"/>
    <n v="314.33999999999997"/>
    <n v="162.52000000000001"/>
    <n v="151.81999999999996"/>
    <n v="0.4829802125087484"/>
    <n v="2026"/>
    <s v="Q1"/>
    <n v="1"/>
    <s v="Jan"/>
  </r>
  <r>
    <n v="1616"/>
    <d v="2026-01-27T00:00:00"/>
    <n v="2026"/>
    <s v="Q1"/>
    <n v="1"/>
    <x v="0"/>
    <x v="1"/>
    <x v="12"/>
    <x v="0"/>
    <s v="Business"/>
    <x v="2"/>
    <x v="15"/>
    <n v="2"/>
    <n v="132.91999999999999"/>
    <n v="0"/>
    <n v="69.02"/>
    <n v="265.83999999999997"/>
    <n v="138.04"/>
    <n v="127.79999999999998"/>
    <n v="0.48074029491423409"/>
    <n v="2026"/>
    <s v="Q1"/>
    <n v="1"/>
    <s v="Jan"/>
  </r>
  <r>
    <n v="1798"/>
    <d v="2026-01-27T00:00:00"/>
    <n v="2026"/>
    <s v="Q1"/>
    <n v="1"/>
    <x v="0"/>
    <x v="3"/>
    <x v="8"/>
    <x v="2"/>
    <s v="Returning"/>
    <x v="1"/>
    <x v="17"/>
    <n v="1"/>
    <n v="71.41"/>
    <n v="0.05"/>
    <n v="32.28"/>
    <n v="67.839499999999987"/>
    <n v="32.28"/>
    <n v="35.559499999999986"/>
    <n v="0.52417102130764515"/>
    <n v="2026"/>
    <s v="Q1"/>
    <n v="1"/>
    <s v="Jan"/>
  </r>
  <r>
    <n v="4449"/>
    <d v="2026-01-27T00:00:00"/>
    <n v="2026"/>
    <s v="Q1"/>
    <n v="1"/>
    <x v="0"/>
    <x v="3"/>
    <x v="8"/>
    <x v="0"/>
    <s v="New"/>
    <x v="3"/>
    <x v="7"/>
    <n v="1"/>
    <n v="199.67"/>
    <n v="0"/>
    <n v="103.81"/>
    <n v="199.67"/>
    <n v="103.81"/>
    <n v="95.859999999999985"/>
    <n v="0.4800921520508839"/>
    <n v="2026"/>
    <s v="Q1"/>
    <n v="1"/>
    <s v="Jan"/>
  </r>
  <r>
    <n v="4473"/>
    <d v="2026-01-27T00:00:00"/>
    <n v="2026"/>
    <s v="Q1"/>
    <n v="1"/>
    <x v="0"/>
    <x v="0"/>
    <x v="0"/>
    <x v="2"/>
    <s v="Returning"/>
    <x v="3"/>
    <x v="7"/>
    <n v="1"/>
    <n v="196.88"/>
    <n v="0"/>
    <n v="102.76"/>
    <n v="196.88"/>
    <n v="102.76"/>
    <n v="94.11999999999999"/>
    <n v="0.47805770012190163"/>
    <n v="2026"/>
    <s v="Q1"/>
    <n v="1"/>
    <s v="Jan"/>
  </r>
  <r>
    <n v="203"/>
    <d v="2026-01-28T00:00:00"/>
    <n v="2026"/>
    <s v="Q1"/>
    <n v="1"/>
    <x v="0"/>
    <x v="3"/>
    <x v="7"/>
    <x v="0"/>
    <s v="Returning"/>
    <x v="0"/>
    <x v="4"/>
    <n v="3"/>
    <n v="49.95"/>
    <n v="0"/>
    <n v="22.55"/>
    <n v="149.85000000000002"/>
    <n v="67.650000000000006"/>
    <n v="82.200000000000017"/>
    <n v="0.54854854854854862"/>
    <n v="2026"/>
    <s v="Q1"/>
    <n v="1"/>
    <s v="Jan"/>
  </r>
  <r>
    <n v="1654"/>
    <d v="2026-01-28T00:00:00"/>
    <n v="2026"/>
    <s v="Q1"/>
    <n v="1"/>
    <x v="0"/>
    <x v="1"/>
    <x v="6"/>
    <x v="3"/>
    <s v="Business"/>
    <x v="1"/>
    <x v="17"/>
    <n v="1"/>
    <n v="70.41"/>
    <n v="0"/>
    <n v="32.74"/>
    <n v="70.41"/>
    <n v="32.74"/>
    <n v="37.669999999999995"/>
    <n v="0.53500923164323244"/>
    <n v="2026"/>
    <s v="Q1"/>
    <n v="1"/>
    <s v="Jan"/>
  </r>
  <r>
    <n v="2203"/>
    <d v="2026-01-28T00:00:00"/>
    <n v="2026"/>
    <s v="Q1"/>
    <n v="1"/>
    <x v="0"/>
    <x v="2"/>
    <x v="16"/>
    <x v="3"/>
    <s v="Returning"/>
    <x v="1"/>
    <x v="17"/>
    <n v="2"/>
    <n v="70.290000000000006"/>
    <n v="0.15"/>
    <n v="31.84"/>
    <n v="119.49300000000001"/>
    <n v="63.68"/>
    <n v="55.813000000000009"/>
    <n v="0.46708175374289712"/>
    <n v="2026"/>
    <s v="Q1"/>
    <n v="1"/>
    <s v="Jan"/>
  </r>
  <r>
    <n v="3352"/>
    <d v="2026-01-28T00:00:00"/>
    <n v="2026"/>
    <s v="Q1"/>
    <n v="1"/>
    <x v="0"/>
    <x v="2"/>
    <x v="16"/>
    <x v="0"/>
    <s v="Business"/>
    <x v="1"/>
    <x v="1"/>
    <n v="4"/>
    <n v="91.46"/>
    <n v="0"/>
    <n v="44.04"/>
    <n v="365.84"/>
    <n v="176.16"/>
    <n v="189.67999999999998"/>
    <n v="0.51847802317953207"/>
    <n v="2026"/>
    <s v="Q1"/>
    <n v="1"/>
    <s v="Jan"/>
  </r>
  <r>
    <n v="183"/>
    <d v="2026-01-29T00:00:00"/>
    <n v="2026"/>
    <s v="Q1"/>
    <n v="1"/>
    <x v="0"/>
    <x v="1"/>
    <x v="12"/>
    <x v="0"/>
    <s v="New"/>
    <x v="3"/>
    <x v="19"/>
    <n v="2"/>
    <n v="123.27"/>
    <n v="0"/>
    <n v="60.26"/>
    <n v="246.54"/>
    <n v="120.52"/>
    <n v="126.02"/>
    <n v="0.51115437657175311"/>
    <n v="2026"/>
    <s v="Q1"/>
    <n v="1"/>
    <s v="Jan"/>
  </r>
  <r>
    <n v="3525"/>
    <d v="2026-01-29T00:00:00"/>
    <n v="2026"/>
    <s v="Q1"/>
    <n v="1"/>
    <x v="0"/>
    <x v="2"/>
    <x v="5"/>
    <x v="1"/>
    <s v="Business"/>
    <x v="4"/>
    <x v="16"/>
    <n v="3"/>
    <n v="49.63"/>
    <n v="0.1"/>
    <n v="22.06"/>
    <n v="134.001"/>
    <n v="66.179999999999993"/>
    <n v="67.821000000000012"/>
    <n v="0.50612308863366695"/>
    <n v="2026"/>
    <s v="Q1"/>
    <n v="1"/>
    <s v="Jan"/>
  </r>
  <r>
    <n v="4299"/>
    <d v="2026-01-29T00:00:00"/>
    <n v="2026"/>
    <s v="Q1"/>
    <n v="1"/>
    <x v="0"/>
    <x v="0"/>
    <x v="9"/>
    <x v="1"/>
    <s v="Business"/>
    <x v="2"/>
    <x v="15"/>
    <n v="12"/>
    <n v="132.21"/>
    <n v="0.1"/>
    <n v="68.95"/>
    <n v="1427.8679999999999"/>
    <n v="827.40000000000009"/>
    <n v="600.46799999999985"/>
    <n v="0.42053467127213429"/>
    <n v="2026"/>
    <s v="Q1"/>
    <n v="1"/>
    <s v="Jan"/>
  </r>
  <r>
    <n v="748"/>
    <d v="2026-01-30T00:00:00"/>
    <n v="2026"/>
    <s v="Q1"/>
    <n v="1"/>
    <x v="0"/>
    <x v="1"/>
    <x v="1"/>
    <x v="2"/>
    <s v="Business"/>
    <x v="0"/>
    <x v="6"/>
    <n v="1"/>
    <n v="39.549999999999997"/>
    <n v="0"/>
    <n v="17.059999999999999"/>
    <n v="39.549999999999997"/>
    <n v="17.059999999999999"/>
    <n v="22.49"/>
    <n v="0.56864728192161818"/>
    <n v="2026"/>
    <s v="Q1"/>
    <n v="1"/>
    <s v="Jan"/>
  </r>
  <r>
    <n v="3117"/>
    <d v="2026-01-30T00:00:00"/>
    <n v="2026"/>
    <s v="Q1"/>
    <n v="1"/>
    <x v="0"/>
    <x v="1"/>
    <x v="12"/>
    <x v="0"/>
    <s v="New"/>
    <x v="3"/>
    <x v="13"/>
    <n v="3"/>
    <n v="80.08"/>
    <n v="0"/>
    <n v="39.450000000000003"/>
    <n v="240.24"/>
    <n v="118.35000000000001"/>
    <n v="121.89"/>
    <n v="0.50736763236763238"/>
    <n v="2026"/>
    <s v="Q1"/>
    <n v="1"/>
    <s v="Jan"/>
  </r>
  <r>
    <n v="3328"/>
    <d v="2026-01-30T00:00:00"/>
    <n v="2026"/>
    <s v="Q1"/>
    <n v="1"/>
    <x v="0"/>
    <x v="2"/>
    <x v="5"/>
    <x v="2"/>
    <s v="Returning"/>
    <x v="4"/>
    <x v="12"/>
    <n v="1"/>
    <n v="120.48"/>
    <n v="0"/>
    <n v="69.55"/>
    <n v="120.48"/>
    <n v="69.55"/>
    <n v="50.930000000000007"/>
    <n v="0.42272576361221786"/>
    <n v="2026"/>
    <s v="Q1"/>
    <n v="1"/>
    <s v="Jan"/>
  </r>
  <r>
    <n v="3822"/>
    <d v="2026-01-30T00:00:00"/>
    <n v="2026"/>
    <s v="Q1"/>
    <n v="1"/>
    <x v="0"/>
    <x v="3"/>
    <x v="7"/>
    <x v="0"/>
    <s v="Returning"/>
    <x v="4"/>
    <x v="10"/>
    <n v="1"/>
    <n v="39.369999999999997"/>
    <n v="0.05"/>
    <n v="14.66"/>
    <n v="37.401499999999999"/>
    <n v="14.66"/>
    <n v="22.741499999999998"/>
    <n v="0.60803711081106371"/>
    <n v="2026"/>
    <s v="Q1"/>
    <n v="1"/>
    <s v="Jan"/>
  </r>
  <r>
    <n v="4125"/>
    <d v="2026-01-30T00:00:00"/>
    <n v="2026"/>
    <s v="Q1"/>
    <n v="1"/>
    <x v="0"/>
    <x v="1"/>
    <x v="12"/>
    <x v="1"/>
    <s v="Business"/>
    <x v="3"/>
    <x v="13"/>
    <n v="8"/>
    <n v="81.06"/>
    <n v="0.15"/>
    <n v="39.549999999999997"/>
    <n v="551.20799999999997"/>
    <n v="316.39999999999998"/>
    <n v="234.80799999999999"/>
    <n v="0.42598801178502488"/>
    <n v="2026"/>
    <s v="Q1"/>
    <n v="1"/>
    <s v="Jan"/>
  </r>
  <r>
    <n v="4592"/>
    <d v="2026-01-30T00:00:00"/>
    <n v="2026"/>
    <s v="Q1"/>
    <n v="1"/>
    <x v="0"/>
    <x v="1"/>
    <x v="12"/>
    <x v="3"/>
    <s v="Returning"/>
    <x v="4"/>
    <x v="12"/>
    <n v="5"/>
    <n v="120.4"/>
    <n v="0"/>
    <n v="69.510000000000005"/>
    <n v="602"/>
    <n v="347.55"/>
    <n v="254.45"/>
    <n v="0.42267441860465116"/>
    <n v="2026"/>
    <s v="Q1"/>
    <n v="1"/>
    <s v="Jan"/>
  </r>
  <r>
    <n v="373"/>
    <d v="2026-01-31T00:00:00"/>
    <n v="2026"/>
    <s v="Q1"/>
    <n v="1"/>
    <x v="0"/>
    <x v="2"/>
    <x v="10"/>
    <x v="1"/>
    <s v="Business"/>
    <x v="2"/>
    <x v="9"/>
    <n v="10"/>
    <n v="47.71"/>
    <n v="0.1"/>
    <n v="18.649999999999999"/>
    <n v="429.39000000000004"/>
    <n v="186.5"/>
    <n v="242.89000000000004"/>
    <n v="0.56566291716155481"/>
    <n v="2026"/>
    <s v="Q1"/>
    <n v="1"/>
    <s v="Jan"/>
  </r>
  <r>
    <n v="672"/>
    <d v="2026-01-31T00:00:00"/>
    <n v="2026"/>
    <s v="Q1"/>
    <n v="1"/>
    <x v="0"/>
    <x v="0"/>
    <x v="9"/>
    <x v="0"/>
    <s v="Business"/>
    <x v="0"/>
    <x v="8"/>
    <n v="1"/>
    <n v="102.92"/>
    <n v="0.05"/>
    <n v="50.92"/>
    <n v="97.774000000000001"/>
    <n v="50.92"/>
    <n v="46.853999999999999"/>
    <n v="0.4792071511853867"/>
    <n v="2026"/>
    <s v="Q1"/>
    <n v="1"/>
    <s v="Jan"/>
  </r>
  <r>
    <n v="1125"/>
    <d v="2026-01-31T00:00:00"/>
    <n v="2026"/>
    <s v="Q1"/>
    <n v="1"/>
    <x v="0"/>
    <x v="1"/>
    <x v="1"/>
    <x v="0"/>
    <s v="Returning"/>
    <x v="1"/>
    <x v="17"/>
    <n v="1"/>
    <n v="72.69"/>
    <n v="0.1"/>
    <n v="32.67"/>
    <n v="65.421000000000006"/>
    <n v="32.67"/>
    <n v="32.751000000000005"/>
    <n v="0.50061906727197691"/>
    <n v="2026"/>
    <s v="Q1"/>
    <n v="1"/>
    <s v="Jan"/>
  </r>
  <r>
    <n v="1164"/>
    <d v="2026-01-31T00:00:00"/>
    <n v="2026"/>
    <s v="Q1"/>
    <n v="1"/>
    <x v="0"/>
    <x v="0"/>
    <x v="0"/>
    <x v="0"/>
    <s v="New"/>
    <x v="0"/>
    <x v="0"/>
    <n v="1"/>
    <n v="79.989999999999995"/>
    <n v="0.05"/>
    <n v="43.02"/>
    <n v="75.990499999999997"/>
    <n v="43.02"/>
    <n v="32.970499999999994"/>
    <n v="0.43387660299642711"/>
    <n v="2026"/>
    <s v="Q1"/>
    <n v="1"/>
    <s v="Jan"/>
  </r>
  <r>
    <n v="1613"/>
    <d v="2026-01-31T00:00:00"/>
    <n v="2026"/>
    <s v="Q1"/>
    <n v="1"/>
    <x v="0"/>
    <x v="1"/>
    <x v="6"/>
    <x v="1"/>
    <s v="Business"/>
    <x v="4"/>
    <x v="16"/>
    <n v="4"/>
    <n v="51.11"/>
    <n v="0.15"/>
    <n v="22.25"/>
    <n v="173.774"/>
    <n v="89"/>
    <n v="84.774000000000001"/>
    <n v="0.48784052850253778"/>
    <n v="2026"/>
    <s v="Q1"/>
    <n v="1"/>
    <s v="Jan"/>
  </r>
  <r>
    <n v="2149"/>
    <d v="2026-01-31T00:00:00"/>
    <n v="2026"/>
    <s v="Q1"/>
    <n v="1"/>
    <x v="0"/>
    <x v="0"/>
    <x v="15"/>
    <x v="0"/>
    <s v="Returning"/>
    <x v="4"/>
    <x v="12"/>
    <n v="2"/>
    <n v="124.83"/>
    <n v="0"/>
    <n v="70.91"/>
    <n v="249.66"/>
    <n v="141.82"/>
    <n v="107.84"/>
    <n v="0.43194744853000083"/>
    <n v="2026"/>
    <s v="Q1"/>
    <n v="1"/>
    <s v="Jan"/>
  </r>
  <r>
    <n v="2593"/>
    <d v="2026-01-31T00:00:00"/>
    <n v="2026"/>
    <s v="Q1"/>
    <n v="1"/>
    <x v="0"/>
    <x v="1"/>
    <x v="11"/>
    <x v="2"/>
    <s v="New"/>
    <x v="0"/>
    <x v="6"/>
    <n v="6"/>
    <n v="41.07"/>
    <n v="0.1"/>
    <n v="16.29"/>
    <n v="221.77800000000002"/>
    <n v="97.74"/>
    <n v="124.03800000000003"/>
    <n v="0.55928901874847825"/>
    <n v="2026"/>
    <s v="Q1"/>
    <n v="1"/>
    <s v="Jan"/>
  </r>
  <r>
    <n v="2659"/>
    <d v="2026-01-31T00:00:00"/>
    <n v="2026"/>
    <s v="Q1"/>
    <n v="1"/>
    <x v="0"/>
    <x v="0"/>
    <x v="15"/>
    <x v="0"/>
    <s v="New"/>
    <x v="2"/>
    <x v="2"/>
    <n v="1"/>
    <n v="36.020000000000003"/>
    <n v="0"/>
    <n v="13.34"/>
    <n v="36.020000000000003"/>
    <n v="13.34"/>
    <n v="22.680000000000003"/>
    <n v="0.62965019433647973"/>
    <n v="2026"/>
    <s v="Q1"/>
    <n v="1"/>
    <s v="Jan"/>
  </r>
  <r>
    <n v="3496"/>
    <d v="2026-01-31T00:00:00"/>
    <n v="2026"/>
    <s v="Q1"/>
    <n v="1"/>
    <x v="0"/>
    <x v="0"/>
    <x v="0"/>
    <x v="2"/>
    <s v="Returning"/>
    <x v="4"/>
    <x v="14"/>
    <n v="1"/>
    <n v="35.82"/>
    <n v="0.05"/>
    <n v="14.32"/>
    <n v="34.028999999999996"/>
    <n v="14.32"/>
    <n v="19.708999999999996"/>
    <n v="0.57918246201769075"/>
    <n v="2026"/>
    <s v="Q1"/>
    <n v="1"/>
    <s v="Jan"/>
  </r>
  <r>
    <n v="3889"/>
    <d v="2026-01-31T00:00:00"/>
    <n v="2026"/>
    <s v="Q1"/>
    <n v="1"/>
    <x v="0"/>
    <x v="2"/>
    <x v="3"/>
    <x v="2"/>
    <s v="Returning"/>
    <x v="0"/>
    <x v="8"/>
    <n v="3"/>
    <n v="103.94"/>
    <n v="0.1"/>
    <n v="50.67"/>
    <n v="280.63799999999998"/>
    <n v="152.01"/>
    <n v="128.62799999999999"/>
    <n v="0.45834135077929572"/>
    <n v="2026"/>
    <s v="Q1"/>
    <n v="1"/>
    <s v="Jan"/>
  </r>
  <r>
    <n v="1432"/>
    <d v="2026-02-01T00:00:00"/>
    <n v="2026"/>
    <s v="Q2"/>
    <n v="2"/>
    <x v="1"/>
    <x v="0"/>
    <x v="0"/>
    <x v="0"/>
    <s v="Returning"/>
    <x v="1"/>
    <x v="3"/>
    <n v="1"/>
    <n v="140.53"/>
    <n v="0"/>
    <n v="77.36"/>
    <n v="140.53"/>
    <n v="77.36"/>
    <n v="63.17"/>
    <n v="0.44951255959581587"/>
    <n v="2026"/>
    <s v="Q1"/>
    <n v="2"/>
    <s v="Feb"/>
  </r>
  <r>
    <n v="1778"/>
    <d v="2026-02-01T00:00:00"/>
    <n v="2026"/>
    <s v="Q2"/>
    <n v="2"/>
    <x v="1"/>
    <x v="3"/>
    <x v="7"/>
    <x v="2"/>
    <s v="Returning"/>
    <x v="1"/>
    <x v="3"/>
    <n v="1"/>
    <n v="142.03"/>
    <n v="0.05"/>
    <n v="77.069999999999993"/>
    <n v="134.92849999999999"/>
    <n v="77.069999999999993"/>
    <n v="57.858499999999992"/>
    <n v="0.42880859121682963"/>
    <n v="2026"/>
    <s v="Q1"/>
    <n v="2"/>
    <s v="Feb"/>
  </r>
  <r>
    <n v="2047"/>
    <d v="2026-02-01T00:00:00"/>
    <n v="2026"/>
    <s v="Q2"/>
    <n v="2"/>
    <x v="1"/>
    <x v="2"/>
    <x v="5"/>
    <x v="1"/>
    <s v="Business"/>
    <x v="3"/>
    <x v="19"/>
    <n v="12"/>
    <n v="124.84"/>
    <n v="0.1"/>
    <n v="59.47"/>
    <n v="1348.2719999999999"/>
    <n v="713.64"/>
    <n v="634.63199999999995"/>
    <n v="0.47070027412866244"/>
    <n v="2026"/>
    <s v="Q1"/>
    <n v="2"/>
    <s v="Feb"/>
  </r>
  <r>
    <n v="2668"/>
    <d v="2026-02-01T00:00:00"/>
    <n v="2026"/>
    <s v="Q2"/>
    <n v="2"/>
    <x v="1"/>
    <x v="1"/>
    <x v="12"/>
    <x v="0"/>
    <s v="Returning"/>
    <x v="4"/>
    <x v="14"/>
    <n v="3"/>
    <n v="35.36"/>
    <n v="0"/>
    <n v="13.7"/>
    <n v="106.08"/>
    <n v="41.099999999999994"/>
    <n v="64.98"/>
    <n v="0.61255656108597289"/>
    <n v="2026"/>
    <s v="Q1"/>
    <n v="2"/>
    <s v="Feb"/>
  </r>
  <r>
    <n v="2706"/>
    <d v="2026-02-01T00:00:00"/>
    <n v="2026"/>
    <s v="Q2"/>
    <n v="2"/>
    <x v="1"/>
    <x v="3"/>
    <x v="13"/>
    <x v="3"/>
    <s v="Returning"/>
    <x v="4"/>
    <x v="12"/>
    <n v="2"/>
    <n v="122.43"/>
    <n v="0"/>
    <n v="69.08"/>
    <n v="244.86"/>
    <n v="138.16"/>
    <n v="106.70000000000002"/>
    <n v="0.43575920934411505"/>
    <n v="2026"/>
    <s v="Q1"/>
    <n v="2"/>
    <s v="Feb"/>
  </r>
  <r>
    <n v="2940"/>
    <d v="2026-02-01T00:00:00"/>
    <n v="2026"/>
    <s v="Q2"/>
    <n v="2"/>
    <x v="1"/>
    <x v="0"/>
    <x v="15"/>
    <x v="3"/>
    <s v="New"/>
    <x v="1"/>
    <x v="3"/>
    <n v="2"/>
    <n v="140.47"/>
    <n v="0.05"/>
    <n v="78.39"/>
    <n v="266.89299999999997"/>
    <n v="156.78"/>
    <n v="110.11299999999997"/>
    <n v="0.41257357817552348"/>
    <n v="2026"/>
    <s v="Q1"/>
    <n v="2"/>
    <s v="Feb"/>
  </r>
  <r>
    <n v="1263"/>
    <d v="2026-02-02T00:00:00"/>
    <n v="2026"/>
    <s v="Q2"/>
    <n v="2"/>
    <x v="1"/>
    <x v="1"/>
    <x v="14"/>
    <x v="0"/>
    <s v="Returning"/>
    <x v="2"/>
    <x v="9"/>
    <n v="1"/>
    <n v="45.43"/>
    <n v="0.05"/>
    <n v="18.670000000000002"/>
    <n v="43.158499999999997"/>
    <n v="18.670000000000002"/>
    <n v="24.488499999999995"/>
    <n v="0.56740850585632019"/>
    <n v="2026"/>
    <s v="Q1"/>
    <n v="2"/>
    <s v="Feb"/>
  </r>
  <r>
    <n v="1641"/>
    <d v="2026-02-02T00:00:00"/>
    <n v="2026"/>
    <s v="Q2"/>
    <n v="2"/>
    <x v="1"/>
    <x v="3"/>
    <x v="13"/>
    <x v="1"/>
    <s v="Business"/>
    <x v="0"/>
    <x v="8"/>
    <n v="8"/>
    <n v="102.78"/>
    <n v="0.15"/>
    <n v="50.39"/>
    <n v="698.904"/>
    <n v="403.12"/>
    <n v="295.78399999999999"/>
    <n v="0.42321119924911005"/>
    <n v="2026"/>
    <s v="Q1"/>
    <n v="2"/>
    <s v="Feb"/>
  </r>
  <r>
    <n v="2014"/>
    <d v="2026-02-02T00:00:00"/>
    <n v="2026"/>
    <s v="Q2"/>
    <n v="2"/>
    <x v="1"/>
    <x v="1"/>
    <x v="11"/>
    <x v="3"/>
    <s v="New"/>
    <x v="3"/>
    <x v="19"/>
    <n v="1"/>
    <n v="123.95"/>
    <n v="0"/>
    <n v="61.32"/>
    <n v="123.95"/>
    <n v="61.32"/>
    <n v="62.63"/>
    <n v="0.50528438886647842"/>
    <n v="2026"/>
    <s v="Q1"/>
    <n v="2"/>
    <s v="Feb"/>
  </r>
  <r>
    <n v="2642"/>
    <d v="2026-02-02T00:00:00"/>
    <n v="2026"/>
    <s v="Q2"/>
    <n v="2"/>
    <x v="1"/>
    <x v="1"/>
    <x v="11"/>
    <x v="3"/>
    <s v="Returning"/>
    <x v="3"/>
    <x v="7"/>
    <n v="3"/>
    <n v="199.9"/>
    <n v="0"/>
    <n v="104.18"/>
    <n v="599.70000000000005"/>
    <n v="312.54000000000002"/>
    <n v="287.16000000000003"/>
    <n v="0.47883941970985494"/>
    <n v="2026"/>
    <s v="Q1"/>
    <n v="2"/>
    <s v="Feb"/>
  </r>
  <r>
    <n v="2929"/>
    <d v="2026-02-02T00:00:00"/>
    <n v="2026"/>
    <s v="Q2"/>
    <n v="2"/>
    <x v="1"/>
    <x v="1"/>
    <x v="12"/>
    <x v="3"/>
    <s v="Returning"/>
    <x v="1"/>
    <x v="1"/>
    <n v="1"/>
    <n v="93.78"/>
    <n v="0"/>
    <n v="44.21"/>
    <n v="93.78"/>
    <n v="44.21"/>
    <n v="49.57"/>
    <n v="0.52857752185967155"/>
    <n v="2026"/>
    <s v="Q1"/>
    <n v="2"/>
    <s v="Feb"/>
  </r>
  <r>
    <n v="3855"/>
    <d v="2026-02-02T00:00:00"/>
    <n v="2026"/>
    <s v="Q2"/>
    <n v="2"/>
    <x v="1"/>
    <x v="0"/>
    <x v="0"/>
    <x v="0"/>
    <s v="Business"/>
    <x v="4"/>
    <x v="10"/>
    <n v="1"/>
    <n v="39.39"/>
    <n v="0.1"/>
    <n v="15.09"/>
    <n v="35.451000000000001"/>
    <n v="15.09"/>
    <n v="20.361000000000001"/>
    <n v="0.57434204958957435"/>
    <n v="2026"/>
    <s v="Q1"/>
    <n v="2"/>
    <s v="Feb"/>
  </r>
  <r>
    <n v="4031"/>
    <d v="2026-02-02T00:00:00"/>
    <n v="2026"/>
    <s v="Q2"/>
    <n v="2"/>
    <x v="1"/>
    <x v="0"/>
    <x v="0"/>
    <x v="0"/>
    <s v="New"/>
    <x v="0"/>
    <x v="8"/>
    <n v="6"/>
    <n v="101.64"/>
    <n v="0"/>
    <n v="51.06"/>
    <n v="609.84"/>
    <n v="306.36"/>
    <n v="303.48"/>
    <n v="0.49763872491145217"/>
    <n v="2026"/>
    <s v="Q1"/>
    <n v="2"/>
    <s v="Feb"/>
  </r>
  <r>
    <n v="2"/>
    <d v="2026-02-03T00:00:00"/>
    <n v="2026"/>
    <s v="Q2"/>
    <n v="2"/>
    <x v="1"/>
    <x v="0"/>
    <x v="0"/>
    <x v="1"/>
    <s v="Business"/>
    <x v="4"/>
    <x v="14"/>
    <n v="12"/>
    <n v="36.74"/>
    <n v="0.2"/>
    <n v="13.53"/>
    <n v="352.70400000000001"/>
    <n v="162.35999999999999"/>
    <n v="190.34400000000002"/>
    <n v="0.53967065868263475"/>
    <n v="2026"/>
    <s v="Q1"/>
    <n v="2"/>
    <s v="Feb"/>
  </r>
  <r>
    <n v="4228"/>
    <d v="2026-02-03T00:00:00"/>
    <n v="2026"/>
    <s v="Q2"/>
    <n v="2"/>
    <x v="1"/>
    <x v="3"/>
    <x v="8"/>
    <x v="2"/>
    <s v="New"/>
    <x v="1"/>
    <x v="11"/>
    <n v="2"/>
    <n v="154.62"/>
    <n v="0"/>
    <n v="78.209999999999994"/>
    <n v="309.24"/>
    <n v="156.41999999999999"/>
    <n v="152.82000000000002"/>
    <n v="0.49417927823050062"/>
    <n v="2026"/>
    <s v="Q1"/>
    <n v="2"/>
    <s v="Feb"/>
  </r>
  <r>
    <n v="928"/>
    <d v="2026-02-04T00:00:00"/>
    <n v="2026"/>
    <s v="Q2"/>
    <n v="2"/>
    <x v="1"/>
    <x v="0"/>
    <x v="0"/>
    <x v="3"/>
    <s v="New"/>
    <x v="3"/>
    <x v="19"/>
    <n v="1"/>
    <n v="125.63"/>
    <n v="0.1"/>
    <n v="60.38"/>
    <n v="113.06699999999999"/>
    <n v="60.38"/>
    <n v="52.686999999999991"/>
    <n v="0.46598034793529497"/>
    <n v="2026"/>
    <s v="Q1"/>
    <n v="2"/>
    <s v="Feb"/>
  </r>
  <r>
    <n v="933"/>
    <d v="2026-02-04T00:00:00"/>
    <n v="2026"/>
    <s v="Q2"/>
    <n v="2"/>
    <x v="1"/>
    <x v="1"/>
    <x v="11"/>
    <x v="0"/>
    <s v="New"/>
    <x v="3"/>
    <x v="13"/>
    <n v="2"/>
    <n v="81.59"/>
    <n v="0.1"/>
    <n v="38.64"/>
    <n v="146.86200000000002"/>
    <n v="77.28"/>
    <n v="69.582000000000022"/>
    <n v="0.47379172284185161"/>
    <n v="2026"/>
    <s v="Q1"/>
    <n v="2"/>
    <s v="Feb"/>
  </r>
  <r>
    <n v="1646"/>
    <d v="2026-02-04T00:00:00"/>
    <n v="2026"/>
    <s v="Q2"/>
    <n v="2"/>
    <x v="1"/>
    <x v="2"/>
    <x v="5"/>
    <x v="0"/>
    <s v="New"/>
    <x v="2"/>
    <x v="9"/>
    <n v="2"/>
    <n v="45.81"/>
    <n v="0.1"/>
    <n v="18.420000000000002"/>
    <n v="82.458000000000013"/>
    <n v="36.840000000000003"/>
    <n v="45.618000000000009"/>
    <n v="0.55322709743141962"/>
    <n v="2026"/>
    <s v="Q1"/>
    <n v="2"/>
    <s v="Feb"/>
  </r>
  <r>
    <n v="380"/>
    <d v="2026-02-05T00:00:00"/>
    <n v="2026"/>
    <s v="Q2"/>
    <n v="2"/>
    <x v="1"/>
    <x v="1"/>
    <x v="12"/>
    <x v="0"/>
    <s v="Returning"/>
    <x v="4"/>
    <x v="12"/>
    <n v="3"/>
    <n v="125.63"/>
    <n v="0"/>
    <n v="71.05"/>
    <n v="376.89"/>
    <n v="213.14999999999998"/>
    <n v="163.74"/>
    <n v="0.43445037013452203"/>
    <n v="2026"/>
    <s v="Q1"/>
    <n v="2"/>
    <s v="Feb"/>
  </r>
  <r>
    <n v="1723"/>
    <d v="2026-02-05T00:00:00"/>
    <n v="2026"/>
    <s v="Q2"/>
    <n v="2"/>
    <x v="1"/>
    <x v="3"/>
    <x v="8"/>
    <x v="0"/>
    <s v="Returning"/>
    <x v="0"/>
    <x v="8"/>
    <n v="2"/>
    <n v="101.01"/>
    <n v="0"/>
    <n v="50.26"/>
    <n v="202.02"/>
    <n v="100.52"/>
    <n v="101.50000000000001"/>
    <n v="0.50242550242550243"/>
    <n v="2026"/>
    <s v="Q1"/>
    <n v="2"/>
    <s v="Feb"/>
  </r>
  <r>
    <n v="2529"/>
    <d v="2026-02-05T00:00:00"/>
    <n v="2026"/>
    <s v="Q2"/>
    <n v="2"/>
    <x v="1"/>
    <x v="3"/>
    <x v="13"/>
    <x v="0"/>
    <s v="Returning"/>
    <x v="1"/>
    <x v="11"/>
    <n v="6"/>
    <n v="154.22"/>
    <n v="0"/>
    <n v="79.599999999999994"/>
    <n v="925.31999999999994"/>
    <n v="477.59999999999997"/>
    <n v="447.71999999999997"/>
    <n v="0.4838542342108676"/>
    <n v="2026"/>
    <s v="Q1"/>
    <n v="2"/>
    <s v="Feb"/>
  </r>
  <r>
    <n v="2685"/>
    <d v="2026-02-05T00:00:00"/>
    <n v="2026"/>
    <s v="Q2"/>
    <n v="2"/>
    <x v="1"/>
    <x v="1"/>
    <x v="14"/>
    <x v="0"/>
    <s v="New"/>
    <x v="1"/>
    <x v="17"/>
    <n v="1"/>
    <n v="72.78"/>
    <n v="0.05"/>
    <n v="33.26"/>
    <n v="69.140999999999991"/>
    <n v="33.26"/>
    <n v="35.880999999999993"/>
    <n v="0.51895402149231273"/>
    <n v="2026"/>
    <s v="Q1"/>
    <n v="2"/>
    <s v="Feb"/>
  </r>
  <r>
    <n v="2793"/>
    <d v="2026-02-05T00:00:00"/>
    <n v="2026"/>
    <s v="Q2"/>
    <n v="2"/>
    <x v="1"/>
    <x v="1"/>
    <x v="14"/>
    <x v="1"/>
    <s v="Business"/>
    <x v="3"/>
    <x v="19"/>
    <n v="3"/>
    <n v="122.69"/>
    <n v="0.05"/>
    <n v="62.08"/>
    <n v="349.66649999999998"/>
    <n v="186.24"/>
    <n v="163.42649999999998"/>
    <n v="0.46737820180085876"/>
    <n v="2026"/>
    <s v="Q1"/>
    <n v="2"/>
    <s v="Feb"/>
  </r>
  <r>
    <n v="346"/>
    <d v="2026-02-06T00:00:00"/>
    <n v="2026"/>
    <s v="Q2"/>
    <n v="2"/>
    <x v="1"/>
    <x v="1"/>
    <x v="1"/>
    <x v="0"/>
    <s v="Business"/>
    <x v="0"/>
    <x v="8"/>
    <n v="3"/>
    <n v="103.22"/>
    <n v="0"/>
    <n v="50.74"/>
    <n v="309.65999999999997"/>
    <n v="152.22"/>
    <n v="157.43999999999997"/>
    <n v="0.50842859910869986"/>
    <n v="2026"/>
    <s v="Q1"/>
    <n v="2"/>
    <s v="Feb"/>
  </r>
  <r>
    <n v="539"/>
    <d v="2026-02-06T00:00:00"/>
    <n v="2026"/>
    <s v="Q2"/>
    <n v="2"/>
    <x v="1"/>
    <x v="0"/>
    <x v="15"/>
    <x v="3"/>
    <s v="New"/>
    <x v="1"/>
    <x v="1"/>
    <n v="3"/>
    <n v="92.96"/>
    <n v="0.15"/>
    <n v="44.56"/>
    <n v="237.048"/>
    <n v="133.68"/>
    <n v="103.36799999999999"/>
    <n v="0.43606358205932971"/>
    <n v="2026"/>
    <s v="Q1"/>
    <n v="2"/>
    <s v="Feb"/>
  </r>
  <r>
    <n v="1368"/>
    <d v="2026-02-06T00:00:00"/>
    <n v="2026"/>
    <s v="Q2"/>
    <n v="2"/>
    <x v="1"/>
    <x v="1"/>
    <x v="12"/>
    <x v="2"/>
    <s v="New"/>
    <x v="2"/>
    <x v="2"/>
    <n v="1"/>
    <n v="36.520000000000003"/>
    <n v="0"/>
    <n v="13.94"/>
    <n v="36.520000000000003"/>
    <n v="13.94"/>
    <n v="22.580000000000005"/>
    <n v="0.61829134720700996"/>
    <n v="2026"/>
    <s v="Q1"/>
    <n v="2"/>
    <s v="Feb"/>
  </r>
  <r>
    <n v="3506"/>
    <d v="2026-02-06T00:00:00"/>
    <n v="2026"/>
    <s v="Q2"/>
    <n v="2"/>
    <x v="1"/>
    <x v="0"/>
    <x v="0"/>
    <x v="2"/>
    <s v="Returning"/>
    <x v="4"/>
    <x v="16"/>
    <n v="3"/>
    <n v="50.65"/>
    <n v="0"/>
    <n v="21.49"/>
    <n v="151.94999999999999"/>
    <n v="64.47"/>
    <n v="87.47999999999999"/>
    <n v="0.57571569595261596"/>
    <n v="2026"/>
    <s v="Q1"/>
    <n v="2"/>
    <s v="Feb"/>
  </r>
  <r>
    <n v="1314"/>
    <d v="2026-02-07T00:00:00"/>
    <n v="2026"/>
    <s v="Q2"/>
    <n v="2"/>
    <x v="1"/>
    <x v="3"/>
    <x v="4"/>
    <x v="0"/>
    <s v="Returning"/>
    <x v="2"/>
    <x v="2"/>
    <n v="2"/>
    <n v="37.03"/>
    <n v="0.15"/>
    <n v="13.87"/>
    <n v="62.951000000000001"/>
    <n v="27.74"/>
    <n v="35.210999999999999"/>
    <n v="0.55933980397451988"/>
    <n v="2026"/>
    <s v="Q1"/>
    <n v="2"/>
    <s v="Feb"/>
  </r>
  <r>
    <n v="2092"/>
    <d v="2026-02-07T00:00:00"/>
    <n v="2026"/>
    <s v="Q2"/>
    <n v="2"/>
    <x v="1"/>
    <x v="2"/>
    <x v="2"/>
    <x v="0"/>
    <s v="New"/>
    <x v="4"/>
    <x v="14"/>
    <n v="1"/>
    <n v="36.619999999999997"/>
    <n v="0"/>
    <n v="13.55"/>
    <n v="36.619999999999997"/>
    <n v="13.55"/>
    <n v="23.069999999999997"/>
    <n v="0.62998361551064985"/>
    <n v="2026"/>
    <s v="Q1"/>
    <n v="2"/>
    <s v="Feb"/>
  </r>
  <r>
    <n v="5083"/>
    <d v="2026-02-07T00:00:00"/>
    <n v="2026"/>
    <s v="Q2"/>
    <n v="2"/>
    <x v="1"/>
    <x v="2"/>
    <x v="16"/>
    <x v="2"/>
    <s v="Returning"/>
    <x v="3"/>
    <x v="13"/>
    <n v="1"/>
    <n v="81.47"/>
    <n v="0"/>
    <n v="39.18"/>
    <n v="81.47"/>
    <n v="39.18"/>
    <n v="42.29"/>
    <n v="0.51908678040996681"/>
    <n v="2026"/>
    <s v="Q1"/>
    <n v="2"/>
    <s v="Feb"/>
  </r>
  <r>
    <n v="582"/>
    <d v="2026-02-08T00:00:00"/>
    <n v="2026"/>
    <s v="Q2"/>
    <n v="2"/>
    <x v="1"/>
    <x v="1"/>
    <x v="1"/>
    <x v="1"/>
    <s v="Returning"/>
    <x v="3"/>
    <x v="19"/>
    <n v="12"/>
    <n v="122.75"/>
    <n v="0.15"/>
    <n v="62.51"/>
    <n v="1252.05"/>
    <n v="750.12"/>
    <n v="501.92999999999995"/>
    <n v="0.40088654606445429"/>
    <n v="2026"/>
    <s v="Q1"/>
    <n v="2"/>
    <s v="Feb"/>
  </r>
  <r>
    <n v="902"/>
    <d v="2026-02-08T00:00:00"/>
    <n v="2026"/>
    <s v="Q2"/>
    <n v="2"/>
    <x v="1"/>
    <x v="0"/>
    <x v="9"/>
    <x v="0"/>
    <s v="Business"/>
    <x v="4"/>
    <x v="16"/>
    <n v="1"/>
    <n v="50.38"/>
    <n v="0.05"/>
    <n v="21.95"/>
    <n v="47.860999999999997"/>
    <n v="21.95"/>
    <n v="25.910999999999998"/>
    <n v="0.54138024696516995"/>
    <n v="2026"/>
    <s v="Q1"/>
    <n v="2"/>
    <s v="Feb"/>
  </r>
  <r>
    <n v="2396"/>
    <d v="2026-02-08T00:00:00"/>
    <n v="2026"/>
    <s v="Q2"/>
    <n v="2"/>
    <x v="1"/>
    <x v="3"/>
    <x v="7"/>
    <x v="0"/>
    <s v="Business"/>
    <x v="4"/>
    <x v="16"/>
    <n v="2"/>
    <n v="50.4"/>
    <n v="0"/>
    <n v="21.43"/>
    <n v="100.8"/>
    <n v="42.86"/>
    <n v="57.94"/>
    <n v="0.57480158730158726"/>
    <n v="2026"/>
    <s v="Q1"/>
    <n v="2"/>
    <s v="Feb"/>
  </r>
  <r>
    <n v="2494"/>
    <d v="2026-02-08T00:00:00"/>
    <n v="2026"/>
    <s v="Q2"/>
    <n v="2"/>
    <x v="1"/>
    <x v="2"/>
    <x v="5"/>
    <x v="0"/>
    <s v="New"/>
    <x v="1"/>
    <x v="17"/>
    <n v="1"/>
    <n v="69.98"/>
    <n v="0"/>
    <n v="33.21"/>
    <n v="69.98"/>
    <n v="33.21"/>
    <n v="36.770000000000003"/>
    <n v="0.52543583881108891"/>
    <n v="2026"/>
    <s v="Q1"/>
    <n v="2"/>
    <s v="Feb"/>
  </r>
  <r>
    <n v="2925"/>
    <d v="2026-02-08T00:00:00"/>
    <n v="2026"/>
    <s v="Q2"/>
    <n v="2"/>
    <x v="1"/>
    <x v="0"/>
    <x v="0"/>
    <x v="2"/>
    <s v="New"/>
    <x v="1"/>
    <x v="1"/>
    <n v="3"/>
    <n v="90.04"/>
    <n v="0.05"/>
    <n v="45.25"/>
    <n v="256.61399999999998"/>
    <n v="135.75"/>
    <n v="120.86399999999998"/>
    <n v="0.47099534709719654"/>
    <n v="2026"/>
    <s v="Q1"/>
    <n v="2"/>
    <s v="Feb"/>
  </r>
  <r>
    <n v="3614"/>
    <d v="2026-02-08T00:00:00"/>
    <n v="2026"/>
    <s v="Q2"/>
    <n v="2"/>
    <x v="1"/>
    <x v="1"/>
    <x v="14"/>
    <x v="0"/>
    <s v="New"/>
    <x v="4"/>
    <x v="16"/>
    <n v="3"/>
    <n v="51.18"/>
    <n v="0"/>
    <n v="21.95"/>
    <n v="153.54"/>
    <n v="65.849999999999994"/>
    <n v="87.69"/>
    <n v="0.57112153184837833"/>
    <n v="2026"/>
    <s v="Q1"/>
    <n v="2"/>
    <s v="Feb"/>
  </r>
  <r>
    <n v="4360"/>
    <d v="2026-02-08T00:00:00"/>
    <n v="2026"/>
    <s v="Q2"/>
    <n v="2"/>
    <x v="1"/>
    <x v="0"/>
    <x v="15"/>
    <x v="0"/>
    <s v="New"/>
    <x v="2"/>
    <x v="2"/>
    <n v="1"/>
    <n v="35.69"/>
    <n v="0"/>
    <n v="13.38"/>
    <n v="35.69"/>
    <n v="13.38"/>
    <n v="22.309999999999995"/>
    <n v="0.62510507144858496"/>
    <n v="2026"/>
    <s v="Q1"/>
    <n v="2"/>
    <s v="Feb"/>
  </r>
  <r>
    <n v="4582"/>
    <d v="2026-02-08T00:00:00"/>
    <n v="2026"/>
    <s v="Q2"/>
    <n v="2"/>
    <x v="1"/>
    <x v="3"/>
    <x v="7"/>
    <x v="0"/>
    <s v="New"/>
    <x v="0"/>
    <x v="4"/>
    <n v="3"/>
    <n v="50.29"/>
    <n v="0.05"/>
    <n v="22.87"/>
    <n v="143.32650000000001"/>
    <n v="68.61"/>
    <n v="74.716500000000011"/>
    <n v="0.52130275978273388"/>
    <n v="2026"/>
    <s v="Q1"/>
    <n v="2"/>
    <s v="Feb"/>
  </r>
  <r>
    <n v="4381"/>
    <d v="2026-02-09T00:00:00"/>
    <n v="2026"/>
    <s v="Q2"/>
    <n v="2"/>
    <x v="1"/>
    <x v="1"/>
    <x v="12"/>
    <x v="3"/>
    <s v="Returning"/>
    <x v="3"/>
    <x v="7"/>
    <n v="1"/>
    <n v="194.32"/>
    <n v="0.05"/>
    <n v="102.52"/>
    <n v="184.60399999999998"/>
    <n v="102.52"/>
    <n v="82.083999999999989"/>
    <n v="0.44464908669367942"/>
    <n v="2026"/>
    <s v="Q1"/>
    <n v="2"/>
    <s v="Feb"/>
  </r>
  <r>
    <n v="4964"/>
    <d v="2026-02-09T00:00:00"/>
    <n v="2026"/>
    <s v="Q2"/>
    <n v="2"/>
    <x v="1"/>
    <x v="3"/>
    <x v="13"/>
    <x v="2"/>
    <s v="New"/>
    <x v="4"/>
    <x v="10"/>
    <n v="4"/>
    <n v="40.44"/>
    <n v="0"/>
    <n v="14.75"/>
    <n v="161.76"/>
    <n v="59"/>
    <n v="102.75999999999999"/>
    <n v="0.63526211671612265"/>
    <n v="2026"/>
    <s v="Q1"/>
    <n v="2"/>
    <s v="Feb"/>
  </r>
  <r>
    <n v="255"/>
    <d v="2026-02-10T00:00:00"/>
    <n v="2026"/>
    <s v="Q2"/>
    <n v="2"/>
    <x v="1"/>
    <x v="3"/>
    <x v="7"/>
    <x v="0"/>
    <s v="New"/>
    <x v="2"/>
    <x v="15"/>
    <n v="3"/>
    <n v="134.53"/>
    <n v="0.1"/>
    <n v="69.12"/>
    <n v="363.23100000000005"/>
    <n v="207.36"/>
    <n v="155.87100000000004"/>
    <n v="0.42912361555043488"/>
    <n v="2026"/>
    <s v="Q1"/>
    <n v="2"/>
    <s v="Feb"/>
  </r>
  <r>
    <n v="2178"/>
    <d v="2026-02-10T00:00:00"/>
    <n v="2026"/>
    <s v="Q2"/>
    <n v="2"/>
    <x v="1"/>
    <x v="2"/>
    <x v="2"/>
    <x v="3"/>
    <s v="New"/>
    <x v="1"/>
    <x v="11"/>
    <n v="6"/>
    <n v="154.05000000000001"/>
    <n v="0"/>
    <n v="79.25"/>
    <n v="924.30000000000007"/>
    <n v="475.5"/>
    <n v="448.80000000000007"/>
    <n v="0.4855566374553717"/>
    <n v="2026"/>
    <s v="Q1"/>
    <n v="2"/>
    <s v="Feb"/>
  </r>
  <r>
    <n v="3416"/>
    <d v="2026-02-10T00:00:00"/>
    <n v="2026"/>
    <s v="Q2"/>
    <n v="2"/>
    <x v="1"/>
    <x v="2"/>
    <x v="2"/>
    <x v="0"/>
    <s v="New"/>
    <x v="2"/>
    <x v="15"/>
    <n v="1"/>
    <n v="135.4"/>
    <n v="0"/>
    <n v="67.56"/>
    <n v="135.4"/>
    <n v="67.56"/>
    <n v="67.84"/>
    <n v="0.50103397341211231"/>
    <n v="2026"/>
    <s v="Q1"/>
    <n v="2"/>
    <s v="Feb"/>
  </r>
  <r>
    <n v="3854"/>
    <d v="2026-02-10T00:00:00"/>
    <n v="2026"/>
    <s v="Q2"/>
    <n v="2"/>
    <x v="1"/>
    <x v="0"/>
    <x v="0"/>
    <x v="0"/>
    <s v="New"/>
    <x v="0"/>
    <x v="6"/>
    <n v="2"/>
    <n v="41.03"/>
    <n v="0"/>
    <n v="16.260000000000002"/>
    <n v="82.06"/>
    <n v="32.520000000000003"/>
    <n v="49.54"/>
    <n v="0.60370460638557155"/>
    <n v="2026"/>
    <s v="Q1"/>
    <n v="2"/>
    <s v="Feb"/>
  </r>
  <r>
    <n v="3952"/>
    <d v="2026-02-10T00:00:00"/>
    <n v="2026"/>
    <s v="Q2"/>
    <n v="2"/>
    <x v="1"/>
    <x v="3"/>
    <x v="8"/>
    <x v="3"/>
    <s v="New"/>
    <x v="0"/>
    <x v="0"/>
    <n v="1"/>
    <n v="81.44"/>
    <n v="0.05"/>
    <n v="43.9"/>
    <n v="77.367999999999995"/>
    <n v="43.9"/>
    <n v="33.467999999999996"/>
    <n v="0.43258194602419603"/>
    <n v="2026"/>
    <s v="Q1"/>
    <n v="2"/>
    <s v="Feb"/>
  </r>
  <r>
    <n v="4076"/>
    <d v="2026-02-10T00:00:00"/>
    <n v="2026"/>
    <s v="Q2"/>
    <n v="2"/>
    <x v="1"/>
    <x v="0"/>
    <x v="0"/>
    <x v="1"/>
    <s v="Business"/>
    <x v="3"/>
    <x v="19"/>
    <n v="8"/>
    <n v="122.19"/>
    <n v="0.1"/>
    <n v="60"/>
    <n v="879.76800000000003"/>
    <n v="480"/>
    <n v="399.76800000000003"/>
    <n v="0.45440161497121973"/>
    <n v="2026"/>
    <s v="Q1"/>
    <n v="2"/>
    <s v="Feb"/>
  </r>
  <r>
    <n v="4156"/>
    <d v="2026-02-10T00:00:00"/>
    <n v="2026"/>
    <s v="Q2"/>
    <n v="2"/>
    <x v="1"/>
    <x v="2"/>
    <x v="16"/>
    <x v="2"/>
    <s v="Returning"/>
    <x v="1"/>
    <x v="3"/>
    <n v="2"/>
    <n v="146.33000000000001"/>
    <n v="0.1"/>
    <n v="81.34"/>
    <n v="263.39400000000001"/>
    <n v="162.68"/>
    <n v="100.714"/>
    <n v="0.38237013751262366"/>
    <n v="2026"/>
    <s v="Q1"/>
    <n v="2"/>
    <s v="Feb"/>
  </r>
  <r>
    <n v="4260"/>
    <d v="2026-02-10T00:00:00"/>
    <n v="2026"/>
    <s v="Q2"/>
    <n v="2"/>
    <x v="1"/>
    <x v="2"/>
    <x v="16"/>
    <x v="3"/>
    <s v="Returning"/>
    <x v="2"/>
    <x v="15"/>
    <n v="1"/>
    <n v="131.24"/>
    <n v="0.05"/>
    <n v="66.14"/>
    <n v="124.678"/>
    <n v="66.14"/>
    <n v="58.537999999999997"/>
    <n v="0.46951346669019395"/>
    <n v="2026"/>
    <s v="Q1"/>
    <n v="2"/>
    <s v="Feb"/>
  </r>
  <r>
    <n v="4294"/>
    <d v="2026-02-10T00:00:00"/>
    <n v="2026"/>
    <s v="Q2"/>
    <n v="2"/>
    <x v="1"/>
    <x v="1"/>
    <x v="1"/>
    <x v="1"/>
    <s v="New"/>
    <x v="4"/>
    <x v="16"/>
    <n v="5"/>
    <n v="51.37"/>
    <n v="0.05"/>
    <n v="21.81"/>
    <n v="244.00749999999996"/>
    <n v="109.05"/>
    <n v="134.95749999999998"/>
    <n v="0.55308750755612024"/>
    <n v="2026"/>
    <s v="Q1"/>
    <n v="2"/>
    <s v="Feb"/>
  </r>
  <r>
    <n v="1019"/>
    <d v="2026-02-11T00:00:00"/>
    <n v="2026"/>
    <s v="Q2"/>
    <n v="2"/>
    <x v="1"/>
    <x v="1"/>
    <x v="12"/>
    <x v="2"/>
    <s v="New"/>
    <x v="3"/>
    <x v="19"/>
    <n v="5"/>
    <n v="121.94"/>
    <n v="0"/>
    <n v="62.3"/>
    <n v="609.70000000000005"/>
    <n v="311.5"/>
    <n v="298.20000000000005"/>
    <n v="0.48909299655568317"/>
    <n v="2026"/>
    <s v="Q1"/>
    <n v="2"/>
    <s v="Feb"/>
  </r>
  <r>
    <n v="1471"/>
    <d v="2026-02-11T00:00:00"/>
    <n v="2026"/>
    <s v="Q2"/>
    <n v="2"/>
    <x v="1"/>
    <x v="0"/>
    <x v="0"/>
    <x v="0"/>
    <s v="Returning"/>
    <x v="3"/>
    <x v="19"/>
    <n v="4"/>
    <n v="124.55"/>
    <n v="0"/>
    <n v="60.41"/>
    <n v="498.2"/>
    <n v="241.64"/>
    <n v="256.56"/>
    <n v="0.51497390606182258"/>
    <n v="2026"/>
    <s v="Q1"/>
    <n v="2"/>
    <s v="Feb"/>
  </r>
  <r>
    <n v="2520"/>
    <d v="2026-02-11T00:00:00"/>
    <n v="2026"/>
    <s v="Q2"/>
    <n v="2"/>
    <x v="1"/>
    <x v="1"/>
    <x v="14"/>
    <x v="1"/>
    <s v="Business"/>
    <x v="3"/>
    <x v="5"/>
    <n v="10"/>
    <n v="343.77"/>
    <n v="0.15"/>
    <n v="195.29"/>
    <n v="2922.0449999999996"/>
    <n v="1952.8999999999999"/>
    <n v="969.14499999999975"/>
    <n v="0.33166669233362245"/>
    <n v="2026"/>
    <s v="Q1"/>
    <n v="2"/>
    <s v="Feb"/>
  </r>
  <r>
    <n v="4649"/>
    <d v="2026-02-11T00:00:00"/>
    <n v="2026"/>
    <s v="Q2"/>
    <n v="2"/>
    <x v="1"/>
    <x v="1"/>
    <x v="1"/>
    <x v="3"/>
    <s v="Returning"/>
    <x v="0"/>
    <x v="0"/>
    <n v="1"/>
    <n v="81.819999999999993"/>
    <n v="0.05"/>
    <n v="43.83"/>
    <n v="77.728999999999985"/>
    <n v="43.83"/>
    <n v="33.898999999999987"/>
    <n v="0.43611779387358635"/>
    <n v="2026"/>
    <s v="Q1"/>
    <n v="2"/>
    <s v="Feb"/>
  </r>
  <r>
    <n v="4545"/>
    <d v="2026-02-12T00:00:00"/>
    <n v="2026"/>
    <s v="Q2"/>
    <n v="2"/>
    <x v="1"/>
    <x v="0"/>
    <x v="9"/>
    <x v="2"/>
    <s v="New"/>
    <x v="2"/>
    <x v="2"/>
    <n v="1"/>
    <n v="36.58"/>
    <n v="0.1"/>
    <n v="13.76"/>
    <n v="32.921999999999997"/>
    <n v="13.76"/>
    <n v="19.161999999999999"/>
    <n v="0.58204240325618128"/>
    <n v="2026"/>
    <s v="Q1"/>
    <n v="2"/>
    <s v="Feb"/>
  </r>
  <r>
    <n v="285"/>
    <d v="2026-02-13T00:00:00"/>
    <n v="2026"/>
    <s v="Q2"/>
    <n v="2"/>
    <x v="1"/>
    <x v="3"/>
    <x v="8"/>
    <x v="2"/>
    <s v="New"/>
    <x v="1"/>
    <x v="1"/>
    <n v="4"/>
    <n v="92.87"/>
    <n v="0"/>
    <n v="44.95"/>
    <n v="371.48"/>
    <n v="179.8"/>
    <n v="191.68"/>
    <n v="0.51599009367933668"/>
    <n v="2026"/>
    <s v="Q1"/>
    <n v="2"/>
    <s v="Feb"/>
  </r>
  <r>
    <n v="1499"/>
    <d v="2026-02-13T00:00:00"/>
    <n v="2026"/>
    <s v="Q2"/>
    <n v="2"/>
    <x v="1"/>
    <x v="3"/>
    <x v="8"/>
    <x v="0"/>
    <s v="New"/>
    <x v="0"/>
    <x v="6"/>
    <n v="2"/>
    <n v="41.21"/>
    <n v="0"/>
    <n v="16.64"/>
    <n v="82.42"/>
    <n v="33.28"/>
    <n v="49.14"/>
    <n v="0.59621451104100942"/>
    <n v="2026"/>
    <s v="Q1"/>
    <n v="2"/>
    <s v="Feb"/>
  </r>
  <r>
    <n v="2615"/>
    <d v="2026-02-13T00:00:00"/>
    <n v="2026"/>
    <s v="Q2"/>
    <n v="2"/>
    <x v="1"/>
    <x v="0"/>
    <x v="15"/>
    <x v="0"/>
    <s v="Returning"/>
    <x v="1"/>
    <x v="11"/>
    <n v="6"/>
    <n v="155.79"/>
    <n v="0"/>
    <n v="77.48"/>
    <n v="934.74"/>
    <n v="464.88"/>
    <n v="469.86"/>
    <n v="0.50266384235188399"/>
    <n v="2026"/>
    <s v="Q1"/>
    <n v="2"/>
    <s v="Feb"/>
  </r>
  <r>
    <n v="479"/>
    <d v="2026-02-14T00:00:00"/>
    <n v="2026"/>
    <s v="Q2"/>
    <n v="2"/>
    <x v="1"/>
    <x v="0"/>
    <x v="0"/>
    <x v="0"/>
    <s v="Returning"/>
    <x v="4"/>
    <x v="16"/>
    <n v="2"/>
    <n v="50.16"/>
    <n v="0.1"/>
    <n v="21.48"/>
    <n v="90.287999999999997"/>
    <n v="42.96"/>
    <n v="47.327999999999996"/>
    <n v="0.52418926103136632"/>
    <n v="2026"/>
    <s v="Q1"/>
    <n v="2"/>
    <s v="Feb"/>
  </r>
  <r>
    <n v="4069"/>
    <d v="2026-02-14T00:00:00"/>
    <n v="2026"/>
    <s v="Q2"/>
    <n v="2"/>
    <x v="1"/>
    <x v="3"/>
    <x v="8"/>
    <x v="0"/>
    <s v="New"/>
    <x v="1"/>
    <x v="3"/>
    <n v="4"/>
    <n v="140.63999999999999"/>
    <n v="0"/>
    <n v="77.510000000000005"/>
    <n v="562.55999999999995"/>
    <n v="310.04000000000002"/>
    <n v="252.51999999999992"/>
    <n v="0.4488765642775881"/>
    <n v="2026"/>
    <s v="Q1"/>
    <n v="2"/>
    <s v="Feb"/>
  </r>
  <r>
    <n v="4588"/>
    <d v="2026-02-14T00:00:00"/>
    <n v="2026"/>
    <s v="Q2"/>
    <n v="2"/>
    <x v="1"/>
    <x v="0"/>
    <x v="0"/>
    <x v="3"/>
    <s v="New"/>
    <x v="3"/>
    <x v="13"/>
    <n v="1"/>
    <n v="80.680000000000007"/>
    <n v="0"/>
    <n v="39.630000000000003"/>
    <n v="80.680000000000007"/>
    <n v="39.630000000000003"/>
    <n v="41.050000000000004"/>
    <n v="0.50880019831432821"/>
    <n v="2026"/>
    <s v="Q1"/>
    <n v="2"/>
    <s v="Feb"/>
  </r>
  <r>
    <n v="14"/>
    <d v="2026-02-15T00:00:00"/>
    <n v="2026"/>
    <s v="Q2"/>
    <n v="2"/>
    <x v="1"/>
    <x v="0"/>
    <x v="0"/>
    <x v="1"/>
    <s v="Business"/>
    <x v="2"/>
    <x v="18"/>
    <n v="3"/>
    <n v="162.44999999999999"/>
    <n v="0.05"/>
    <n v="86.43"/>
    <n v="462.98249999999996"/>
    <n v="259.29000000000002"/>
    <n v="203.69249999999994"/>
    <n v="0.43995723380473334"/>
    <n v="2026"/>
    <s v="Q1"/>
    <n v="2"/>
    <s v="Feb"/>
  </r>
  <r>
    <n v="303"/>
    <d v="2026-02-15T00:00:00"/>
    <n v="2026"/>
    <s v="Q2"/>
    <n v="2"/>
    <x v="1"/>
    <x v="1"/>
    <x v="6"/>
    <x v="3"/>
    <s v="Returning"/>
    <x v="0"/>
    <x v="8"/>
    <n v="2"/>
    <n v="102.12"/>
    <n v="0.15"/>
    <n v="51.03"/>
    <n v="173.60400000000001"/>
    <n v="102.06"/>
    <n v="71.544000000000011"/>
    <n v="0.41211032003870884"/>
    <n v="2026"/>
    <s v="Q1"/>
    <n v="2"/>
    <s v="Feb"/>
  </r>
  <r>
    <n v="1197"/>
    <d v="2026-02-16T00:00:00"/>
    <n v="2026"/>
    <s v="Q2"/>
    <n v="2"/>
    <x v="1"/>
    <x v="2"/>
    <x v="3"/>
    <x v="0"/>
    <s v="New"/>
    <x v="0"/>
    <x v="8"/>
    <n v="2"/>
    <n v="101.77"/>
    <n v="0"/>
    <n v="51.34"/>
    <n v="203.54"/>
    <n v="102.68"/>
    <n v="100.85999999999999"/>
    <n v="0.49552913432249185"/>
    <n v="2026"/>
    <s v="Q1"/>
    <n v="2"/>
    <s v="Feb"/>
  </r>
  <r>
    <n v="2714"/>
    <d v="2026-02-16T00:00:00"/>
    <n v="2026"/>
    <s v="Q2"/>
    <n v="2"/>
    <x v="1"/>
    <x v="0"/>
    <x v="15"/>
    <x v="0"/>
    <s v="Business"/>
    <x v="1"/>
    <x v="11"/>
    <n v="3"/>
    <n v="153.24"/>
    <n v="0.15"/>
    <n v="77.61"/>
    <n v="390.762"/>
    <n v="232.82999999999998"/>
    <n v="157.93200000000002"/>
    <n v="0.40416417154175693"/>
    <n v="2026"/>
    <s v="Q1"/>
    <n v="2"/>
    <s v="Feb"/>
  </r>
  <r>
    <n v="2753"/>
    <d v="2026-02-16T00:00:00"/>
    <n v="2026"/>
    <s v="Q2"/>
    <n v="2"/>
    <x v="1"/>
    <x v="3"/>
    <x v="4"/>
    <x v="3"/>
    <s v="Returning"/>
    <x v="1"/>
    <x v="3"/>
    <n v="1"/>
    <n v="140.47"/>
    <n v="0"/>
    <n v="79.66"/>
    <n v="140.47"/>
    <n v="79.66"/>
    <n v="60.81"/>
    <n v="0.43290382288033036"/>
    <n v="2026"/>
    <s v="Q1"/>
    <n v="2"/>
    <s v="Feb"/>
  </r>
  <r>
    <n v="3901"/>
    <d v="2026-02-16T00:00:00"/>
    <n v="2026"/>
    <s v="Q2"/>
    <n v="2"/>
    <x v="1"/>
    <x v="3"/>
    <x v="7"/>
    <x v="2"/>
    <s v="New"/>
    <x v="1"/>
    <x v="17"/>
    <n v="4"/>
    <n v="70.67"/>
    <n v="0.05"/>
    <n v="32.96"/>
    <n v="268.54599999999999"/>
    <n v="131.84"/>
    <n v="136.70599999999999"/>
    <n v="0.50905990035226734"/>
    <n v="2026"/>
    <s v="Q1"/>
    <n v="2"/>
    <s v="Feb"/>
  </r>
  <r>
    <n v="594"/>
    <d v="2026-02-17T00:00:00"/>
    <n v="2026"/>
    <s v="Q2"/>
    <n v="2"/>
    <x v="1"/>
    <x v="0"/>
    <x v="15"/>
    <x v="2"/>
    <s v="Business"/>
    <x v="2"/>
    <x v="15"/>
    <n v="3"/>
    <n v="134.91"/>
    <n v="0"/>
    <n v="67.69"/>
    <n v="404.73"/>
    <n v="203.07"/>
    <n v="201.66000000000003"/>
    <n v="0.49825809799125348"/>
    <n v="2026"/>
    <s v="Q1"/>
    <n v="2"/>
    <s v="Feb"/>
  </r>
  <r>
    <n v="624"/>
    <d v="2026-02-17T00:00:00"/>
    <n v="2026"/>
    <s v="Q2"/>
    <n v="2"/>
    <x v="1"/>
    <x v="2"/>
    <x v="2"/>
    <x v="0"/>
    <s v="Business"/>
    <x v="1"/>
    <x v="17"/>
    <n v="1"/>
    <n v="70.86"/>
    <n v="0.1"/>
    <n v="33.299999999999997"/>
    <n v="63.774000000000001"/>
    <n v="33.299999999999997"/>
    <n v="30.474000000000004"/>
    <n v="0.47784363533728486"/>
    <n v="2026"/>
    <s v="Q1"/>
    <n v="2"/>
    <s v="Feb"/>
  </r>
  <r>
    <n v="1013"/>
    <d v="2026-02-17T00:00:00"/>
    <n v="2026"/>
    <s v="Q2"/>
    <n v="2"/>
    <x v="1"/>
    <x v="1"/>
    <x v="12"/>
    <x v="2"/>
    <s v="New"/>
    <x v="0"/>
    <x v="8"/>
    <n v="1"/>
    <n v="104.35"/>
    <n v="0"/>
    <n v="51.49"/>
    <n v="104.35"/>
    <n v="51.49"/>
    <n v="52.859999999999992"/>
    <n v="0.50656444657402966"/>
    <n v="2026"/>
    <s v="Q1"/>
    <n v="2"/>
    <s v="Feb"/>
  </r>
  <r>
    <n v="1100"/>
    <d v="2026-02-17T00:00:00"/>
    <n v="2026"/>
    <s v="Q2"/>
    <n v="2"/>
    <x v="1"/>
    <x v="3"/>
    <x v="8"/>
    <x v="0"/>
    <s v="Returning"/>
    <x v="4"/>
    <x v="12"/>
    <n v="2"/>
    <n v="120.48"/>
    <n v="0"/>
    <n v="70.680000000000007"/>
    <n v="240.96"/>
    <n v="141.36000000000001"/>
    <n v="99.6"/>
    <n v="0.4133466135458167"/>
    <n v="2026"/>
    <s v="Q1"/>
    <n v="2"/>
    <s v="Feb"/>
  </r>
  <r>
    <n v="2353"/>
    <d v="2026-02-17T00:00:00"/>
    <n v="2026"/>
    <s v="Q2"/>
    <n v="2"/>
    <x v="1"/>
    <x v="1"/>
    <x v="12"/>
    <x v="0"/>
    <s v="Returning"/>
    <x v="3"/>
    <x v="5"/>
    <n v="1"/>
    <n v="339.52"/>
    <n v="0.1"/>
    <n v="191.19"/>
    <n v="305.56799999999998"/>
    <n v="191.19"/>
    <n v="114.37799999999999"/>
    <n v="0.3743127552623311"/>
    <n v="2026"/>
    <s v="Q1"/>
    <n v="2"/>
    <s v="Feb"/>
  </r>
  <r>
    <n v="3020"/>
    <d v="2026-02-17T00:00:00"/>
    <n v="2026"/>
    <s v="Q2"/>
    <n v="2"/>
    <x v="1"/>
    <x v="1"/>
    <x v="14"/>
    <x v="1"/>
    <s v="Business"/>
    <x v="1"/>
    <x v="11"/>
    <n v="5"/>
    <n v="154.72999999999999"/>
    <n v="0.1"/>
    <n v="77.42"/>
    <n v="696.28499999999997"/>
    <n v="387.1"/>
    <n v="309.18499999999995"/>
    <n v="0.44404949122844806"/>
    <n v="2026"/>
    <s v="Q1"/>
    <n v="2"/>
    <s v="Feb"/>
  </r>
  <r>
    <n v="3227"/>
    <d v="2026-02-17T00:00:00"/>
    <n v="2026"/>
    <s v="Q2"/>
    <n v="2"/>
    <x v="1"/>
    <x v="2"/>
    <x v="5"/>
    <x v="2"/>
    <s v="Business"/>
    <x v="1"/>
    <x v="1"/>
    <n v="4"/>
    <n v="93.98"/>
    <n v="0.05"/>
    <n v="44.6"/>
    <n v="357.12400000000002"/>
    <n v="178.4"/>
    <n v="178.72400000000002"/>
    <n v="0.50045362395134463"/>
    <n v="2026"/>
    <s v="Q1"/>
    <n v="2"/>
    <s v="Feb"/>
  </r>
  <r>
    <n v="3530"/>
    <d v="2026-02-17T00:00:00"/>
    <n v="2026"/>
    <s v="Q2"/>
    <n v="2"/>
    <x v="1"/>
    <x v="0"/>
    <x v="0"/>
    <x v="0"/>
    <s v="New"/>
    <x v="3"/>
    <x v="5"/>
    <n v="2"/>
    <n v="336.83"/>
    <n v="0"/>
    <n v="194.42"/>
    <n v="673.66"/>
    <n v="388.84"/>
    <n v="284.82"/>
    <n v="0.42279488169106078"/>
    <n v="2026"/>
    <s v="Q1"/>
    <n v="2"/>
    <s v="Feb"/>
  </r>
  <r>
    <n v="6"/>
    <d v="2026-02-18T00:00:00"/>
    <n v="2026"/>
    <s v="Q2"/>
    <n v="2"/>
    <x v="1"/>
    <x v="3"/>
    <x v="8"/>
    <x v="2"/>
    <s v="Returning"/>
    <x v="3"/>
    <x v="5"/>
    <n v="1"/>
    <n v="338.93"/>
    <n v="0"/>
    <n v="197.92"/>
    <n v="338.93"/>
    <n v="197.92"/>
    <n v="141.01000000000002"/>
    <n v="0.41604461098161866"/>
    <n v="2026"/>
    <s v="Q1"/>
    <n v="2"/>
    <s v="Feb"/>
  </r>
  <r>
    <n v="2038"/>
    <d v="2026-02-18T00:00:00"/>
    <n v="2026"/>
    <s v="Q2"/>
    <n v="2"/>
    <x v="1"/>
    <x v="0"/>
    <x v="9"/>
    <x v="0"/>
    <s v="New"/>
    <x v="3"/>
    <x v="19"/>
    <n v="5"/>
    <n v="122.72"/>
    <n v="0"/>
    <n v="62.41"/>
    <n v="613.6"/>
    <n v="312.04999999999995"/>
    <n v="301.55000000000007"/>
    <n v="0.49144393741851378"/>
    <n v="2026"/>
    <s v="Q1"/>
    <n v="2"/>
    <s v="Feb"/>
  </r>
  <r>
    <n v="4104"/>
    <d v="2026-02-18T00:00:00"/>
    <n v="2026"/>
    <s v="Q2"/>
    <n v="2"/>
    <x v="1"/>
    <x v="3"/>
    <x v="4"/>
    <x v="0"/>
    <s v="New"/>
    <x v="2"/>
    <x v="15"/>
    <n v="4"/>
    <n v="135.63"/>
    <n v="0.05"/>
    <n v="65.900000000000006"/>
    <n v="515.39400000000001"/>
    <n v="263.60000000000002"/>
    <n v="251.79399999999998"/>
    <n v="0.4885466264644136"/>
    <n v="2026"/>
    <s v="Q1"/>
    <n v="2"/>
    <s v="Feb"/>
  </r>
  <r>
    <n v="1072"/>
    <d v="2026-02-19T00:00:00"/>
    <n v="2026"/>
    <s v="Q2"/>
    <n v="2"/>
    <x v="1"/>
    <x v="2"/>
    <x v="16"/>
    <x v="0"/>
    <s v="Returning"/>
    <x v="3"/>
    <x v="13"/>
    <n v="2"/>
    <n v="81.34"/>
    <n v="0.05"/>
    <n v="40.64"/>
    <n v="154.54599999999999"/>
    <n v="81.28"/>
    <n v="73.265999999999991"/>
    <n v="0.47407244445019603"/>
    <n v="2026"/>
    <s v="Q1"/>
    <n v="2"/>
    <s v="Feb"/>
  </r>
  <r>
    <n v="2435"/>
    <d v="2026-02-19T00:00:00"/>
    <n v="2026"/>
    <s v="Q2"/>
    <n v="2"/>
    <x v="1"/>
    <x v="2"/>
    <x v="3"/>
    <x v="0"/>
    <s v="New"/>
    <x v="0"/>
    <x v="6"/>
    <n v="1"/>
    <n v="41.01"/>
    <n v="0.05"/>
    <n v="16.489999999999998"/>
    <n v="38.959499999999998"/>
    <n v="16.489999999999998"/>
    <n v="22.4695"/>
    <n v="0.57673994789460847"/>
    <n v="2026"/>
    <s v="Q1"/>
    <n v="2"/>
    <s v="Feb"/>
  </r>
  <r>
    <n v="4476"/>
    <d v="2026-02-19T00:00:00"/>
    <n v="2026"/>
    <s v="Q2"/>
    <n v="2"/>
    <x v="1"/>
    <x v="1"/>
    <x v="11"/>
    <x v="3"/>
    <s v="Business"/>
    <x v="1"/>
    <x v="11"/>
    <n v="2"/>
    <n v="153.03"/>
    <n v="0"/>
    <n v="81.02"/>
    <n v="306.06"/>
    <n v="162.04"/>
    <n v="144.02000000000001"/>
    <n v="0.47056132784421356"/>
    <n v="2026"/>
    <s v="Q1"/>
    <n v="2"/>
    <s v="Feb"/>
  </r>
  <r>
    <n v="174"/>
    <d v="2026-02-20T00:00:00"/>
    <n v="2026"/>
    <s v="Q2"/>
    <n v="2"/>
    <x v="1"/>
    <x v="1"/>
    <x v="11"/>
    <x v="0"/>
    <s v="New"/>
    <x v="4"/>
    <x v="12"/>
    <n v="2"/>
    <n v="124.92"/>
    <n v="0"/>
    <n v="69.98"/>
    <n v="249.84"/>
    <n v="139.96"/>
    <n v="109.88"/>
    <n v="0.43980147294268329"/>
    <n v="2026"/>
    <s v="Q1"/>
    <n v="2"/>
    <s v="Feb"/>
  </r>
  <r>
    <n v="304"/>
    <d v="2026-02-20T00:00:00"/>
    <n v="2026"/>
    <s v="Q2"/>
    <n v="2"/>
    <x v="1"/>
    <x v="1"/>
    <x v="12"/>
    <x v="0"/>
    <s v="Business"/>
    <x v="2"/>
    <x v="15"/>
    <n v="2"/>
    <n v="136.55000000000001"/>
    <n v="0"/>
    <n v="68.84"/>
    <n v="273.10000000000002"/>
    <n v="137.68"/>
    <n v="135.42000000000002"/>
    <n v="0.49586232149395826"/>
    <n v="2026"/>
    <s v="Q1"/>
    <n v="2"/>
    <s v="Feb"/>
  </r>
  <r>
    <n v="404"/>
    <d v="2026-02-20T00:00:00"/>
    <n v="2026"/>
    <s v="Q2"/>
    <n v="2"/>
    <x v="1"/>
    <x v="2"/>
    <x v="5"/>
    <x v="1"/>
    <s v="Business"/>
    <x v="3"/>
    <x v="19"/>
    <n v="15"/>
    <n v="121.98"/>
    <n v="0.1"/>
    <n v="59.86"/>
    <n v="1646.73"/>
    <n v="897.9"/>
    <n v="748.83"/>
    <n v="0.45473757082217486"/>
    <n v="2026"/>
    <s v="Q1"/>
    <n v="2"/>
    <s v="Feb"/>
  </r>
  <r>
    <n v="675"/>
    <d v="2026-02-20T00:00:00"/>
    <n v="2026"/>
    <s v="Q2"/>
    <n v="2"/>
    <x v="1"/>
    <x v="1"/>
    <x v="12"/>
    <x v="0"/>
    <s v="New"/>
    <x v="2"/>
    <x v="9"/>
    <n v="1"/>
    <n v="45.54"/>
    <n v="0"/>
    <n v="18.29"/>
    <n v="45.54"/>
    <n v="18.29"/>
    <n v="27.25"/>
    <n v="0.59837505489679399"/>
    <n v="2026"/>
    <s v="Q1"/>
    <n v="2"/>
    <s v="Feb"/>
  </r>
  <r>
    <n v="940"/>
    <d v="2026-02-20T00:00:00"/>
    <n v="2026"/>
    <s v="Q2"/>
    <n v="2"/>
    <x v="1"/>
    <x v="2"/>
    <x v="3"/>
    <x v="3"/>
    <s v="Returning"/>
    <x v="4"/>
    <x v="16"/>
    <n v="1"/>
    <n v="51.73"/>
    <n v="0"/>
    <n v="21.83"/>
    <n v="51.73"/>
    <n v="21.83"/>
    <n v="29.9"/>
    <n v="0.57800115986854828"/>
    <n v="2026"/>
    <s v="Q1"/>
    <n v="2"/>
    <s v="Feb"/>
  </r>
  <r>
    <n v="2375"/>
    <d v="2026-02-20T00:00:00"/>
    <n v="2026"/>
    <s v="Q2"/>
    <n v="2"/>
    <x v="1"/>
    <x v="1"/>
    <x v="12"/>
    <x v="3"/>
    <s v="Returning"/>
    <x v="3"/>
    <x v="13"/>
    <n v="2"/>
    <n v="80.510000000000005"/>
    <n v="0.05"/>
    <n v="38.630000000000003"/>
    <n v="152.96899999999999"/>
    <n v="77.260000000000005"/>
    <n v="75.708999999999989"/>
    <n v="0.4949303453640933"/>
    <n v="2026"/>
    <s v="Q1"/>
    <n v="2"/>
    <s v="Feb"/>
  </r>
  <r>
    <n v="4184"/>
    <d v="2026-02-20T00:00:00"/>
    <n v="2026"/>
    <s v="Q2"/>
    <n v="2"/>
    <x v="1"/>
    <x v="3"/>
    <x v="7"/>
    <x v="0"/>
    <s v="New"/>
    <x v="4"/>
    <x v="14"/>
    <n v="1"/>
    <n v="36.31"/>
    <n v="0"/>
    <n v="14"/>
    <n v="36.31"/>
    <n v="14"/>
    <n v="22.310000000000002"/>
    <n v="0.61443128614706699"/>
    <n v="2026"/>
    <s v="Q1"/>
    <n v="2"/>
    <s v="Feb"/>
  </r>
  <r>
    <n v="4390"/>
    <d v="2026-02-20T00:00:00"/>
    <n v="2026"/>
    <s v="Q2"/>
    <n v="2"/>
    <x v="1"/>
    <x v="2"/>
    <x v="16"/>
    <x v="0"/>
    <s v="Returning"/>
    <x v="0"/>
    <x v="0"/>
    <n v="1"/>
    <n v="82.86"/>
    <n v="0.05"/>
    <n v="42.3"/>
    <n v="78.716999999999999"/>
    <n v="42.3"/>
    <n v="36.417000000000002"/>
    <n v="0.46263196005945351"/>
    <n v="2026"/>
    <s v="Q1"/>
    <n v="2"/>
    <s v="Feb"/>
  </r>
  <r>
    <n v="1475"/>
    <d v="2026-02-21T00:00:00"/>
    <n v="2026"/>
    <s v="Q2"/>
    <n v="2"/>
    <x v="1"/>
    <x v="0"/>
    <x v="0"/>
    <x v="2"/>
    <s v="New"/>
    <x v="0"/>
    <x v="8"/>
    <n v="2"/>
    <n v="103.03"/>
    <n v="0.05"/>
    <n v="50.73"/>
    <n v="195.75700000000001"/>
    <n v="101.46"/>
    <n v="94.297000000000011"/>
    <n v="0.48170435795399402"/>
    <n v="2026"/>
    <s v="Q1"/>
    <n v="2"/>
    <s v="Feb"/>
  </r>
  <r>
    <n v="3504"/>
    <d v="2026-02-21T00:00:00"/>
    <n v="2026"/>
    <s v="Q2"/>
    <n v="2"/>
    <x v="1"/>
    <x v="1"/>
    <x v="14"/>
    <x v="0"/>
    <s v="Business"/>
    <x v="2"/>
    <x v="2"/>
    <n v="1"/>
    <n v="36.39"/>
    <n v="0"/>
    <n v="13.49"/>
    <n v="36.39"/>
    <n v="13.49"/>
    <n v="22.9"/>
    <n v="0.62929376202253362"/>
    <n v="2026"/>
    <s v="Q1"/>
    <n v="2"/>
    <s v="Feb"/>
  </r>
  <r>
    <n v="1649"/>
    <d v="2026-02-22T00:00:00"/>
    <n v="2026"/>
    <s v="Q2"/>
    <n v="2"/>
    <x v="1"/>
    <x v="2"/>
    <x v="5"/>
    <x v="0"/>
    <s v="Returning"/>
    <x v="3"/>
    <x v="19"/>
    <n v="1"/>
    <n v="124.93"/>
    <n v="0.1"/>
    <n v="59.74"/>
    <n v="112.43700000000001"/>
    <n v="59.74"/>
    <n v="52.69700000000001"/>
    <n v="0.46868023871145625"/>
    <n v="2026"/>
    <s v="Q1"/>
    <n v="2"/>
    <s v="Feb"/>
  </r>
  <r>
    <n v="2170"/>
    <d v="2026-02-22T00:00:00"/>
    <n v="2026"/>
    <s v="Q2"/>
    <n v="2"/>
    <x v="1"/>
    <x v="1"/>
    <x v="11"/>
    <x v="3"/>
    <s v="Returning"/>
    <x v="0"/>
    <x v="8"/>
    <n v="1"/>
    <n v="101.19"/>
    <n v="0.05"/>
    <n v="49.14"/>
    <n v="96.130499999999998"/>
    <n v="49.14"/>
    <n v="46.990499999999997"/>
    <n v="0.48881988546819166"/>
    <n v="2026"/>
    <s v="Q1"/>
    <n v="2"/>
    <s v="Feb"/>
  </r>
  <r>
    <n v="3402"/>
    <d v="2026-02-22T00:00:00"/>
    <n v="2026"/>
    <s v="Q2"/>
    <n v="2"/>
    <x v="1"/>
    <x v="3"/>
    <x v="8"/>
    <x v="0"/>
    <s v="Returning"/>
    <x v="4"/>
    <x v="16"/>
    <n v="2"/>
    <n v="51.2"/>
    <n v="0"/>
    <n v="21.38"/>
    <n v="102.4"/>
    <n v="42.76"/>
    <n v="59.640000000000008"/>
    <n v="0.58242187500000009"/>
    <n v="2026"/>
    <s v="Q1"/>
    <n v="2"/>
    <s v="Feb"/>
  </r>
  <r>
    <n v="3773"/>
    <d v="2026-02-22T00:00:00"/>
    <n v="2026"/>
    <s v="Q2"/>
    <n v="2"/>
    <x v="1"/>
    <x v="3"/>
    <x v="4"/>
    <x v="0"/>
    <s v="Returning"/>
    <x v="3"/>
    <x v="13"/>
    <n v="1"/>
    <n v="81.81"/>
    <n v="0"/>
    <n v="40.32"/>
    <n v="81.81"/>
    <n v="40.32"/>
    <n v="41.49"/>
    <n v="0.50715071507150711"/>
    <n v="2026"/>
    <s v="Q1"/>
    <n v="2"/>
    <s v="Feb"/>
  </r>
  <r>
    <n v="4670"/>
    <d v="2026-02-22T00:00:00"/>
    <n v="2026"/>
    <s v="Q2"/>
    <n v="2"/>
    <x v="1"/>
    <x v="0"/>
    <x v="15"/>
    <x v="2"/>
    <s v="Business"/>
    <x v="1"/>
    <x v="11"/>
    <n v="1"/>
    <n v="152.96"/>
    <n v="0"/>
    <n v="79.510000000000005"/>
    <n v="152.96"/>
    <n v="79.510000000000005"/>
    <n v="73.45"/>
    <n v="0.48019089958158995"/>
    <n v="2026"/>
    <s v="Q1"/>
    <n v="2"/>
    <s v="Feb"/>
  </r>
  <r>
    <n v="587"/>
    <d v="2026-02-23T00:00:00"/>
    <n v="2026"/>
    <s v="Q2"/>
    <n v="2"/>
    <x v="1"/>
    <x v="3"/>
    <x v="7"/>
    <x v="3"/>
    <s v="Business"/>
    <x v="2"/>
    <x v="18"/>
    <n v="1"/>
    <n v="166.13"/>
    <n v="0.05"/>
    <n v="85.7"/>
    <n v="157.8235"/>
    <n v="85.7"/>
    <n v="72.123499999999993"/>
    <n v="0.45698834457479398"/>
    <n v="2026"/>
    <s v="Q1"/>
    <n v="2"/>
    <s v="Feb"/>
  </r>
  <r>
    <n v="1085"/>
    <d v="2026-02-23T00:00:00"/>
    <n v="2026"/>
    <s v="Q2"/>
    <n v="2"/>
    <x v="1"/>
    <x v="0"/>
    <x v="15"/>
    <x v="0"/>
    <s v="New"/>
    <x v="3"/>
    <x v="7"/>
    <n v="3"/>
    <n v="193.18"/>
    <n v="0.05"/>
    <n v="106.19"/>
    <n v="550.56299999999999"/>
    <n v="318.57"/>
    <n v="231.99299999999999"/>
    <n v="0.42137412067283853"/>
    <n v="2026"/>
    <s v="Q1"/>
    <n v="2"/>
    <s v="Feb"/>
  </r>
  <r>
    <n v="1635"/>
    <d v="2026-02-23T00:00:00"/>
    <n v="2026"/>
    <s v="Q2"/>
    <n v="2"/>
    <x v="1"/>
    <x v="2"/>
    <x v="10"/>
    <x v="0"/>
    <s v="Returning"/>
    <x v="0"/>
    <x v="0"/>
    <n v="1"/>
    <n v="80.42"/>
    <n v="0"/>
    <n v="41.72"/>
    <n v="80.42"/>
    <n v="41.72"/>
    <n v="38.700000000000003"/>
    <n v="0.4812235762248197"/>
    <n v="2026"/>
    <s v="Q1"/>
    <n v="2"/>
    <s v="Feb"/>
  </r>
  <r>
    <n v="4067"/>
    <d v="2026-02-23T00:00:00"/>
    <n v="2026"/>
    <s v="Q2"/>
    <n v="2"/>
    <x v="1"/>
    <x v="3"/>
    <x v="13"/>
    <x v="0"/>
    <s v="Returning"/>
    <x v="3"/>
    <x v="19"/>
    <n v="2"/>
    <n v="122.17"/>
    <n v="0"/>
    <n v="60.62"/>
    <n v="244.34"/>
    <n v="121.24"/>
    <n v="123.10000000000001"/>
    <n v="0.50380617172792019"/>
    <n v="2026"/>
    <s v="Q1"/>
    <n v="2"/>
    <s v="Feb"/>
  </r>
  <r>
    <n v="287"/>
    <d v="2026-02-24T00:00:00"/>
    <n v="2026"/>
    <s v="Q2"/>
    <n v="2"/>
    <x v="1"/>
    <x v="1"/>
    <x v="6"/>
    <x v="3"/>
    <s v="New"/>
    <x v="2"/>
    <x v="18"/>
    <n v="1"/>
    <n v="164.6"/>
    <n v="0"/>
    <n v="85.07"/>
    <n v="164.6"/>
    <n v="85.07"/>
    <n v="79.53"/>
    <n v="0.48317132442284327"/>
    <n v="2026"/>
    <s v="Q1"/>
    <n v="2"/>
    <s v="Feb"/>
  </r>
  <r>
    <n v="794"/>
    <d v="2026-02-24T00:00:00"/>
    <n v="2026"/>
    <s v="Q2"/>
    <n v="2"/>
    <x v="1"/>
    <x v="1"/>
    <x v="14"/>
    <x v="0"/>
    <s v="New"/>
    <x v="2"/>
    <x v="15"/>
    <n v="1"/>
    <n v="132.19999999999999"/>
    <n v="0"/>
    <n v="67.180000000000007"/>
    <n v="132.19999999999999"/>
    <n v="67.180000000000007"/>
    <n v="65.019999999999982"/>
    <n v="0.49183055975794243"/>
    <n v="2026"/>
    <s v="Q1"/>
    <n v="2"/>
    <s v="Feb"/>
  </r>
  <r>
    <n v="1609"/>
    <d v="2026-02-24T00:00:00"/>
    <n v="2026"/>
    <s v="Q2"/>
    <n v="2"/>
    <x v="1"/>
    <x v="3"/>
    <x v="4"/>
    <x v="0"/>
    <s v="Returning"/>
    <x v="0"/>
    <x v="6"/>
    <n v="2"/>
    <n v="40.700000000000003"/>
    <n v="0"/>
    <n v="16.63"/>
    <n v="81.400000000000006"/>
    <n v="33.26"/>
    <n v="48.140000000000008"/>
    <n v="0.59140049140049145"/>
    <n v="2026"/>
    <s v="Q1"/>
    <n v="2"/>
    <s v="Feb"/>
  </r>
  <r>
    <n v="4921"/>
    <d v="2026-02-24T00:00:00"/>
    <n v="2026"/>
    <s v="Q2"/>
    <n v="2"/>
    <x v="1"/>
    <x v="1"/>
    <x v="12"/>
    <x v="0"/>
    <s v="Returning"/>
    <x v="2"/>
    <x v="2"/>
    <n v="1"/>
    <n v="35.39"/>
    <n v="0"/>
    <n v="13.93"/>
    <n v="35.39"/>
    <n v="13.93"/>
    <n v="21.46"/>
    <n v="0.60638598474145244"/>
    <n v="2026"/>
    <s v="Q1"/>
    <n v="2"/>
    <s v="Feb"/>
  </r>
  <r>
    <n v="2209"/>
    <d v="2026-02-25T00:00:00"/>
    <n v="2026"/>
    <s v="Q2"/>
    <n v="2"/>
    <x v="1"/>
    <x v="0"/>
    <x v="0"/>
    <x v="0"/>
    <s v="Business"/>
    <x v="0"/>
    <x v="4"/>
    <n v="5"/>
    <n v="50.58"/>
    <n v="0.1"/>
    <n v="22.42"/>
    <n v="227.60999999999999"/>
    <n v="112.10000000000001"/>
    <n v="115.50999999999998"/>
    <n v="0.50749088352884308"/>
    <n v="2026"/>
    <s v="Q1"/>
    <n v="2"/>
    <s v="Feb"/>
  </r>
  <r>
    <n v="4757"/>
    <d v="2026-02-25T00:00:00"/>
    <n v="2026"/>
    <s v="Q2"/>
    <n v="2"/>
    <x v="1"/>
    <x v="1"/>
    <x v="11"/>
    <x v="3"/>
    <s v="Business"/>
    <x v="4"/>
    <x v="16"/>
    <n v="2"/>
    <n v="49.48"/>
    <n v="0"/>
    <n v="21.37"/>
    <n v="98.96"/>
    <n v="42.74"/>
    <n v="56.219999999999992"/>
    <n v="0.5681083265966046"/>
    <n v="2026"/>
    <s v="Q1"/>
    <n v="2"/>
    <s v="Feb"/>
  </r>
  <r>
    <n v="5155"/>
    <d v="2026-02-25T00:00:00"/>
    <n v="2026"/>
    <s v="Q2"/>
    <n v="2"/>
    <x v="1"/>
    <x v="3"/>
    <x v="13"/>
    <x v="2"/>
    <s v="New"/>
    <x v="4"/>
    <x v="16"/>
    <n v="1"/>
    <n v="50.51"/>
    <n v="0"/>
    <n v="21.4"/>
    <n v="50.51"/>
    <n v="21.4"/>
    <n v="29.11"/>
    <n v="0.57632152049099195"/>
    <n v="2026"/>
    <s v="Q1"/>
    <n v="2"/>
    <s v="Feb"/>
  </r>
  <r>
    <n v="1737"/>
    <d v="2026-02-26T00:00:00"/>
    <n v="2026"/>
    <s v="Q2"/>
    <n v="2"/>
    <x v="1"/>
    <x v="0"/>
    <x v="15"/>
    <x v="0"/>
    <s v="New"/>
    <x v="3"/>
    <x v="19"/>
    <n v="2"/>
    <n v="122.16"/>
    <n v="0"/>
    <n v="61.31"/>
    <n v="244.32"/>
    <n v="122.62"/>
    <n v="121.69999999999999"/>
    <n v="0.49811722331368691"/>
    <n v="2026"/>
    <s v="Q1"/>
    <n v="2"/>
    <s v="Feb"/>
  </r>
  <r>
    <n v="1905"/>
    <d v="2026-02-26T00:00:00"/>
    <n v="2026"/>
    <s v="Q2"/>
    <n v="2"/>
    <x v="1"/>
    <x v="3"/>
    <x v="7"/>
    <x v="2"/>
    <s v="Returning"/>
    <x v="0"/>
    <x v="4"/>
    <n v="3"/>
    <n v="51.32"/>
    <n v="0.1"/>
    <n v="22.62"/>
    <n v="138.56400000000002"/>
    <n v="67.86"/>
    <n v="70.704000000000022"/>
    <n v="0.51026240581969351"/>
    <n v="2026"/>
    <s v="Q1"/>
    <n v="2"/>
    <s v="Feb"/>
  </r>
  <r>
    <n v="2359"/>
    <d v="2026-02-26T00:00:00"/>
    <n v="2026"/>
    <s v="Q2"/>
    <n v="2"/>
    <x v="1"/>
    <x v="2"/>
    <x v="10"/>
    <x v="0"/>
    <s v="Returning"/>
    <x v="3"/>
    <x v="7"/>
    <n v="2"/>
    <n v="195.92"/>
    <n v="0.05"/>
    <n v="104.13"/>
    <n v="372.24799999999993"/>
    <n v="208.26"/>
    <n v="163.98799999999994"/>
    <n v="0.4405342674775955"/>
    <n v="2026"/>
    <s v="Q1"/>
    <n v="2"/>
    <s v="Feb"/>
  </r>
  <r>
    <n v="3666"/>
    <d v="2026-02-26T00:00:00"/>
    <n v="2026"/>
    <s v="Q2"/>
    <n v="2"/>
    <x v="1"/>
    <x v="0"/>
    <x v="15"/>
    <x v="0"/>
    <s v="Returning"/>
    <x v="2"/>
    <x v="2"/>
    <n v="1"/>
    <n v="36.19"/>
    <n v="0.1"/>
    <n v="13.62"/>
    <n v="32.570999999999998"/>
    <n v="13.62"/>
    <n v="18.951000000000001"/>
    <n v="0.58183660311319896"/>
    <n v="2026"/>
    <s v="Q1"/>
    <n v="2"/>
    <s v="Feb"/>
  </r>
  <r>
    <n v="518"/>
    <d v="2026-02-27T00:00:00"/>
    <n v="2026"/>
    <s v="Q2"/>
    <n v="2"/>
    <x v="1"/>
    <x v="2"/>
    <x v="2"/>
    <x v="0"/>
    <s v="New"/>
    <x v="1"/>
    <x v="17"/>
    <n v="1"/>
    <n v="72.97"/>
    <n v="0"/>
    <n v="32.43"/>
    <n v="72.97"/>
    <n v="32.43"/>
    <n v="40.54"/>
    <n v="0.55557078251336167"/>
    <n v="2026"/>
    <s v="Q1"/>
    <n v="2"/>
    <s v="Feb"/>
  </r>
  <r>
    <n v="892"/>
    <d v="2026-02-27T00:00:00"/>
    <n v="2026"/>
    <s v="Q2"/>
    <n v="2"/>
    <x v="1"/>
    <x v="3"/>
    <x v="7"/>
    <x v="1"/>
    <s v="Business"/>
    <x v="2"/>
    <x v="9"/>
    <n v="12"/>
    <n v="47.15"/>
    <n v="0.1"/>
    <n v="17.829999999999998"/>
    <n v="509.21999999999997"/>
    <n v="213.95999999999998"/>
    <n v="295.26"/>
    <n v="0.57982797219276538"/>
    <n v="2026"/>
    <s v="Q1"/>
    <n v="2"/>
    <s v="Feb"/>
  </r>
  <r>
    <n v="1115"/>
    <d v="2026-02-27T00:00:00"/>
    <n v="2026"/>
    <s v="Q2"/>
    <n v="2"/>
    <x v="1"/>
    <x v="0"/>
    <x v="0"/>
    <x v="2"/>
    <s v="Business"/>
    <x v="2"/>
    <x v="18"/>
    <n v="3"/>
    <n v="161.19999999999999"/>
    <n v="0.1"/>
    <n v="87.37"/>
    <n v="435.23999999999995"/>
    <n v="262.11"/>
    <n v="173.12999999999994"/>
    <n v="0.39778053487730897"/>
    <n v="2026"/>
    <s v="Q1"/>
    <n v="2"/>
    <s v="Feb"/>
  </r>
  <r>
    <n v="1186"/>
    <d v="2026-02-27T00:00:00"/>
    <n v="2026"/>
    <s v="Q2"/>
    <n v="2"/>
    <x v="1"/>
    <x v="0"/>
    <x v="9"/>
    <x v="2"/>
    <s v="Business"/>
    <x v="0"/>
    <x v="4"/>
    <n v="1"/>
    <n v="49.73"/>
    <n v="0"/>
    <n v="22"/>
    <n v="49.73"/>
    <n v="22"/>
    <n v="27.729999999999997"/>
    <n v="0.55761109993967417"/>
    <n v="2026"/>
    <s v="Q1"/>
    <n v="2"/>
    <s v="Feb"/>
  </r>
  <r>
    <n v="2093"/>
    <d v="2026-02-27T00:00:00"/>
    <n v="2026"/>
    <s v="Q2"/>
    <n v="2"/>
    <x v="1"/>
    <x v="2"/>
    <x v="16"/>
    <x v="0"/>
    <s v="Returning"/>
    <x v="3"/>
    <x v="19"/>
    <n v="2"/>
    <n v="126.19"/>
    <n v="0"/>
    <n v="58.99"/>
    <n v="252.38"/>
    <n v="117.98"/>
    <n v="134.39999999999998"/>
    <n v="0.5325303114351374"/>
    <n v="2026"/>
    <s v="Q1"/>
    <n v="2"/>
    <s v="Feb"/>
  </r>
  <r>
    <n v="2136"/>
    <d v="2026-02-27T00:00:00"/>
    <n v="2026"/>
    <s v="Q2"/>
    <n v="2"/>
    <x v="1"/>
    <x v="1"/>
    <x v="12"/>
    <x v="0"/>
    <s v="Returning"/>
    <x v="2"/>
    <x v="15"/>
    <n v="2"/>
    <n v="135.38999999999999"/>
    <n v="0.05"/>
    <n v="65.69"/>
    <n v="257.24099999999999"/>
    <n v="131.38"/>
    <n v="125.86099999999999"/>
    <n v="0.48927270536189799"/>
    <n v="2026"/>
    <s v="Q1"/>
    <n v="2"/>
    <s v="Feb"/>
  </r>
  <r>
    <n v="3538"/>
    <d v="2026-02-27T00:00:00"/>
    <n v="2026"/>
    <s v="Q2"/>
    <n v="2"/>
    <x v="1"/>
    <x v="1"/>
    <x v="14"/>
    <x v="1"/>
    <s v="Business"/>
    <x v="4"/>
    <x v="10"/>
    <n v="12"/>
    <n v="41.27"/>
    <n v="0.1"/>
    <n v="14.71"/>
    <n v="445.71600000000001"/>
    <n v="176.52"/>
    <n v="269.19600000000003"/>
    <n v="0.60396306168053204"/>
    <n v="2026"/>
    <s v="Q1"/>
    <n v="2"/>
    <s v="Feb"/>
  </r>
  <r>
    <n v="3891"/>
    <d v="2026-02-27T00:00:00"/>
    <n v="2026"/>
    <s v="Q2"/>
    <n v="2"/>
    <x v="1"/>
    <x v="0"/>
    <x v="0"/>
    <x v="2"/>
    <s v="Returning"/>
    <x v="0"/>
    <x v="0"/>
    <n v="1"/>
    <n v="82.04"/>
    <n v="0.1"/>
    <n v="41.46"/>
    <n v="73.836000000000013"/>
    <n v="41.46"/>
    <n v="32.376000000000012"/>
    <n v="0.43848529172761264"/>
    <n v="2026"/>
    <s v="Q1"/>
    <n v="2"/>
    <s v="Feb"/>
  </r>
  <r>
    <n v="3917"/>
    <d v="2026-02-27T00:00:00"/>
    <n v="2026"/>
    <s v="Q2"/>
    <n v="2"/>
    <x v="1"/>
    <x v="3"/>
    <x v="4"/>
    <x v="0"/>
    <s v="Returning"/>
    <x v="2"/>
    <x v="2"/>
    <n v="3"/>
    <n v="36.630000000000003"/>
    <n v="0"/>
    <n v="13.26"/>
    <n v="109.89000000000001"/>
    <n v="39.78"/>
    <n v="70.110000000000014"/>
    <n v="0.63800163800163801"/>
    <n v="2026"/>
    <s v="Q1"/>
    <n v="2"/>
    <s v="Feb"/>
  </r>
  <r>
    <n v="4594"/>
    <d v="2026-02-27T00:00:00"/>
    <n v="2026"/>
    <s v="Q2"/>
    <n v="2"/>
    <x v="1"/>
    <x v="3"/>
    <x v="7"/>
    <x v="2"/>
    <s v="Returning"/>
    <x v="1"/>
    <x v="1"/>
    <n v="5"/>
    <n v="92.94"/>
    <n v="0.05"/>
    <n v="46.47"/>
    <n v="441.46499999999997"/>
    <n v="232.35"/>
    <n v="209.11499999999998"/>
    <n v="0.47368421052631576"/>
    <n v="2026"/>
    <s v="Q1"/>
    <n v="2"/>
    <s v="Feb"/>
  </r>
  <r>
    <n v="4750"/>
    <d v="2026-02-27T00:00:00"/>
    <n v="2026"/>
    <s v="Q2"/>
    <n v="2"/>
    <x v="1"/>
    <x v="1"/>
    <x v="12"/>
    <x v="2"/>
    <s v="Returning"/>
    <x v="4"/>
    <x v="12"/>
    <n v="2"/>
    <n v="120.44"/>
    <n v="0.05"/>
    <n v="68.98"/>
    <n v="228.83599999999998"/>
    <n v="137.96"/>
    <n v="90.875999999999976"/>
    <n v="0.3971228303239"/>
    <n v="2026"/>
    <s v="Q1"/>
    <n v="2"/>
    <s v="Feb"/>
  </r>
  <r>
    <n v="4960"/>
    <d v="2026-02-27T00:00:00"/>
    <n v="2026"/>
    <s v="Q2"/>
    <n v="2"/>
    <x v="1"/>
    <x v="1"/>
    <x v="6"/>
    <x v="3"/>
    <s v="New"/>
    <x v="2"/>
    <x v="2"/>
    <n v="2"/>
    <n v="36.130000000000003"/>
    <n v="0"/>
    <n v="13.72"/>
    <n v="72.260000000000005"/>
    <n v="27.44"/>
    <n v="44.820000000000007"/>
    <n v="0.62026017160254643"/>
    <n v="2026"/>
    <s v="Q1"/>
    <n v="2"/>
    <s v="Feb"/>
  </r>
  <r>
    <n v="4245"/>
    <d v="2026-02-28T00:00:00"/>
    <n v="2026"/>
    <s v="Q2"/>
    <n v="2"/>
    <x v="1"/>
    <x v="1"/>
    <x v="1"/>
    <x v="2"/>
    <s v="Returning"/>
    <x v="4"/>
    <x v="12"/>
    <n v="1"/>
    <n v="124.97"/>
    <n v="0.1"/>
    <n v="69.790000000000006"/>
    <n v="112.473"/>
    <n v="69.790000000000006"/>
    <n v="42.682999999999993"/>
    <n v="0.37949552337005321"/>
    <n v="2026"/>
    <s v="Q1"/>
    <n v="2"/>
    <s v="Feb"/>
  </r>
  <r>
    <n v="4664"/>
    <d v="2026-02-28T00:00:00"/>
    <n v="2026"/>
    <s v="Q2"/>
    <n v="2"/>
    <x v="1"/>
    <x v="3"/>
    <x v="13"/>
    <x v="0"/>
    <s v="Returning"/>
    <x v="2"/>
    <x v="18"/>
    <n v="1"/>
    <n v="163.31"/>
    <n v="0.05"/>
    <n v="87.22"/>
    <n v="155.14449999999999"/>
    <n v="87.22"/>
    <n v="67.924499999999995"/>
    <n v="0.43781442461705056"/>
    <n v="2026"/>
    <s v="Q1"/>
    <n v="2"/>
    <s v="Feb"/>
  </r>
  <r>
    <n v="383"/>
    <d v="2026-03-01T00:00:00"/>
    <n v="2026"/>
    <s v="Q3"/>
    <n v="3"/>
    <x v="2"/>
    <x v="2"/>
    <x v="2"/>
    <x v="2"/>
    <s v="Returning"/>
    <x v="1"/>
    <x v="1"/>
    <n v="3"/>
    <n v="92.76"/>
    <n v="0"/>
    <n v="45.84"/>
    <n v="278.28000000000003"/>
    <n v="137.52000000000001"/>
    <n v="140.76000000000002"/>
    <n v="0.50582147477360928"/>
    <n v="2026"/>
    <s v="Q1"/>
    <n v="3"/>
    <s v="Mar"/>
  </r>
  <r>
    <n v="730"/>
    <d v="2026-03-01T00:00:00"/>
    <n v="2026"/>
    <s v="Q3"/>
    <n v="3"/>
    <x v="2"/>
    <x v="0"/>
    <x v="15"/>
    <x v="1"/>
    <s v="Business"/>
    <x v="4"/>
    <x v="10"/>
    <n v="5"/>
    <n v="41.31"/>
    <n v="0.1"/>
    <n v="15.14"/>
    <n v="185.89500000000001"/>
    <n v="75.7"/>
    <n v="110.19500000000001"/>
    <n v="0.59278087092175691"/>
    <n v="2026"/>
    <s v="Q1"/>
    <n v="3"/>
    <s v="Mar"/>
  </r>
  <r>
    <n v="985"/>
    <d v="2026-03-01T00:00:00"/>
    <n v="2026"/>
    <s v="Q3"/>
    <n v="3"/>
    <x v="2"/>
    <x v="1"/>
    <x v="14"/>
    <x v="3"/>
    <s v="New"/>
    <x v="4"/>
    <x v="10"/>
    <n v="2"/>
    <n v="41.23"/>
    <n v="0"/>
    <n v="14.28"/>
    <n v="82.46"/>
    <n v="28.56"/>
    <n v="53.899999999999991"/>
    <n v="0.65365025466893034"/>
    <n v="2026"/>
    <s v="Q1"/>
    <n v="3"/>
    <s v="Mar"/>
  </r>
  <r>
    <n v="1457"/>
    <d v="2026-03-01T00:00:00"/>
    <n v="2026"/>
    <s v="Q3"/>
    <n v="3"/>
    <x v="2"/>
    <x v="1"/>
    <x v="1"/>
    <x v="0"/>
    <s v="New"/>
    <x v="2"/>
    <x v="2"/>
    <n v="1"/>
    <n v="36.47"/>
    <n v="0.05"/>
    <n v="13.21"/>
    <n v="34.646499999999996"/>
    <n v="13.21"/>
    <n v="21.436499999999995"/>
    <n v="0.61872050567878423"/>
    <n v="2026"/>
    <s v="Q1"/>
    <n v="3"/>
    <s v="Mar"/>
  </r>
  <r>
    <n v="2558"/>
    <d v="2026-03-01T00:00:00"/>
    <n v="2026"/>
    <s v="Q3"/>
    <n v="3"/>
    <x v="2"/>
    <x v="0"/>
    <x v="15"/>
    <x v="3"/>
    <s v="New"/>
    <x v="4"/>
    <x v="14"/>
    <n v="1"/>
    <n v="36.67"/>
    <n v="0"/>
    <n v="13.97"/>
    <n v="36.67"/>
    <n v="13.97"/>
    <n v="22.700000000000003"/>
    <n v="0.61903463321516228"/>
    <n v="2026"/>
    <s v="Q1"/>
    <n v="3"/>
    <s v="Mar"/>
  </r>
  <r>
    <n v="3024"/>
    <d v="2026-03-01T00:00:00"/>
    <n v="2026"/>
    <s v="Q3"/>
    <n v="3"/>
    <x v="2"/>
    <x v="1"/>
    <x v="11"/>
    <x v="0"/>
    <s v="Business"/>
    <x v="0"/>
    <x v="4"/>
    <n v="2"/>
    <n v="51.87"/>
    <n v="0.1"/>
    <n v="22.95"/>
    <n v="93.366"/>
    <n v="45.9"/>
    <n v="47.466000000000001"/>
    <n v="0.50838635049161363"/>
    <n v="2026"/>
    <s v="Q1"/>
    <n v="3"/>
    <s v="Mar"/>
  </r>
  <r>
    <n v="3225"/>
    <d v="2026-03-01T00:00:00"/>
    <n v="2026"/>
    <s v="Q3"/>
    <n v="3"/>
    <x v="2"/>
    <x v="2"/>
    <x v="2"/>
    <x v="2"/>
    <s v="Business"/>
    <x v="3"/>
    <x v="7"/>
    <n v="1"/>
    <n v="195.06"/>
    <n v="0.1"/>
    <n v="106.68"/>
    <n v="175.554"/>
    <n v="106.68"/>
    <n v="68.873999999999995"/>
    <n v="0.39232372945076727"/>
    <n v="2026"/>
    <s v="Q1"/>
    <n v="3"/>
    <s v="Mar"/>
  </r>
  <r>
    <n v="3551"/>
    <d v="2026-03-01T00:00:00"/>
    <n v="2026"/>
    <s v="Q3"/>
    <n v="3"/>
    <x v="2"/>
    <x v="1"/>
    <x v="11"/>
    <x v="3"/>
    <s v="Returning"/>
    <x v="0"/>
    <x v="8"/>
    <n v="2"/>
    <n v="100.79"/>
    <n v="0.05"/>
    <n v="49"/>
    <n v="191.501"/>
    <n v="98"/>
    <n v="93.501000000000005"/>
    <n v="0.48825332504791097"/>
    <n v="2026"/>
    <s v="Q1"/>
    <n v="3"/>
    <s v="Mar"/>
  </r>
  <r>
    <n v="4157"/>
    <d v="2026-03-01T00:00:00"/>
    <n v="2026"/>
    <s v="Q3"/>
    <n v="3"/>
    <x v="2"/>
    <x v="3"/>
    <x v="8"/>
    <x v="0"/>
    <s v="New"/>
    <x v="0"/>
    <x v="4"/>
    <n v="5"/>
    <n v="51.92"/>
    <n v="0.15"/>
    <n v="22.24"/>
    <n v="220.66000000000003"/>
    <n v="111.19999999999999"/>
    <n v="109.46000000000004"/>
    <n v="0.49605728269736254"/>
    <n v="2026"/>
    <s v="Q1"/>
    <n v="3"/>
    <s v="Mar"/>
  </r>
  <r>
    <n v="4398"/>
    <d v="2026-03-01T00:00:00"/>
    <n v="2026"/>
    <s v="Q3"/>
    <n v="3"/>
    <x v="2"/>
    <x v="3"/>
    <x v="7"/>
    <x v="0"/>
    <s v="New"/>
    <x v="3"/>
    <x v="19"/>
    <n v="1"/>
    <n v="123.99"/>
    <n v="0.05"/>
    <n v="61.67"/>
    <n v="117.79049999999999"/>
    <n v="61.67"/>
    <n v="56.120499999999993"/>
    <n v="0.47644334644984099"/>
    <n v="2026"/>
    <s v="Q1"/>
    <n v="3"/>
    <s v="Mar"/>
  </r>
  <r>
    <n v="4951"/>
    <d v="2026-03-01T00:00:00"/>
    <n v="2026"/>
    <s v="Q3"/>
    <n v="3"/>
    <x v="2"/>
    <x v="1"/>
    <x v="14"/>
    <x v="0"/>
    <s v="New"/>
    <x v="3"/>
    <x v="5"/>
    <n v="1"/>
    <n v="344.8"/>
    <n v="0.05"/>
    <n v="196.14"/>
    <n v="327.56"/>
    <n v="196.14"/>
    <n v="131.42000000000002"/>
    <n v="0.40120893882036884"/>
    <n v="2026"/>
    <s v="Q1"/>
    <n v="3"/>
    <s v="Mar"/>
  </r>
  <r>
    <n v="1354"/>
    <d v="2026-03-02T00:00:00"/>
    <n v="2026"/>
    <s v="Q3"/>
    <n v="3"/>
    <x v="2"/>
    <x v="3"/>
    <x v="8"/>
    <x v="3"/>
    <s v="Returning"/>
    <x v="2"/>
    <x v="15"/>
    <n v="3"/>
    <n v="131.91999999999999"/>
    <n v="0.05"/>
    <n v="67.47"/>
    <n v="375.97199999999998"/>
    <n v="202.41"/>
    <n v="173.56199999999998"/>
    <n v="0.46163544093709102"/>
    <n v="2026"/>
    <s v="Q1"/>
    <n v="3"/>
    <s v="Mar"/>
  </r>
  <r>
    <n v="2042"/>
    <d v="2026-03-02T00:00:00"/>
    <n v="2026"/>
    <s v="Q3"/>
    <n v="3"/>
    <x v="2"/>
    <x v="2"/>
    <x v="16"/>
    <x v="0"/>
    <s v="Business"/>
    <x v="1"/>
    <x v="3"/>
    <n v="3"/>
    <n v="146.99"/>
    <n v="0"/>
    <n v="80.069999999999993"/>
    <n v="440.97"/>
    <n v="240.20999999999998"/>
    <n v="200.76000000000005"/>
    <n v="0.45526906592285199"/>
    <n v="2026"/>
    <s v="Q1"/>
    <n v="3"/>
    <s v="Mar"/>
  </r>
  <r>
    <n v="3895"/>
    <d v="2026-03-02T00:00:00"/>
    <n v="2026"/>
    <s v="Q3"/>
    <n v="3"/>
    <x v="2"/>
    <x v="3"/>
    <x v="7"/>
    <x v="0"/>
    <s v="Business"/>
    <x v="2"/>
    <x v="18"/>
    <n v="2"/>
    <n v="164.74"/>
    <n v="0.05"/>
    <n v="89.9"/>
    <n v="313.00600000000003"/>
    <n v="179.8"/>
    <n v="133.20600000000002"/>
    <n v="0.42557011686676932"/>
    <n v="2026"/>
    <s v="Q1"/>
    <n v="3"/>
    <s v="Mar"/>
  </r>
  <r>
    <n v="5074"/>
    <d v="2026-03-02T00:00:00"/>
    <n v="2026"/>
    <s v="Q3"/>
    <n v="3"/>
    <x v="2"/>
    <x v="3"/>
    <x v="7"/>
    <x v="0"/>
    <s v="Returning"/>
    <x v="1"/>
    <x v="1"/>
    <n v="2"/>
    <n v="89.81"/>
    <n v="0"/>
    <n v="46.44"/>
    <n v="179.62"/>
    <n v="92.88"/>
    <n v="86.740000000000009"/>
    <n v="0.482908362097762"/>
    <n v="2026"/>
    <s v="Q1"/>
    <n v="3"/>
    <s v="Mar"/>
  </r>
  <r>
    <n v="179"/>
    <d v="2026-03-03T00:00:00"/>
    <n v="2026"/>
    <s v="Q3"/>
    <n v="3"/>
    <x v="2"/>
    <x v="2"/>
    <x v="16"/>
    <x v="2"/>
    <s v="Returning"/>
    <x v="4"/>
    <x v="14"/>
    <n v="1"/>
    <n v="35.369999999999997"/>
    <n v="0"/>
    <n v="13.88"/>
    <n v="35.369999999999997"/>
    <n v="13.88"/>
    <n v="21.489999999999995"/>
    <n v="0.60757704269154644"/>
    <n v="2026"/>
    <s v="Q1"/>
    <n v="3"/>
    <s v="Mar"/>
  </r>
  <r>
    <n v="459"/>
    <d v="2026-03-03T00:00:00"/>
    <n v="2026"/>
    <s v="Q3"/>
    <n v="3"/>
    <x v="2"/>
    <x v="1"/>
    <x v="12"/>
    <x v="3"/>
    <s v="New"/>
    <x v="0"/>
    <x v="4"/>
    <n v="4"/>
    <n v="50.64"/>
    <n v="0"/>
    <n v="23.09"/>
    <n v="202.56"/>
    <n v="92.36"/>
    <n v="110.2"/>
    <n v="0.54403633491311221"/>
    <n v="2026"/>
    <s v="Q1"/>
    <n v="3"/>
    <s v="Mar"/>
  </r>
  <r>
    <n v="525"/>
    <d v="2026-03-03T00:00:00"/>
    <n v="2026"/>
    <s v="Q3"/>
    <n v="3"/>
    <x v="2"/>
    <x v="3"/>
    <x v="7"/>
    <x v="2"/>
    <s v="Returning"/>
    <x v="1"/>
    <x v="3"/>
    <n v="1"/>
    <n v="146.37"/>
    <n v="0"/>
    <n v="78.3"/>
    <n v="146.37"/>
    <n v="78.3"/>
    <n v="68.070000000000007"/>
    <n v="0.46505431440869033"/>
    <n v="2026"/>
    <s v="Q1"/>
    <n v="3"/>
    <s v="Mar"/>
  </r>
  <r>
    <n v="3374"/>
    <d v="2026-03-03T00:00:00"/>
    <n v="2026"/>
    <s v="Q3"/>
    <n v="3"/>
    <x v="2"/>
    <x v="2"/>
    <x v="2"/>
    <x v="0"/>
    <s v="Returning"/>
    <x v="1"/>
    <x v="3"/>
    <n v="3"/>
    <n v="143.74"/>
    <n v="0"/>
    <n v="81.58"/>
    <n v="431.22"/>
    <n v="244.74"/>
    <n v="186.48000000000002"/>
    <n v="0.43244747460692917"/>
    <n v="2026"/>
    <s v="Q1"/>
    <n v="3"/>
    <s v="Mar"/>
  </r>
  <r>
    <n v="3850"/>
    <d v="2026-03-03T00:00:00"/>
    <n v="2026"/>
    <s v="Q3"/>
    <n v="3"/>
    <x v="2"/>
    <x v="3"/>
    <x v="7"/>
    <x v="3"/>
    <s v="New"/>
    <x v="3"/>
    <x v="13"/>
    <n v="2"/>
    <n v="81.94"/>
    <n v="0.1"/>
    <n v="39.9"/>
    <n v="147.49199999999999"/>
    <n v="79.8"/>
    <n v="67.691999999999993"/>
    <n v="0.45895370596371327"/>
    <n v="2026"/>
    <s v="Q1"/>
    <n v="3"/>
    <s v="Mar"/>
  </r>
  <r>
    <n v="4004"/>
    <d v="2026-03-03T00:00:00"/>
    <n v="2026"/>
    <s v="Q3"/>
    <n v="3"/>
    <x v="2"/>
    <x v="2"/>
    <x v="5"/>
    <x v="0"/>
    <s v="New"/>
    <x v="2"/>
    <x v="9"/>
    <n v="1"/>
    <n v="46.46"/>
    <n v="0.1"/>
    <n v="17.989999999999998"/>
    <n v="41.814"/>
    <n v="17.989999999999998"/>
    <n v="23.824000000000002"/>
    <n v="0.56976132395848289"/>
    <n v="2026"/>
    <s v="Q1"/>
    <n v="3"/>
    <s v="Mar"/>
  </r>
  <r>
    <n v="788"/>
    <d v="2026-03-04T00:00:00"/>
    <n v="2026"/>
    <s v="Q3"/>
    <n v="3"/>
    <x v="2"/>
    <x v="1"/>
    <x v="11"/>
    <x v="0"/>
    <s v="New"/>
    <x v="0"/>
    <x v="6"/>
    <n v="3"/>
    <n v="39.49"/>
    <n v="0"/>
    <n v="16.420000000000002"/>
    <n v="118.47"/>
    <n v="49.260000000000005"/>
    <n v="69.209999999999994"/>
    <n v="0.58419853127374011"/>
    <n v="2026"/>
    <s v="Q1"/>
    <n v="3"/>
    <s v="Mar"/>
  </r>
  <r>
    <n v="1717"/>
    <d v="2026-03-04T00:00:00"/>
    <n v="2026"/>
    <s v="Q3"/>
    <n v="3"/>
    <x v="2"/>
    <x v="3"/>
    <x v="13"/>
    <x v="0"/>
    <s v="Returning"/>
    <x v="4"/>
    <x v="10"/>
    <n v="1"/>
    <n v="40.909999999999997"/>
    <n v="0"/>
    <n v="14.89"/>
    <n v="40.909999999999997"/>
    <n v="14.89"/>
    <n v="26.019999999999996"/>
    <n v="0.63603031043754577"/>
    <n v="2026"/>
    <s v="Q1"/>
    <n v="3"/>
    <s v="Mar"/>
  </r>
  <r>
    <n v="1819"/>
    <d v="2026-03-04T00:00:00"/>
    <n v="2026"/>
    <s v="Q3"/>
    <n v="3"/>
    <x v="2"/>
    <x v="3"/>
    <x v="8"/>
    <x v="3"/>
    <s v="New"/>
    <x v="0"/>
    <x v="4"/>
    <n v="1"/>
    <n v="49.94"/>
    <n v="0.1"/>
    <n v="21.84"/>
    <n v="44.945999999999998"/>
    <n v="21.84"/>
    <n v="23.105999999999998"/>
    <n v="0.51408356694700308"/>
    <n v="2026"/>
    <s v="Q1"/>
    <n v="3"/>
    <s v="Mar"/>
  </r>
  <r>
    <n v="1992"/>
    <d v="2026-03-04T00:00:00"/>
    <n v="2026"/>
    <s v="Q3"/>
    <n v="3"/>
    <x v="2"/>
    <x v="2"/>
    <x v="5"/>
    <x v="0"/>
    <s v="Business"/>
    <x v="2"/>
    <x v="2"/>
    <n v="1"/>
    <n v="35.520000000000003"/>
    <n v="0"/>
    <n v="13.21"/>
    <n v="35.520000000000003"/>
    <n v="13.21"/>
    <n v="22.310000000000002"/>
    <n v="0.62809684684684686"/>
    <n v="2026"/>
    <s v="Q1"/>
    <n v="3"/>
    <s v="Mar"/>
  </r>
  <r>
    <n v="2499"/>
    <d v="2026-03-04T00:00:00"/>
    <n v="2026"/>
    <s v="Q3"/>
    <n v="3"/>
    <x v="2"/>
    <x v="3"/>
    <x v="7"/>
    <x v="2"/>
    <s v="New"/>
    <x v="3"/>
    <x v="5"/>
    <n v="2"/>
    <n v="341.1"/>
    <n v="0"/>
    <n v="200.19"/>
    <n v="682.2"/>
    <n v="400.38"/>
    <n v="281.82000000000005"/>
    <n v="0.41310466138962187"/>
    <n v="2026"/>
    <s v="Q1"/>
    <n v="3"/>
    <s v="Mar"/>
  </r>
  <r>
    <n v="2698"/>
    <d v="2026-03-04T00:00:00"/>
    <n v="2026"/>
    <s v="Q3"/>
    <n v="3"/>
    <x v="2"/>
    <x v="2"/>
    <x v="16"/>
    <x v="3"/>
    <s v="New"/>
    <x v="4"/>
    <x v="14"/>
    <n v="4"/>
    <n v="36.08"/>
    <n v="0"/>
    <n v="13.89"/>
    <n v="144.32"/>
    <n v="55.56"/>
    <n v="88.759999999999991"/>
    <n v="0.61502217294900219"/>
    <n v="2026"/>
    <s v="Q1"/>
    <n v="3"/>
    <s v="Mar"/>
  </r>
  <r>
    <n v="4416"/>
    <d v="2026-03-04T00:00:00"/>
    <n v="2026"/>
    <s v="Q3"/>
    <n v="3"/>
    <x v="2"/>
    <x v="3"/>
    <x v="4"/>
    <x v="0"/>
    <s v="Business"/>
    <x v="1"/>
    <x v="11"/>
    <n v="2"/>
    <n v="151.69999999999999"/>
    <n v="0"/>
    <n v="80.44"/>
    <n v="303.39999999999998"/>
    <n v="160.88"/>
    <n v="142.51999999999998"/>
    <n v="0.46974291364535264"/>
    <n v="2026"/>
    <s v="Q1"/>
    <n v="3"/>
    <s v="Mar"/>
  </r>
  <r>
    <n v="4434"/>
    <d v="2026-03-04T00:00:00"/>
    <n v="2026"/>
    <s v="Q3"/>
    <n v="3"/>
    <x v="2"/>
    <x v="1"/>
    <x v="6"/>
    <x v="3"/>
    <s v="New"/>
    <x v="1"/>
    <x v="11"/>
    <n v="2"/>
    <n v="151.55000000000001"/>
    <n v="0.1"/>
    <n v="80.680000000000007"/>
    <n v="272.79000000000002"/>
    <n v="161.36000000000001"/>
    <n v="111.43"/>
    <n v="0.40848271564206901"/>
    <n v="2026"/>
    <s v="Q1"/>
    <n v="3"/>
    <s v="Mar"/>
  </r>
  <r>
    <n v="4992"/>
    <d v="2026-03-04T00:00:00"/>
    <n v="2026"/>
    <s v="Q3"/>
    <n v="3"/>
    <x v="2"/>
    <x v="2"/>
    <x v="2"/>
    <x v="1"/>
    <s v="Business"/>
    <x v="0"/>
    <x v="0"/>
    <n v="5"/>
    <n v="82.44"/>
    <n v="0.1"/>
    <n v="41.57"/>
    <n v="370.98"/>
    <n v="207.85"/>
    <n v="163.13000000000002"/>
    <n v="0.43972720901396306"/>
    <n v="2026"/>
    <s v="Q1"/>
    <n v="3"/>
    <s v="Mar"/>
  </r>
  <r>
    <n v="388"/>
    <d v="2026-03-05T00:00:00"/>
    <n v="2026"/>
    <s v="Q3"/>
    <n v="3"/>
    <x v="2"/>
    <x v="3"/>
    <x v="8"/>
    <x v="0"/>
    <s v="Returning"/>
    <x v="4"/>
    <x v="14"/>
    <n v="1"/>
    <n v="35.61"/>
    <n v="0.05"/>
    <n v="13.8"/>
    <n v="33.829499999999996"/>
    <n v="13.8"/>
    <n v="20.029499999999995"/>
    <n v="0.59207200815855976"/>
    <n v="2026"/>
    <s v="Q1"/>
    <n v="3"/>
    <s v="Mar"/>
  </r>
  <r>
    <n v="977"/>
    <d v="2026-03-05T00:00:00"/>
    <n v="2026"/>
    <s v="Q3"/>
    <n v="3"/>
    <x v="2"/>
    <x v="0"/>
    <x v="0"/>
    <x v="3"/>
    <s v="New"/>
    <x v="1"/>
    <x v="11"/>
    <n v="5"/>
    <n v="156.13"/>
    <n v="0"/>
    <n v="77.03"/>
    <n v="780.65"/>
    <n v="385.15"/>
    <n v="395.5"/>
    <n v="0.50662909114199706"/>
    <n v="2026"/>
    <s v="Q1"/>
    <n v="3"/>
    <s v="Mar"/>
  </r>
  <r>
    <n v="996"/>
    <d v="2026-03-05T00:00:00"/>
    <n v="2026"/>
    <s v="Q3"/>
    <n v="3"/>
    <x v="2"/>
    <x v="0"/>
    <x v="15"/>
    <x v="0"/>
    <s v="Returning"/>
    <x v="3"/>
    <x v="19"/>
    <n v="1"/>
    <n v="124.31"/>
    <n v="0"/>
    <n v="61.16"/>
    <n v="124.31"/>
    <n v="61.16"/>
    <n v="63.150000000000006"/>
    <n v="0.50800418309066053"/>
    <n v="2026"/>
    <s v="Q1"/>
    <n v="3"/>
    <s v="Mar"/>
  </r>
  <r>
    <n v="1923"/>
    <d v="2026-03-05T00:00:00"/>
    <n v="2026"/>
    <s v="Q3"/>
    <n v="3"/>
    <x v="2"/>
    <x v="1"/>
    <x v="14"/>
    <x v="2"/>
    <s v="Business"/>
    <x v="3"/>
    <x v="13"/>
    <n v="3"/>
    <n v="82.9"/>
    <n v="0.1"/>
    <n v="38.31"/>
    <n v="223.83"/>
    <n v="114.93"/>
    <n v="108.9"/>
    <n v="0.48652995577000402"/>
    <n v="2026"/>
    <s v="Q1"/>
    <n v="3"/>
    <s v="Mar"/>
  </r>
  <r>
    <n v="4904"/>
    <d v="2026-03-05T00:00:00"/>
    <n v="2026"/>
    <s v="Q3"/>
    <n v="3"/>
    <x v="2"/>
    <x v="1"/>
    <x v="11"/>
    <x v="2"/>
    <s v="Business"/>
    <x v="0"/>
    <x v="6"/>
    <n v="1"/>
    <n v="41.1"/>
    <n v="0"/>
    <n v="16.34"/>
    <n v="41.1"/>
    <n v="16.34"/>
    <n v="24.76"/>
    <n v="0.60243309002433088"/>
    <n v="2026"/>
    <s v="Q1"/>
    <n v="3"/>
    <s v="Mar"/>
  </r>
  <r>
    <n v="1036"/>
    <d v="2026-03-06T00:00:00"/>
    <n v="2026"/>
    <s v="Q3"/>
    <n v="3"/>
    <x v="2"/>
    <x v="0"/>
    <x v="0"/>
    <x v="0"/>
    <s v="Business"/>
    <x v="0"/>
    <x v="6"/>
    <n v="1"/>
    <n v="40.380000000000003"/>
    <n v="0"/>
    <n v="16.41"/>
    <n v="40.380000000000003"/>
    <n v="16.41"/>
    <n v="23.970000000000002"/>
    <n v="0.59361069836552749"/>
    <n v="2026"/>
    <s v="Q1"/>
    <n v="3"/>
    <s v="Mar"/>
  </r>
  <r>
    <n v="1470"/>
    <d v="2026-03-06T00:00:00"/>
    <n v="2026"/>
    <s v="Q3"/>
    <n v="3"/>
    <x v="2"/>
    <x v="2"/>
    <x v="2"/>
    <x v="0"/>
    <s v="Returning"/>
    <x v="0"/>
    <x v="0"/>
    <n v="1"/>
    <n v="80.349999999999994"/>
    <n v="0.1"/>
    <n v="42.43"/>
    <n v="72.314999999999998"/>
    <n v="42.43"/>
    <n v="29.884999999999998"/>
    <n v="0.41326142570697638"/>
    <n v="2026"/>
    <s v="Q1"/>
    <n v="3"/>
    <s v="Mar"/>
  </r>
  <r>
    <n v="2907"/>
    <d v="2026-03-06T00:00:00"/>
    <n v="2026"/>
    <s v="Q3"/>
    <n v="3"/>
    <x v="2"/>
    <x v="3"/>
    <x v="13"/>
    <x v="0"/>
    <s v="Returning"/>
    <x v="0"/>
    <x v="6"/>
    <n v="1"/>
    <n v="40.44"/>
    <n v="0.05"/>
    <n v="16.829999999999998"/>
    <n v="38.417999999999999"/>
    <n v="16.829999999999998"/>
    <n v="21.588000000000001"/>
    <n v="0.56192409807902555"/>
    <n v="2026"/>
    <s v="Q1"/>
    <n v="3"/>
    <s v="Mar"/>
  </r>
  <r>
    <n v="2997"/>
    <d v="2026-03-06T00:00:00"/>
    <n v="2026"/>
    <s v="Q3"/>
    <n v="3"/>
    <x v="2"/>
    <x v="2"/>
    <x v="16"/>
    <x v="0"/>
    <s v="Returning"/>
    <x v="2"/>
    <x v="2"/>
    <n v="3"/>
    <n v="35.89"/>
    <n v="0"/>
    <n v="13.25"/>
    <n v="107.67"/>
    <n v="39.75"/>
    <n v="67.92"/>
    <n v="0.63081638339370294"/>
    <n v="2026"/>
    <s v="Q1"/>
    <n v="3"/>
    <s v="Mar"/>
  </r>
  <r>
    <n v="3056"/>
    <d v="2026-03-06T00:00:00"/>
    <n v="2026"/>
    <s v="Q3"/>
    <n v="3"/>
    <x v="2"/>
    <x v="1"/>
    <x v="12"/>
    <x v="3"/>
    <s v="Returning"/>
    <x v="2"/>
    <x v="18"/>
    <n v="3"/>
    <n v="163.44999999999999"/>
    <n v="0"/>
    <n v="86.88"/>
    <n v="490.34999999999997"/>
    <n v="260.64"/>
    <n v="229.70999999999998"/>
    <n v="0.46846130315081064"/>
    <n v="2026"/>
    <s v="Q1"/>
    <n v="3"/>
    <s v="Mar"/>
  </r>
  <r>
    <n v="471"/>
    <d v="2026-03-07T00:00:00"/>
    <n v="2026"/>
    <s v="Q3"/>
    <n v="3"/>
    <x v="2"/>
    <x v="1"/>
    <x v="1"/>
    <x v="2"/>
    <s v="Returning"/>
    <x v="4"/>
    <x v="10"/>
    <n v="2"/>
    <n v="40.020000000000003"/>
    <n v="0"/>
    <n v="14.38"/>
    <n v="80.040000000000006"/>
    <n v="28.76"/>
    <n v="51.28"/>
    <n v="0.64067966016991496"/>
    <n v="2026"/>
    <s v="Q1"/>
    <n v="3"/>
    <s v="Mar"/>
  </r>
  <r>
    <n v="842"/>
    <d v="2026-03-07T00:00:00"/>
    <n v="2026"/>
    <s v="Q3"/>
    <n v="3"/>
    <x v="2"/>
    <x v="0"/>
    <x v="15"/>
    <x v="0"/>
    <s v="New"/>
    <x v="4"/>
    <x v="10"/>
    <n v="1"/>
    <n v="40.01"/>
    <n v="0.05"/>
    <n v="14.35"/>
    <n v="38.009499999999996"/>
    <n v="14.35"/>
    <n v="23.659499999999994"/>
    <n v="0.62246280535129372"/>
    <n v="2026"/>
    <s v="Q1"/>
    <n v="3"/>
    <s v="Mar"/>
  </r>
  <r>
    <n v="3386"/>
    <d v="2026-03-07T00:00:00"/>
    <n v="2026"/>
    <s v="Q3"/>
    <n v="3"/>
    <x v="2"/>
    <x v="1"/>
    <x v="12"/>
    <x v="0"/>
    <s v="Returning"/>
    <x v="1"/>
    <x v="11"/>
    <n v="3"/>
    <n v="155.16"/>
    <n v="0"/>
    <n v="76.849999999999994"/>
    <n v="465.48"/>
    <n v="230.54999999999998"/>
    <n v="234.93000000000004"/>
    <n v="0.50470482083011092"/>
    <n v="2026"/>
    <s v="Q1"/>
    <n v="3"/>
    <s v="Mar"/>
  </r>
  <r>
    <n v="4505"/>
    <d v="2026-03-07T00:00:00"/>
    <n v="2026"/>
    <s v="Q3"/>
    <n v="3"/>
    <x v="2"/>
    <x v="1"/>
    <x v="14"/>
    <x v="3"/>
    <s v="New"/>
    <x v="4"/>
    <x v="10"/>
    <n v="1"/>
    <n v="39.96"/>
    <n v="0"/>
    <n v="14.5"/>
    <n v="39.96"/>
    <n v="14.5"/>
    <n v="25.46"/>
    <n v="0.63713713713713716"/>
    <n v="2026"/>
    <s v="Q1"/>
    <n v="3"/>
    <s v="Mar"/>
  </r>
  <r>
    <n v="1286"/>
    <d v="2026-03-08T00:00:00"/>
    <n v="2026"/>
    <s v="Q3"/>
    <n v="3"/>
    <x v="2"/>
    <x v="1"/>
    <x v="1"/>
    <x v="0"/>
    <s v="New"/>
    <x v="1"/>
    <x v="3"/>
    <n v="1"/>
    <n v="146.6"/>
    <n v="0"/>
    <n v="78.92"/>
    <n v="146.6"/>
    <n v="78.92"/>
    <n v="67.679999999999993"/>
    <n v="0.46166439290586625"/>
    <n v="2026"/>
    <s v="Q1"/>
    <n v="3"/>
    <s v="Mar"/>
  </r>
  <r>
    <n v="2653"/>
    <d v="2026-03-08T00:00:00"/>
    <n v="2026"/>
    <s v="Q3"/>
    <n v="3"/>
    <x v="2"/>
    <x v="1"/>
    <x v="14"/>
    <x v="2"/>
    <s v="Returning"/>
    <x v="1"/>
    <x v="1"/>
    <n v="1"/>
    <n v="94.38"/>
    <n v="0"/>
    <n v="44.78"/>
    <n v="94.38"/>
    <n v="44.78"/>
    <n v="49.599999999999994"/>
    <n v="0.52553507098961638"/>
    <n v="2026"/>
    <s v="Q1"/>
    <n v="3"/>
    <s v="Mar"/>
  </r>
  <r>
    <n v="4465"/>
    <d v="2026-03-08T00:00:00"/>
    <n v="2026"/>
    <s v="Q3"/>
    <n v="3"/>
    <x v="2"/>
    <x v="1"/>
    <x v="12"/>
    <x v="2"/>
    <s v="Returning"/>
    <x v="4"/>
    <x v="12"/>
    <n v="1"/>
    <n v="121.77"/>
    <n v="0"/>
    <n v="67.52"/>
    <n v="121.77"/>
    <n v="67.52"/>
    <n v="54.25"/>
    <n v="0.44551203087788455"/>
    <n v="2026"/>
    <s v="Q1"/>
    <n v="3"/>
    <s v="Mar"/>
  </r>
  <r>
    <n v="4576"/>
    <d v="2026-03-08T00:00:00"/>
    <n v="2026"/>
    <s v="Q3"/>
    <n v="3"/>
    <x v="2"/>
    <x v="3"/>
    <x v="8"/>
    <x v="3"/>
    <s v="Returning"/>
    <x v="3"/>
    <x v="19"/>
    <n v="5"/>
    <n v="123.29"/>
    <n v="0"/>
    <n v="61.34"/>
    <n v="616.45000000000005"/>
    <n v="306.70000000000005"/>
    <n v="309.75"/>
    <n v="0.50247384216075919"/>
    <n v="2026"/>
    <s v="Q1"/>
    <n v="3"/>
    <s v="Mar"/>
  </r>
  <r>
    <n v="718"/>
    <d v="2026-03-09T00:00:00"/>
    <n v="2026"/>
    <s v="Q3"/>
    <n v="3"/>
    <x v="2"/>
    <x v="1"/>
    <x v="12"/>
    <x v="0"/>
    <s v="New"/>
    <x v="4"/>
    <x v="10"/>
    <n v="1"/>
    <n v="41.15"/>
    <n v="0.05"/>
    <n v="14.4"/>
    <n v="39.092499999999994"/>
    <n v="14.4"/>
    <n v="24.692499999999995"/>
    <n v="0.63164289825414077"/>
    <n v="2026"/>
    <s v="Q1"/>
    <n v="3"/>
    <s v="Mar"/>
  </r>
  <r>
    <n v="1527"/>
    <d v="2026-03-09T00:00:00"/>
    <n v="2026"/>
    <s v="Q3"/>
    <n v="3"/>
    <x v="2"/>
    <x v="3"/>
    <x v="4"/>
    <x v="3"/>
    <s v="New"/>
    <x v="2"/>
    <x v="2"/>
    <n v="4"/>
    <n v="35.42"/>
    <n v="0"/>
    <n v="13.31"/>
    <n v="141.68"/>
    <n v="53.24"/>
    <n v="88.44"/>
    <n v="0.62422360248447195"/>
    <n v="2026"/>
    <s v="Q1"/>
    <n v="3"/>
    <s v="Mar"/>
  </r>
  <r>
    <n v="1797"/>
    <d v="2026-03-09T00:00:00"/>
    <n v="2026"/>
    <s v="Q3"/>
    <n v="3"/>
    <x v="2"/>
    <x v="1"/>
    <x v="12"/>
    <x v="0"/>
    <s v="Business"/>
    <x v="0"/>
    <x v="8"/>
    <n v="1"/>
    <n v="103.74"/>
    <n v="0.1"/>
    <n v="51.32"/>
    <n v="93.366"/>
    <n v="51.32"/>
    <n v="42.045999999999999"/>
    <n v="0.45033523980892404"/>
    <n v="2026"/>
    <s v="Q1"/>
    <n v="3"/>
    <s v="Mar"/>
  </r>
  <r>
    <n v="2917"/>
    <d v="2026-03-09T00:00:00"/>
    <n v="2026"/>
    <s v="Q3"/>
    <n v="3"/>
    <x v="2"/>
    <x v="2"/>
    <x v="16"/>
    <x v="3"/>
    <s v="Business"/>
    <x v="2"/>
    <x v="18"/>
    <n v="2"/>
    <n v="165.49"/>
    <n v="0.05"/>
    <n v="89.82"/>
    <n v="314.43099999999998"/>
    <n v="179.64"/>
    <n v="134.791"/>
    <n v="0.4286822864157796"/>
    <n v="2026"/>
    <s v="Q1"/>
    <n v="3"/>
    <s v="Mar"/>
  </r>
  <r>
    <n v="4095"/>
    <d v="2026-03-09T00:00:00"/>
    <n v="2026"/>
    <s v="Q3"/>
    <n v="3"/>
    <x v="2"/>
    <x v="1"/>
    <x v="6"/>
    <x v="3"/>
    <s v="New"/>
    <x v="1"/>
    <x v="17"/>
    <n v="1"/>
    <n v="72.87"/>
    <n v="0.05"/>
    <n v="32"/>
    <n v="69.226500000000001"/>
    <n v="32"/>
    <n v="37.226500000000001"/>
    <n v="0.53774927231623726"/>
    <n v="2026"/>
    <s v="Q1"/>
    <n v="3"/>
    <s v="Mar"/>
  </r>
  <r>
    <n v="5050"/>
    <d v="2026-03-09T00:00:00"/>
    <n v="2026"/>
    <s v="Q3"/>
    <n v="3"/>
    <x v="2"/>
    <x v="3"/>
    <x v="13"/>
    <x v="2"/>
    <s v="Returning"/>
    <x v="2"/>
    <x v="18"/>
    <n v="1"/>
    <n v="161.04"/>
    <n v="0"/>
    <n v="85.83"/>
    <n v="161.04"/>
    <n v="85.83"/>
    <n v="75.209999999999994"/>
    <n v="0.46702682563338299"/>
    <n v="2026"/>
    <s v="Q1"/>
    <n v="3"/>
    <s v="Mar"/>
  </r>
  <r>
    <n v="709"/>
    <d v="2026-03-10T00:00:00"/>
    <n v="2026"/>
    <s v="Q3"/>
    <n v="3"/>
    <x v="2"/>
    <x v="0"/>
    <x v="0"/>
    <x v="0"/>
    <s v="New"/>
    <x v="2"/>
    <x v="15"/>
    <n v="3"/>
    <n v="130.6"/>
    <n v="0.05"/>
    <n v="65.62"/>
    <n v="372.20999999999992"/>
    <n v="196.86"/>
    <n v="175.34999999999991"/>
    <n v="0.47110502135891014"/>
    <n v="2026"/>
    <s v="Q1"/>
    <n v="3"/>
    <s v="Mar"/>
  </r>
  <r>
    <n v="1073"/>
    <d v="2026-03-10T00:00:00"/>
    <n v="2026"/>
    <s v="Q3"/>
    <n v="3"/>
    <x v="2"/>
    <x v="2"/>
    <x v="10"/>
    <x v="3"/>
    <s v="Returning"/>
    <x v="0"/>
    <x v="0"/>
    <n v="2"/>
    <n v="81.290000000000006"/>
    <n v="0"/>
    <n v="43.9"/>
    <n v="162.58000000000001"/>
    <n v="87.8"/>
    <n v="74.780000000000015"/>
    <n v="0.45995817443720022"/>
    <n v="2026"/>
    <s v="Q1"/>
    <n v="3"/>
    <s v="Mar"/>
  </r>
  <r>
    <n v="2623"/>
    <d v="2026-03-10T00:00:00"/>
    <n v="2026"/>
    <s v="Q3"/>
    <n v="3"/>
    <x v="2"/>
    <x v="1"/>
    <x v="12"/>
    <x v="3"/>
    <s v="New"/>
    <x v="0"/>
    <x v="8"/>
    <n v="2"/>
    <n v="103.33"/>
    <n v="0.05"/>
    <n v="51.58"/>
    <n v="196.327"/>
    <n v="103.16"/>
    <n v="93.167000000000002"/>
    <n v="0.47455011282197557"/>
    <n v="2026"/>
    <s v="Q1"/>
    <n v="3"/>
    <s v="Mar"/>
  </r>
  <r>
    <n v="2625"/>
    <d v="2026-03-10T00:00:00"/>
    <n v="2026"/>
    <s v="Q3"/>
    <n v="3"/>
    <x v="2"/>
    <x v="3"/>
    <x v="7"/>
    <x v="2"/>
    <s v="Business"/>
    <x v="4"/>
    <x v="16"/>
    <n v="2"/>
    <n v="51.14"/>
    <n v="0"/>
    <n v="21.58"/>
    <n v="102.28"/>
    <n v="43.16"/>
    <n v="59.120000000000005"/>
    <n v="0.57802111849824012"/>
    <n v="2026"/>
    <s v="Q1"/>
    <n v="3"/>
    <s v="Mar"/>
  </r>
  <r>
    <n v="3304"/>
    <d v="2026-03-10T00:00:00"/>
    <n v="2026"/>
    <s v="Q3"/>
    <n v="3"/>
    <x v="2"/>
    <x v="1"/>
    <x v="12"/>
    <x v="3"/>
    <s v="Returning"/>
    <x v="0"/>
    <x v="4"/>
    <n v="2"/>
    <n v="49.7"/>
    <n v="0"/>
    <n v="23.14"/>
    <n v="99.4"/>
    <n v="46.28"/>
    <n v="53.120000000000005"/>
    <n v="0.53440643863179071"/>
    <n v="2026"/>
    <s v="Q1"/>
    <n v="3"/>
    <s v="Mar"/>
  </r>
  <r>
    <n v="4876"/>
    <d v="2026-03-10T00:00:00"/>
    <n v="2026"/>
    <s v="Q3"/>
    <n v="3"/>
    <x v="2"/>
    <x v="3"/>
    <x v="4"/>
    <x v="0"/>
    <s v="Returning"/>
    <x v="0"/>
    <x v="6"/>
    <n v="1"/>
    <n v="39.659999999999997"/>
    <n v="0.05"/>
    <n v="16.93"/>
    <n v="37.676999999999992"/>
    <n v="16.93"/>
    <n v="20.746999999999993"/>
    <n v="0.5506542452955383"/>
    <n v="2026"/>
    <s v="Q1"/>
    <n v="3"/>
    <s v="Mar"/>
  </r>
  <r>
    <n v="83"/>
    <d v="2026-03-11T00:00:00"/>
    <n v="2026"/>
    <s v="Q3"/>
    <n v="3"/>
    <x v="2"/>
    <x v="1"/>
    <x v="12"/>
    <x v="1"/>
    <s v="Business"/>
    <x v="4"/>
    <x v="16"/>
    <n v="4"/>
    <n v="50.65"/>
    <n v="0.15"/>
    <n v="22"/>
    <n v="172.20999999999998"/>
    <n v="88"/>
    <n v="84.20999999999998"/>
    <n v="0.48899599326403803"/>
    <n v="2026"/>
    <s v="Q1"/>
    <n v="3"/>
    <s v="Mar"/>
  </r>
  <r>
    <n v="863"/>
    <d v="2026-03-11T00:00:00"/>
    <n v="2026"/>
    <s v="Q3"/>
    <n v="3"/>
    <x v="2"/>
    <x v="2"/>
    <x v="2"/>
    <x v="3"/>
    <s v="Returning"/>
    <x v="4"/>
    <x v="16"/>
    <n v="2"/>
    <n v="50.72"/>
    <n v="0"/>
    <n v="21.88"/>
    <n v="101.44"/>
    <n v="43.76"/>
    <n v="57.68"/>
    <n v="0.56861198738170349"/>
    <n v="2026"/>
    <s v="Q1"/>
    <n v="3"/>
    <s v="Mar"/>
  </r>
  <r>
    <n v="2323"/>
    <d v="2026-03-11T00:00:00"/>
    <n v="2026"/>
    <s v="Q3"/>
    <n v="3"/>
    <x v="2"/>
    <x v="1"/>
    <x v="12"/>
    <x v="2"/>
    <s v="New"/>
    <x v="2"/>
    <x v="2"/>
    <n v="2"/>
    <n v="36.08"/>
    <n v="0.05"/>
    <n v="13.19"/>
    <n v="68.551999999999992"/>
    <n v="26.38"/>
    <n v="42.171999999999997"/>
    <n v="0.61518263507993931"/>
    <n v="2026"/>
    <s v="Q1"/>
    <n v="3"/>
    <s v="Mar"/>
  </r>
  <r>
    <n v="3064"/>
    <d v="2026-03-11T00:00:00"/>
    <n v="2026"/>
    <s v="Q3"/>
    <n v="3"/>
    <x v="2"/>
    <x v="3"/>
    <x v="8"/>
    <x v="0"/>
    <s v="Returning"/>
    <x v="3"/>
    <x v="19"/>
    <n v="6"/>
    <n v="124.04"/>
    <n v="0.05"/>
    <n v="61.17"/>
    <n v="707.02800000000002"/>
    <n v="367.02"/>
    <n v="340.00800000000004"/>
    <n v="0.48089750335205966"/>
    <n v="2026"/>
    <s v="Q1"/>
    <n v="3"/>
    <s v="Mar"/>
  </r>
  <r>
    <n v="4995"/>
    <d v="2026-03-11T00:00:00"/>
    <n v="2026"/>
    <s v="Q3"/>
    <n v="3"/>
    <x v="2"/>
    <x v="1"/>
    <x v="12"/>
    <x v="3"/>
    <s v="New"/>
    <x v="1"/>
    <x v="1"/>
    <n v="3"/>
    <n v="90.31"/>
    <n v="0"/>
    <n v="44.58"/>
    <n v="270.93"/>
    <n v="133.74"/>
    <n v="137.19"/>
    <n v="0.50636695825489975"/>
    <n v="2026"/>
    <s v="Q1"/>
    <n v="3"/>
    <s v="Mar"/>
  </r>
  <r>
    <n v="46"/>
    <d v="2026-03-12T00:00:00"/>
    <n v="2026"/>
    <s v="Q3"/>
    <n v="3"/>
    <x v="2"/>
    <x v="3"/>
    <x v="7"/>
    <x v="0"/>
    <s v="Returning"/>
    <x v="1"/>
    <x v="17"/>
    <n v="4"/>
    <n v="72.63"/>
    <n v="0.1"/>
    <n v="31.45"/>
    <n v="261.46800000000002"/>
    <n v="125.8"/>
    <n v="135.66800000000001"/>
    <n v="0.51887037801948999"/>
    <n v="2026"/>
    <s v="Q1"/>
    <n v="3"/>
    <s v="Mar"/>
  </r>
  <r>
    <n v="443"/>
    <d v="2026-03-12T00:00:00"/>
    <n v="2026"/>
    <s v="Q3"/>
    <n v="3"/>
    <x v="2"/>
    <x v="1"/>
    <x v="14"/>
    <x v="0"/>
    <s v="Returning"/>
    <x v="4"/>
    <x v="10"/>
    <n v="3"/>
    <n v="39.9"/>
    <n v="0"/>
    <n v="14.49"/>
    <n v="119.69999999999999"/>
    <n v="43.47"/>
    <n v="76.22999999999999"/>
    <n v="0.63684210526315788"/>
    <n v="2026"/>
    <s v="Q1"/>
    <n v="3"/>
    <s v="Mar"/>
  </r>
  <r>
    <n v="759"/>
    <d v="2026-03-12T00:00:00"/>
    <n v="2026"/>
    <s v="Q3"/>
    <n v="3"/>
    <x v="2"/>
    <x v="1"/>
    <x v="12"/>
    <x v="0"/>
    <s v="New"/>
    <x v="4"/>
    <x v="16"/>
    <n v="1"/>
    <n v="49.79"/>
    <n v="0.1"/>
    <n v="22.29"/>
    <n v="44.811"/>
    <n v="22.29"/>
    <n v="22.521000000000001"/>
    <n v="0.5025774921336279"/>
    <n v="2026"/>
    <s v="Q1"/>
    <n v="3"/>
    <s v="Mar"/>
  </r>
  <r>
    <n v="1097"/>
    <d v="2026-03-12T00:00:00"/>
    <n v="2026"/>
    <s v="Q3"/>
    <n v="3"/>
    <x v="2"/>
    <x v="2"/>
    <x v="2"/>
    <x v="3"/>
    <s v="New"/>
    <x v="0"/>
    <x v="6"/>
    <n v="1"/>
    <n v="41.24"/>
    <n v="0.05"/>
    <n v="16.64"/>
    <n v="39.177999999999997"/>
    <n v="16.64"/>
    <n v="22.537999999999997"/>
    <n v="0.57527183623462141"/>
    <n v="2026"/>
    <s v="Q1"/>
    <n v="3"/>
    <s v="Mar"/>
  </r>
  <r>
    <n v="2152"/>
    <d v="2026-03-12T00:00:00"/>
    <n v="2026"/>
    <s v="Q3"/>
    <n v="3"/>
    <x v="2"/>
    <x v="0"/>
    <x v="9"/>
    <x v="0"/>
    <s v="New"/>
    <x v="1"/>
    <x v="3"/>
    <n v="1"/>
    <n v="142.88999999999999"/>
    <n v="0"/>
    <n v="81.099999999999994"/>
    <n v="142.88999999999999"/>
    <n v="81.099999999999994"/>
    <n v="61.789999999999992"/>
    <n v="0.43243054097557559"/>
    <n v="2026"/>
    <s v="Q1"/>
    <n v="3"/>
    <s v="Mar"/>
  </r>
  <r>
    <n v="2512"/>
    <d v="2026-03-12T00:00:00"/>
    <n v="2026"/>
    <s v="Q3"/>
    <n v="3"/>
    <x v="2"/>
    <x v="1"/>
    <x v="1"/>
    <x v="0"/>
    <s v="New"/>
    <x v="3"/>
    <x v="7"/>
    <n v="2"/>
    <n v="192.76"/>
    <n v="0"/>
    <n v="103.08"/>
    <n v="385.52"/>
    <n v="206.16"/>
    <n v="179.35999999999999"/>
    <n v="0.46524175140070551"/>
    <n v="2026"/>
    <s v="Q1"/>
    <n v="3"/>
    <s v="Mar"/>
  </r>
  <r>
    <n v="2578"/>
    <d v="2026-03-12T00:00:00"/>
    <n v="2026"/>
    <s v="Q3"/>
    <n v="3"/>
    <x v="2"/>
    <x v="2"/>
    <x v="5"/>
    <x v="0"/>
    <s v="New"/>
    <x v="2"/>
    <x v="18"/>
    <n v="1"/>
    <n v="165.72"/>
    <n v="0"/>
    <n v="89.31"/>
    <n v="165.72"/>
    <n v="89.31"/>
    <n v="76.41"/>
    <n v="0.46107892831281677"/>
    <n v="2026"/>
    <s v="Q1"/>
    <n v="3"/>
    <s v="Mar"/>
  </r>
  <r>
    <n v="3302"/>
    <d v="2026-03-12T00:00:00"/>
    <n v="2026"/>
    <s v="Q3"/>
    <n v="3"/>
    <x v="2"/>
    <x v="3"/>
    <x v="7"/>
    <x v="2"/>
    <s v="Business"/>
    <x v="2"/>
    <x v="18"/>
    <n v="2"/>
    <n v="164.33"/>
    <n v="0"/>
    <n v="86.07"/>
    <n v="328.66"/>
    <n v="172.14"/>
    <n v="156.52000000000004"/>
    <n v="0.47623684050386428"/>
    <n v="2026"/>
    <s v="Q1"/>
    <n v="3"/>
    <s v="Mar"/>
  </r>
  <r>
    <n v="3752"/>
    <d v="2026-03-12T00:00:00"/>
    <n v="2026"/>
    <s v="Q3"/>
    <n v="3"/>
    <x v="2"/>
    <x v="3"/>
    <x v="8"/>
    <x v="1"/>
    <s v="Business"/>
    <x v="2"/>
    <x v="9"/>
    <n v="3"/>
    <n v="45.8"/>
    <n v="0.15"/>
    <n v="18.47"/>
    <n v="116.78999999999998"/>
    <n v="55.41"/>
    <n v="61.379999999999981"/>
    <n v="0.52555869509375797"/>
    <n v="2026"/>
    <s v="Q1"/>
    <n v="3"/>
    <s v="Mar"/>
  </r>
  <r>
    <n v="4839"/>
    <d v="2026-03-12T00:00:00"/>
    <n v="2026"/>
    <s v="Q3"/>
    <n v="3"/>
    <x v="2"/>
    <x v="1"/>
    <x v="1"/>
    <x v="0"/>
    <s v="New"/>
    <x v="0"/>
    <x v="8"/>
    <n v="2"/>
    <n v="103.08"/>
    <n v="0.05"/>
    <n v="49.27"/>
    <n v="195.85199999999998"/>
    <n v="98.54"/>
    <n v="97.311999999999969"/>
    <n v="0.49686497967853266"/>
    <n v="2026"/>
    <s v="Q1"/>
    <n v="3"/>
    <s v="Mar"/>
  </r>
  <r>
    <n v="264"/>
    <d v="2026-03-13T00:00:00"/>
    <n v="2026"/>
    <s v="Q3"/>
    <n v="3"/>
    <x v="2"/>
    <x v="0"/>
    <x v="0"/>
    <x v="0"/>
    <s v="Business"/>
    <x v="2"/>
    <x v="9"/>
    <n v="4"/>
    <n v="47.33"/>
    <n v="0"/>
    <n v="18.739999999999998"/>
    <n v="189.32"/>
    <n v="74.959999999999994"/>
    <n v="114.36"/>
    <n v="0.60405662370589475"/>
    <n v="2026"/>
    <s v="Q1"/>
    <n v="3"/>
    <s v="Mar"/>
  </r>
  <r>
    <n v="2498"/>
    <d v="2026-03-13T00:00:00"/>
    <n v="2026"/>
    <s v="Q3"/>
    <n v="3"/>
    <x v="2"/>
    <x v="2"/>
    <x v="3"/>
    <x v="2"/>
    <s v="New"/>
    <x v="0"/>
    <x v="4"/>
    <n v="1"/>
    <n v="50.04"/>
    <n v="0"/>
    <n v="22.64"/>
    <n v="50.04"/>
    <n v="22.64"/>
    <n v="27.4"/>
    <n v="0.54756195043964828"/>
    <n v="2026"/>
    <s v="Q1"/>
    <n v="3"/>
    <s v="Mar"/>
  </r>
  <r>
    <n v="3929"/>
    <d v="2026-03-13T00:00:00"/>
    <n v="2026"/>
    <s v="Q3"/>
    <n v="3"/>
    <x v="2"/>
    <x v="3"/>
    <x v="13"/>
    <x v="0"/>
    <s v="New"/>
    <x v="4"/>
    <x v="12"/>
    <n v="1"/>
    <n v="125.69"/>
    <n v="0"/>
    <n v="67.150000000000006"/>
    <n v="125.69"/>
    <n v="67.150000000000006"/>
    <n v="58.539999999999992"/>
    <n v="0.465749065160315"/>
    <n v="2026"/>
    <s v="Q1"/>
    <n v="3"/>
    <s v="Mar"/>
  </r>
  <r>
    <n v="4195"/>
    <d v="2026-03-13T00:00:00"/>
    <n v="2026"/>
    <s v="Q3"/>
    <n v="3"/>
    <x v="2"/>
    <x v="3"/>
    <x v="13"/>
    <x v="3"/>
    <s v="New"/>
    <x v="1"/>
    <x v="3"/>
    <n v="2"/>
    <n v="142.72999999999999"/>
    <n v="0.1"/>
    <n v="77.28"/>
    <n v="256.91399999999999"/>
    <n v="154.56"/>
    <n v="102.35399999999998"/>
    <n v="0.39839790747098247"/>
    <n v="2026"/>
    <s v="Q1"/>
    <n v="3"/>
    <s v="Mar"/>
  </r>
  <r>
    <n v="4684"/>
    <d v="2026-03-13T00:00:00"/>
    <n v="2026"/>
    <s v="Q3"/>
    <n v="3"/>
    <x v="2"/>
    <x v="1"/>
    <x v="12"/>
    <x v="0"/>
    <s v="Returning"/>
    <x v="4"/>
    <x v="12"/>
    <n v="4"/>
    <n v="124.36"/>
    <n v="0"/>
    <n v="68.790000000000006"/>
    <n v="497.44"/>
    <n v="275.16000000000003"/>
    <n v="222.27999999999997"/>
    <n v="0.44684786104856861"/>
    <n v="2026"/>
    <s v="Q1"/>
    <n v="3"/>
    <s v="Mar"/>
  </r>
  <r>
    <n v="313"/>
    <d v="2026-03-14T00:00:00"/>
    <n v="2026"/>
    <s v="Q3"/>
    <n v="3"/>
    <x v="2"/>
    <x v="3"/>
    <x v="8"/>
    <x v="0"/>
    <s v="New"/>
    <x v="0"/>
    <x v="6"/>
    <n v="4"/>
    <n v="40.42"/>
    <n v="0.1"/>
    <n v="16.25"/>
    <n v="145.512"/>
    <n v="65"/>
    <n v="80.512"/>
    <n v="0.5533014459288581"/>
    <n v="2026"/>
    <s v="Q1"/>
    <n v="3"/>
    <s v="Mar"/>
  </r>
  <r>
    <n v="1056"/>
    <d v="2026-03-14T00:00:00"/>
    <n v="2026"/>
    <s v="Q3"/>
    <n v="3"/>
    <x v="2"/>
    <x v="0"/>
    <x v="15"/>
    <x v="0"/>
    <s v="Returning"/>
    <x v="3"/>
    <x v="7"/>
    <n v="1"/>
    <n v="192.86"/>
    <n v="0"/>
    <n v="101.13"/>
    <n v="192.86"/>
    <n v="101.13"/>
    <n v="91.730000000000018"/>
    <n v="0.475629990666805"/>
    <n v="2026"/>
    <s v="Q1"/>
    <n v="3"/>
    <s v="Mar"/>
  </r>
  <r>
    <n v="2189"/>
    <d v="2026-03-14T00:00:00"/>
    <n v="2026"/>
    <s v="Q3"/>
    <n v="3"/>
    <x v="2"/>
    <x v="3"/>
    <x v="4"/>
    <x v="3"/>
    <s v="New"/>
    <x v="1"/>
    <x v="17"/>
    <n v="2"/>
    <n v="72.34"/>
    <n v="0"/>
    <n v="33.29"/>
    <n v="144.68"/>
    <n v="66.58"/>
    <n v="78.100000000000009"/>
    <n v="0.53981199889411113"/>
    <n v="2026"/>
    <s v="Q1"/>
    <n v="3"/>
    <s v="Mar"/>
  </r>
  <r>
    <n v="2617"/>
    <d v="2026-03-14T00:00:00"/>
    <n v="2026"/>
    <s v="Q3"/>
    <n v="3"/>
    <x v="2"/>
    <x v="3"/>
    <x v="13"/>
    <x v="0"/>
    <s v="New"/>
    <x v="2"/>
    <x v="2"/>
    <n v="2"/>
    <n v="35.409999999999997"/>
    <n v="0"/>
    <n v="13.89"/>
    <n v="70.819999999999993"/>
    <n v="27.78"/>
    <n v="43.039999999999992"/>
    <n v="0.60773792713922614"/>
    <n v="2026"/>
    <s v="Q1"/>
    <n v="3"/>
    <s v="Mar"/>
  </r>
  <r>
    <n v="2901"/>
    <d v="2026-03-14T00:00:00"/>
    <n v="2026"/>
    <s v="Q3"/>
    <n v="3"/>
    <x v="2"/>
    <x v="3"/>
    <x v="8"/>
    <x v="1"/>
    <s v="Business"/>
    <x v="0"/>
    <x v="8"/>
    <n v="12"/>
    <n v="102.25"/>
    <n v="0.1"/>
    <n v="51.07"/>
    <n v="1104.3"/>
    <n v="612.84"/>
    <n v="491.45999999999992"/>
    <n v="0.44504210812279266"/>
    <n v="2026"/>
    <s v="Q1"/>
    <n v="3"/>
    <s v="Mar"/>
  </r>
  <r>
    <n v="2952"/>
    <d v="2026-03-14T00:00:00"/>
    <n v="2026"/>
    <s v="Q3"/>
    <n v="3"/>
    <x v="2"/>
    <x v="1"/>
    <x v="1"/>
    <x v="0"/>
    <s v="New"/>
    <x v="0"/>
    <x v="4"/>
    <n v="1"/>
    <n v="51.86"/>
    <n v="0.1"/>
    <n v="22.34"/>
    <n v="46.673999999999999"/>
    <n v="22.34"/>
    <n v="24.334"/>
    <n v="0.52136092899687192"/>
    <n v="2026"/>
    <s v="Q1"/>
    <n v="3"/>
    <s v="Mar"/>
  </r>
  <r>
    <n v="3421"/>
    <d v="2026-03-14T00:00:00"/>
    <n v="2026"/>
    <s v="Q3"/>
    <n v="3"/>
    <x v="2"/>
    <x v="3"/>
    <x v="8"/>
    <x v="0"/>
    <s v="Returning"/>
    <x v="2"/>
    <x v="2"/>
    <n v="1"/>
    <n v="36.520000000000003"/>
    <n v="0.05"/>
    <n v="13.23"/>
    <n v="34.694000000000003"/>
    <n v="13.23"/>
    <n v="21.464000000000002"/>
    <n v="0.61866605176687617"/>
    <n v="2026"/>
    <s v="Q1"/>
    <n v="3"/>
    <s v="Mar"/>
  </r>
  <r>
    <n v="3536"/>
    <d v="2026-03-14T00:00:00"/>
    <n v="2026"/>
    <s v="Q3"/>
    <n v="3"/>
    <x v="2"/>
    <x v="2"/>
    <x v="10"/>
    <x v="0"/>
    <s v="New"/>
    <x v="1"/>
    <x v="11"/>
    <n v="2"/>
    <n v="153.66"/>
    <n v="0.1"/>
    <n v="78.430000000000007"/>
    <n v="276.58800000000002"/>
    <n v="156.86000000000001"/>
    <n v="119.72800000000001"/>
    <n v="0.43287488972768162"/>
    <n v="2026"/>
    <s v="Q1"/>
    <n v="3"/>
    <s v="Mar"/>
  </r>
  <r>
    <n v="3878"/>
    <d v="2026-03-14T00:00:00"/>
    <n v="2026"/>
    <s v="Q3"/>
    <n v="3"/>
    <x v="2"/>
    <x v="1"/>
    <x v="14"/>
    <x v="3"/>
    <s v="Returning"/>
    <x v="4"/>
    <x v="10"/>
    <n v="1"/>
    <n v="41.05"/>
    <n v="0.1"/>
    <n v="14.94"/>
    <n v="36.945"/>
    <n v="14.94"/>
    <n v="22.005000000000003"/>
    <n v="0.59561510353227776"/>
    <n v="2026"/>
    <s v="Q1"/>
    <n v="3"/>
    <s v="Mar"/>
  </r>
  <r>
    <n v="2027"/>
    <d v="2026-03-15T00:00:00"/>
    <n v="2026"/>
    <s v="Q3"/>
    <n v="3"/>
    <x v="2"/>
    <x v="2"/>
    <x v="2"/>
    <x v="0"/>
    <s v="Returning"/>
    <x v="2"/>
    <x v="15"/>
    <n v="4"/>
    <n v="136.21"/>
    <n v="0.05"/>
    <n v="68.55"/>
    <n v="517.59799999999996"/>
    <n v="274.2"/>
    <n v="243.39799999999997"/>
    <n v="0.4702452482428448"/>
    <n v="2026"/>
    <s v="Q1"/>
    <n v="3"/>
    <s v="Mar"/>
  </r>
  <r>
    <n v="3280"/>
    <d v="2026-03-15T00:00:00"/>
    <n v="2026"/>
    <s v="Q3"/>
    <n v="3"/>
    <x v="2"/>
    <x v="3"/>
    <x v="4"/>
    <x v="0"/>
    <s v="Returning"/>
    <x v="2"/>
    <x v="9"/>
    <n v="3"/>
    <n v="46.68"/>
    <n v="0"/>
    <n v="18.760000000000002"/>
    <n v="140.04"/>
    <n v="56.28"/>
    <n v="83.759999999999991"/>
    <n v="0.59811482433590402"/>
    <n v="2026"/>
    <s v="Q1"/>
    <n v="3"/>
    <s v="Mar"/>
  </r>
  <r>
    <n v="5149"/>
    <d v="2026-03-15T00:00:00"/>
    <n v="2026"/>
    <s v="Q3"/>
    <n v="3"/>
    <x v="2"/>
    <x v="1"/>
    <x v="12"/>
    <x v="2"/>
    <s v="New"/>
    <x v="2"/>
    <x v="2"/>
    <n v="1"/>
    <n v="35.340000000000003"/>
    <n v="0.05"/>
    <n v="13.37"/>
    <n v="33.573"/>
    <n v="13.37"/>
    <n v="20.203000000000003"/>
    <n v="0.60176332171685587"/>
    <n v="2026"/>
    <s v="Q1"/>
    <n v="3"/>
    <s v="Mar"/>
  </r>
  <r>
    <n v="412"/>
    <d v="2026-03-16T00:00:00"/>
    <n v="2026"/>
    <s v="Q3"/>
    <n v="3"/>
    <x v="2"/>
    <x v="3"/>
    <x v="7"/>
    <x v="2"/>
    <s v="Returning"/>
    <x v="4"/>
    <x v="10"/>
    <n v="2"/>
    <n v="40.19"/>
    <n v="0"/>
    <n v="14.92"/>
    <n v="80.38"/>
    <n v="29.84"/>
    <n v="50.539999999999992"/>
    <n v="0.62876337397362525"/>
    <n v="2026"/>
    <s v="Q1"/>
    <n v="3"/>
    <s v="Mar"/>
  </r>
  <r>
    <n v="1161"/>
    <d v="2026-03-16T00:00:00"/>
    <n v="2026"/>
    <s v="Q3"/>
    <n v="3"/>
    <x v="2"/>
    <x v="1"/>
    <x v="12"/>
    <x v="0"/>
    <s v="New"/>
    <x v="0"/>
    <x v="8"/>
    <n v="2"/>
    <n v="101.73"/>
    <n v="0.05"/>
    <n v="51.56"/>
    <n v="193.28700000000001"/>
    <n v="103.12"/>
    <n v="90.167000000000002"/>
    <n v="0.46649283190281809"/>
    <n v="2026"/>
    <s v="Q1"/>
    <n v="3"/>
    <s v="Mar"/>
  </r>
  <r>
    <n v="1320"/>
    <d v="2026-03-16T00:00:00"/>
    <n v="2026"/>
    <s v="Q3"/>
    <n v="3"/>
    <x v="2"/>
    <x v="2"/>
    <x v="3"/>
    <x v="2"/>
    <s v="Business"/>
    <x v="3"/>
    <x v="7"/>
    <n v="1"/>
    <n v="200.05"/>
    <n v="0"/>
    <n v="102.69"/>
    <n v="200.05"/>
    <n v="102.69"/>
    <n v="97.360000000000014"/>
    <n v="0.48667833041739567"/>
    <n v="2026"/>
    <s v="Q1"/>
    <n v="3"/>
    <s v="Mar"/>
  </r>
  <r>
    <n v="2528"/>
    <d v="2026-03-16T00:00:00"/>
    <n v="2026"/>
    <s v="Q3"/>
    <n v="3"/>
    <x v="2"/>
    <x v="3"/>
    <x v="7"/>
    <x v="0"/>
    <s v="New"/>
    <x v="1"/>
    <x v="1"/>
    <n v="1"/>
    <n v="90.06"/>
    <n v="0"/>
    <n v="44.49"/>
    <n v="90.06"/>
    <n v="44.49"/>
    <n v="45.57"/>
    <n v="0.50599600266489009"/>
    <n v="2026"/>
    <s v="Q1"/>
    <n v="3"/>
    <s v="Mar"/>
  </r>
  <r>
    <n v="2956"/>
    <d v="2026-03-16T00:00:00"/>
    <n v="2026"/>
    <s v="Q3"/>
    <n v="3"/>
    <x v="2"/>
    <x v="1"/>
    <x v="11"/>
    <x v="0"/>
    <s v="New"/>
    <x v="2"/>
    <x v="2"/>
    <n v="1"/>
    <n v="37.119999999999997"/>
    <n v="0.1"/>
    <n v="13.39"/>
    <n v="33.408000000000001"/>
    <n v="13.39"/>
    <n v="20.018000000000001"/>
    <n v="0.59919779693486586"/>
    <n v="2026"/>
    <s v="Q1"/>
    <n v="3"/>
    <s v="Mar"/>
  </r>
  <r>
    <n v="2973"/>
    <d v="2026-03-16T00:00:00"/>
    <n v="2026"/>
    <s v="Q3"/>
    <n v="3"/>
    <x v="2"/>
    <x v="0"/>
    <x v="0"/>
    <x v="2"/>
    <s v="Returning"/>
    <x v="1"/>
    <x v="11"/>
    <n v="2"/>
    <n v="156.09"/>
    <n v="0.1"/>
    <n v="79.72"/>
    <n v="280.96199999999999"/>
    <n v="159.44"/>
    <n v="121.52199999999999"/>
    <n v="0.43252112385304775"/>
    <n v="2026"/>
    <s v="Q1"/>
    <n v="3"/>
    <s v="Mar"/>
  </r>
  <r>
    <n v="3358"/>
    <d v="2026-03-16T00:00:00"/>
    <n v="2026"/>
    <s v="Q3"/>
    <n v="3"/>
    <x v="2"/>
    <x v="0"/>
    <x v="0"/>
    <x v="1"/>
    <s v="Business"/>
    <x v="4"/>
    <x v="14"/>
    <n v="12"/>
    <n v="36.44"/>
    <n v="0.05"/>
    <n v="13.65"/>
    <n v="415.41599999999994"/>
    <n v="163.80000000000001"/>
    <n v="251.61599999999993"/>
    <n v="0.60569645848980291"/>
    <n v="2026"/>
    <s v="Q1"/>
    <n v="3"/>
    <s v="Mar"/>
  </r>
  <r>
    <n v="164"/>
    <d v="2026-03-17T00:00:00"/>
    <n v="2026"/>
    <s v="Q3"/>
    <n v="3"/>
    <x v="2"/>
    <x v="0"/>
    <x v="15"/>
    <x v="3"/>
    <s v="Business"/>
    <x v="3"/>
    <x v="19"/>
    <n v="5"/>
    <n v="123.95"/>
    <n v="0.05"/>
    <n v="59.23"/>
    <n v="588.76249999999993"/>
    <n v="296.14999999999998"/>
    <n v="292.61249999999995"/>
    <n v="0.49699581749856692"/>
    <n v="2026"/>
    <s v="Q1"/>
    <n v="3"/>
    <s v="Mar"/>
  </r>
  <r>
    <n v="995"/>
    <d v="2026-03-17T00:00:00"/>
    <n v="2026"/>
    <s v="Q3"/>
    <n v="3"/>
    <x v="2"/>
    <x v="2"/>
    <x v="16"/>
    <x v="3"/>
    <s v="Business"/>
    <x v="3"/>
    <x v="7"/>
    <n v="1"/>
    <n v="192.84"/>
    <n v="0.15"/>
    <n v="101.42"/>
    <n v="163.91399999999999"/>
    <n v="101.42"/>
    <n v="62.493999999999986"/>
    <n v="0.38126090510877647"/>
    <n v="2026"/>
    <s v="Q1"/>
    <n v="3"/>
    <s v="Mar"/>
  </r>
  <r>
    <n v="4912"/>
    <d v="2026-03-17T00:00:00"/>
    <n v="2026"/>
    <s v="Q3"/>
    <n v="3"/>
    <x v="2"/>
    <x v="1"/>
    <x v="11"/>
    <x v="0"/>
    <s v="New"/>
    <x v="1"/>
    <x v="11"/>
    <n v="1"/>
    <n v="152.57"/>
    <n v="0.1"/>
    <n v="80.319999999999993"/>
    <n v="137.31299999999999"/>
    <n v="80.319999999999993"/>
    <n v="56.992999999999995"/>
    <n v="0.41505902572953762"/>
    <n v="2026"/>
    <s v="Q1"/>
    <n v="3"/>
    <s v="Mar"/>
  </r>
  <r>
    <n v="29"/>
    <d v="2026-03-18T00:00:00"/>
    <n v="2026"/>
    <s v="Q3"/>
    <n v="3"/>
    <x v="2"/>
    <x v="3"/>
    <x v="4"/>
    <x v="0"/>
    <s v="Business"/>
    <x v="2"/>
    <x v="15"/>
    <n v="2"/>
    <n v="130.4"/>
    <n v="0"/>
    <n v="67.599999999999994"/>
    <n v="260.8"/>
    <n v="135.19999999999999"/>
    <n v="125.60000000000002"/>
    <n v="0.48159509202453993"/>
    <n v="2026"/>
    <s v="Q1"/>
    <n v="3"/>
    <s v="Mar"/>
  </r>
  <r>
    <n v="891"/>
    <d v="2026-03-18T00:00:00"/>
    <n v="2026"/>
    <s v="Q3"/>
    <n v="3"/>
    <x v="2"/>
    <x v="2"/>
    <x v="3"/>
    <x v="0"/>
    <s v="New"/>
    <x v="1"/>
    <x v="1"/>
    <n v="2"/>
    <n v="94.25"/>
    <n v="0.1"/>
    <n v="44.99"/>
    <n v="169.65"/>
    <n v="89.98"/>
    <n v="79.67"/>
    <n v="0.46961391099322131"/>
    <n v="2026"/>
    <s v="Q1"/>
    <n v="3"/>
    <s v="Mar"/>
  </r>
  <r>
    <n v="1143"/>
    <d v="2026-03-18T00:00:00"/>
    <n v="2026"/>
    <s v="Q3"/>
    <n v="3"/>
    <x v="2"/>
    <x v="1"/>
    <x v="12"/>
    <x v="0"/>
    <s v="Business"/>
    <x v="3"/>
    <x v="19"/>
    <n v="5"/>
    <n v="125.91"/>
    <n v="0"/>
    <n v="59.36"/>
    <n v="629.54999999999995"/>
    <n v="296.8"/>
    <n v="332.74999999999994"/>
    <n v="0.52855214041775866"/>
    <n v="2026"/>
    <s v="Q1"/>
    <n v="3"/>
    <s v="Mar"/>
  </r>
  <r>
    <n v="2478"/>
    <d v="2026-03-18T00:00:00"/>
    <n v="2026"/>
    <s v="Q3"/>
    <n v="3"/>
    <x v="2"/>
    <x v="3"/>
    <x v="7"/>
    <x v="2"/>
    <s v="Returning"/>
    <x v="4"/>
    <x v="10"/>
    <n v="2"/>
    <n v="39.619999999999997"/>
    <n v="0"/>
    <n v="14.78"/>
    <n v="79.239999999999995"/>
    <n v="29.56"/>
    <n v="49.679999999999993"/>
    <n v="0.62695608278647141"/>
    <n v="2026"/>
    <s v="Q1"/>
    <n v="3"/>
    <s v="Mar"/>
  </r>
  <r>
    <n v="3961"/>
    <d v="2026-03-18T00:00:00"/>
    <n v="2026"/>
    <s v="Q3"/>
    <n v="3"/>
    <x v="2"/>
    <x v="0"/>
    <x v="9"/>
    <x v="0"/>
    <s v="Business"/>
    <x v="4"/>
    <x v="14"/>
    <n v="3"/>
    <n v="36.32"/>
    <n v="0"/>
    <n v="14.18"/>
    <n v="108.96000000000001"/>
    <n v="42.54"/>
    <n v="66.420000000000016"/>
    <n v="0.60958149779735693"/>
    <n v="2026"/>
    <s v="Q1"/>
    <n v="3"/>
    <s v="Mar"/>
  </r>
  <r>
    <n v="4724"/>
    <d v="2026-03-18T00:00:00"/>
    <n v="2026"/>
    <s v="Q3"/>
    <n v="3"/>
    <x v="2"/>
    <x v="0"/>
    <x v="15"/>
    <x v="2"/>
    <s v="New"/>
    <x v="4"/>
    <x v="16"/>
    <n v="1"/>
    <n v="51.16"/>
    <n v="0"/>
    <n v="22.39"/>
    <n v="51.16"/>
    <n v="22.39"/>
    <n v="28.769999999999996"/>
    <n v="0.56235340109460508"/>
    <n v="2026"/>
    <s v="Q1"/>
    <n v="3"/>
    <s v="Mar"/>
  </r>
  <r>
    <n v="2171"/>
    <d v="2026-03-19T00:00:00"/>
    <n v="2026"/>
    <s v="Q3"/>
    <n v="3"/>
    <x v="2"/>
    <x v="3"/>
    <x v="13"/>
    <x v="1"/>
    <s v="Business"/>
    <x v="4"/>
    <x v="14"/>
    <n v="5"/>
    <n v="35.65"/>
    <n v="0.1"/>
    <n v="13.64"/>
    <n v="160.42500000000001"/>
    <n v="68.2"/>
    <n v="92.225000000000009"/>
    <n v="0.5748792270531401"/>
    <n v="2026"/>
    <s v="Q1"/>
    <n v="3"/>
    <s v="Mar"/>
  </r>
  <r>
    <n v="2311"/>
    <d v="2026-03-19T00:00:00"/>
    <n v="2026"/>
    <s v="Q3"/>
    <n v="3"/>
    <x v="2"/>
    <x v="3"/>
    <x v="8"/>
    <x v="0"/>
    <s v="New"/>
    <x v="1"/>
    <x v="3"/>
    <n v="1"/>
    <n v="145.19"/>
    <n v="0"/>
    <n v="80.67"/>
    <n v="145.19"/>
    <n v="80.67"/>
    <n v="64.52"/>
    <n v="0.44438322198498514"/>
    <n v="2026"/>
    <s v="Q1"/>
    <n v="3"/>
    <s v="Mar"/>
  </r>
  <r>
    <n v="3563"/>
    <d v="2026-03-19T00:00:00"/>
    <n v="2026"/>
    <s v="Q3"/>
    <n v="3"/>
    <x v="2"/>
    <x v="3"/>
    <x v="8"/>
    <x v="0"/>
    <s v="Returning"/>
    <x v="0"/>
    <x v="6"/>
    <n v="2"/>
    <n v="40.090000000000003"/>
    <n v="0"/>
    <n v="17.2"/>
    <n v="80.180000000000007"/>
    <n v="34.4"/>
    <n v="45.780000000000008"/>
    <n v="0.57096532801197308"/>
    <n v="2026"/>
    <s v="Q1"/>
    <n v="3"/>
    <s v="Mar"/>
  </r>
  <r>
    <n v="3587"/>
    <d v="2026-03-19T00:00:00"/>
    <n v="2026"/>
    <s v="Q3"/>
    <n v="3"/>
    <x v="2"/>
    <x v="3"/>
    <x v="7"/>
    <x v="0"/>
    <s v="Returning"/>
    <x v="4"/>
    <x v="10"/>
    <n v="1"/>
    <n v="39.47"/>
    <n v="0"/>
    <n v="15.02"/>
    <n v="39.47"/>
    <n v="15.02"/>
    <n v="24.45"/>
    <n v="0.61945781606283257"/>
    <n v="2026"/>
    <s v="Q1"/>
    <n v="3"/>
    <s v="Mar"/>
  </r>
  <r>
    <n v="3706"/>
    <d v="2026-03-19T00:00:00"/>
    <n v="2026"/>
    <s v="Q3"/>
    <n v="3"/>
    <x v="2"/>
    <x v="0"/>
    <x v="0"/>
    <x v="0"/>
    <s v="Returning"/>
    <x v="0"/>
    <x v="8"/>
    <n v="2"/>
    <n v="103.42"/>
    <n v="0"/>
    <n v="49.51"/>
    <n v="206.84"/>
    <n v="99.02"/>
    <n v="107.82000000000001"/>
    <n v="0.52127248114484626"/>
    <n v="2026"/>
    <s v="Q1"/>
    <n v="3"/>
    <s v="Mar"/>
  </r>
  <r>
    <n v="4121"/>
    <d v="2026-03-19T00:00:00"/>
    <n v="2026"/>
    <s v="Q3"/>
    <n v="3"/>
    <x v="2"/>
    <x v="0"/>
    <x v="0"/>
    <x v="0"/>
    <s v="Returning"/>
    <x v="2"/>
    <x v="18"/>
    <n v="4"/>
    <n v="161.93"/>
    <n v="0.15"/>
    <n v="88"/>
    <n v="550.56200000000001"/>
    <n v="352"/>
    <n v="198.56200000000001"/>
    <n v="0.36065329608654428"/>
    <n v="2026"/>
    <s v="Q1"/>
    <n v="3"/>
    <s v="Mar"/>
  </r>
  <r>
    <n v="1047"/>
    <d v="2026-03-20T00:00:00"/>
    <n v="2026"/>
    <s v="Q3"/>
    <n v="3"/>
    <x v="2"/>
    <x v="0"/>
    <x v="0"/>
    <x v="0"/>
    <s v="Returning"/>
    <x v="2"/>
    <x v="9"/>
    <n v="2"/>
    <n v="46.21"/>
    <n v="0.05"/>
    <n v="18.37"/>
    <n v="87.798999999999992"/>
    <n v="36.74"/>
    <n v="51.05899999999999"/>
    <n v="0.58154420893176451"/>
    <n v="2026"/>
    <s v="Q1"/>
    <n v="3"/>
    <s v="Mar"/>
  </r>
  <r>
    <n v="1142"/>
    <d v="2026-03-20T00:00:00"/>
    <n v="2026"/>
    <s v="Q3"/>
    <n v="3"/>
    <x v="2"/>
    <x v="1"/>
    <x v="11"/>
    <x v="0"/>
    <s v="New"/>
    <x v="3"/>
    <x v="19"/>
    <n v="3"/>
    <n v="125.85"/>
    <n v="0"/>
    <n v="59.19"/>
    <n v="377.54999999999995"/>
    <n v="177.57"/>
    <n v="199.97999999999996"/>
    <n v="0.52967818831942781"/>
    <n v="2026"/>
    <s v="Q1"/>
    <n v="3"/>
    <s v="Mar"/>
  </r>
  <r>
    <n v="2232"/>
    <d v="2026-03-20T00:00:00"/>
    <n v="2026"/>
    <s v="Q3"/>
    <n v="3"/>
    <x v="2"/>
    <x v="3"/>
    <x v="13"/>
    <x v="2"/>
    <s v="New"/>
    <x v="2"/>
    <x v="2"/>
    <n v="2"/>
    <n v="36.340000000000003"/>
    <n v="0"/>
    <n v="13.8"/>
    <n v="72.680000000000007"/>
    <n v="27.6"/>
    <n v="45.080000000000005"/>
    <n v="0.620253164556962"/>
    <n v="2026"/>
    <s v="Q1"/>
    <n v="3"/>
    <s v="Mar"/>
  </r>
  <r>
    <n v="2339"/>
    <d v="2026-03-20T00:00:00"/>
    <n v="2026"/>
    <s v="Q3"/>
    <n v="3"/>
    <x v="2"/>
    <x v="1"/>
    <x v="12"/>
    <x v="3"/>
    <s v="New"/>
    <x v="0"/>
    <x v="4"/>
    <n v="2"/>
    <n v="51.29"/>
    <n v="0"/>
    <n v="23.15"/>
    <n v="102.58"/>
    <n v="46.3"/>
    <n v="56.28"/>
    <n v="0.54864496003119523"/>
    <n v="2026"/>
    <s v="Q1"/>
    <n v="3"/>
    <s v="Mar"/>
  </r>
  <r>
    <n v="3611"/>
    <d v="2026-03-20T00:00:00"/>
    <n v="2026"/>
    <s v="Q3"/>
    <n v="3"/>
    <x v="2"/>
    <x v="1"/>
    <x v="1"/>
    <x v="1"/>
    <s v="Business"/>
    <x v="0"/>
    <x v="6"/>
    <n v="6"/>
    <n v="40.89"/>
    <n v="0.1"/>
    <n v="16.84"/>
    <n v="220.80600000000001"/>
    <n v="101.03999999999999"/>
    <n v="119.76600000000002"/>
    <n v="0.54240373902883077"/>
    <n v="2026"/>
    <s v="Q1"/>
    <n v="3"/>
    <s v="Mar"/>
  </r>
  <r>
    <n v="3953"/>
    <d v="2026-03-20T00:00:00"/>
    <n v="2026"/>
    <s v="Q3"/>
    <n v="3"/>
    <x v="2"/>
    <x v="1"/>
    <x v="14"/>
    <x v="0"/>
    <s v="New"/>
    <x v="4"/>
    <x v="12"/>
    <n v="1"/>
    <n v="120.63"/>
    <n v="0"/>
    <n v="70.28"/>
    <n v="120.63"/>
    <n v="70.28"/>
    <n v="50.349999999999994"/>
    <n v="0.41739202520102792"/>
    <n v="2026"/>
    <s v="Q1"/>
    <n v="3"/>
    <s v="Mar"/>
  </r>
  <r>
    <n v="4253"/>
    <d v="2026-03-20T00:00:00"/>
    <n v="2026"/>
    <s v="Q3"/>
    <n v="3"/>
    <x v="2"/>
    <x v="3"/>
    <x v="13"/>
    <x v="1"/>
    <s v="New"/>
    <x v="0"/>
    <x v="0"/>
    <n v="5"/>
    <n v="82.64"/>
    <n v="0.1"/>
    <n v="43.52"/>
    <n v="371.88"/>
    <n v="217.60000000000002"/>
    <n v="154.27999999999997"/>
    <n v="0.41486501021834993"/>
    <n v="2026"/>
    <s v="Q1"/>
    <n v="3"/>
    <s v="Mar"/>
  </r>
  <r>
    <n v="4952"/>
    <d v="2026-03-20T00:00:00"/>
    <n v="2026"/>
    <s v="Q3"/>
    <n v="3"/>
    <x v="2"/>
    <x v="1"/>
    <x v="6"/>
    <x v="0"/>
    <s v="Business"/>
    <x v="1"/>
    <x v="17"/>
    <n v="2"/>
    <n v="72.459999999999994"/>
    <n v="0"/>
    <n v="33.31"/>
    <n v="144.91999999999999"/>
    <n v="66.62"/>
    <n v="78.299999999999983"/>
    <n v="0.54029809550096597"/>
    <n v="2026"/>
    <s v="Q1"/>
    <n v="3"/>
    <s v="Mar"/>
  </r>
  <r>
    <n v="5016"/>
    <d v="2026-03-20T00:00:00"/>
    <n v="2026"/>
    <s v="Q3"/>
    <n v="3"/>
    <x v="2"/>
    <x v="1"/>
    <x v="12"/>
    <x v="3"/>
    <s v="New"/>
    <x v="4"/>
    <x v="10"/>
    <n v="2"/>
    <n v="40.659999999999997"/>
    <n v="0.1"/>
    <n v="14.63"/>
    <n v="73.188000000000002"/>
    <n v="29.26"/>
    <n v="43.927999999999997"/>
    <n v="0.60020768431983385"/>
    <n v="2026"/>
    <s v="Q1"/>
    <n v="3"/>
    <s v="Mar"/>
  </r>
  <r>
    <n v="839"/>
    <d v="2026-03-21T00:00:00"/>
    <n v="2026"/>
    <s v="Q3"/>
    <n v="3"/>
    <x v="2"/>
    <x v="1"/>
    <x v="12"/>
    <x v="3"/>
    <s v="New"/>
    <x v="0"/>
    <x v="6"/>
    <n v="1"/>
    <n v="40.5"/>
    <n v="0.05"/>
    <n v="17.16"/>
    <n v="38.475000000000001"/>
    <n v="17.16"/>
    <n v="21.315000000000001"/>
    <n v="0.55399610136452238"/>
    <n v="2026"/>
    <s v="Q1"/>
    <n v="3"/>
    <s v="Mar"/>
  </r>
  <r>
    <n v="1382"/>
    <d v="2026-03-21T00:00:00"/>
    <n v="2026"/>
    <s v="Q3"/>
    <n v="3"/>
    <x v="2"/>
    <x v="2"/>
    <x v="2"/>
    <x v="0"/>
    <s v="Business"/>
    <x v="1"/>
    <x v="17"/>
    <n v="1"/>
    <n v="72.16"/>
    <n v="0"/>
    <n v="33.11"/>
    <n v="72.16"/>
    <n v="33.11"/>
    <n v="39.049999999999997"/>
    <n v="0.54115853658536583"/>
    <n v="2026"/>
    <s v="Q1"/>
    <n v="3"/>
    <s v="Mar"/>
  </r>
  <r>
    <n v="1452"/>
    <d v="2026-03-21T00:00:00"/>
    <n v="2026"/>
    <s v="Q3"/>
    <n v="3"/>
    <x v="2"/>
    <x v="2"/>
    <x v="5"/>
    <x v="3"/>
    <s v="Business"/>
    <x v="2"/>
    <x v="18"/>
    <n v="1"/>
    <n v="161.93"/>
    <n v="0.15"/>
    <n v="87.5"/>
    <n v="137.6405"/>
    <n v="87.5"/>
    <n v="50.140500000000003"/>
    <n v="0.36428594781332529"/>
    <n v="2026"/>
    <s v="Q1"/>
    <n v="3"/>
    <s v="Mar"/>
  </r>
  <r>
    <n v="1845"/>
    <d v="2026-03-21T00:00:00"/>
    <n v="2026"/>
    <s v="Q3"/>
    <n v="3"/>
    <x v="2"/>
    <x v="0"/>
    <x v="9"/>
    <x v="0"/>
    <s v="Returning"/>
    <x v="3"/>
    <x v="5"/>
    <n v="3"/>
    <n v="348.54"/>
    <n v="0.1"/>
    <n v="200.3"/>
    <n v="941.05800000000011"/>
    <n v="600.90000000000009"/>
    <n v="340.15800000000002"/>
    <n v="0.36146337420222768"/>
    <n v="2026"/>
    <s v="Q1"/>
    <n v="3"/>
    <s v="Mar"/>
  </r>
  <r>
    <n v="3560"/>
    <d v="2026-03-21T00:00:00"/>
    <n v="2026"/>
    <s v="Q3"/>
    <n v="3"/>
    <x v="2"/>
    <x v="2"/>
    <x v="16"/>
    <x v="0"/>
    <s v="Returning"/>
    <x v="4"/>
    <x v="16"/>
    <n v="3"/>
    <n v="50.46"/>
    <n v="0.1"/>
    <n v="21.9"/>
    <n v="136.24199999999999"/>
    <n v="65.699999999999989"/>
    <n v="70.542000000000002"/>
    <n v="0.51776985070683057"/>
    <n v="2026"/>
    <s v="Q1"/>
    <n v="3"/>
    <s v="Mar"/>
  </r>
  <r>
    <n v="4059"/>
    <d v="2026-03-21T00:00:00"/>
    <n v="2026"/>
    <s v="Q3"/>
    <n v="3"/>
    <x v="2"/>
    <x v="3"/>
    <x v="13"/>
    <x v="3"/>
    <s v="New"/>
    <x v="3"/>
    <x v="13"/>
    <n v="1"/>
    <n v="83.62"/>
    <n v="0"/>
    <n v="39.15"/>
    <n v="83.62"/>
    <n v="39.15"/>
    <n v="44.470000000000006"/>
    <n v="0.53181057163358048"/>
    <n v="2026"/>
    <s v="Q1"/>
    <n v="3"/>
    <s v="Mar"/>
  </r>
  <r>
    <n v="4731"/>
    <d v="2026-03-21T00:00:00"/>
    <n v="2026"/>
    <s v="Q3"/>
    <n v="3"/>
    <x v="2"/>
    <x v="1"/>
    <x v="12"/>
    <x v="1"/>
    <s v="Business"/>
    <x v="0"/>
    <x v="4"/>
    <n v="6"/>
    <n v="51.07"/>
    <n v="0.1"/>
    <n v="22.68"/>
    <n v="275.77800000000002"/>
    <n v="136.07999999999998"/>
    <n v="139.69800000000004"/>
    <n v="0.50655962404542798"/>
    <n v="2026"/>
    <s v="Q1"/>
    <n v="3"/>
    <s v="Mar"/>
  </r>
  <r>
    <n v="693"/>
    <d v="2026-03-22T00:00:00"/>
    <n v="2026"/>
    <s v="Q3"/>
    <n v="3"/>
    <x v="2"/>
    <x v="1"/>
    <x v="11"/>
    <x v="0"/>
    <s v="New"/>
    <x v="2"/>
    <x v="9"/>
    <n v="3"/>
    <n v="47.02"/>
    <n v="0.1"/>
    <n v="17.989999999999998"/>
    <n v="126.95400000000001"/>
    <n v="53.97"/>
    <n v="72.984000000000009"/>
    <n v="0.57488539155914742"/>
    <n v="2026"/>
    <s v="Q1"/>
    <n v="3"/>
    <s v="Mar"/>
  </r>
  <r>
    <n v="1672"/>
    <d v="2026-03-22T00:00:00"/>
    <n v="2026"/>
    <s v="Q3"/>
    <n v="3"/>
    <x v="2"/>
    <x v="2"/>
    <x v="5"/>
    <x v="3"/>
    <s v="Returning"/>
    <x v="2"/>
    <x v="9"/>
    <n v="1"/>
    <n v="47.1"/>
    <n v="0.05"/>
    <n v="18.48"/>
    <n v="44.744999999999997"/>
    <n v="18.48"/>
    <n v="26.264999999999997"/>
    <n v="0.58699296010727453"/>
    <n v="2026"/>
    <s v="Q1"/>
    <n v="3"/>
    <s v="Mar"/>
  </r>
  <r>
    <n v="2347"/>
    <d v="2026-03-22T00:00:00"/>
    <n v="2026"/>
    <s v="Q3"/>
    <n v="3"/>
    <x v="2"/>
    <x v="3"/>
    <x v="13"/>
    <x v="0"/>
    <s v="Returning"/>
    <x v="2"/>
    <x v="15"/>
    <n v="2"/>
    <n v="131.38999999999999"/>
    <n v="0"/>
    <n v="66.91"/>
    <n v="262.77999999999997"/>
    <n v="133.82"/>
    <n v="128.95999999999998"/>
    <n v="0.49075272090722277"/>
    <n v="2026"/>
    <s v="Q1"/>
    <n v="3"/>
    <s v="Mar"/>
  </r>
  <r>
    <n v="2582"/>
    <d v="2026-03-22T00:00:00"/>
    <n v="2026"/>
    <s v="Q3"/>
    <n v="3"/>
    <x v="2"/>
    <x v="1"/>
    <x v="1"/>
    <x v="3"/>
    <s v="New"/>
    <x v="4"/>
    <x v="12"/>
    <n v="1"/>
    <n v="120.16"/>
    <n v="0.15"/>
    <n v="68.33"/>
    <n v="102.136"/>
    <n v="68.33"/>
    <n v="33.805999999999997"/>
    <n v="0.33099005247904756"/>
    <n v="2026"/>
    <s v="Q1"/>
    <n v="3"/>
    <s v="Mar"/>
  </r>
  <r>
    <n v="2762"/>
    <d v="2026-03-22T00:00:00"/>
    <n v="2026"/>
    <s v="Q3"/>
    <n v="3"/>
    <x v="2"/>
    <x v="3"/>
    <x v="8"/>
    <x v="2"/>
    <s v="Returning"/>
    <x v="3"/>
    <x v="7"/>
    <n v="1"/>
    <n v="196.48"/>
    <n v="0"/>
    <n v="101.29"/>
    <n v="196.48"/>
    <n v="101.29"/>
    <n v="95.189999999999984"/>
    <n v="0.48447679153094458"/>
    <n v="2026"/>
    <s v="Q1"/>
    <n v="3"/>
    <s v="Mar"/>
  </r>
  <r>
    <n v="4090"/>
    <d v="2026-03-22T00:00:00"/>
    <n v="2026"/>
    <s v="Q3"/>
    <n v="3"/>
    <x v="2"/>
    <x v="1"/>
    <x v="11"/>
    <x v="3"/>
    <s v="Business"/>
    <x v="2"/>
    <x v="2"/>
    <n v="1"/>
    <n v="36.520000000000003"/>
    <n v="0"/>
    <n v="13.96"/>
    <n v="36.520000000000003"/>
    <n v="13.96"/>
    <n v="22.560000000000002"/>
    <n v="0.61774370208105145"/>
    <n v="2026"/>
    <s v="Q1"/>
    <n v="3"/>
    <s v="Mar"/>
  </r>
  <r>
    <n v="4491"/>
    <d v="2026-03-22T00:00:00"/>
    <n v="2026"/>
    <s v="Q3"/>
    <n v="3"/>
    <x v="2"/>
    <x v="1"/>
    <x v="12"/>
    <x v="2"/>
    <s v="Business"/>
    <x v="4"/>
    <x v="16"/>
    <n v="4"/>
    <n v="49.71"/>
    <n v="0.1"/>
    <n v="22.46"/>
    <n v="178.95600000000002"/>
    <n v="89.84"/>
    <n v="89.116000000000014"/>
    <n v="0.49797715639598561"/>
    <n v="2026"/>
    <s v="Q1"/>
    <n v="3"/>
    <s v="Mar"/>
  </r>
  <r>
    <n v="4678"/>
    <d v="2026-03-22T00:00:00"/>
    <n v="2026"/>
    <s v="Q3"/>
    <n v="3"/>
    <x v="2"/>
    <x v="0"/>
    <x v="0"/>
    <x v="0"/>
    <s v="Returning"/>
    <x v="3"/>
    <x v="13"/>
    <n v="1"/>
    <n v="81.209999999999994"/>
    <n v="0.05"/>
    <n v="40.44"/>
    <n v="77.149499999999989"/>
    <n v="40.44"/>
    <n v="36.709499999999991"/>
    <n v="0.47582291524896464"/>
    <n v="2026"/>
    <s v="Q1"/>
    <n v="3"/>
    <s v="Mar"/>
  </r>
  <r>
    <n v="1189"/>
    <d v="2026-03-23T00:00:00"/>
    <n v="2026"/>
    <s v="Q3"/>
    <n v="3"/>
    <x v="2"/>
    <x v="3"/>
    <x v="13"/>
    <x v="0"/>
    <s v="New"/>
    <x v="0"/>
    <x v="8"/>
    <n v="2"/>
    <n v="103.22"/>
    <n v="0"/>
    <n v="51.33"/>
    <n v="206.44"/>
    <n v="102.66"/>
    <n v="103.78"/>
    <n v="0.50271265258670805"/>
    <n v="2026"/>
    <s v="Q1"/>
    <n v="3"/>
    <s v="Mar"/>
  </r>
  <r>
    <n v="1590"/>
    <d v="2026-03-23T00:00:00"/>
    <n v="2026"/>
    <s v="Q3"/>
    <n v="3"/>
    <x v="2"/>
    <x v="0"/>
    <x v="15"/>
    <x v="3"/>
    <s v="New"/>
    <x v="1"/>
    <x v="11"/>
    <n v="1"/>
    <n v="153.47"/>
    <n v="0"/>
    <n v="78.19"/>
    <n v="153.47"/>
    <n v="78.19"/>
    <n v="75.28"/>
    <n v="0.49051931973675639"/>
    <n v="2026"/>
    <s v="Q1"/>
    <n v="3"/>
    <s v="Mar"/>
  </r>
  <r>
    <n v="2309"/>
    <d v="2026-03-23T00:00:00"/>
    <n v="2026"/>
    <s v="Q3"/>
    <n v="3"/>
    <x v="2"/>
    <x v="3"/>
    <x v="7"/>
    <x v="0"/>
    <s v="Returning"/>
    <x v="3"/>
    <x v="7"/>
    <n v="6"/>
    <n v="199.75"/>
    <n v="0"/>
    <n v="105.84"/>
    <n v="1198.5"/>
    <n v="635.04"/>
    <n v="563.46"/>
    <n v="0.47013767209011265"/>
    <n v="2026"/>
    <s v="Q1"/>
    <n v="3"/>
    <s v="Mar"/>
  </r>
  <r>
    <n v="3628"/>
    <d v="2026-03-23T00:00:00"/>
    <n v="2026"/>
    <s v="Q3"/>
    <n v="3"/>
    <x v="2"/>
    <x v="1"/>
    <x v="12"/>
    <x v="3"/>
    <s v="New"/>
    <x v="2"/>
    <x v="9"/>
    <n v="1"/>
    <n v="45.84"/>
    <n v="0"/>
    <n v="18.079999999999998"/>
    <n v="45.84"/>
    <n v="18.079999999999998"/>
    <n v="27.760000000000005"/>
    <n v="0.605584642233857"/>
    <n v="2026"/>
    <s v="Q1"/>
    <n v="3"/>
    <s v="Mar"/>
  </r>
  <r>
    <n v="3718"/>
    <d v="2026-03-23T00:00:00"/>
    <n v="2026"/>
    <s v="Q3"/>
    <n v="3"/>
    <x v="2"/>
    <x v="1"/>
    <x v="12"/>
    <x v="3"/>
    <s v="New"/>
    <x v="3"/>
    <x v="19"/>
    <n v="2"/>
    <n v="122.07"/>
    <n v="0.05"/>
    <n v="59.16"/>
    <n v="231.93299999999996"/>
    <n v="118.32"/>
    <n v="113.61299999999997"/>
    <n v="0.48985267297021118"/>
    <n v="2026"/>
    <s v="Q1"/>
    <n v="3"/>
    <s v="Mar"/>
  </r>
  <r>
    <n v="4198"/>
    <d v="2026-03-23T00:00:00"/>
    <n v="2026"/>
    <s v="Q3"/>
    <n v="3"/>
    <x v="2"/>
    <x v="1"/>
    <x v="14"/>
    <x v="3"/>
    <s v="New"/>
    <x v="4"/>
    <x v="12"/>
    <n v="3"/>
    <n v="122.4"/>
    <n v="0.15"/>
    <n v="71.150000000000006"/>
    <n v="312.12"/>
    <n v="213.45000000000002"/>
    <n v="98.669999999999987"/>
    <n v="0.31612841214917337"/>
    <n v="2026"/>
    <s v="Q1"/>
    <n v="3"/>
    <s v="Mar"/>
  </r>
  <r>
    <n v="4784"/>
    <d v="2026-03-23T00:00:00"/>
    <n v="2026"/>
    <s v="Q3"/>
    <n v="3"/>
    <x v="2"/>
    <x v="0"/>
    <x v="15"/>
    <x v="0"/>
    <s v="New"/>
    <x v="0"/>
    <x v="8"/>
    <n v="1"/>
    <n v="101.43"/>
    <n v="0"/>
    <n v="51.78"/>
    <n v="101.43"/>
    <n v="51.78"/>
    <n v="49.650000000000006"/>
    <n v="0.4895001478852411"/>
    <n v="2026"/>
    <s v="Q1"/>
    <n v="3"/>
    <s v="Mar"/>
  </r>
  <r>
    <n v="86"/>
    <d v="2026-03-24T00:00:00"/>
    <n v="2026"/>
    <s v="Q3"/>
    <n v="3"/>
    <x v="2"/>
    <x v="1"/>
    <x v="12"/>
    <x v="1"/>
    <s v="Business"/>
    <x v="0"/>
    <x v="8"/>
    <n v="8"/>
    <n v="104.7"/>
    <n v="0.05"/>
    <n v="49.91"/>
    <n v="795.72"/>
    <n v="399.28"/>
    <n v="396.44000000000005"/>
    <n v="0.49821545267179412"/>
    <n v="2026"/>
    <s v="Q1"/>
    <n v="3"/>
    <s v="Mar"/>
  </r>
  <r>
    <n v="1813"/>
    <d v="2026-03-24T00:00:00"/>
    <n v="2026"/>
    <s v="Q3"/>
    <n v="3"/>
    <x v="2"/>
    <x v="0"/>
    <x v="0"/>
    <x v="2"/>
    <s v="Returning"/>
    <x v="1"/>
    <x v="3"/>
    <n v="4"/>
    <n v="146.34"/>
    <n v="0"/>
    <n v="79.37"/>
    <n v="585.36"/>
    <n v="317.48"/>
    <n v="267.88"/>
    <n v="0.45763290966242992"/>
    <n v="2026"/>
    <s v="Q1"/>
    <n v="3"/>
    <s v="Mar"/>
  </r>
  <r>
    <n v="2212"/>
    <d v="2026-03-24T00:00:00"/>
    <n v="2026"/>
    <s v="Q3"/>
    <n v="3"/>
    <x v="2"/>
    <x v="1"/>
    <x v="6"/>
    <x v="0"/>
    <s v="Returning"/>
    <x v="4"/>
    <x v="12"/>
    <n v="2"/>
    <n v="122.92"/>
    <n v="0.05"/>
    <n v="70.31"/>
    <n v="233.548"/>
    <n v="140.62"/>
    <n v="92.927999999999997"/>
    <n v="0.39789679209413054"/>
    <n v="2026"/>
    <s v="Q1"/>
    <n v="3"/>
    <s v="Mar"/>
  </r>
  <r>
    <n v="4466"/>
    <d v="2026-03-24T00:00:00"/>
    <n v="2026"/>
    <s v="Q3"/>
    <n v="3"/>
    <x v="2"/>
    <x v="2"/>
    <x v="2"/>
    <x v="0"/>
    <s v="New"/>
    <x v="1"/>
    <x v="1"/>
    <n v="1"/>
    <n v="91.35"/>
    <n v="0.05"/>
    <n v="45.24"/>
    <n v="86.782499999999985"/>
    <n v="45.24"/>
    <n v="41.542499999999983"/>
    <n v="0.47869674185463645"/>
    <n v="2026"/>
    <s v="Q1"/>
    <n v="3"/>
    <s v="Mar"/>
  </r>
  <r>
    <n v="4483"/>
    <d v="2026-03-24T00:00:00"/>
    <n v="2026"/>
    <s v="Q3"/>
    <n v="3"/>
    <x v="2"/>
    <x v="1"/>
    <x v="12"/>
    <x v="0"/>
    <s v="New"/>
    <x v="0"/>
    <x v="4"/>
    <n v="3"/>
    <n v="51.01"/>
    <n v="0.15"/>
    <n v="22.84"/>
    <n v="130.07550000000001"/>
    <n v="68.52"/>
    <n v="61.555500000000009"/>
    <n v="0.47322900930613382"/>
    <n v="2026"/>
    <s v="Q1"/>
    <n v="3"/>
    <s v="Mar"/>
  </r>
  <r>
    <n v="273"/>
    <d v="2026-03-25T00:00:00"/>
    <n v="2026"/>
    <s v="Q3"/>
    <n v="3"/>
    <x v="2"/>
    <x v="3"/>
    <x v="8"/>
    <x v="0"/>
    <s v="New"/>
    <x v="4"/>
    <x v="12"/>
    <n v="2"/>
    <n v="125.04"/>
    <n v="0.05"/>
    <n v="67.680000000000007"/>
    <n v="237.57599999999999"/>
    <n v="135.36000000000001"/>
    <n v="102.21599999999998"/>
    <n v="0.43024547934134755"/>
    <n v="2026"/>
    <s v="Q1"/>
    <n v="3"/>
    <s v="Mar"/>
  </r>
  <r>
    <n v="578"/>
    <d v="2026-03-25T00:00:00"/>
    <n v="2026"/>
    <s v="Q3"/>
    <n v="3"/>
    <x v="2"/>
    <x v="2"/>
    <x v="5"/>
    <x v="3"/>
    <s v="Returning"/>
    <x v="0"/>
    <x v="4"/>
    <n v="2"/>
    <n v="50.22"/>
    <n v="0.05"/>
    <n v="23.16"/>
    <n v="95.417999999999992"/>
    <n v="46.32"/>
    <n v="49.097999999999992"/>
    <n v="0.51455700182355524"/>
    <n v="2026"/>
    <s v="Q1"/>
    <n v="3"/>
    <s v="Mar"/>
  </r>
  <r>
    <n v="1290"/>
    <d v="2026-03-25T00:00:00"/>
    <n v="2026"/>
    <s v="Q3"/>
    <n v="3"/>
    <x v="2"/>
    <x v="1"/>
    <x v="1"/>
    <x v="0"/>
    <s v="Business"/>
    <x v="4"/>
    <x v="14"/>
    <n v="5"/>
    <n v="36.369999999999997"/>
    <n v="0.05"/>
    <n v="13.81"/>
    <n v="172.75749999999999"/>
    <n v="69.05"/>
    <n v="103.7075"/>
    <n v="0.60030678841729013"/>
    <n v="2026"/>
    <s v="Q1"/>
    <n v="3"/>
    <s v="Mar"/>
  </r>
  <r>
    <n v="1501"/>
    <d v="2026-03-25T00:00:00"/>
    <n v="2026"/>
    <s v="Q3"/>
    <n v="3"/>
    <x v="2"/>
    <x v="3"/>
    <x v="7"/>
    <x v="1"/>
    <s v="New"/>
    <x v="2"/>
    <x v="2"/>
    <n v="3"/>
    <n v="36.43"/>
    <n v="0.1"/>
    <n v="13.23"/>
    <n v="98.36099999999999"/>
    <n v="39.69"/>
    <n v="58.670999999999992"/>
    <n v="0.59648641229755694"/>
    <n v="2026"/>
    <s v="Q1"/>
    <n v="3"/>
    <s v="Mar"/>
  </r>
  <r>
    <n v="1540"/>
    <d v="2026-03-25T00:00:00"/>
    <n v="2026"/>
    <s v="Q3"/>
    <n v="3"/>
    <x v="2"/>
    <x v="1"/>
    <x v="12"/>
    <x v="1"/>
    <s v="Business"/>
    <x v="0"/>
    <x v="4"/>
    <n v="10"/>
    <n v="49.7"/>
    <n v="0.1"/>
    <n v="21.96"/>
    <n v="447.3"/>
    <n v="219.60000000000002"/>
    <n v="227.7"/>
    <n v="0.50905432595573441"/>
    <n v="2026"/>
    <s v="Q1"/>
    <n v="3"/>
    <s v="Mar"/>
  </r>
  <r>
    <n v="2541"/>
    <d v="2026-03-25T00:00:00"/>
    <n v="2026"/>
    <s v="Q3"/>
    <n v="3"/>
    <x v="2"/>
    <x v="1"/>
    <x v="12"/>
    <x v="0"/>
    <s v="Returning"/>
    <x v="2"/>
    <x v="9"/>
    <n v="2"/>
    <n v="46.61"/>
    <n v="0"/>
    <n v="17.97"/>
    <n v="93.22"/>
    <n v="35.94"/>
    <n v="57.28"/>
    <n v="0.61446041621969538"/>
    <n v="2026"/>
    <s v="Q1"/>
    <n v="3"/>
    <s v="Mar"/>
  </r>
  <r>
    <n v="4264"/>
    <d v="2026-03-25T00:00:00"/>
    <n v="2026"/>
    <s v="Q3"/>
    <n v="3"/>
    <x v="2"/>
    <x v="2"/>
    <x v="5"/>
    <x v="0"/>
    <s v="New"/>
    <x v="2"/>
    <x v="9"/>
    <n v="1"/>
    <n v="47.61"/>
    <n v="0"/>
    <n v="18.89"/>
    <n v="47.61"/>
    <n v="18.89"/>
    <n v="28.72"/>
    <n v="0.60323461457676952"/>
    <n v="2026"/>
    <s v="Q1"/>
    <n v="3"/>
    <s v="Mar"/>
  </r>
  <r>
    <n v="4311"/>
    <d v="2026-03-25T00:00:00"/>
    <n v="2026"/>
    <s v="Q3"/>
    <n v="3"/>
    <x v="2"/>
    <x v="2"/>
    <x v="2"/>
    <x v="0"/>
    <s v="New"/>
    <x v="0"/>
    <x v="6"/>
    <n v="2"/>
    <n v="40.880000000000003"/>
    <n v="0.05"/>
    <n v="16.39"/>
    <n v="77.671999999999997"/>
    <n v="32.78"/>
    <n v="44.891999999999996"/>
    <n v="0.57796889483983926"/>
    <n v="2026"/>
    <s v="Q1"/>
    <n v="3"/>
    <s v="Mar"/>
  </r>
  <r>
    <n v="4796"/>
    <d v="2026-03-25T00:00:00"/>
    <n v="2026"/>
    <s v="Q3"/>
    <n v="3"/>
    <x v="2"/>
    <x v="1"/>
    <x v="12"/>
    <x v="0"/>
    <s v="New"/>
    <x v="4"/>
    <x v="10"/>
    <n v="2"/>
    <n v="39.409999999999997"/>
    <n v="0.15"/>
    <n v="14.91"/>
    <n v="66.996999999999986"/>
    <n v="29.82"/>
    <n v="37.176999999999985"/>
    <n v="0.55490544352732207"/>
    <n v="2026"/>
    <s v="Q1"/>
    <n v="3"/>
    <s v="Mar"/>
  </r>
  <r>
    <n v="89"/>
    <d v="2026-03-26T00:00:00"/>
    <n v="2026"/>
    <s v="Q3"/>
    <n v="3"/>
    <x v="2"/>
    <x v="2"/>
    <x v="10"/>
    <x v="0"/>
    <s v="Returning"/>
    <x v="0"/>
    <x v="6"/>
    <n v="1"/>
    <n v="40.82"/>
    <n v="0.05"/>
    <n v="16.940000000000001"/>
    <n v="38.778999999999996"/>
    <n v="16.940000000000001"/>
    <n v="21.838999999999995"/>
    <n v="0.56316563088269411"/>
    <n v="2026"/>
    <s v="Q1"/>
    <n v="3"/>
    <s v="Mar"/>
  </r>
  <r>
    <n v="487"/>
    <d v="2026-03-26T00:00:00"/>
    <n v="2026"/>
    <s v="Q3"/>
    <n v="3"/>
    <x v="2"/>
    <x v="3"/>
    <x v="8"/>
    <x v="2"/>
    <s v="Business"/>
    <x v="2"/>
    <x v="2"/>
    <n v="3"/>
    <n v="36.979999999999997"/>
    <n v="0.1"/>
    <n v="13.65"/>
    <n v="99.846000000000004"/>
    <n v="40.950000000000003"/>
    <n v="58.896000000000001"/>
    <n v="0.58986839733189111"/>
    <n v="2026"/>
    <s v="Q1"/>
    <n v="3"/>
    <s v="Mar"/>
  </r>
  <r>
    <n v="1476"/>
    <d v="2026-03-26T00:00:00"/>
    <n v="2026"/>
    <s v="Q3"/>
    <n v="3"/>
    <x v="2"/>
    <x v="1"/>
    <x v="12"/>
    <x v="3"/>
    <s v="New"/>
    <x v="2"/>
    <x v="2"/>
    <n v="1"/>
    <n v="35.700000000000003"/>
    <n v="0.05"/>
    <n v="13.91"/>
    <n v="33.914999999999999"/>
    <n v="13.91"/>
    <n v="20.004999999999999"/>
    <n v="0.58985699542975079"/>
    <n v="2026"/>
    <s v="Q1"/>
    <n v="3"/>
    <s v="Mar"/>
  </r>
  <r>
    <n v="2145"/>
    <d v="2026-03-26T00:00:00"/>
    <n v="2026"/>
    <s v="Q3"/>
    <n v="3"/>
    <x v="2"/>
    <x v="3"/>
    <x v="8"/>
    <x v="2"/>
    <s v="Returning"/>
    <x v="0"/>
    <x v="6"/>
    <n v="1"/>
    <n v="39.53"/>
    <n v="0.05"/>
    <n v="17.170000000000002"/>
    <n v="37.5535"/>
    <n v="17.170000000000002"/>
    <n v="20.383499999999998"/>
    <n v="0.54278562584046752"/>
    <n v="2026"/>
    <s v="Q1"/>
    <n v="3"/>
    <s v="Mar"/>
  </r>
  <r>
    <n v="2999"/>
    <d v="2026-03-26T00:00:00"/>
    <n v="2026"/>
    <s v="Q3"/>
    <n v="3"/>
    <x v="2"/>
    <x v="2"/>
    <x v="3"/>
    <x v="2"/>
    <s v="Returning"/>
    <x v="2"/>
    <x v="2"/>
    <n v="2"/>
    <n v="35.75"/>
    <n v="0"/>
    <n v="13.28"/>
    <n v="71.5"/>
    <n v="26.56"/>
    <n v="44.94"/>
    <n v="0.62853146853146846"/>
    <n v="2026"/>
    <s v="Q1"/>
    <n v="3"/>
    <s v="Mar"/>
  </r>
  <r>
    <n v="4464"/>
    <d v="2026-03-26T00:00:00"/>
    <n v="2026"/>
    <s v="Q3"/>
    <n v="3"/>
    <x v="2"/>
    <x v="2"/>
    <x v="2"/>
    <x v="0"/>
    <s v="Business"/>
    <x v="4"/>
    <x v="16"/>
    <n v="2"/>
    <n v="50.17"/>
    <n v="0"/>
    <n v="22.37"/>
    <n v="100.34"/>
    <n v="44.74"/>
    <n v="55.6"/>
    <n v="0.55411600558102447"/>
    <n v="2026"/>
    <s v="Q1"/>
    <n v="3"/>
    <s v="Mar"/>
  </r>
  <r>
    <n v="4978"/>
    <d v="2026-03-26T00:00:00"/>
    <n v="2026"/>
    <s v="Q3"/>
    <n v="3"/>
    <x v="2"/>
    <x v="0"/>
    <x v="9"/>
    <x v="0"/>
    <s v="New"/>
    <x v="4"/>
    <x v="10"/>
    <n v="5"/>
    <n v="41.32"/>
    <n v="0"/>
    <n v="15.09"/>
    <n v="206.6"/>
    <n v="75.45"/>
    <n v="131.14999999999998"/>
    <n v="0.63480154888673757"/>
    <n v="2026"/>
    <s v="Q1"/>
    <n v="3"/>
    <s v="Mar"/>
  </r>
  <r>
    <n v="130"/>
    <d v="2026-03-27T00:00:00"/>
    <n v="2026"/>
    <s v="Q3"/>
    <n v="3"/>
    <x v="2"/>
    <x v="3"/>
    <x v="7"/>
    <x v="3"/>
    <s v="New"/>
    <x v="1"/>
    <x v="11"/>
    <n v="3"/>
    <n v="152.4"/>
    <n v="0.05"/>
    <n v="79.97"/>
    <n v="434.34000000000003"/>
    <n v="239.91"/>
    <n v="194.43000000000004"/>
    <n v="0.44764470230694853"/>
    <n v="2026"/>
    <s v="Q1"/>
    <n v="3"/>
    <s v="Mar"/>
  </r>
  <r>
    <n v="848"/>
    <d v="2026-03-27T00:00:00"/>
    <n v="2026"/>
    <s v="Q3"/>
    <n v="3"/>
    <x v="2"/>
    <x v="0"/>
    <x v="0"/>
    <x v="0"/>
    <s v="New"/>
    <x v="4"/>
    <x v="14"/>
    <n v="1"/>
    <n v="36.299999999999997"/>
    <n v="0"/>
    <n v="14.1"/>
    <n v="36.299999999999997"/>
    <n v="14.1"/>
    <n v="22.199999999999996"/>
    <n v="0.61157024793388426"/>
    <n v="2026"/>
    <s v="Q1"/>
    <n v="3"/>
    <s v="Mar"/>
  </r>
  <r>
    <n v="1359"/>
    <d v="2026-03-27T00:00:00"/>
    <n v="2026"/>
    <s v="Q3"/>
    <n v="3"/>
    <x v="2"/>
    <x v="2"/>
    <x v="5"/>
    <x v="0"/>
    <s v="Returning"/>
    <x v="2"/>
    <x v="9"/>
    <n v="3"/>
    <n v="46.24"/>
    <n v="0.1"/>
    <n v="18.2"/>
    <n v="124.848"/>
    <n v="54.599999999999994"/>
    <n v="70.248000000000005"/>
    <n v="0.56266820453671673"/>
    <n v="2026"/>
    <s v="Q1"/>
    <n v="3"/>
    <s v="Mar"/>
  </r>
  <r>
    <n v="2379"/>
    <d v="2026-03-27T00:00:00"/>
    <n v="2026"/>
    <s v="Q3"/>
    <n v="3"/>
    <x v="2"/>
    <x v="0"/>
    <x v="0"/>
    <x v="2"/>
    <s v="Returning"/>
    <x v="2"/>
    <x v="18"/>
    <n v="2"/>
    <n v="165.58"/>
    <n v="0"/>
    <n v="86.16"/>
    <n v="331.16"/>
    <n v="172.32"/>
    <n v="158.84000000000003"/>
    <n v="0.47964730039859893"/>
    <n v="2026"/>
    <s v="Q1"/>
    <n v="3"/>
    <s v="Mar"/>
  </r>
  <r>
    <n v="2987"/>
    <d v="2026-03-27T00:00:00"/>
    <n v="2026"/>
    <s v="Q3"/>
    <n v="3"/>
    <x v="2"/>
    <x v="0"/>
    <x v="9"/>
    <x v="0"/>
    <s v="Returning"/>
    <x v="3"/>
    <x v="19"/>
    <n v="4"/>
    <n v="121.49"/>
    <n v="0"/>
    <n v="62.01"/>
    <n v="485.96"/>
    <n v="248.04"/>
    <n v="237.92"/>
    <n v="0.4895876203802782"/>
    <n v="2026"/>
    <s v="Q1"/>
    <n v="3"/>
    <s v="Mar"/>
  </r>
  <r>
    <n v="3121"/>
    <d v="2026-03-27T00:00:00"/>
    <n v="2026"/>
    <s v="Q3"/>
    <n v="3"/>
    <x v="2"/>
    <x v="1"/>
    <x v="12"/>
    <x v="2"/>
    <s v="New"/>
    <x v="0"/>
    <x v="0"/>
    <n v="5"/>
    <n v="81.84"/>
    <n v="0.1"/>
    <n v="42.7"/>
    <n v="368.28000000000003"/>
    <n v="213.5"/>
    <n v="154.78000000000003"/>
    <n v="0.42027804931030743"/>
    <n v="2026"/>
    <s v="Q1"/>
    <n v="3"/>
    <s v="Mar"/>
  </r>
  <r>
    <n v="4445"/>
    <d v="2026-03-27T00:00:00"/>
    <n v="2026"/>
    <s v="Q3"/>
    <n v="3"/>
    <x v="2"/>
    <x v="1"/>
    <x v="11"/>
    <x v="0"/>
    <s v="New"/>
    <x v="1"/>
    <x v="11"/>
    <n v="1"/>
    <n v="151.47999999999999"/>
    <n v="0"/>
    <n v="79.41"/>
    <n v="151.47999999999999"/>
    <n v="79.41"/>
    <n v="72.069999999999993"/>
    <n v="0.47577237919197252"/>
    <n v="2026"/>
    <s v="Q1"/>
    <n v="3"/>
    <s v="Mar"/>
  </r>
  <r>
    <n v="441"/>
    <d v="2026-03-28T00:00:00"/>
    <n v="2026"/>
    <s v="Q3"/>
    <n v="3"/>
    <x v="2"/>
    <x v="0"/>
    <x v="15"/>
    <x v="2"/>
    <s v="New"/>
    <x v="4"/>
    <x v="16"/>
    <n v="1"/>
    <n v="51.02"/>
    <n v="0.05"/>
    <n v="21.94"/>
    <n v="48.469000000000001"/>
    <n v="21.94"/>
    <n v="26.529"/>
    <n v="0.54733953661102974"/>
    <n v="2026"/>
    <s v="Q1"/>
    <n v="3"/>
    <s v="Mar"/>
  </r>
  <r>
    <n v="4608"/>
    <d v="2026-03-28T00:00:00"/>
    <n v="2026"/>
    <s v="Q3"/>
    <n v="3"/>
    <x v="2"/>
    <x v="2"/>
    <x v="2"/>
    <x v="1"/>
    <s v="Business"/>
    <x v="0"/>
    <x v="6"/>
    <n v="8"/>
    <n v="40.86"/>
    <n v="0.1"/>
    <n v="16.34"/>
    <n v="294.19200000000001"/>
    <n v="130.72"/>
    <n v="163.47200000000001"/>
    <n v="0.55566432805786703"/>
    <n v="2026"/>
    <s v="Q1"/>
    <n v="3"/>
    <s v="Mar"/>
  </r>
  <r>
    <n v="4914"/>
    <d v="2026-03-28T00:00:00"/>
    <n v="2026"/>
    <s v="Q3"/>
    <n v="3"/>
    <x v="2"/>
    <x v="0"/>
    <x v="9"/>
    <x v="0"/>
    <s v="New"/>
    <x v="2"/>
    <x v="18"/>
    <n v="5"/>
    <n v="163.33000000000001"/>
    <n v="0"/>
    <n v="87.05"/>
    <n v="816.65000000000009"/>
    <n v="435.25"/>
    <n v="381.40000000000009"/>
    <n v="0.46702993938651816"/>
    <n v="2026"/>
    <s v="Q1"/>
    <n v="3"/>
    <s v="Mar"/>
  </r>
  <r>
    <n v="860"/>
    <d v="2026-03-29T00:00:00"/>
    <n v="2026"/>
    <s v="Q3"/>
    <n v="3"/>
    <x v="2"/>
    <x v="1"/>
    <x v="14"/>
    <x v="3"/>
    <s v="New"/>
    <x v="1"/>
    <x v="1"/>
    <n v="1"/>
    <n v="90.27"/>
    <n v="0"/>
    <n v="46.38"/>
    <n v="90.27"/>
    <n v="46.38"/>
    <n v="43.889999999999993"/>
    <n v="0.48620804253904948"/>
    <n v="2026"/>
    <s v="Q1"/>
    <n v="3"/>
    <s v="Mar"/>
  </r>
  <r>
    <n v="920"/>
    <d v="2026-03-29T00:00:00"/>
    <n v="2026"/>
    <s v="Q3"/>
    <n v="3"/>
    <x v="2"/>
    <x v="0"/>
    <x v="9"/>
    <x v="1"/>
    <s v="Business"/>
    <x v="2"/>
    <x v="15"/>
    <n v="12"/>
    <n v="131.31"/>
    <n v="0.05"/>
    <n v="68.459999999999994"/>
    <n v="1496.934"/>
    <n v="821.52"/>
    <n v="675.41399999999999"/>
    <n v="0.45119824922140855"/>
    <n v="2026"/>
    <s v="Q1"/>
    <n v="3"/>
    <s v="Mar"/>
  </r>
  <r>
    <n v="1700"/>
    <d v="2026-03-29T00:00:00"/>
    <n v="2026"/>
    <s v="Q3"/>
    <n v="3"/>
    <x v="2"/>
    <x v="1"/>
    <x v="12"/>
    <x v="3"/>
    <s v="New"/>
    <x v="2"/>
    <x v="18"/>
    <n v="1"/>
    <n v="167.27"/>
    <n v="0.05"/>
    <n v="88.19"/>
    <n v="158.90649999999999"/>
    <n v="88.19"/>
    <n v="70.716499999999996"/>
    <n v="0.44501955552478972"/>
    <n v="2026"/>
    <s v="Q1"/>
    <n v="3"/>
    <s v="Mar"/>
  </r>
  <r>
    <n v="1768"/>
    <d v="2026-03-29T00:00:00"/>
    <n v="2026"/>
    <s v="Q3"/>
    <n v="3"/>
    <x v="2"/>
    <x v="1"/>
    <x v="12"/>
    <x v="3"/>
    <s v="Returning"/>
    <x v="1"/>
    <x v="17"/>
    <n v="4"/>
    <n v="70.510000000000005"/>
    <n v="0"/>
    <n v="31.93"/>
    <n v="282.04000000000002"/>
    <n v="127.72"/>
    <n v="154.32000000000002"/>
    <n v="0.54715643171181394"/>
    <n v="2026"/>
    <s v="Q1"/>
    <n v="3"/>
    <s v="Mar"/>
  </r>
  <r>
    <n v="1876"/>
    <d v="2026-03-29T00:00:00"/>
    <n v="2026"/>
    <s v="Q3"/>
    <n v="3"/>
    <x v="2"/>
    <x v="1"/>
    <x v="6"/>
    <x v="1"/>
    <s v="New"/>
    <x v="0"/>
    <x v="8"/>
    <n v="12"/>
    <n v="101.06"/>
    <n v="0.1"/>
    <n v="50.59"/>
    <n v="1091.4480000000001"/>
    <n v="607.08000000000004"/>
    <n v="484.36800000000005"/>
    <n v="0.4437847703234602"/>
    <n v="2026"/>
    <s v="Q1"/>
    <n v="3"/>
    <s v="Mar"/>
  </r>
  <r>
    <n v="2453"/>
    <d v="2026-03-29T00:00:00"/>
    <n v="2026"/>
    <s v="Q3"/>
    <n v="3"/>
    <x v="2"/>
    <x v="3"/>
    <x v="8"/>
    <x v="0"/>
    <s v="Business"/>
    <x v="0"/>
    <x v="0"/>
    <n v="2"/>
    <n v="79.849999999999994"/>
    <n v="0.05"/>
    <n v="43.78"/>
    <n v="151.71499999999997"/>
    <n v="87.56"/>
    <n v="64.154999999999973"/>
    <n v="0.42286524074745402"/>
    <n v="2026"/>
    <s v="Q1"/>
    <n v="3"/>
    <s v="Mar"/>
  </r>
  <r>
    <n v="2676"/>
    <d v="2026-03-29T00:00:00"/>
    <n v="2026"/>
    <s v="Q3"/>
    <n v="3"/>
    <x v="2"/>
    <x v="2"/>
    <x v="5"/>
    <x v="2"/>
    <s v="New"/>
    <x v="3"/>
    <x v="7"/>
    <n v="4"/>
    <n v="191.99"/>
    <n v="0"/>
    <n v="104.44"/>
    <n v="767.96"/>
    <n v="417.76"/>
    <n v="350.20000000000005"/>
    <n v="0.45601333402781397"/>
    <n v="2026"/>
    <s v="Q1"/>
    <n v="3"/>
    <s v="Mar"/>
  </r>
  <r>
    <n v="2800"/>
    <d v="2026-03-29T00:00:00"/>
    <n v="2026"/>
    <s v="Q3"/>
    <n v="3"/>
    <x v="2"/>
    <x v="1"/>
    <x v="11"/>
    <x v="0"/>
    <s v="New"/>
    <x v="0"/>
    <x v="4"/>
    <n v="1"/>
    <n v="49.81"/>
    <n v="0.05"/>
    <n v="23.12"/>
    <n v="47.319499999999998"/>
    <n v="23.12"/>
    <n v="24.199499999999997"/>
    <n v="0.51140650260463438"/>
    <n v="2026"/>
    <s v="Q1"/>
    <n v="3"/>
    <s v="Mar"/>
  </r>
  <r>
    <n v="2857"/>
    <d v="2026-03-29T00:00:00"/>
    <n v="2026"/>
    <s v="Q3"/>
    <n v="3"/>
    <x v="2"/>
    <x v="0"/>
    <x v="15"/>
    <x v="2"/>
    <s v="New"/>
    <x v="4"/>
    <x v="10"/>
    <n v="1"/>
    <n v="40.39"/>
    <n v="0.1"/>
    <n v="14.97"/>
    <n v="36.350999999999999"/>
    <n v="14.97"/>
    <n v="21.381"/>
    <n v="0.58818189320788972"/>
    <n v="2026"/>
    <s v="Q1"/>
    <n v="3"/>
    <s v="Mar"/>
  </r>
  <r>
    <n v="3584"/>
    <d v="2026-03-29T00:00:00"/>
    <n v="2026"/>
    <s v="Q3"/>
    <n v="3"/>
    <x v="2"/>
    <x v="0"/>
    <x v="0"/>
    <x v="0"/>
    <s v="Returning"/>
    <x v="2"/>
    <x v="2"/>
    <n v="1"/>
    <n v="35.700000000000003"/>
    <n v="0.05"/>
    <n v="13.85"/>
    <n v="33.914999999999999"/>
    <n v="13.85"/>
    <n v="20.064999999999998"/>
    <n v="0.59162612413386406"/>
    <n v="2026"/>
    <s v="Q1"/>
    <n v="3"/>
    <s v="Mar"/>
  </r>
  <r>
    <n v="3669"/>
    <d v="2026-03-29T00:00:00"/>
    <n v="2026"/>
    <s v="Q3"/>
    <n v="3"/>
    <x v="2"/>
    <x v="2"/>
    <x v="10"/>
    <x v="3"/>
    <s v="Returning"/>
    <x v="3"/>
    <x v="13"/>
    <n v="1"/>
    <n v="80.09"/>
    <n v="0"/>
    <n v="40.61"/>
    <n v="80.09"/>
    <n v="40.61"/>
    <n v="39.480000000000004"/>
    <n v="0.49294543638406796"/>
    <n v="2026"/>
    <s v="Q1"/>
    <n v="3"/>
    <s v="Mar"/>
  </r>
  <r>
    <n v="4787"/>
    <d v="2026-03-29T00:00:00"/>
    <n v="2026"/>
    <s v="Q3"/>
    <n v="3"/>
    <x v="2"/>
    <x v="3"/>
    <x v="13"/>
    <x v="3"/>
    <s v="New"/>
    <x v="1"/>
    <x v="3"/>
    <n v="1"/>
    <n v="142.87"/>
    <n v="0.1"/>
    <n v="77.33"/>
    <n v="128.583"/>
    <n v="77.33"/>
    <n v="51.253"/>
    <n v="0.39859857057309289"/>
    <n v="2026"/>
    <s v="Q1"/>
    <n v="3"/>
    <s v="Mar"/>
  </r>
  <r>
    <n v="769"/>
    <d v="2026-03-30T00:00:00"/>
    <n v="2026"/>
    <s v="Q3"/>
    <n v="3"/>
    <x v="2"/>
    <x v="3"/>
    <x v="8"/>
    <x v="0"/>
    <s v="Returning"/>
    <x v="4"/>
    <x v="10"/>
    <n v="1"/>
    <n v="40.53"/>
    <n v="0"/>
    <n v="14.32"/>
    <n v="40.53"/>
    <n v="14.32"/>
    <n v="26.21"/>
    <n v="0.64668147051566738"/>
    <n v="2026"/>
    <s v="Q1"/>
    <n v="3"/>
    <s v="Mar"/>
  </r>
  <r>
    <n v="1184"/>
    <d v="2026-03-30T00:00:00"/>
    <n v="2026"/>
    <s v="Q3"/>
    <n v="3"/>
    <x v="2"/>
    <x v="3"/>
    <x v="8"/>
    <x v="0"/>
    <s v="Returning"/>
    <x v="0"/>
    <x v="4"/>
    <n v="1"/>
    <n v="49.46"/>
    <n v="0"/>
    <n v="23.04"/>
    <n v="49.46"/>
    <n v="23.04"/>
    <n v="26.42"/>
    <n v="0.53416902547513145"/>
    <n v="2026"/>
    <s v="Q1"/>
    <n v="3"/>
    <s v="Mar"/>
  </r>
  <r>
    <n v="1498"/>
    <d v="2026-03-30T00:00:00"/>
    <n v="2026"/>
    <s v="Q3"/>
    <n v="3"/>
    <x v="2"/>
    <x v="1"/>
    <x v="14"/>
    <x v="3"/>
    <s v="Business"/>
    <x v="1"/>
    <x v="3"/>
    <n v="3"/>
    <n v="142.46"/>
    <n v="0"/>
    <n v="79.650000000000006"/>
    <n v="427.38"/>
    <n v="238.95000000000002"/>
    <n v="188.42999999999998"/>
    <n v="0.44089569001825069"/>
    <n v="2026"/>
    <s v="Q1"/>
    <n v="3"/>
    <s v="Mar"/>
  </r>
  <r>
    <n v="2054"/>
    <d v="2026-03-30T00:00:00"/>
    <n v="2026"/>
    <s v="Q3"/>
    <n v="3"/>
    <x v="2"/>
    <x v="3"/>
    <x v="13"/>
    <x v="1"/>
    <s v="Business"/>
    <x v="1"/>
    <x v="3"/>
    <n v="6"/>
    <n v="142.18"/>
    <n v="0.05"/>
    <n v="80.94"/>
    <n v="810.42600000000004"/>
    <n v="485.64"/>
    <n v="324.78600000000006"/>
    <n v="0.40075960050640036"/>
    <n v="2026"/>
    <s v="Q1"/>
    <n v="3"/>
    <s v="Mar"/>
  </r>
  <r>
    <n v="2294"/>
    <d v="2026-03-30T00:00:00"/>
    <n v="2026"/>
    <s v="Q3"/>
    <n v="3"/>
    <x v="2"/>
    <x v="1"/>
    <x v="14"/>
    <x v="0"/>
    <s v="New"/>
    <x v="4"/>
    <x v="10"/>
    <n v="2"/>
    <n v="41.04"/>
    <n v="0"/>
    <n v="15.03"/>
    <n v="82.08"/>
    <n v="30.06"/>
    <n v="52.019999999999996"/>
    <n v="0.63377192982456132"/>
    <n v="2026"/>
    <s v="Q1"/>
    <n v="3"/>
    <s v="Mar"/>
  </r>
  <r>
    <n v="2892"/>
    <d v="2026-03-30T00:00:00"/>
    <n v="2026"/>
    <s v="Q3"/>
    <n v="3"/>
    <x v="2"/>
    <x v="1"/>
    <x v="12"/>
    <x v="0"/>
    <s v="Returning"/>
    <x v="1"/>
    <x v="3"/>
    <n v="2"/>
    <n v="145.06"/>
    <n v="0.15"/>
    <n v="77.08"/>
    <n v="246.602"/>
    <n v="154.16"/>
    <n v="92.442000000000007"/>
    <n v="0.37486313979610875"/>
    <n v="2026"/>
    <s v="Q1"/>
    <n v="3"/>
    <s v="Mar"/>
  </r>
  <r>
    <n v="3145"/>
    <d v="2026-03-30T00:00:00"/>
    <n v="2026"/>
    <s v="Q3"/>
    <n v="3"/>
    <x v="2"/>
    <x v="1"/>
    <x v="11"/>
    <x v="0"/>
    <s v="Returning"/>
    <x v="2"/>
    <x v="15"/>
    <n v="1"/>
    <n v="130.72999999999999"/>
    <n v="0"/>
    <n v="66.17"/>
    <n v="130.72999999999999"/>
    <n v="66.17"/>
    <n v="64.559999999999988"/>
    <n v="0.4938422703281572"/>
    <n v="2026"/>
    <s v="Q1"/>
    <n v="3"/>
    <s v="Mar"/>
  </r>
  <r>
    <n v="3925"/>
    <d v="2026-03-30T00:00:00"/>
    <n v="2026"/>
    <s v="Q3"/>
    <n v="3"/>
    <x v="2"/>
    <x v="3"/>
    <x v="13"/>
    <x v="0"/>
    <s v="Business"/>
    <x v="4"/>
    <x v="14"/>
    <n v="2"/>
    <n v="36.630000000000003"/>
    <n v="0"/>
    <n v="14.31"/>
    <n v="73.260000000000005"/>
    <n v="28.62"/>
    <n v="44.64"/>
    <n v="0.60933660933660927"/>
    <n v="2026"/>
    <s v="Q1"/>
    <n v="3"/>
    <s v="Mar"/>
  </r>
  <r>
    <n v="2722"/>
    <d v="2026-03-31T00:00:00"/>
    <n v="2026"/>
    <s v="Q3"/>
    <n v="3"/>
    <x v="2"/>
    <x v="3"/>
    <x v="13"/>
    <x v="3"/>
    <s v="New"/>
    <x v="0"/>
    <x v="4"/>
    <n v="1"/>
    <n v="50.99"/>
    <n v="0.1"/>
    <n v="21.86"/>
    <n v="45.891000000000005"/>
    <n v="21.86"/>
    <n v="24.031000000000006"/>
    <n v="0.52365387548756848"/>
    <n v="2026"/>
    <s v="Q1"/>
    <n v="3"/>
    <s v="Mar"/>
  </r>
  <r>
    <n v="2767"/>
    <d v="2026-03-31T00:00:00"/>
    <n v="2026"/>
    <s v="Q3"/>
    <n v="3"/>
    <x v="2"/>
    <x v="1"/>
    <x v="6"/>
    <x v="0"/>
    <s v="Returning"/>
    <x v="2"/>
    <x v="15"/>
    <n v="4"/>
    <n v="134.18"/>
    <n v="0"/>
    <n v="66.430000000000007"/>
    <n v="536.72"/>
    <n v="265.72000000000003"/>
    <n v="271"/>
    <n v="0.5049187658369354"/>
    <n v="2026"/>
    <s v="Q1"/>
    <n v="3"/>
    <s v="Mar"/>
  </r>
  <r>
    <n v="3794"/>
    <d v="2026-03-31T00:00:00"/>
    <n v="2026"/>
    <s v="Q3"/>
    <n v="3"/>
    <x v="2"/>
    <x v="1"/>
    <x v="12"/>
    <x v="2"/>
    <s v="Business"/>
    <x v="4"/>
    <x v="16"/>
    <n v="2"/>
    <n v="50.86"/>
    <n v="0.1"/>
    <n v="21.76"/>
    <n v="91.548000000000002"/>
    <n v="43.52"/>
    <n v="48.027999999999999"/>
    <n v="0.52462096386595003"/>
    <n v="2026"/>
    <s v="Q1"/>
    <n v="3"/>
    <s v="Mar"/>
  </r>
  <r>
    <n v="3880"/>
    <d v="2026-03-31T00:00:00"/>
    <n v="2026"/>
    <s v="Q3"/>
    <n v="3"/>
    <x v="2"/>
    <x v="1"/>
    <x v="12"/>
    <x v="1"/>
    <s v="Business"/>
    <x v="3"/>
    <x v="19"/>
    <n v="12"/>
    <n v="124.86"/>
    <n v="0.1"/>
    <n v="60.82"/>
    <n v="1348.4880000000001"/>
    <n v="729.84"/>
    <n v="618.64800000000002"/>
    <n v="0.45877160197198641"/>
    <n v="2026"/>
    <s v="Q1"/>
    <n v="3"/>
    <s v="Mar"/>
  </r>
  <r>
    <n v="422"/>
    <d v="2026-04-01T00:00:00"/>
    <n v="2026"/>
    <s v="Q4"/>
    <n v="4"/>
    <x v="3"/>
    <x v="3"/>
    <x v="4"/>
    <x v="0"/>
    <s v="Business"/>
    <x v="0"/>
    <x v="0"/>
    <n v="1"/>
    <n v="81.760000000000005"/>
    <n v="0.1"/>
    <n v="42.78"/>
    <n v="73.584000000000003"/>
    <n v="42.78"/>
    <n v="30.804000000000002"/>
    <n v="0.4186236138290933"/>
    <n v="2026"/>
    <s v="Q2"/>
    <n v="4"/>
    <s v="Apr"/>
  </r>
  <r>
    <n v="495"/>
    <d v="2026-04-01T00:00:00"/>
    <n v="2026"/>
    <s v="Q4"/>
    <n v="4"/>
    <x v="3"/>
    <x v="1"/>
    <x v="14"/>
    <x v="2"/>
    <s v="Business"/>
    <x v="2"/>
    <x v="15"/>
    <n v="1"/>
    <n v="134.65"/>
    <n v="0"/>
    <n v="68.19"/>
    <n v="134.65"/>
    <n v="68.19"/>
    <n v="66.460000000000008"/>
    <n v="0.49357593761604163"/>
    <n v="2026"/>
    <s v="Q2"/>
    <n v="4"/>
    <s v="Apr"/>
  </r>
  <r>
    <n v="1517"/>
    <d v="2026-04-01T00:00:00"/>
    <n v="2026"/>
    <s v="Q4"/>
    <n v="4"/>
    <x v="3"/>
    <x v="2"/>
    <x v="16"/>
    <x v="0"/>
    <s v="Business"/>
    <x v="0"/>
    <x v="6"/>
    <n v="1"/>
    <n v="41.21"/>
    <n v="0"/>
    <n v="16.34"/>
    <n v="41.21"/>
    <n v="16.34"/>
    <n v="24.87"/>
    <n v="0.60349429750060668"/>
    <n v="2026"/>
    <s v="Q2"/>
    <n v="4"/>
    <s v="Apr"/>
  </r>
  <r>
    <n v="2391"/>
    <d v="2026-04-01T00:00:00"/>
    <n v="2026"/>
    <s v="Q4"/>
    <n v="4"/>
    <x v="3"/>
    <x v="1"/>
    <x v="12"/>
    <x v="0"/>
    <s v="Returning"/>
    <x v="4"/>
    <x v="10"/>
    <n v="2"/>
    <n v="40.590000000000003"/>
    <n v="0"/>
    <n v="15.01"/>
    <n v="81.180000000000007"/>
    <n v="30.02"/>
    <n v="51.160000000000011"/>
    <n v="0.63020448386302053"/>
    <n v="2026"/>
    <s v="Q2"/>
    <n v="4"/>
    <s v="Apr"/>
  </r>
  <r>
    <n v="3809"/>
    <d v="2026-04-01T00:00:00"/>
    <n v="2026"/>
    <s v="Q4"/>
    <n v="4"/>
    <x v="3"/>
    <x v="0"/>
    <x v="15"/>
    <x v="0"/>
    <s v="New"/>
    <x v="3"/>
    <x v="19"/>
    <n v="3"/>
    <n v="124.08"/>
    <n v="0.05"/>
    <n v="62.41"/>
    <n v="353.62799999999999"/>
    <n v="187.23"/>
    <n v="166.398"/>
    <n v="0.47054531880959655"/>
    <n v="2026"/>
    <s v="Q2"/>
    <n v="4"/>
    <s v="Apr"/>
  </r>
  <r>
    <n v="3958"/>
    <d v="2026-04-01T00:00:00"/>
    <n v="2026"/>
    <s v="Q4"/>
    <n v="4"/>
    <x v="3"/>
    <x v="1"/>
    <x v="1"/>
    <x v="0"/>
    <s v="Returning"/>
    <x v="3"/>
    <x v="19"/>
    <n v="2"/>
    <n v="125.35"/>
    <n v="0.15"/>
    <n v="60.73"/>
    <n v="213.095"/>
    <n v="121.46"/>
    <n v="91.635000000000005"/>
    <n v="0.43001947488209485"/>
    <n v="2026"/>
    <s v="Q2"/>
    <n v="4"/>
    <s v="Apr"/>
  </r>
  <r>
    <n v="4418"/>
    <d v="2026-04-01T00:00:00"/>
    <n v="2026"/>
    <s v="Q4"/>
    <n v="4"/>
    <x v="3"/>
    <x v="1"/>
    <x v="14"/>
    <x v="3"/>
    <s v="New"/>
    <x v="4"/>
    <x v="14"/>
    <n v="3"/>
    <n v="36.090000000000003"/>
    <n v="0"/>
    <n v="14.03"/>
    <n v="108.27000000000001"/>
    <n v="42.089999999999996"/>
    <n v="66.180000000000007"/>
    <n v="0.61124965364366857"/>
    <n v="2026"/>
    <s v="Q2"/>
    <n v="4"/>
    <s v="Apr"/>
  </r>
  <r>
    <n v="4693"/>
    <d v="2026-04-01T00:00:00"/>
    <n v="2026"/>
    <s v="Q4"/>
    <n v="4"/>
    <x v="3"/>
    <x v="1"/>
    <x v="12"/>
    <x v="1"/>
    <s v="Business"/>
    <x v="1"/>
    <x v="1"/>
    <n v="15"/>
    <n v="94.33"/>
    <n v="0.1"/>
    <n v="44.38"/>
    <n v="1273.4550000000002"/>
    <n v="665.7"/>
    <n v="607.75500000000011"/>
    <n v="0.47724890161018652"/>
    <n v="2026"/>
    <s v="Q2"/>
    <n v="4"/>
    <s v="Apr"/>
  </r>
  <r>
    <n v="193"/>
    <d v="2026-04-02T00:00:00"/>
    <n v="2026"/>
    <s v="Q4"/>
    <n v="4"/>
    <x v="3"/>
    <x v="3"/>
    <x v="4"/>
    <x v="2"/>
    <s v="Returning"/>
    <x v="2"/>
    <x v="2"/>
    <n v="1"/>
    <n v="35.6"/>
    <n v="0.1"/>
    <n v="13.39"/>
    <n v="32.04"/>
    <n v="13.39"/>
    <n v="18.649999999999999"/>
    <n v="0.58208489388264661"/>
    <n v="2026"/>
    <s v="Q2"/>
    <n v="4"/>
    <s v="Apr"/>
  </r>
  <r>
    <n v="2246"/>
    <d v="2026-04-02T00:00:00"/>
    <n v="2026"/>
    <s v="Q4"/>
    <n v="4"/>
    <x v="3"/>
    <x v="1"/>
    <x v="12"/>
    <x v="3"/>
    <s v="Returning"/>
    <x v="0"/>
    <x v="4"/>
    <n v="1"/>
    <n v="50.17"/>
    <n v="0"/>
    <n v="21.95"/>
    <n v="50.17"/>
    <n v="21.95"/>
    <n v="28.220000000000002"/>
    <n v="0.56248754235598963"/>
    <n v="2026"/>
    <s v="Q2"/>
    <n v="4"/>
    <s v="Apr"/>
  </r>
  <r>
    <n v="2556"/>
    <d v="2026-04-02T00:00:00"/>
    <n v="2026"/>
    <s v="Q4"/>
    <n v="4"/>
    <x v="3"/>
    <x v="3"/>
    <x v="8"/>
    <x v="0"/>
    <s v="Returning"/>
    <x v="1"/>
    <x v="17"/>
    <n v="2"/>
    <n v="72.900000000000006"/>
    <n v="0"/>
    <n v="31.52"/>
    <n v="145.80000000000001"/>
    <n v="63.04"/>
    <n v="82.760000000000019"/>
    <n v="0.5676268861454048"/>
    <n v="2026"/>
    <s v="Q2"/>
    <n v="4"/>
    <s v="Apr"/>
  </r>
  <r>
    <n v="169"/>
    <d v="2026-04-03T00:00:00"/>
    <n v="2026"/>
    <s v="Q4"/>
    <n v="4"/>
    <x v="3"/>
    <x v="2"/>
    <x v="16"/>
    <x v="0"/>
    <s v="New"/>
    <x v="1"/>
    <x v="1"/>
    <n v="2"/>
    <n v="93.48"/>
    <n v="0"/>
    <n v="45.15"/>
    <n v="186.96"/>
    <n v="90.3"/>
    <n v="96.660000000000011"/>
    <n v="0.51700898587933253"/>
    <n v="2026"/>
    <s v="Q2"/>
    <n v="4"/>
    <s v="Apr"/>
  </r>
  <r>
    <n v="877"/>
    <d v="2026-04-03T00:00:00"/>
    <n v="2026"/>
    <s v="Q4"/>
    <n v="4"/>
    <x v="3"/>
    <x v="1"/>
    <x v="12"/>
    <x v="0"/>
    <s v="New"/>
    <x v="3"/>
    <x v="19"/>
    <n v="1"/>
    <n v="123.63"/>
    <n v="0"/>
    <n v="58.88"/>
    <n v="123.63"/>
    <n v="58.88"/>
    <n v="64.75"/>
    <n v="0.52374019250990866"/>
    <n v="2026"/>
    <s v="Q2"/>
    <n v="4"/>
    <s v="Apr"/>
  </r>
  <r>
    <n v="2023"/>
    <d v="2026-04-03T00:00:00"/>
    <n v="2026"/>
    <s v="Q4"/>
    <n v="4"/>
    <x v="3"/>
    <x v="1"/>
    <x v="12"/>
    <x v="0"/>
    <s v="New"/>
    <x v="2"/>
    <x v="18"/>
    <n v="3"/>
    <n v="168.37"/>
    <n v="0"/>
    <n v="87.15"/>
    <n v="505.11"/>
    <n v="261.45000000000005"/>
    <n v="243.65999999999997"/>
    <n v="0.4823899744610084"/>
    <n v="2026"/>
    <s v="Q2"/>
    <n v="4"/>
    <s v="Apr"/>
  </r>
  <r>
    <n v="2548"/>
    <d v="2026-04-03T00:00:00"/>
    <n v="2026"/>
    <s v="Q4"/>
    <n v="4"/>
    <x v="3"/>
    <x v="0"/>
    <x v="9"/>
    <x v="3"/>
    <s v="New"/>
    <x v="0"/>
    <x v="4"/>
    <n v="4"/>
    <n v="51.68"/>
    <n v="0.05"/>
    <n v="23.09"/>
    <n v="196.38399999999999"/>
    <n v="92.36"/>
    <n v="104.02399999999999"/>
    <n v="0.52969692031937421"/>
    <n v="2026"/>
    <s v="Q2"/>
    <n v="4"/>
    <s v="Apr"/>
  </r>
  <r>
    <n v="2602"/>
    <d v="2026-04-03T00:00:00"/>
    <n v="2026"/>
    <s v="Q4"/>
    <n v="4"/>
    <x v="3"/>
    <x v="1"/>
    <x v="12"/>
    <x v="3"/>
    <s v="New"/>
    <x v="0"/>
    <x v="6"/>
    <n v="1"/>
    <n v="40.159999999999997"/>
    <n v="0"/>
    <n v="16.77"/>
    <n v="40.159999999999997"/>
    <n v="16.77"/>
    <n v="23.389999999999997"/>
    <n v="0.58242031872509958"/>
    <n v="2026"/>
    <s v="Q2"/>
    <n v="4"/>
    <s v="Apr"/>
  </r>
  <r>
    <n v="3229"/>
    <d v="2026-04-03T00:00:00"/>
    <n v="2026"/>
    <s v="Q4"/>
    <n v="4"/>
    <x v="3"/>
    <x v="3"/>
    <x v="13"/>
    <x v="2"/>
    <s v="Returning"/>
    <x v="2"/>
    <x v="2"/>
    <n v="3"/>
    <n v="36.17"/>
    <n v="0.1"/>
    <n v="13.65"/>
    <n v="97.659000000000006"/>
    <n v="40.950000000000003"/>
    <n v="56.709000000000003"/>
    <n v="0.58068380794396834"/>
    <n v="2026"/>
    <s v="Q2"/>
    <n v="4"/>
    <s v="Apr"/>
  </r>
  <r>
    <n v="3261"/>
    <d v="2026-04-03T00:00:00"/>
    <n v="2026"/>
    <s v="Q4"/>
    <n v="4"/>
    <x v="3"/>
    <x v="2"/>
    <x v="10"/>
    <x v="0"/>
    <s v="New"/>
    <x v="2"/>
    <x v="15"/>
    <n v="4"/>
    <n v="130.55000000000001"/>
    <n v="0"/>
    <n v="67.66"/>
    <n v="522.20000000000005"/>
    <n v="270.64"/>
    <n v="251.56000000000006"/>
    <n v="0.48173113749521262"/>
    <n v="2026"/>
    <s v="Q2"/>
    <n v="4"/>
    <s v="Apr"/>
  </r>
  <r>
    <n v="3621"/>
    <d v="2026-04-03T00:00:00"/>
    <n v="2026"/>
    <s v="Q4"/>
    <n v="4"/>
    <x v="3"/>
    <x v="3"/>
    <x v="8"/>
    <x v="0"/>
    <s v="New"/>
    <x v="0"/>
    <x v="8"/>
    <n v="2"/>
    <n v="102.63"/>
    <n v="0"/>
    <n v="50.19"/>
    <n v="205.26"/>
    <n v="100.38"/>
    <n v="104.88"/>
    <n v="0.51096170710318622"/>
    <n v="2026"/>
    <s v="Q2"/>
    <n v="4"/>
    <s v="Apr"/>
  </r>
  <r>
    <n v="4681"/>
    <d v="2026-04-03T00:00:00"/>
    <n v="2026"/>
    <s v="Q4"/>
    <n v="4"/>
    <x v="3"/>
    <x v="3"/>
    <x v="13"/>
    <x v="3"/>
    <s v="Returning"/>
    <x v="0"/>
    <x v="0"/>
    <n v="6"/>
    <n v="81.239999999999995"/>
    <n v="0"/>
    <n v="43.28"/>
    <n v="487.43999999999994"/>
    <n v="259.68"/>
    <n v="227.75999999999993"/>
    <n v="0.46725750861644505"/>
    <n v="2026"/>
    <s v="Q2"/>
    <n v="4"/>
    <s v="Apr"/>
  </r>
  <r>
    <n v="4954"/>
    <d v="2026-04-03T00:00:00"/>
    <n v="2026"/>
    <s v="Q4"/>
    <n v="4"/>
    <x v="3"/>
    <x v="3"/>
    <x v="8"/>
    <x v="0"/>
    <s v="New"/>
    <x v="1"/>
    <x v="17"/>
    <n v="3"/>
    <n v="72.11"/>
    <n v="0.05"/>
    <n v="31.63"/>
    <n v="205.51349999999996"/>
    <n v="94.89"/>
    <n v="110.62349999999996"/>
    <n v="0.5382785072513484"/>
    <n v="2026"/>
    <s v="Q2"/>
    <n v="4"/>
    <s v="Apr"/>
  </r>
  <r>
    <n v="1153"/>
    <d v="2026-04-04T00:00:00"/>
    <n v="2026"/>
    <s v="Q4"/>
    <n v="4"/>
    <x v="3"/>
    <x v="2"/>
    <x v="16"/>
    <x v="2"/>
    <s v="New"/>
    <x v="1"/>
    <x v="1"/>
    <n v="4"/>
    <n v="90.15"/>
    <n v="0"/>
    <n v="44.9"/>
    <n v="360.6"/>
    <n v="179.6"/>
    <n v="181.00000000000003"/>
    <n v="0.50194120909595119"/>
    <n v="2026"/>
    <s v="Q2"/>
    <n v="4"/>
    <s v="Apr"/>
  </r>
  <r>
    <n v="1383"/>
    <d v="2026-04-04T00:00:00"/>
    <n v="2026"/>
    <s v="Q4"/>
    <n v="4"/>
    <x v="3"/>
    <x v="3"/>
    <x v="4"/>
    <x v="2"/>
    <s v="Returning"/>
    <x v="0"/>
    <x v="4"/>
    <n v="1"/>
    <n v="50.7"/>
    <n v="0.05"/>
    <n v="21.85"/>
    <n v="48.164999999999999"/>
    <n v="21.85"/>
    <n v="26.314999999999998"/>
    <n v="0.54635108481262329"/>
    <n v="2026"/>
    <s v="Q2"/>
    <n v="4"/>
    <s v="Apr"/>
  </r>
  <r>
    <n v="2583"/>
    <d v="2026-04-04T00:00:00"/>
    <n v="2026"/>
    <s v="Q4"/>
    <n v="4"/>
    <x v="3"/>
    <x v="0"/>
    <x v="0"/>
    <x v="0"/>
    <s v="Returning"/>
    <x v="4"/>
    <x v="10"/>
    <n v="1"/>
    <n v="41.13"/>
    <n v="0"/>
    <n v="15.04"/>
    <n v="41.13"/>
    <n v="15.04"/>
    <n v="26.090000000000003"/>
    <n v="0.63433017262338931"/>
    <n v="2026"/>
    <s v="Q2"/>
    <n v="4"/>
    <s v="Apr"/>
  </r>
  <r>
    <n v="4074"/>
    <d v="2026-04-04T00:00:00"/>
    <n v="2026"/>
    <s v="Q4"/>
    <n v="4"/>
    <x v="3"/>
    <x v="1"/>
    <x v="1"/>
    <x v="2"/>
    <s v="Returning"/>
    <x v="3"/>
    <x v="19"/>
    <n v="1"/>
    <n v="121.66"/>
    <n v="0"/>
    <n v="61.37"/>
    <n v="121.66"/>
    <n v="61.37"/>
    <n v="60.29"/>
    <n v="0.49556140062469178"/>
    <n v="2026"/>
    <s v="Q2"/>
    <n v="4"/>
    <s v="Apr"/>
  </r>
  <r>
    <n v="4301"/>
    <d v="2026-04-04T00:00:00"/>
    <n v="2026"/>
    <s v="Q4"/>
    <n v="4"/>
    <x v="3"/>
    <x v="2"/>
    <x v="16"/>
    <x v="2"/>
    <s v="New"/>
    <x v="4"/>
    <x v="12"/>
    <n v="1"/>
    <n v="122.77"/>
    <n v="0.1"/>
    <n v="70.59"/>
    <n v="110.49299999999999"/>
    <n v="70.59"/>
    <n v="39.902999999999992"/>
    <n v="0.36113599956558329"/>
    <n v="2026"/>
    <s v="Q2"/>
    <n v="4"/>
    <s v="Apr"/>
  </r>
  <r>
    <n v="4692"/>
    <d v="2026-04-04T00:00:00"/>
    <n v="2026"/>
    <s v="Q4"/>
    <n v="4"/>
    <x v="3"/>
    <x v="3"/>
    <x v="13"/>
    <x v="0"/>
    <s v="Returning"/>
    <x v="0"/>
    <x v="4"/>
    <n v="1"/>
    <n v="49.96"/>
    <n v="0"/>
    <n v="22.13"/>
    <n v="49.96"/>
    <n v="22.13"/>
    <n v="27.830000000000002"/>
    <n v="0.55704563650920735"/>
    <n v="2026"/>
    <s v="Q2"/>
    <n v="4"/>
    <s v="Apr"/>
  </r>
  <r>
    <n v="1951"/>
    <d v="2026-04-05T00:00:00"/>
    <n v="2026"/>
    <s v="Q4"/>
    <n v="4"/>
    <x v="3"/>
    <x v="3"/>
    <x v="8"/>
    <x v="3"/>
    <s v="Returning"/>
    <x v="1"/>
    <x v="11"/>
    <n v="2"/>
    <n v="155.13"/>
    <n v="0.15"/>
    <n v="80.959999999999994"/>
    <n v="263.721"/>
    <n v="161.91999999999999"/>
    <n v="101.80100000000002"/>
    <n v="0.38601779911345707"/>
    <n v="2026"/>
    <s v="Q2"/>
    <n v="4"/>
    <s v="Apr"/>
  </r>
  <r>
    <n v="2111"/>
    <d v="2026-04-05T00:00:00"/>
    <n v="2026"/>
    <s v="Q4"/>
    <n v="4"/>
    <x v="3"/>
    <x v="3"/>
    <x v="13"/>
    <x v="0"/>
    <s v="New"/>
    <x v="1"/>
    <x v="17"/>
    <n v="3"/>
    <n v="69.83"/>
    <n v="0.05"/>
    <n v="31.53"/>
    <n v="199.0155"/>
    <n v="94.59"/>
    <n v="104.4255"/>
    <n v="0.52471038687941396"/>
    <n v="2026"/>
    <s v="Q2"/>
    <n v="4"/>
    <s v="Apr"/>
  </r>
  <r>
    <n v="2933"/>
    <d v="2026-04-05T00:00:00"/>
    <n v="2026"/>
    <s v="Q4"/>
    <n v="4"/>
    <x v="3"/>
    <x v="1"/>
    <x v="6"/>
    <x v="2"/>
    <s v="Returning"/>
    <x v="2"/>
    <x v="2"/>
    <n v="1"/>
    <n v="35.4"/>
    <n v="0"/>
    <n v="13.37"/>
    <n v="35.4"/>
    <n v="13.37"/>
    <n v="22.03"/>
    <n v="0.62231638418079105"/>
    <n v="2026"/>
    <s v="Q2"/>
    <n v="4"/>
    <s v="Apr"/>
  </r>
  <r>
    <n v="3263"/>
    <d v="2026-04-05T00:00:00"/>
    <n v="2026"/>
    <s v="Q4"/>
    <n v="4"/>
    <x v="3"/>
    <x v="3"/>
    <x v="7"/>
    <x v="0"/>
    <s v="New"/>
    <x v="4"/>
    <x v="16"/>
    <n v="1"/>
    <n v="51.75"/>
    <n v="0.1"/>
    <n v="22.1"/>
    <n v="46.575000000000003"/>
    <n v="22.1"/>
    <n v="24.475000000000001"/>
    <n v="0.52549651100375738"/>
    <n v="2026"/>
    <s v="Q2"/>
    <n v="4"/>
    <s v="Apr"/>
  </r>
  <r>
    <n v="4764"/>
    <d v="2026-04-05T00:00:00"/>
    <n v="2026"/>
    <s v="Q4"/>
    <n v="4"/>
    <x v="3"/>
    <x v="3"/>
    <x v="13"/>
    <x v="3"/>
    <s v="New"/>
    <x v="0"/>
    <x v="6"/>
    <n v="6"/>
    <n v="39.6"/>
    <n v="0.15"/>
    <n v="17.010000000000002"/>
    <n v="201.96"/>
    <n v="102.06"/>
    <n v="99.9"/>
    <n v="0.49465240641711233"/>
    <n v="2026"/>
    <s v="Q2"/>
    <n v="4"/>
    <s v="Apr"/>
  </r>
  <r>
    <n v="28"/>
    <d v="2026-04-06T00:00:00"/>
    <n v="2026"/>
    <s v="Q4"/>
    <n v="4"/>
    <x v="3"/>
    <x v="1"/>
    <x v="6"/>
    <x v="2"/>
    <s v="New"/>
    <x v="4"/>
    <x v="12"/>
    <n v="2"/>
    <n v="125.94"/>
    <n v="0.05"/>
    <n v="70.94"/>
    <n v="239.28599999999997"/>
    <n v="141.88"/>
    <n v="97.405999999999977"/>
    <n v="0.40706936469329585"/>
    <n v="2026"/>
    <s v="Q2"/>
    <n v="4"/>
    <s v="Apr"/>
  </r>
  <r>
    <n v="581"/>
    <d v="2026-04-06T00:00:00"/>
    <n v="2026"/>
    <s v="Q4"/>
    <n v="4"/>
    <x v="3"/>
    <x v="1"/>
    <x v="1"/>
    <x v="0"/>
    <s v="Returning"/>
    <x v="3"/>
    <x v="19"/>
    <n v="3"/>
    <n v="124.67"/>
    <n v="0"/>
    <n v="61.46"/>
    <n v="374.01"/>
    <n v="184.38"/>
    <n v="189.63"/>
    <n v="0.50701852891633914"/>
    <n v="2026"/>
    <s v="Q2"/>
    <n v="4"/>
    <s v="Apr"/>
  </r>
  <r>
    <n v="643"/>
    <d v="2026-04-06T00:00:00"/>
    <n v="2026"/>
    <s v="Q4"/>
    <n v="4"/>
    <x v="3"/>
    <x v="3"/>
    <x v="8"/>
    <x v="0"/>
    <s v="Returning"/>
    <x v="1"/>
    <x v="17"/>
    <n v="2"/>
    <n v="72.260000000000005"/>
    <n v="0"/>
    <n v="33.21"/>
    <n v="144.52000000000001"/>
    <n v="66.42"/>
    <n v="78.100000000000009"/>
    <n v="0.54040963188486024"/>
    <n v="2026"/>
    <s v="Q2"/>
    <n v="4"/>
    <s v="Apr"/>
  </r>
  <r>
    <n v="1907"/>
    <d v="2026-04-06T00:00:00"/>
    <n v="2026"/>
    <s v="Q4"/>
    <n v="4"/>
    <x v="3"/>
    <x v="1"/>
    <x v="12"/>
    <x v="1"/>
    <s v="Business"/>
    <x v="0"/>
    <x v="4"/>
    <n v="10"/>
    <n v="50.64"/>
    <n v="0.2"/>
    <n v="22.99"/>
    <n v="405.12"/>
    <n v="229.89999999999998"/>
    <n v="175.22000000000003"/>
    <n v="0.43251382306477099"/>
    <n v="2026"/>
    <s v="Q2"/>
    <n v="4"/>
    <s v="Apr"/>
  </r>
  <r>
    <n v="1950"/>
    <d v="2026-04-06T00:00:00"/>
    <n v="2026"/>
    <s v="Q4"/>
    <n v="4"/>
    <x v="3"/>
    <x v="0"/>
    <x v="9"/>
    <x v="0"/>
    <s v="New"/>
    <x v="1"/>
    <x v="17"/>
    <n v="1"/>
    <n v="73"/>
    <n v="0"/>
    <n v="32.4"/>
    <n v="73"/>
    <n v="32.4"/>
    <n v="40.6"/>
    <n v="0.55616438356164388"/>
    <n v="2026"/>
    <s v="Q2"/>
    <n v="4"/>
    <s v="Apr"/>
  </r>
  <r>
    <n v="2443"/>
    <d v="2026-04-06T00:00:00"/>
    <n v="2026"/>
    <s v="Q4"/>
    <n v="4"/>
    <x v="3"/>
    <x v="0"/>
    <x v="15"/>
    <x v="0"/>
    <s v="Returning"/>
    <x v="2"/>
    <x v="2"/>
    <n v="1"/>
    <n v="35.700000000000003"/>
    <n v="0"/>
    <n v="13.8"/>
    <n v="35.700000000000003"/>
    <n v="13.8"/>
    <n v="21.900000000000002"/>
    <n v="0.61344537815126055"/>
    <n v="2026"/>
    <s v="Q2"/>
    <n v="4"/>
    <s v="Apr"/>
  </r>
  <r>
    <n v="2480"/>
    <d v="2026-04-06T00:00:00"/>
    <n v="2026"/>
    <s v="Q4"/>
    <n v="4"/>
    <x v="3"/>
    <x v="2"/>
    <x v="16"/>
    <x v="1"/>
    <s v="New"/>
    <x v="1"/>
    <x v="11"/>
    <n v="8"/>
    <n v="152.41999999999999"/>
    <n v="0.05"/>
    <n v="80.11"/>
    <n v="1158.3919999999998"/>
    <n v="640.88"/>
    <n v="517.51199999999983"/>
    <n v="0.44675032286134564"/>
    <n v="2026"/>
    <s v="Q2"/>
    <n v="4"/>
    <s v="Apr"/>
  </r>
  <r>
    <n v="2515"/>
    <d v="2026-04-06T00:00:00"/>
    <n v="2026"/>
    <s v="Q4"/>
    <n v="4"/>
    <x v="3"/>
    <x v="3"/>
    <x v="8"/>
    <x v="0"/>
    <s v="Returning"/>
    <x v="0"/>
    <x v="0"/>
    <n v="1"/>
    <n v="81.78"/>
    <n v="0"/>
    <n v="42.82"/>
    <n v="81.78"/>
    <n v="42.82"/>
    <n v="38.96"/>
    <n v="0.47640009782342874"/>
    <n v="2026"/>
    <s v="Q2"/>
    <n v="4"/>
    <s v="Apr"/>
  </r>
  <r>
    <n v="2829"/>
    <d v="2026-04-06T00:00:00"/>
    <n v="2026"/>
    <s v="Q4"/>
    <n v="4"/>
    <x v="3"/>
    <x v="1"/>
    <x v="6"/>
    <x v="0"/>
    <s v="Business"/>
    <x v="0"/>
    <x v="8"/>
    <n v="6"/>
    <n v="102.59"/>
    <n v="0.1"/>
    <n v="49.6"/>
    <n v="553.98599999999999"/>
    <n v="297.60000000000002"/>
    <n v="256.38599999999997"/>
    <n v="0.46280230908362302"/>
    <n v="2026"/>
    <s v="Q2"/>
    <n v="4"/>
    <s v="Apr"/>
  </r>
  <r>
    <n v="4086"/>
    <d v="2026-04-06T00:00:00"/>
    <n v="2026"/>
    <s v="Q4"/>
    <n v="4"/>
    <x v="3"/>
    <x v="3"/>
    <x v="8"/>
    <x v="2"/>
    <s v="Returning"/>
    <x v="1"/>
    <x v="11"/>
    <n v="2"/>
    <n v="152.44"/>
    <n v="0.15"/>
    <n v="76.680000000000007"/>
    <n v="259.14799999999997"/>
    <n v="153.36000000000001"/>
    <n v="105.78799999999995"/>
    <n v="0.4082146109559015"/>
    <n v="2026"/>
    <s v="Q2"/>
    <n v="4"/>
    <s v="Apr"/>
  </r>
  <r>
    <n v="4512"/>
    <d v="2026-04-06T00:00:00"/>
    <n v="2026"/>
    <s v="Q4"/>
    <n v="4"/>
    <x v="3"/>
    <x v="1"/>
    <x v="1"/>
    <x v="0"/>
    <s v="New"/>
    <x v="2"/>
    <x v="15"/>
    <n v="6"/>
    <n v="136.29"/>
    <n v="0"/>
    <n v="68.209999999999994"/>
    <n v="817.74"/>
    <n v="409.26"/>
    <n v="408.48"/>
    <n v="0.49952307579426225"/>
    <n v="2026"/>
    <s v="Q2"/>
    <n v="4"/>
    <s v="Apr"/>
  </r>
  <r>
    <n v="4837"/>
    <d v="2026-04-06T00:00:00"/>
    <n v="2026"/>
    <s v="Q4"/>
    <n v="4"/>
    <x v="3"/>
    <x v="0"/>
    <x v="9"/>
    <x v="1"/>
    <s v="Business"/>
    <x v="1"/>
    <x v="11"/>
    <n v="4"/>
    <n v="157.51"/>
    <n v="0.2"/>
    <n v="79.209999999999994"/>
    <n v="504.03199999999998"/>
    <n v="316.83999999999997"/>
    <n v="187.19200000000001"/>
    <n v="0.37138911815122855"/>
    <n v="2026"/>
    <s v="Q2"/>
    <n v="4"/>
    <s v="Apr"/>
  </r>
  <r>
    <n v="1580"/>
    <d v="2026-04-07T00:00:00"/>
    <n v="2026"/>
    <s v="Q4"/>
    <n v="4"/>
    <x v="3"/>
    <x v="2"/>
    <x v="3"/>
    <x v="0"/>
    <s v="New"/>
    <x v="3"/>
    <x v="19"/>
    <n v="2"/>
    <n v="120.5"/>
    <n v="0"/>
    <n v="61.42"/>
    <n v="241"/>
    <n v="122.84"/>
    <n v="118.16"/>
    <n v="0.49029045643153524"/>
    <n v="2026"/>
    <s v="Q2"/>
    <n v="4"/>
    <s v="Apr"/>
  </r>
  <r>
    <n v="1962"/>
    <d v="2026-04-07T00:00:00"/>
    <n v="2026"/>
    <s v="Q4"/>
    <n v="4"/>
    <x v="3"/>
    <x v="0"/>
    <x v="0"/>
    <x v="0"/>
    <s v="Returning"/>
    <x v="1"/>
    <x v="11"/>
    <n v="3"/>
    <n v="152.62"/>
    <n v="0.05"/>
    <n v="77.75"/>
    <n v="434.96699999999998"/>
    <n v="233.25"/>
    <n v="201.71699999999998"/>
    <n v="0.46375242259757637"/>
    <n v="2026"/>
    <s v="Q2"/>
    <n v="4"/>
    <s v="Apr"/>
  </r>
  <r>
    <n v="2381"/>
    <d v="2026-04-07T00:00:00"/>
    <n v="2026"/>
    <s v="Q4"/>
    <n v="4"/>
    <x v="3"/>
    <x v="1"/>
    <x v="11"/>
    <x v="0"/>
    <s v="Returning"/>
    <x v="2"/>
    <x v="15"/>
    <n v="2"/>
    <n v="134.16"/>
    <n v="0.05"/>
    <n v="67.08"/>
    <n v="254.90399999999997"/>
    <n v="134.16"/>
    <n v="120.74399999999997"/>
    <n v="0.47368421052631576"/>
    <n v="2026"/>
    <s v="Q2"/>
    <n v="4"/>
    <s v="Apr"/>
  </r>
  <r>
    <n v="2655"/>
    <d v="2026-04-07T00:00:00"/>
    <n v="2026"/>
    <s v="Q4"/>
    <n v="4"/>
    <x v="3"/>
    <x v="3"/>
    <x v="13"/>
    <x v="2"/>
    <s v="Business"/>
    <x v="0"/>
    <x v="8"/>
    <n v="1"/>
    <n v="101.13"/>
    <n v="0"/>
    <n v="50.8"/>
    <n v="101.13"/>
    <n v="50.8"/>
    <n v="50.33"/>
    <n v="0.49767625828141998"/>
    <n v="2026"/>
    <s v="Q2"/>
    <n v="4"/>
    <s v="Apr"/>
  </r>
  <r>
    <n v="2944"/>
    <d v="2026-04-07T00:00:00"/>
    <n v="2026"/>
    <s v="Q4"/>
    <n v="4"/>
    <x v="3"/>
    <x v="1"/>
    <x v="14"/>
    <x v="2"/>
    <s v="New"/>
    <x v="4"/>
    <x v="16"/>
    <n v="1"/>
    <n v="51.36"/>
    <n v="0"/>
    <n v="22.21"/>
    <n v="51.36"/>
    <n v="22.21"/>
    <n v="29.15"/>
    <n v="0.56756230529595009"/>
    <n v="2026"/>
    <s v="Q2"/>
    <n v="4"/>
    <s v="Apr"/>
  </r>
  <r>
    <n v="4756"/>
    <d v="2026-04-07T00:00:00"/>
    <n v="2026"/>
    <s v="Q4"/>
    <n v="4"/>
    <x v="3"/>
    <x v="2"/>
    <x v="16"/>
    <x v="0"/>
    <s v="Business"/>
    <x v="1"/>
    <x v="11"/>
    <n v="5"/>
    <n v="151.88"/>
    <n v="0"/>
    <n v="80.56"/>
    <n v="759.4"/>
    <n v="402.8"/>
    <n v="356.59999999999997"/>
    <n v="0.46958124835396364"/>
    <n v="2026"/>
    <s v="Q2"/>
    <n v="4"/>
    <s v="Apr"/>
  </r>
  <r>
    <n v="52"/>
    <d v="2026-04-08T00:00:00"/>
    <n v="2026"/>
    <s v="Q4"/>
    <n v="4"/>
    <x v="3"/>
    <x v="1"/>
    <x v="12"/>
    <x v="0"/>
    <s v="New"/>
    <x v="2"/>
    <x v="15"/>
    <n v="2"/>
    <n v="133.59"/>
    <n v="0"/>
    <n v="66.83"/>
    <n v="267.18"/>
    <n v="133.66"/>
    <n v="133.52000000000001"/>
    <n v="0.49973800434164234"/>
    <n v="2026"/>
    <s v="Q2"/>
    <n v="4"/>
    <s v="Apr"/>
  </r>
  <r>
    <n v="556"/>
    <d v="2026-04-08T00:00:00"/>
    <n v="2026"/>
    <s v="Q4"/>
    <n v="4"/>
    <x v="3"/>
    <x v="3"/>
    <x v="8"/>
    <x v="0"/>
    <s v="New"/>
    <x v="3"/>
    <x v="19"/>
    <n v="2"/>
    <n v="124.39"/>
    <n v="0"/>
    <n v="61.27"/>
    <n v="248.78"/>
    <n v="122.54"/>
    <n v="126.24"/>
    <n v="0.50743628909076288"/>
    <n v="2026"/>
    <s v="Q2"/>
    <n v="4"/>
    <s v="Apr"/>
  </r>
  <r>
    <n v="1233"/>
    <d v="2026-04-08T00:00:00"/>
    <n v="2026"/>
    <s v="Q4"/>
    <n v="4"/>
    <x v="3"/>
    <x v="0"/>
    <x v="15"/>
    <x v="0"/>
    <s v="New"/>
    <x v="0"/>
    <x v="4"/>
    <n v="5"/>
    <n v="50.22"/>
    <n v="0.1"/>
    <n v="22.31"/>
    <n v="225.99"/>
    <n v="111.55"/>
    <n v="114.44000000000001"/>
    <n v="0.50639408823399268"/>
    <n v="2026"/>
    <s v="Q2"/>
    <n v="4"/>
    <s v="Apr"/>
  </r>
  <r>
    <n v="1492"/>
    <d v="2026-04-08T00:00:00"/>
    <n v="2026"/>
    <s v="Q4"/>
    <n v="4"/>
    <x v="3"/>
    <x v="1"/>
    <x v="14"/>
    <x v="0"/>
    <s v="Returning"/>
    <x v="0"/>
    <x v="6"/>
    <n v="2"/>
    <n v="41.08"/>
    <n v="0"/>
    <n v="16.79"/>
    <n v="82.16"/>
    <n v="33.58"/>
    <n v="48.58"/>
    <n v="0.59128529698149956"/>
    <n v="2026"/>
    <s v="Q2"/>
    <n v="4"/>
    <s v="Apr"/>
  </r>
  <r>
    <n v="1619"/>
    <d v="2026-04-08T00:00:00"/>
    <n v="2026"/>
    <s v="Q4"/>
    <n v="4"/>
    <x v="3"/>
    <x v="3"/>
    <x v="8"/>
    <x v="2"/>
    <s v="New"/>
    <x v="2"/>
    <x v="9"/>
    <n v="5"/>
    <n v="46.11"/>
    <n v="0"/>
    <n v="18.88"/>
    <n v="230.55"/>
    <n v="94.399999999999991"/>
    <n v="136.15000000000003"/>
    <n v="0.5905443504662764"/>
    <n v="2026"/>
    <s v="Q2"/>
    <n v="4"/>
    <s v="Apr"/>
  </r>
  <r>
    <n v="1631"/>
    <d v="2026-04-08T00:00:00"/>
    <n v="2026"/>
    <s v="Q4"/>
    <n v="4"/>
    <x v="3"/>
    <x v="3"/>
    <x v="8"/>
    <x v="0"/>
    <s v="Returning"/>
    <x v="2"/>
    <x v="9"/>
    <n v="1"/>
    <n v="45.54"/>
    <n v="0"/>
    <n v="18.36"/>
    <n v="45.54"/>
    <n v="18.36"/>
    <n v="27.18"/>
    <n v="0.59683794466403162"/>
    <n v="2026"/>
    <s v="Q2"/>
    <n v="4"/>
    <s v="Apr"/>
  </r>
  <r>
    <n v="1844"/>
    <d v="2026-04-08T00:00:00"/>
    <n v="2026"/>
    <s v="Q4"/>
    <n v="4"/>
    <x v="3"/>
    <x v="1"/>
    <x v="14"/>
    <x v="2"/>
    <s v="New"/>
    <x v="4"/>
    <x v="14"/>
    <n v="2"/>
    <n v="37.1"/>
    <n v="0.1"/>
    <n v="14.17"/>
    <n v="66.78"/>
    <n v="28.34"/>
    <n v="38.44"/>
    <n v="0.57562144354597178"/>
    <n v="2026"/>
    <s v="Q2"/>
    <n v="4"/>
    <s v="Apr"/>
  </r>
  <r>
    <n v="4246"/>
    <d v="2026-04-08T00:00:00"/>
    <n v="2026"/>
    <s v="Q4"/>
    <n v="4"/>
    <x v="3"/>
    <x v="3"/>
    <x v="8"/>
    <x v="1"/>
    <s v="Business"/>
    <x v="1"/>
    <x v="11"/>
    <n v="5"/>
    <n v="156.57"/>
    <n v="0.15"/>
    <n v="80.849999999999994"/>
    <n v="665.4224999999999"/>
    <n v="404.25"/>
    <n v="261.1724999999999"/>
    <n v="0.39249123677062309"/>
    <n v="2026"/>
    <s v="Q2"/>
    <n v="4"/>
    <s v="Apr"/>
  </r>
  <r>
    <n v="5139"/>
    <d v="2026-04-08T00:00:00"/>
    <n v="2026"/>
    <s v="Q4"/>
    <n v="4"/>
    <x v="3"/>
    <x v="0"/>
    <x v="15"/>
    <x v="0"/>
    <s v="Returning"/>
    <x v="4"/>
    <x v="16"/>
    <n v="2"/>
    <n v="51.4"/>
    <n v="0"/>
    <n v="21.99"/>
    <n v="102.8"/>
    <n v="43.98"/>
    <n v="58.82"/>
    <n v="0.57217898832684821"/>
    <n v="2026"/>
    <s v="Q2"/>
    <n v="4"/>
    <s v="Apr"/>
  </r>
  <r>
    <n v="186"/>
    <d v="2026-04-09T00:00:00"/>
    <n v="2026"/>
    <s v="Q4"/>
    <n v="4"/>
    <x v="3"/>
    <x v="0"/>
    <x v="0"/>
    <x v="0"/>
    <s v="New"/>
    <x v="2"/>
    <x v="9"/>
    <n v="2"/>
    <n v="46.42"/>
    <n v="0.1"/>
    <n v="18.73"/>
    <n v="83.556000000000012"/>
    <n v="37.46"/>
    <n v="46.096000000000011"/>
    <n v="0.55167791660682663"/>
    <n v="2026"/>
    <s v="Q2"/>
    <n v="4"/>
    <s v="Apr"/>
  </r>
  <r>
    <n v="1742"/>
    <d v="2026-04-09T00:00:00"/>
    <n v="2026"/>
    <s v="Q4"/>
    <n v="4"/>
    <x v="3"/>
    <x v="3"/>
    <x v="4"/>
    <x v="3"/>
    <s v="Returning"/>
    <x v="3"/>
    <x v="19"/>
    <n v="2"/>
    <n v="120.75"/>
    <n v="0.05"/>
    <n v="60.31"/>
    <n v="229.42499999999998"/>
    <n v="120.62"/>
    <n v="108.80499999999998"/>
    <n v="0.47425084450256066"/>
    <n v="2026"/>
    <s v="Q2"/>
    <n v="4"/>
    <s v="Apr"/>
  </r>
  <r>
    <n v="3189"/>
    <d v="2026-04-09T00:00:00"/>
    <n v="2026"/>
    <s v="Q4"/>
    <n v="4"/>
    <x v="3"/>
    <x v="1"/>
    <x v="11"/>
    <x v="1"/>
    <s v="Business"/>
    <x v="1"/>
    <x v="11"/>
    <n v="6"/>
    <n v="157.38999999999999"/>
    <n v="0.05"/>
    <n v="79.239999999999995"/>
    <n v="897.12299999999993"/>
    <n v="475.43999999999994"/>
    <n v="421.68299999999999"/>
    <n v="0.47003922539049831"/>
    <n v="2026"/>
    <s v="Q2"/>
    <n v="4"/>
    <s v="Apr"/>
  </r>
  <r>
    <n v="3747"/>
    <d v="2026-04-09T00:00:00"/>
    <n v="2026"/>
    <s v="Q4"/>
    <n v="4"/>
    <x v="3"/>
    <x v="3"/>
    <x v="7"/>
    <x v="2"/>
    <s v="Returning"/>
    <x v="3"/>
    <x v="19"/>
    <n v="2"/>
    <n v="122.36"/>
    <n v="0.05"/>
    <n v="59.06"/>
    <n v="232.48399999999998"/>
    <n v="118.12"/>
    <n v="114.36399999999998"/>
    <n v="0.49192202474148755"/>
    <n v="2026"/>
    <s v="Q2"/>
    <n v="4"/>
    <s v="Apr"/>
  </r>
  <r>
    <n v="3782"/>
    <d v="2026-04-09T00:00:00"/>
    <n v="2026"/>
    <s v="Q4"/>
    <n v="4"/>
    <x v="3"/>
    <x v="0"/>
    <x v="0"/>
    <x v="2"/>
    <s v="Returning"/>
    <x v="4"/>
    <x v="10"/>
    <n v="2"/>
    <n v="39.68"/>
    <n v="0.05"/>
    <n v="14.98"/>
    <n v="75.391999999999996"/>
    <n v="29.96"/>
    <n v="45.431999999999995"/>
    <n v="0.60261035653650252"/>
    <n v="2026"/>
    <s v="Q2"/>
    <n v="4"/>
    <s v="Apr"/>
  </r>
  <r>
    <n v="4344"/>
    <d v="2026-04-09T00:00:00"/>
    <n v="2026"/>
    <s v="Q4"/>
    <n v="4"/>
    <x v="3"/>
    <x v="2"/>
    <x v="5"/>
    <x v="2"/>
    <s v="Business"/>
    <x v="3"/>
    <x v="19"/>
    <n v="3"/>
    <n v="121.56"/>
    <n v="0.15"/>
    <n v="61.31"/>
    <n v="309.97800000000001"/>
    <n v="183.93"/>
    <n v="126.048"/>
    <n v="0.40663530960261696"/>
    <n v="2026"/>
    <s v="Q2"/>
    <n v="4"/>
    <s v="Apr"/>
  </r>
  <r>
    <n v="4901"/>
    <d v="2026-04-09T00:00:00"/>
    <n v="2026"/>
    <s v="Q4"/>
    <n v="4"/>
    <x v="3"/>
    <x v="0"/>
    <x v="0"/>
    <x v="3"/>
    <s v="New"/>
    <x v="0"/>
    <x v="0"/>
    <n v="1"/>
    <n v="80.19"/>
    <n v="0.1"/>
    <n v="42.15"/>
    <n v="72.171000000000006"/>
    <n v="42.15"/>
    <n v="30.021000000000008"/>
    <n v="0.4159704036247247"/>
    <n v="2026"/>
    <s v="Q2"/>
    <n v="4"/>
    <s v="Apr"/>
  </r>
  <r>
    <n v="4969"/>
    <d v="2026-04-09T00:00:00"/>
    <n v="2026"/>
    <s v="Q4"/>
    <n v="4"/>
    <x v="3"/>
    <x v="3"/>
    <x v="7"/>
    <x v="3"/>
    <s v="Business"/>
    <x v="0"/>
    <x v="0"/>
    <n v="2"/>
    <n v="81.14"/>
    <n v="0"/>
    <n v="43.43"/>
    <n v="162.28"/>
    <n v="86.86"/>
    <n v="75.42"/>
    <n v="0.46475228000985952"/>
    <n v="2026"/>
    <s v="Q2"/>
    <n v="4"/>
    <s v="Apr"/>
  </r>
  <r>
    <n v="673"/>
    <d v="2026-04-10T00:00:00"/>
    <n v="2026"/>
    <s v="Q4"/>
    <n v="4"/>
    <x v="3"/>
    <x v="3"/>
    <x v="8"/>
    <x v="2"/>
    <s v="New"/>
    <x v="3"/>
    <x v="7"/>
    <n v="2"/>
    <n v="191.11"/>
    <n v="0"/>
    <n v="103.58"/>
    <n v="382.22"/>
    <n v="207.16"/>
    <n v="175.06000000000003"/>
    <n v="0.45800847679346979"/>
    <n v="2026"/>
    <s v="Q2"/>
    <n v="4"/>
    <s v="Apr"/>
  </r>
  <r>
    <n v="888"/>
    <d v="2026-04-10T00:00:00"/>
    <n v="2026"/>
    <s v="Q4"/>
    <n v="4"/>
    <x v="3"/>
    <x v="3"/>
    <x v="7"/>
    <x v="2"/>
    <s v="New"/>
    <x v="0"/>
    <x v="6"/>
    <n v="2"/>
    <n v="40.58"/>
    <n v="0.05"/>
    <n v="17.149999999999999"/>
    <n v="77.10199999999999"/>
    <n v="34.299999999999997"/>
    <n v="42.801999999999992"/>
    <n v="0.55513475655625011"/>
    <n v="2026"/>
    <s v="Q2"/>
    <n v="4"/>
    <s v="Apr"/>
  </r>
  <r>
    <n v="1541"/>
    <d v="2026-04-10T00:00:00"/>
    <n v="2026"/>
    <s v="Q4"/>
    <n v="4"/>
    <x v="3"/>
    <x v="0"/>
    <x v="15"/>
    <x v="3"/>
    <s v="Returning"/>
    <x v="3"/>
    <x v="13"/>
    <n v="1"/>
    <n v="83.44"/>
    <n v="0"/>
    <n v="40.299999999999997"/>
    <n v="83.44"/>
    <n v="40.299999999999997"/>
    <n v="43.14"/>
    <n v="0.51701821668264625"/>
    <n v="2026"/>
    <s v="Q2"/>
    <n v="4"/>
    <s v="Apr"/>
  </r>
  <r>
    <n v="1881"/>
    <d v="2026-04-10T00:00:00"/>
    <n v="2026"/>
    <s v="Q4"/>
    <n v="4"/>
    <x v="3"/>
    <x v="3"/>
    <x v="7"/>
    <x v="3"/>
    <s v="New"/>
    <x v="4"/>
    <x v="16"/>
    <n v="1"/>
    <n v="49.61"/>
    <n v="0"/>
    <n v="21.92"/>
    <n v="49.61"/>
    <n v="21.92"/>
    <n v="27.689999999999998"/>
    <n v="0.55815359806490628"/>
    <n v="2026"/>
    <s v="Q2"/>
    <n v="4"/>
    <s v="Apr"/>
  </r>
  <r>
    <n v="2007"/>
    <d v="2026-04-10T00:00:00"/>
    <n v="2026"/>
    <s v="Q4"/>
    <n v="4"/>
    <x v="3"/>
    <x v="3"/>
    <x v="8"/>
    <x v="0"/>
    <s v="Returning"/>
    <x v="4"/>
    <x v="12"/>
    <n v="2"/>
    <n v="123.31"/>
    <n v="0"/>
    <n v="69.239999999999995"/>
    <n v="246.62"/>
    <n v="138.47999999999999"/>
    <n v="108.14000000000001"/>
    <n v="0.43848836266320662"/>
    <n v="2026"/>
    <s v="Q2"/>
    <n v="4"/>
    <s v="Apr"/>
  </r>
  <r>
    <n v="2312"/>
    <d v="2026-04-10T00:00:00"/>
    <n v="2026"/>
    <s v="Q4"/>
    <n v="4"/>
    <x v="3"/>
    <x v="0"/>
    <x v="15"/>
    <x v="2"/>
    <s v="New"/>
    <x v="1"/>
    <x v="1"/>
    <n v="1"/>
    <n v="93.35"/>
    <n v="0.1"/>
    <n v="45.54"/>
    <n v="84.015000000000001"/>
    <n v="45.54"/>
    <n v="38.475000000000001"/>
    <n v="0.45795393679700053"/>
    <n v="2026"/>
    <s v="Q2"/>
    <n v="4"/>
    <s v="Apr"/>
  </r>
  <r>
    <n v="4493"/>
    <d v="2026-04-10T00:00:00"/>
    <n v="2026"/>
    <s v="Q4"/>
    <n v="4"/>
    <x v="3"/>
    <x v="0"/>
    <x v="0"/>
    <x v="1"/>
    <s v="Business"/>
    <x v="1"/>
    <x v="1"/>
    <n v="5"/>
    <n v="92.63"/>
    <n v="0.15"/>
    <n v="46.33"/>
    <n v="393.67749999999995"/>
    <n v="231.64999999999998"/>
    <n v="162.02749999999997"/>
    <n v="0.41157419461361139"/>
    <n v="2026"/>
    <s v="Q2"/>
    <n v="4"/>
    <s v="Apr"/>
  </r>
  <r>
    <n v="2072"/>
    <d v="2026-04-11T00:00:00"/>
    <n v="2026"/>
    <s v="Q4"/>
    <n v="4"/>
    <x v="3"/>
    <x v="0"/>
    <x v="9"/>
    <x v="0"/>
    <s v="New"/>
    <x v="3"/>
    <x v="19"/>
    <n v="4"/>
    <n v="124.87"/>
    <n v="0.1"/>
    <n v="62.03"/>
    <n v="449.53200000000004"/>
    <n v="248.12"/>
    <n v="201.41200000000003"/>
    <n v="0.44804819234225823"/>
    <n v="2026"/>
    <s v="Q2"/>
    <n v="4"/>
    <s v="Apr"/>
  </r>
  <r>
    <n v="2142"/>
    <d v="2026-04-11T00:00:00"/>
    <n v="2026"/>
    <s v="Q4"/>
    <n v="4"/>
    <x v="3"/>
    <x v="3"/>
    <x v="4"/>
    <x v="3"/>
    <s v="New"/>
    <x v="3"/>
    <x v="5"/>
    <n v="1"/>
    <n v="339.64"/>
    <n v="0.1"/>
    <n v="195.81"/>
    <n v="305.67599999999999"/>
    <n v="195.81"/>
    <n v="109.86599999999999"/>
    <n v="0.35941977780394924"/>
    <n v="2026"/>
    <s v="Q2"/>
    <n v="4"/>
    <s v="Apr"/>
  </r>
  <r>
    <n v="2911"/>
    <d v="2026-04-11T00:00:00"/>
    <n v="2026"/>
    <s v="Q4"/>
    <n v="4"/>
    <x v="3"/>
    <x v="2"/>
    <x v="2"/>
    <x v="2"/>
    <s v="New"/>
    <x v="0"/>
    <x v="4"/>
    <n v="1"/>
    <n v="50.86"/>
    <n v="0.05"/>
    <n v="22.1"/>
    <n v="48.317"/>
    <n v="22.1"/>
    <n v="26.216999999999999"/>
    <n v="0.54260405240391574"/>
    <n v="2026"/>
    <s v="Q2"/>
    <n v="4"/>
    <s v="Apr"/>
  </r>
  <r>
    <n v="4276"/>
    <d v="2026-04-11T00:00:00"/>
    <n v="2026"/>
    <s v="Q4"/>
    <n v="4"/>
    <x v="3"/>
    <x v="3"/>
    <x v="8"/>
    <x v="0"/>
    <s v="New"/>
    <x v="2"/>
    <x v="18"/>
    <n v="2"/>
    <n v="167.01"/>
    <n v="0"/>
    <n v="89.8"/>
    <n v="334.02"/>
    <n v="179.6"/>
    <n v="154.41999999999999"/>
    <n v="0.46230764624872761"/>
    <n v="2026"/>
    <s v="Q2"/>
    <n v="4"/>
    <s v="Apr"/>
  </r>
  <r>
    <n v="5077"/>
    <d v="2026-04-11T00:00:00"/>
    <n v="2026"/>
    <s v="Q4"/>
    <n v="4"/>
    <x v="3"/>
    <x v="3"/>
    <x v="8"/>
    <x v="3"/>
    <s v="Returning"/>
    <x v="1"/>
    <x v="1"/>
    <n v="2"/>
    <n v="92.63"/>
    <n v="0.15"/>
    <n v="44.96"/>
    <n v="157.47099999999998"/>
    <n v="89.92"/>
    <n v="67.550999999999974"/>
    <n v="0.42897422382533917"/>
    <n v="2026"/>
    <s v="Q2"/>
    <n v="4"/>
    <s v="Apr"/>
  </r>
  <r>
    <n v="1259"/>
    <d v="2026-04-12T00:00:00"/>
    <n v="2026"/>
    <s v="Q4"/>
    <n v="4"/>
    <x v="3"/>
    <x v="1"/>
    <x v="12"/>
    <x v="3"/>
    <s v="New"/>
    <x v="1"/>
    <x v="11"/>
    <n v="2"/>
    <n v="151.01"/>
    <n v="0"/>
    <n v="80.209999999999994"/>
    <n v="302.02"/>
    <n v="160.41999999999999"/>
    <n v="141.6"/>
    <n v="0.4688431229719886"/>
    <n v="2026"/>
    <s v="Q2"/>
    <n v="4"/>
    <s v="Apr"/>
  </r>
  <r>
    <n v="1720"/>
    <d v="2026-04-12T00:00:00"/>
    <n v="2026"/>
    <s v="Q4"/>
    <n v="4"/>
    <x v="3"/>
    <x v="0"/>
    <x v="15"/>
    <x v="0"/>
    <s v="New"/>
    <x v="1"/>
    <x v="1"/>
    <n v="2"/>
    <n v="92.07"/>
    <n v="0"/>
    <n v="44.1"/>
    <n v="184.14"/>
    <n v="88.2"/>
    <n v="95.939999999999984"/>
    <n v="0.52101661779081132"/>
    <n v="2026"/>
    <s v="Q2"/>
    <n v="4"/>
    <s v="Apr"/>
  </r>
  <r>
    <n v="1975"/>
    <d v="2026-04-12T00:00:00"/>
    <n v="2026"/>
    <s v="Q4"/>
    <n v="4"/>
    <x v="3"/>
    <x v="0"/>
    <x v="15"/>
    <x v="0"/>
    <s v="Returning"/>
    <x v="4"/>
    <x v="14"/>
    <n v="1"/>
    <n v="36.840000000000003"/>
    <n v="0.1"/>
    <n v="13.86"/>
    <n v="33.156000000000006"/>
    <n v="13.86"/>
    <n v="19.296000000000006"/>
    <n v="0.58197611292073836"/>
    <n v="2026"/>
    <s v="Q2"/>
    <n v="4"/>
    <s v="Apr"/>
  </r>
  <r>
    <n v="2848"/>
    <d v="2026-04-12T00:00:00"/>
    <n v="2026"/>
    <s v="Q4"/>
    <n v="4"/>
    <x v="3"/>
    <x v="1"/>
    <x v="6"/>
    <x v="0"/>
    <s v="New"/>
    <x v="1"/>
    <x v="17"/>
    <n v="1"/>
    <n v="71.64"/>
    <n v="0.05"/>
    <n v="32.729999999999997"/>
    <n v="68.057999999999993"/>
    <n v="32.729999999999997"/>
    <n v="35.327999999999996"/>
    <n v="0.51908666137706072"/>
    <n v="2026"/>
    <s v="Q2"/>
    <n v="4"/>
    <s v="Apr"/>
  </r>
  <r>
    <n v="2979"/>
    <d v="2026-04-12T00:00:00"/>
    <n v="2026"/>
    <s v="Q4"/>
    <n v="4"/>
    <x v="3"/>
    <x v="1"/>
    <x v="14"/>
    <x v="0"/>
    <s v="New"/>
    <x v="4"/>
    <x v="12"/>
    <n v="1"/>
    <n v="124.18"/>
    <n v="0"/>
    <n v="67.42"/>
    <n v="124.18"/>
    <n v="67.42"/>
    <n v="56.760000000000005"/>
    <n v="0.45707843453052022"/>
    <n v="2026"/>
    <s v="Q2"/>
    <n v="4"/>
    <s v="Apr"/>
  </r>
  <r>
    <n v="2996"/>
    <d v="2026-04-12T00:00:00"/>
    <n v="2026"/>
    <s v="Q4"/>
    <n v="4"/>
    <x v="3"/>
    <x v="1"/>
    <x v="12"/>
    <x v="2"/>
    <s v="New"/>
    <x v="2"/>
    <x v="15"/>
    <n v="1"/>
    <n v="134.94999999999999"/>
    <n v="0"/>
    <n v="67.849999999999994"/>
    <n v="134.94999999999999"/>
    <n v="67.849999999999994"/>
    <n v="67.099999999999994"/>
    <n v="0.49722119303445722"/>
    <n v="2026"/>
    <s v="Q2"/>
    <n v="4"/>
    <s v="Apr"/>
  </r>
  <r>
    <n v="749"/>
    <d v="2026-04-13T00:00:00"/>
    <n v="2026"/>
    <s v="Q4"/>
    <n v="4"/>
    <x v="3"/>
    <x v="0"/>
    <x v="15"/>
    <x v="0"/>
    <s v="New"/>
    <x v="3"/>
    <x v="19"/>
    <n v="2"/>
    <n v="124"/>
    <n v="0"/>
    <n v="60.14"/>
    <n v="248"/>
    <n v="120.28"/>
    <n v="127.72"/>
    <n v="0.51500000000000001"/>
    <n v="2026"/>
    <s v="Q2"/>
    <n v="4"/>
    <s v="Apr"/>
  </r>
  <r>
    <n v="1928"/>
    <d v="2026-04-13T00:00:00"/>
    <n v="2026"/>
    <s v="Q4"/>
    <n v="4"/>
    <x v="3"/>
    <x v="3"/>
    <x v="13"/>
    <x v="3"/>
    <s v="Returning"/>
    <x v="4"/>
    <x v="16"/>
    <n v="2"/>
    <n v="50.2"/>
    <n v="0.1"/>
    <n v="21.48"/>
    <n v="90.360000000000014"/>
    <n v="42.96"/>
    <n v="47.400000000000013"/>
    <n v="0.5245683930942896"/>
    <n v="2026"/>
    <s v="Q2"/>
    <n v="4"/>
    <s v="Apr"/>
  </r>
  <r>
    <n v="2486"/>
    <d v="2026-04-13T00:00:00"/>
    <n v="2026"/>
    <s v="Q4"/>
    <n v="4"/>
    <x v="3"/>
    <x v="1"/>
    <x v="11"/>
    <x v="0"/>
    <s v="Business"/>
    <x v="1"/>
    <x v="1"/>
    <n v="1"/>
    <n v="93.65"/>
    <n v="0"/>
    <n v="44.15"/>
    <n v="93.65"/>
    <n v="44.15"/>
    <n v="49.500000000000007"/>
    <n v="0.5285638013881474"/>
    <n v="2026"/>
    <s v="Q2"/>
    <n v="4"/>
    <s v="Apr"/>
  </r>
  <r>
    <n v="2688"/>
    <d v="2026-04-13T00:00:00"/>
    <n v="2026"/>
    <s v="Q4"/>
    <n v="4"/>
    <x v="3"/>
    <x v="2"/>
    <x v="16"/>
    <x v="3"/>
    <s v="New"/>
    <x v="2"/>
    <x v="9"/>
    <n v="5"/>
    <n v="47.25"/>
    <n v="0.1"/>
    <n v="17.93"/>
    <n v="212.625"/>
    <n v="89.65"/>
    <n v="122.97499999999999"/>
    <n v="0.57836566725455607"/>
    <n v="2026"/>
    <s v="Q2"/>
    <n v="4"/>
    <s v="Apr"/>
  </r>
  <r>
    <n v="2712"/>
    <d v="2026-04-13T00:00:00"/>
    <n v="2026"/>
    <s v="Q4"/>
    <n v="4"/>
    <x v="3"/>
    <x v="2"/>
    <x v="5"/>
    <x v="0"/>
    <s v="Returning"/>
    <x v="4"/>
    <x v="14"/>
    <n v="1"/>
    <n v="35.69"/>
    <n v="0.05"/>
    <n v="13.53"/>
    <n v="33.905499999999996"/>
    <n v="13.53"/>
    <n v="20.375499999999995"/>
    <n v="0.60094969842650892"/>
    <n v="2026"/>
    <s v="Q2"/>
    <n v="4"/>
    <s v="Apr"/>
  </r>
  <r>
    <n v="3853"/>
    <d v="2026-04-13T00:00:00"/>
    <n v="2026"/>
    <s v="Q4"/>
    <n v="4"/>
    <x v="3"/>
    <x v="3"/>
    <x v="13"/>
    <x v="0"/>
    <s v="Returning"/>
    <x v="2"/>
    <x v="15"/>
    <n v="3"/>
    <n v="136.12"/>
    <n v="0"/>
    <n v="66.58"/>
    <n v="408.36"/>
    <n v="199.74"/>
    <n v="208.62"/>
    <n v="0.51087275933000298"/>
    <n v="2026"/>
    <s v="Q2"/>
    <n v="4"/>
    <s v="Apr"/>
  </r>
  <r>
    <n v="4043"/>
    <d v="2026-04-13T00:00:00"/>
    <n v="2026"/>
    <s v="Q4"/>
    <n v="4"/>
    <x v="3"/>
    <x v="3"/>
    <x v="7"/>
    <x v="3"/>
    <s v="New"/>
    <x v="1"/>
    <x v="11"/>
    <n v="1"/>
    <n v="155.88999999999999"/>
    <n v="0"/>
    <n v="77.260000000000005"/>
    <n v="155.88999999999999"/>
    <n v="77.260000000000005"/>
    <n v="78.629999999999981"/>
    <n v="0.50439412406183837"/>
    <n v="2026"/>
    <s v="Q2"/>
    <n v="4"/>
    <s v="Apr"/>
  </r>
  <r>
    <n v="290"/>
    <d v="2026-04-14T00:00:00"/>
    <n v="2026"/>
    <s v="Q4"/>
    <n v="4"/>
    <x v="3"/>
    <x v="0"/>
    <x v="15"/>
    <x v="0"/>
    <s v="Business"/>
    <x v="2"/>
    <x v="15"/>
    <n v="1"/>
    <n v="130.81"/>
    <n v="0"/>
    <n v="67.86"/>
    <n v="130.81"/>
    <n v="67.86"/>
    <n v="62.95"/>
    <n v="0.48123232168794439"/>
    <n v="2026"/>
    <s v="Q2"/>
    <n v="4"/>
    <s v="Apr"/>
  </r>
  <r>
    <n v="2953"/>
    <d v="2026-04-14T00:00:00"/>
    <n v="2026"/>
    <s v="Q4"/>
    <n v="4"/>
    <x v="3"/>
    <x v="0"/>
    <x v="0"/>
    <x v="0"/>
    <s v="Returning"/>
    <x v="2"/>
    <x v="9"/>
    <n v="2"/>
    <n v="47.56"/>
    <n v="0.05"/>
    <n v="18.649999999999999"/>
    <n v="90.364000000000004"/>
    <n v="37.299999999999997"/>
    <n v="53.064000000000007"/>
    <n v="0.58722500110663545"/>
    <n v="2026"/>
    <s v="Q2"/>
    <n v="4"/>
    <s v="Apr"/>
  </r>
  <r>
    <n v="3179"/>
    <d v="2026-04-14T00:00:00"/>
    <n v="2026"/>
    <s v="Q4"/>
    <n v="4"/>
    <x v="3"/>
    <x v="1"/>
    <x v="14"/>
    <x v="0"/>
    <s v="New"/>
    <x v="1"/>
    <x v="3"/>
    <n v="2"/>
    <n v="140.65"/>
    <n v="0.05"/>
    <n v="78.900000000000006"/>
    <n v="267.23500000000001"/>
    <n v="157.80000000000001"/>
    <n v="109.435"/>
    <n v="0.40950848504125581"/>
    <n v="2026"/>
    <s v="Q2"/>
    <n v="4"/>
    <s v="Apr"/>
  </r>
  <r>
    <n v="3301"/>
    <d v="2026-04-14T00:00:00"/>
    <n v="2026"/>
    <s v="Q4"/>
    <n v="4"/>
    <x v="3"/>
    <x v="3"/>
    <x v="4"/>
    <x v="2"/>
    <s v="New"/>
    <x v="0"/>
    <x v="0"/>
    <n v="1"/>
    <n v="82.75"/>
    <n v="0"/>
    <n v="43.18"/>
    <n v="82.75"/>
    <n v="43.18"/>
    <n v="39.57"/>
    <n v="0.47818731117824775"/>
    <n v="2026"/>
    <s v="Q2"/>
    <n v="4"/>
    <s v="Apr"/>
  </r>
  <r>
    <n v="3349"/>
    <d v="2026-04-14T00:00:00"/>
    <n v="2026"/>
    <s v="Q4"/>
    <n v="4"/>
    <x v="3"/>
    <x v="3"/>
    <x v="8"/>
    <x v="0"/>
    <s v="Returning"/>
    <x v="4"/>
    <x v="10"/>
    <n v="2"/>
    <n v="40.909999999999997"/>
    <n v="0.1"/>
    <n v="14.95"/>
    <n v="73.637999999999991"/>
    <n v="29.9"/>
    <n v="43.737999999999992"/>
    <n v="0.59395964040305271"/>
    <n v="2026"/>
    <s v="Q2"/>
    <n v="4"/>
    <s v="Apr"/>
  </r>
  <r>
    <n v="4874"/>
    <d v="2026-04-14T00:00:00"/>
    <n v="2026"/>
    <s v="Q4"/>
    <n v="4"/>
    <x v="3"/>
    <x v="0"/>
    <x v="0"/>
    <x v="2"/>
    <s v="Returning"/>
    <x v="2"/>
    <x v="9"/>
    <n v="1"/>
    <n v="46.62"/>
    <n v="0"/>
    <n v="18.86"/>
    <n v="46.62"/>
    <n v="18.86"/>
    <n v="27.759999999999998"/>
    <n v="0.59545259545259543"/>
    <n v="2026"/>
    <s v="Q2"/>
    <n v="4"/>
    <s v="Apr"/>
  </r>
  <r>
    <n v="1045"/>
    <d v="2026-04-15T00:00:00"/>
    <n v="2026"/>
    <s v="Q4"/>
    <n v="4"/>
    <x v="3"/>
    <x v="0"/>
    <x v="15"/>
    <x v="0"/>
    <s v="Returning"/>
    <x v="3"/>
    <x v="7"/>
    <n v="2"/>
    <n v="196.57"/>
    <n v="0.05"/>
    <n v="106.2"/>
    <n v="373.48299999999995"/>
    <n v="212.4"/>
    <n v="161.08299999999994"/>
    <n v="0.43129941657317727"/>
    <n v="2026"/>
    <s v="Q2"/>
    <n v="4"/>
    <s v="Apr"/>
  </r>
  <r>
    <n v="1703"/>
    <d v="2026-04-15T00:00:00"/>
    <n v="2026"/>
    <s v="Q4"/>
    <n v="4"/>
    <x v="3"/>
    <x v="1"/>
    <x v="1"/>
    <x v="0"/>
    <s v="Returning"/>
    <x v="1"/>
    <x v="1"/>
    <n v="1"/>
    <n v="90.52"/>
    <n v="0"/>
    <n v="46.5"/>
    <n v="90.52"/>
    <n v="46.5"/>
    <n v="44.019999999999996"/>
    <n v="0.4863013698630137"/>
    <n v="2026"/>
    <s v="Q2"/>
    <n v="4"/>
    <s v="Apr"/>
  </r>
  <r>
    <n v="2107"/>
    <d v="2026-04-15T00:00:00"/>
    <n v="2026"/>
    <s v="Q4"/>
    <n v="4"/>
    <x v="3"/>
    <x v="0"/>
    <x v="15"/>
    <x v="0"/>
    <s v="Returning"/>
    <x v="2"/>
    <x v="18"/>
    <n v="5"/>
    <n v="165.35"/>
    <n v="0.05"/>
    <n v="89.38"/>
    <n v="785.41249999999991"/>
    <n v="446.9"/>
    <n v="338.51249999999993"/>
    <n v="0.43099963395031271"/>
    <n v="2026"/>
    <s v="Q2"/>
    <n v="4"/>
    <s v="Apr"/>
  </r>
  <r>
    <n v="2265"/>
    <d v="2026-04-15T00:00:00"/>
    <n v="2026"/>
    <s v="Q4"/>
    <n v="4"/>
    <x v="3"/>
    <x v="1"/>
    <x v="11"/>
    <x v="2"/>
    <s v="Returning"/>
    <x v="2"/>
    <x v="2"/>
    <n v="2"/>
    <n v="36.35"/>
    <n v="0"/>
    <n v="13.55"/>
    <n v="72.7"/>
    <n v="27.1"/>
    <n v="45.6"/>
    <n v="0.6272352132049519"/>
    <n v="2026"/>
    <s v="Q2"/>
    <n v="4"/>
    <s v="Apr"/>
  </r>
  <r>
    <n v="2839"/>
    <d v="2026-04-15T00:00:00"/>
    <n v="2026"/>
    <s v="Q4"/>
    <n v="4"/>
    <x v="3"/>
    <x v="1"/>
    <x v="14"/>
    <x v="2"/>
    <s v="New"/>
    <x v="2"/>
    <x v="9"/>
    <n v="1"/>
    <n v="47"/>
    <n v="0"/>
    <n v="18.64"/>
    <n v="47"/>
    <n v="18.64"/>
    <n v="28.36"/>
    <n v="0.60340425531914887"/>
    <n v="2026"/>
    <s v="Q2"/>
    <n v="4"/>
    <s v="Apr"/>
  </r>
  <r>
    <n v="4742"/>
    <d v="2026-04-15T00:00:00"/>
    <n v="2026"/>
    <s v="Q4"/>
    <n v="4"/>
    <x v="3"/>
    <x v="3"/>
    <x v="13"/>
    <x v="3"/>
    <s v="Returning"/>
    <x v="2"/>
    <x v="9"/>
    <n v="1"/>
    <n v="46.86"/>
    <n v="0"/>
    <n v="18.190000000000001"/>
    <n v="46.86"/>
    <n v="18.190000000000001"/>
    <n v="28.669999999999998"/>
    <n v="0.61182244985061884"/>
    <n v="2026"/>
    <s v="Q2"/>
    <n v="4"/>
    <s v="Apr"/>
  </r>
  <r>
    <n v="4899"/>
    <d v="2026-04-15T00:00:00"/>
    <n v="2026"/>
    <s v="Q4"/>
    <n v="4"/>
    <x v="3"/>
    <x v="0"/>
    <x v="9"/>
    <x v="0"/>
    <s v="New"/>
    <x v="3"/>
    <x v="13"/>
    <n v="2"/>
    <n v="82.13"/>
    <n v="0.05"/>
    <n v="39.909999999999997"/>
    <n v="156.047"/>
    <n v="79.819999999999993"/>
    <n v="76.227000000000004"/>
    <n v="0.48848744288579726"/>
    <n v="2026"/>
    <s v="Q2"/>
    <n v="4"/>
    <s v="Apr"/>
  </r>
  <r>
    <n v="5042"/>
    <d v="2026-04-15T00:00:00"/>
    <n v="2026"/>
    <s v="Q4"/>
    <n v="4"/>
    <x v="3"/>
    <x v="1"/>
    <x v="6"/>
    <x v="2"/>
    <s v="Business"/>
    <x v="2"/>
    <x v="18"/>
    <n v="1"/>
    <n v="163.16"/>
    <n v="0"/>
    <n v="88.78"/>
    <n v="163.16"/>
    <n v="88.78"/>
    <n v="74.38"/>
    <n v="0.45587153714145623"/>
    <n v="2026"/>
    <s v="Q2"/>
    <n v="4"/>
    <s v="Apr"/>
  </r>
  <r>
    <n v="2248"/>
    <d v="2026-04-16T00:00:00"/>
    <n v="2026"/>
    <s v="Q4"/>
    <n v="4"/>
    <x v="3"/>
    <x v="0"/>
    <x v="15"/>
    <x v="2"/>
    <s v="New"/>
    <x v="2"/>
    <x v="2"/>
    <n v="2"/>
    <n v="36.68"/>
    <n v="0.1"/>
    <n v="13.92"/>
    <n v="66.024000000000001"/>
    <n v="27.84"/>
    <n v="38.183999999999997"/>
    <n v="0.57833515085423481"/>
    <n v="2026"/>
    <s v="Q2"/>
    <n v="4"/>
    <s v="Apr"/>
  </r>
  <r>
    <n v="2427"/>
    <d v="2026-04-16T00:00:00"/>
    <n v="2026"/>
    <s v="Q4"/>
    <n v="4"/>
    <x v="3"/>
    <x v="3"/>
    <x v="13"/>
    <x v="0"/>
    <s v="New"/>
    <x v="2"/>
    <x v="9"/>
    <n v="1"/>
    <n v="45.82"/>
    <n v="0.1"/>
    <n v="18.48"/>
    <n v="41.238"/>
    <n v="18.48"/>
    <n v="22.757999999999999"/>
    <n v="0.55186963480285167"/>
    <n v="2026"/>
    <s v="Q2"/>
    <n v="4"/>
    <s v="Apr"/>
  </r>
  <r>
    <n v="2445"/>
    <d v="2026-04-16T00:00:00"/>
    <n v="2026"/>
    <s v="Q4"/>
    <n v="4"/>
    <x v="3"/>
    <x v="0"/>
    <x v="15"/>
    <x v="0"/>
    <s v="Returning"/>
    <x v="1"/>
    <x v="17"/>
    <n v="1"/>
    <n v="70.95"/>
    <n v="0"/>
    <n v="31.43"/>
    <n v="70.95"/>
    <n v="31.43"/>
    <n v="39.520000000000003"/>
    <n v="0.55701198026779419"/>
    <n v="2026"/>
    <s v="Q2"/>
    <n v="4"/>
    <s v="Apr"/>
  </r>
  <r>
    <n v="3311"/>
    <d v="2026-04-16T00:00:00"/>
    <n v="2026"/>
    <s v="Q4"/>
    <n v="4"/>
    <x v="3"/>
    <x v="1"/>
    <x v="11"/>
    <x v="0"/>
    <s v="New"/>
    <x v="2"/>
    <x v="9"/>
    <n v="1"/>
    <n v="46.68"/>
    <n v="0.05"/>
    <n v="18.350000000000001"/>
    <n v="44.345999999999997"/>
    <n v="18.350000000000001"/>
    <n v="25.995999999999995"/>
    <n v="0.58620845172056102"/>
    <n v="2026"/>
    <s v="Q2"/>
    <n v="4"/>
    <s v="Apr"/>
  </r>
  <r>
    <n v="3320"/>
    <d v="2026-04-16T00:00:00"/>
    <n v="2026"/>
    <s v="Q4"/>
    <n v="4"/>
    <x v="3"/>
    <x v="2"/>
    <x v="16"/>
    <x v="0"/>
    <s v="Business"/>
    <x v="2"/>
    <x v="18"/>
    <n v="5"/>
    <n v="164.31"/>
    <n v="0.05"/>
    <n v="85.41"/>
    <n v="780.47249999999997"/>
    <n v="427.04999999999995"/>
    <n v="353.42250000000001"/>
    <n v="0.45283145786686912"/>
    <n v="2026"/>
    <s v="Q2"/>
    <n v="4"/>
    <s v="Apr"/>
  </r>
  <r>
    <n v="3321"/>
    <d v="2026-04-16T00:00:00"/>
    <n v="2026"/>
    <s v="Q4"/>
    <n v="4"/>
    <x v="3"/>
    <x v="1"/>
    <x v="6"/>
    <x v="0"/>
    <s v="Business"/>
    <x v="2"/>
    <x v="2"/>
    <n v="3"/>
    <n v="35.57"/>
    <n v="0"/>
    <n v="13.67"/>
    <n v="106.71000000000001"/>
    <n v="41.01"/>
    <n v="65.700000000000017"/>
    <n v="0.61568737700309262"/>
    <n v="2026"/>
    <s v="Q2"/>
    <n v="4"/>
    <s v="Apr"/>
  </r>
  <r>
    <n v="5181"/>
    <d v="2026-04-16T00:00:00"/>
    <n v="2026"/>
    <s v="Q4"/>
    <n v="4"/>
    <x v="3"/>
    <x v="0"/>
    <x v="0"/>
    <x v="3"/>
    <s v="New"/>
    <x v="2"/>
    <x v="9"/>
    <n v="2"/>
    <n v="45.51"/>
    <n v="0.1"/>
    <n v="18.809999999999999"/>
    <n v="81.917999999999992"/>
    <n v="37.619999999999997"/>
    <n v="44.297999999999995"/>
    <n v="0.54076027246758951"/>
    <n v="2026"/>
    <s v="Q2"/>
    <n v="4"/>
    <s v="Apr"/>
  </r>
  <r>
    <n v="5187"/>
    <d v="2026-04-16T00:00:00"/>
    <n v="2026"/>
    <s v="Q4"/>
    <n v="4"/>
    <x v="3"/>
    <x v="3"/>
    <x v="8"/>
    <x v="0"/>
    <s v="Returning"/>
    <x v="3"/>
    <x v="7"/>
    <n v="2"/>
    <n v="198.32"/>
    <n v="0"/>
    <n v="106.8"/>
    <n v="396.64"/>
    <n v="213.6"/>
    <n v="183.04"/>
    <n v="0.46147640177490923"/>
    <n v="2026"/>
    <s v="Q2"/>
    <n v="4"/>
    <s v="Apr"/>
  </r>
  <r>
    <n v="605"/>
    <d v="2026-04-17T00:00:00"/>
    <n v="2026"/>
    <s v="Q4"/>
    <n v="4"/>
    <x v="3"/>
    <x v="3"/>
    <x v="8"/>
    <x v="3"/>
    <s v="Business"/>
    <x v="2"/>
    <x v="15"/>
    <n v="2"/>
    <n v="130.94"/>
    <n v="0"/>
    <n v="67.459999999999994"/>
    <n v="261.88"/>
    <n v="134.91999999999999"/>
    <n v="126.96000000000001"/>
    <n v="0.48480219948067821"/>
    <n v="2026"/>
    <s v="Q2"/>
    <n v="4"/>
    <s v="Apr"/>
  </r>
  <r>
    <n v="3244"/>
    <d v="2026-04-17T00:00:00"/>
    <n v="2026"/>
    <s v="Q4"/>
    <n v="4"/>
    <x v="3"/>
    <x v="1"/>
    <x v="11"/>
    <x v="3"/>
    <s v="Returning"/>
    <x v="2"/>
    <x v="15"/>
    <n v="1"/>
    <n v="131.62"/>
    <n v="0"/>
    <n v="66.95"/>
    <n v="131.62"/>
    <n v="66.95"/>
    <n v="64.67"/>
    <n v="0.49133870232487464"/>
    <n v="2026"/>
    <s v="Q2"/>
    <n v="4"/>
    <s v="Apr"/>
  </r>
  <r>
    <n v="4047"/>
    <d v="2026-04-17T00:00:00"/>
    <n v="2026"/>
    <s v="Q4"/>
    <n v="4"/>
    <x v="3"/>
    <x v="0"/>
    <x v="0"/>
    <x v="1"/>
    <s v="Business"/>
    <x v="2"/>
    <x v="18"/>
    <n v="8"/>
    <n v="168.34"/>
    <n v="0.15"/>
    <n v="88.7"/>
    <n v="1144.712"/>
    <n v="709.6"/>
    <n v="435.11199999999997"/>
    <n v="0.38010608781946897"/>
    <n v="2026"/>
    <s v="Q2"/>
    <n v="4"/>
    <s v="Apr"/>
  </r>
  <r>
    <n v="4101"/>
    <d v="2026-04-17T00:00:00"/>
    <n v="2026"/>
    <s v="Q4"/>
    <n v="4"/>
    <x v="3"/>
    <x v="1"/>
    <x v="6"/>
    <x v="0"/>
    <s v="Returning"/>
    <x v="3"/>
    <x v="13"/>
    <n v="1"/>
    <n v="81.040000000000006"/>
    <n v="0"/>
    <n v="39.97"/>
    <n v="81.040000000000006"/>
    <n v="39.97"/>
    <n v="41.070000000000007"/>
    <n v="0.50678677196446209"/>
    <n v="2026"/>
    <s v="Q2"/>
    <n v="4"/>
    <s v="Apr"/>
  </r>
  <r>
    <n v="4537"/>
    <d v="2026-04-17T00:00:00"/>
    <n v="2026"/>
    <s v="Q4"/>
    <n v="4"/>
    <x v="3"/>
    <x v="3"/>
    <x v="8"/>
    <x v="0"/>
    <s v="Business"/>
    <x v="3"/>
    <x v="13"/>
    <n v="3"/>
    <n v="81.53"/>
    <n v="0.05"/>
    <n v="38.630000000000003"/>
    <n v="232.3605"/>
    <n v="115.89000000000001"/>
    <n v="116.47049999999999"/>
    <n v="0.50124913657872139"/>
    <n v="2026"/>
    <s v="Q2"/>
    <n v="4"/>
    <s v="Apr"/>
  </r>
  <r>
    <n v="754"/>
    <d v="2026-04-18T00:00:00"/>
    <n v="2026"/>
    <s v="Q4"/>
    <n v="4"/>
    <x v="3"/>
    <x v="2"/>
    <x v="10"/>
    <x v="3"/>
    <s v="Returning"/>
    <x v="0"/>
    <x v="8"/>
    <n v="3"/>
    <n v="104.8"/>
    <n v="0.1"/>
    <n v="50.59"/>
    <n v="282.95999999999998"/>
    <n v="151.77000000000001"/>
    <n v="131.18999999999997"/>
    <n v="0.46363443596268017"/>
    <n v="2026"/>
    <s v="Q2"/>
    <n v="4"/>
    <s v="Apr"/>
  </r>
  <r>
    <n v="1340"/>
    <d v="2026-04-18T00:00:00"/>
    <n v="2026"/>
    <s v="Q4"/>
    <n v="4"/>
    <x v="3"/>
    <x v="3"/>
    <x v="8"/>
    <x v="0"/>
    <s v="New"/>
    <x v="4"/>
    <x v="16"/>
    <n v="2"/>
    <n v="51.24"/>
    <n v="0"/>
    <n v="22.52"/>
    <n v="102.48"/>
    <n v="45.04"/>
    <n v="57.440000000000005"/>
    <n v="0.56049960967993762"/>
    <n v="2026"/>
    <s v="Q2"/>
    <n v="4"/>
    <s v="Apr"/>
  </r>
  <r>
    <n v="1444"/>
    <d v="2026-04-18T00:00:00"/>
    <n v="2026"/>
    <s v="Q4"/>
    <n v="4"/>
    <x v="3"/>
    <x v="2"/>
    <x v="10"/>
    <x v="2"/>
    <s v="Returning"/>
    <x v="3"/>
    <x v="19"/>
    <n v="1"/>
    <n v="120.52"/>
    <n v="0.1"/>
    <n v="59.01"/>
    <n v="108.468"/>
    <n v="59.01"/>
    <n v="49.458000000000006"/>
    <n v="0.45596858059519862"/>
    <n v="2026"/>
    <s v="Q2"/>
    <n v="4"/>
    <s v="Apr"/>
  </r>
  <r>
    <n v="2390"/>
    <d v="2026-04-18T00:00:00"/>
    <n v="2026"/>
    <s v="Q4"/>
    <n v="4"/>
    <x v="3"/>
    <x v="3"/>
    <x v="8"/>
    <x v="2"/>
    <s v="Returning"/>
    <x v="3"/>
    <x v="13"/>
    <n v="1"/>
    <n v="80.98"/>
    <n v="0"/>
    <n v="40.19"/>
    <n v="80.98"/>
    <n v="40.19"/>
    <n v="40.790000000000006"/>
    <n v="0.50370461842430236"/>
    <n v="2026"/>
    <s v="Q2"/>
    <n v="4"/>
    <s v="Apr"/>
  </r>
  <r>
    <n v="3076"/>
    <d v="2026-04-18T00:00:00"/>
    <n v="2026"/>
    <s v="Q4"/>
    <n v="4"/>
    <x v="3"/>
    <x v="2"/>
    <x v="2"/>
    <x v="0"/>
    <s v="Business"/>
    <x v="3"/>
    <x v="13"/>
    <n v="2"/>
    <n v="82.58"/>
    <n v="0.1"/>
    <n v="39.93"/>
    <n v="148.64400000000001"/>
    <n v="79.86"/>
    <n v="68.784000000000006"/>
    <n v="0.46274319851457174"/>
    <n v="2026"/>
    <s v="Q2"/>
    <n v="4"/>
    <s v="Apr"/>
  </r>
  <r>
    <n v="3157"/>
    <d v="2026-04-18T00:00:00"/>
    <n v="2026"/>
    <s v="Q4"/>
    <n v="4"/>
    <x v="3"/>
    <x v="3"/>
    <x v="8"/>
    <x v="0"/>
    <s v="New"/>
    <x v="3"/>
    <x v="7"/>
    <n v="2"/>
    <n v="200.36"/>
    <n v="0"/>
    <n v="105.12"/>
    <n v="400.72"/>
    <n v="210.24"/>
    <n v="190.48000000000002"/>
    <n v="0.47534438011579161"/>
    <n v="2026"/>
    <s v="Q2"/>
    <n v="4"/>
    <s v="Apr"/>
  </r>
  <r>
    <n v="4516"/>
    <d v="2026-04-18T00:00:00"/>
    <n v="2026"/>
    <s v="Q4"/>
    <n v="4"/>
    <x v="3"/>
    <x v="2"/>
    <x v="5"/>
    <x v="0"/>
    <s v="Returning"/>
    <x v="3"/>
    <x v="7"/>
    <n v="1"/>
    <n v="196.24"/>
    <n v="0"/>
    <n v="106.34"/>
    <n v="196.24"/>
    <n v="106.34"/>
    <n v="89.9"/>
    <n v="0.45811251528740321"/>
    <n v="2026"/>
    <s v="Q2"/>
    <n v="4"/>
    <s v="Apr"/>
  </r>
  <r>
    <n v="5119"/>
    <d v="2026-04-18T00:00:00"/>
    <n v="2026"/>
    <s v="Q4"/>
    <n v="4"/>
    <x v="3"/>
    <x v="0"/>
    <x v="15"/>
    <x v="0"/>
    <s v="Business"/>
    <x v="1"/>
    <x v="1"/>
    <n v="1"/>
    <n v="93.32"/>
    <n v="0"/>
    <n v="44.82"/>
    <n v="93.32"/>
    <n v="44.82"/>
    <n v="48.499999999999993"/>
    <n v="0.51971710244320612"/>
    <n v="2026"/>
    <s v="Q2"/>
    <n v="4"/>
    <s v="Apr"/>
  </r>
  <r>
    <n v="125"/>
    <d v="2026-04-19T00:00:00"/>
    <n v="2026"/>
    <s v="Q4"/>
    <n v="4"/>
    <x v="3"/>
    <x v="3"/>
    <x v="7"/>
    <x v="0"/>
    <s v="Returning"/>
    <x v="0"/>
    <x v="8"/>
    <n v="2"/>
    <n v="101.61"/>
    <n v="0"/>
    <n v="49.9"/>
    <n v="203.22"/>
    <n v="99.8"/>
    <n v="103.42"/>
    <n v="0.50890660368074014"/>
    <n v="2026"/>
    <s v="Q2"/>
    <n v="4"/>
    <s v="Apr"/>
  </r>
  <r>
    <n v="728"/>
    <d v="2026-04-19T00:00:00"/>
    <n v="2026"/>
    <s v="Q4"/>
    <n v="4"/>
    <x v="3"/>
    <x v="1"/>
    <x v="14"/>
    <x v="0"/>
    <s v="Returning"/>
    <x v="0"/>
    <x v="8"/>
    <n v="1"/>
    <n v="104.91"/>
    <n v="0"/>
    <n v="51.68"/>
    <n v="104.91"/>
    <n v="51.68"/>
    <n v="53.23"/>
    <n v="0.50738728433895719"/>
    <n v="2026"/>
    <s v="Q2"/>
    <n v="4"/>
    <s v="Apr"/>
  </r>
  <r>
    <n v="1271"/>
    <d v="2026-04-19T00:00:00"/>
    <n v="2026"/>
    <s v="Q4"/>
    <n v="4"/>
    <x v="3"/>
    <x v="2"/>
    <x v="2"/>
    <x v="1"/>
    <s v="Business"/>
    <x v="4"/>
    <x v="10"/>
    <n v="8"/>
    <n v="39.99"/>
    <n v="0.15"/>
    <n v="14.92"/>
    <n v="271.93200000000002"/>
    <n v="119.36"/>
    <n v="152.572"/>
    <n v="0.56106673727255341"/>
    <n v="2026"/>
    <s v="Q2"/>
    <n v="4"/>
    <s v="Apr"/>
  </r>
  <r>
    <n v="1284"/>
    <d v="2026-04-19T00:00:00"/>
    <n v="2026"/>
    <s v="Q4"/>
    <n v="4"/>
    <x v="3"/>
    <x v="1"/>
    <x v="12"/>
    <x v="2"/>
    <s v="New"/>
    <x v="2"/>
    <x v="15"/>
    <n v="1"/>
    <n v="136.01"/>
    <n v="0"/>
    <n v="66.59"/>
    <n v="136.01"/>
    <n v="66.59"/>
    <n v="69.419999999999987"/>
    <n v="0.51040364679067707"/>
    <n v="2026"/>
    <s v="Q2"/>
    <n v="4"/>
    <s v="Apr"/>
  </r>
  <r>
    <n v="1657"/>
    <d v="2026-04-19T00:00:00"/>
    <n v="2026"/>
    <s v="Q4"/>
    <n v="4"/>
    <x v="3"/>
    <x v="0"/>
    <x v="0"/>
    <x v="1"/>
    <s v="Business"/>
    <x v="3"/>
    <x v="19"/>
    <n v="15"/>
    <n v="122.1"/>
    <n v="0.15"/>
    <n v="62.33"/>
    <n v="1556.7749999999999"/>
    <n v="934.94999999999993"/>
    <n v="621.82499999999993"/>
    <n v="0.39943151707857588"/>
    <n v="2026"/>
    <s v="Q2"/>
    <n v="4"/>
    <s v="Apr"/>
  </r>
  <r>
    <n v="2240"/>
    <d v="2026-04-19T00:00:00"/>
    <n v="2026"/>
    <s v="Q4"/>
    <n v="4"/>
    <x v="3"/>
    <x v="0"/>
    <x v="15"/>
    <x v="3"/>
    <s v="Returning"/>
    <x v="3"/>
    <x v="5"/>
    <n v="4"/>
    <n v="341.75"/>
    <n v="0.1"/>
    <n v="191.91"/>
    <n v="1230.3"/>
    <n v="767.64"/>
    <n v="462.65999999999997"/>
    <n v="0.37605462082418922"/>
    <n v="2026"/>
    <s v="Q2"/>
    <n v="4"/>
    <s v="Apr"/>
  </r>
  <r>
    <n v="3050"/>
    <d v="2026-04-19T00:00:00"/>
    <n v="2026"/>
    <s v="Q4"/>
    <n v="4"/>
    <x v="3"/>
    <x v="3"/>
    <x v="13"/>
    <x v="2"/>
    <s v="Returning"/>
    <x v="1"/>
    <x v="11"/>
    <n v="3"/>
    <n v="156.16"/>
    <n v="0.05"/>
    <n v="77.81"/>
    <n v="445.05599999999998"/>
    <n v="233.43"/>
    <n v="211.62599999999998"/>
    <n v="0.47550420621225192"/>
    <n v="2026"/>
    <s v="Q2"/>
    <n v="4"/>
    <s v="Apr"/>
  </r>
  <r>
    <n v="3213"/>
    <d v="2026-04-19T00:00:00"/>
    <n v="2026"/>
    <s v="Q4"/>
    <n v="4"/>
    <x v="3"/>
    <x v="0"/>
    <x v="15"/>
    <x v="0"/>
    <s v="Returning"/>
    <x v="2"/>
    <x v="15"/>
    <n v="2"/>
    <n v="132.53"/>
    <n v="0.05"/>
    <n v="66.39"/>
    <n v="251.80699999999999"/>
    <n v="132.78"/>
    <n v="119.02699999999999"/>
    <n v="0.47269138665724142"/>
    <n v="2026"/>
    <s v="Q2"/>
    <n v="4"/>
    <s v="Apr"/>
  </r>
  <r>
    <n v="3367"/>
    <d v="2026-04-19T00:00:00"/>
    <n v="2026"/>
    <s v="Q4"/>
    <n v="4"/>
    <x v="3"/>
    <x v="2"/>
    <x v="3"/>
    <x v="0"/>
    <s v="Returning"/>
    <x v="2"/>
    <x v="9"/>
    <n v="3"/>
    <n v="45.79"/>
    <n v="0"/>
    <n v="17.98"/>
    <n v="137.37"/>
    <n v="53.94"/>
    <n v="83.43"/>
    <n v="0.60733784669141733"/>
    <n v="2026"/>
    <s v="Q2"/>
    <n v="4"/>
    <s v="Apr"/>
  </r>
  <r>
    <n v="3885"/>
    <d v="2026-04-19T00:00:00"/>
    <n v="2026"/>
    <s v="Q4"/>
    <n v="4"/>
    <x v="3"/>
    <x v="0"/>
    <x v="15"/>
    <x v="0"/>
    <s v="New"/>
    <x v="2"/>
    <x v="15"/>
    <n v="2"/>
    <n v="133.97"/>
    <n v="0.15"/>
    <n v="67.36"/>
    <n v="227.749"/>
    <n v="134.72"/>
    <n v="93.028999999999996"/>
    <n v="0.40847160690057915"/>
    <n v="2026"/>
    <s v="Q2"/>
    <n v="4"/>
    <s v="Apr"/>
  </r>
  <r>
    <n v="4372"/>
    <d v="2026-04-19T00:00:00"/>
    <n v="2026"/>
    <s v="Q4"/>
    <n v="4"/>
    <x v="3"/>
    <x v="0"/>
    <x v="15"/>
    <x v="0"/>
    <s v="New"/>
    <x v="4"/>
    <x v="14"/>
    <n v="1"/>
    <n v="37.11"/>
    <n v="0.1"/>
    <n v="14.27"/>
    <n v="33.399000000000001"/>
    <n v="14.27"/>
    <n v="19.129000000000001"/>
    <n v="0.5727416988532591"/>
    <n v="2026"/>
    <s v="Q2"/>
    <n v="4"/>
    <s v="Apr"/>
  </r>
  <r>
    <n v="4417"/>
    <d v="2026-04-19T00:00:00"/>
    <n v="2026"/>
    <s v="Q4"/>
    <n v="4"/>
    <x v="3"/>
    <x v="3"/>
    <x v="8"/>
    <x v="2"/>
    <s v="New"/>
    <x v="3"/>
    <x v="5"/>
    <n v="3"/>
    <n v="334.01"/>
    <n v="0.15"/>
    <n v="192.17"/>
    <n v="851.72550000000001"/>
    <n v="576.51"/>
    <n v="275.21550000000002"/>
    <n v="0.32312699337990941"/>
    <n v="2026"/>
    <s v="Q2"/>
    <n v="4"/>
    <s v="Apr"/>
  </r>
  <r>
    <n v="1147"/>
    <d v="2026-04-20T00:00:00"/>
    <n v="2026"/>
    <s v="Q4"/>
    <n v="4"/>
    <x v="3"/>
    <x v="3"/>
    <x v="7"/>
    <x v="0"/>
    <s v="New"/>
    <x v="2"/>
    <x v="15"/>
    <n v="1"/>
    <n v="131.46"/>
    <n v="0"/>
    <n v="67.77"/>
    <n v="131.46"/>
    <n v="67.77"/>
    <n v="63.690000000000012"/>
    <n v="0.48448197170241902"/>
    <n v="2026"/>
    <s v="Q2"/>
    <n v="4"/>
    <s v="Apr"/>
  </r>
  <r>
    <n v="1514"/>
    <d v="2026-04-20T00:00:00"/>
    <n v="2026"/>
    <s v="Q4"/>
    <n v="4"/>
    <x v="3"/>
    <x v="2"/>
    <x v="3"/>
    <x v="2"/>
    <s v="Returning"/>
    <x v="1"/>
    <x v="17"/>
    <n v="3"/>
    <n v="72.48"/>
    <n v="0"/>
    <n v="32.36"/>
    <n v="217.44"/>
    <n v="97.08"/>
    <n v="120.36"/>
    <n v="0.55353200883002207"/>
    <n v="2026"/>
    <s v="Q2"/>
    <n v="4"/>
    <s v="Apr"/>
  </r>
  <r>
    <n v="1538"/>
    <d v="2026-04-20T00:00:00"/>
    <n v="2026"/>
    <s v="Q4"/>
    <n v="4"/>
    <x v="3"/>
    <x v="2"/>
    <x v="2"/>
    <x v="3"/>
    <s v="New"/>
    <x v="0"/>
    <x v="0"/>
    <n v="1"/>
    <n v="81.98"/>
    <n v="0"/>
    <n v="43.15"/>
    <n v="81.98"/>
    <n v="43.15"/>
    <n v="38.830000000000005"/>
    <n v="0.47365211027079779"/>
    <n v="2026"/>
    <s v="Q2"/>
    <n v="4"/>
    <s v="Apr"/>
  </r>
  <r>
    <n v="1679"/>
    <d v="2026-04-20T00:00:00"/>
    <n v="2026"/>
    <s v="Q4"/>
    <n v="4"/>
    <x v="3"/>
    <x v="3"/>
    <x v="13"/>
    <x v="3"/>
    <s v="Returning"/>
    <x v="2"/>
    <x v="9"/>
    <n v="1"/>
    <n v="46.71"/>
    <n v="0"/>
    <n v="18.18"/>
    <n v="46.71"/>
    <n v="18.18"/>
    <n v="28.53"/>
    <n v="0.61078998073217727"/>
    <n v="2026"/>
    <s v="Q2"/>
    <n v="4"/>
    <s v="Apr"/>
  </r>
  <r>
    <n v="1708"/>
    <d v="2026-04-20T00:00:00"/>
    <n v="2026"/>
    <s v="Q4"/>
    <n v="4"/>
    <x v="3"/>
    <x v="2"/>
    <x v="5"/>
    <x v="3"/>
    <s v="New"/>
    <x v="4"/>
    <x v="10"/>
    <n v="1"/>
    <n v="41.01"/>
    <n v="0"/>
    <n v="14.5"/>
    <n v="41.01"/>
    <n v="14.5"/>
    <n v="26.509999999999998"/>
    <n v="0.64642770056083876"/>
    <n v="2026"/>
    <s v="Q2"/>
    <n v="4"/>
    <s v="Apr"/>
  </r>
  <r>
    <n v="2686"/>
    <d v="2026-04-20T00:00:00"/>
    <n v="2026"/>
    <s v="Q4"/>
    <n v="4"/>
    <x v="3"/>
    <x v="1"/>
    <x v="12"/>
    <x v="0"/>
    <s v="Returning"/>
    <x v="1"/>
    <x v="17"/>
    <n v="1"/>
    <n v="70.45"/>
    <n v="0.05"/>
    <n v="31.98"/>
    <n v="66.927499999999995"/>
    <n v="31.98"/>
    <n v="34.947499999999991"/>
    <n v="0.52216951178514059"/>
    <n v="2026"/>
    <s v="Q2"/>
    <n v="4"/>
    <s v="Apr"/>
  </r>
  <r>
    <n v="3307"/>
    <d v="2026-04-20T00:00:00"/>
    <n v="2026"/>
    <s v="Q4"/>
    <n v="4"/>
    <x v="3"/>
    <x v="3"/>
    <x v="13"/>
    <x v="2"/>
    <s v="Business"/>
    <x v="0"/>
    <x v="4"/>
    <n v="2"/>
    <n v="51.39"/>
    <n v="0.05"/>
    <n v="22.28"/>
    <n v="97.640999999999991"/>
    <n v="44.56"/>
    <n v="53.080999999999989"/>
    <n v="0.54363433393758764"/>
    <n v="2026"/>
    <s v="Q2"/>
    <n v="4"/>
    <s v="Apr"/>
  </r>
  <r>
    <n v="3772"/>
    <d v="2026-04-20T00:00:00"/>
    <n v="2026"/>
    <s v="Q4"/>
    <n v="4"/>
    <x v="3"/>
    <x v="0"/>
    <x v="15"/>
    <x v="2"/>
    <s v="Returning"/>
    <x v="3"/>
    <x v="19"/>
    <n v="2"/>
    <n v="122.03"/>
    <n v="0"/>
    <n v="59.43"/>
    <n v="244.06"/>
    <n v="118.86"/>
    <n v="125.2"/>
    <n v="0.51298860935835455"/>
    <n v="2026"/>
    <s v="Q2"/>
    <n v="4"/>
    <s v="Apr"/>
  </r>
  <r>
    <n v="3877"/>
    <d v="2026-04-20T00:00:00"/>
    <n v="2026"/>
    <s v="Q4"/>
    <n v="4"/>
    <x v="3"/>
    <x v="3"/>
    <x v="4"/>
    <x v="0"/>
    <s v="New"/>
    <x v="2"/>
    <x v="15"/>
    <n v="3"/>
    <n v="132.07"/>
    <n v="0.05"/>
    <n v="66.41"/>
    <n v="376.39949999999999"/>
    <n v="199.23"/>
    <n v="177.1695"/>
    <n v="0.47069536489819991"/>
    <n v="2026"/>
    <s v="Q2"/>
    <n v="4"/>
    <s v="Apr"/>
  </r>
  <r>
    <n v="4117"/>
    <d v="2026-04-20T00:00:00"/>
    <n v="2026"/>
    <s v="Q4"/>
    <n v="4"/>
    <x v="3"/>
    <x v="3"/>
    <x v="7"/>
    <x v="3"/>
    <s v="Returning"/>
    <x v="0"/>
    <x v="6"/>
    <n v="1"/>
    <n v="41.04"/>
    <n v="0.1"/>
    <n v="17.02"/>
    <n v="36.936"/>
    <n v="17.02"/>
    <n v="19.916"/>
    <n v="0.53920294563569415"/>
    <n v="2026"/>
    <s v="Q2"/>
    <n v="4"/>
    <s v="Apr"/>
  </r>
  <r>
    <n v="4562"/>
    <d v="2026-04-20T00:00:00"/>
    <n v="2026"/>
    <s v="Q4"/>
    <n v="4"/>
    <x v="3"/>
    <x v="1"/>
    <x v="1"/>
    <x v="2"/>
    <s v="New"/>
    <x v="4"/>
    <x v="10"/>
    <n v="2"/>
    <n v="40.56"/>
    <n v="0"/>
    <n v="15.09"/>
    <n v="81.12"/>
    <n v="30.18"/>
    <n v="50.940000000000005"/>
    <n v="0.62795857988165682"/>
    <n v="2026"/>
    <s v="Q2"/>
    <n v="4"/>
    <s v="Apr"/>
  </r>
  <r>
    <n v="4683"/>
    <d v="2026-04-20T00:00:00"/>
    <n v="2026"/>
    <s v="Q4"/>
    <n v="4"/>
    <x v="3"/>
    <x v="2"/>
    <x v="16"/>
    <x v="0"/>
    <s v="Business"/>
    <x v="4"/>
    <x v="16"/>
    <n v="3"/>
    <n v="51.36"/>
    <n v="0"/>
    <n v="22.05"/>
    <n v="154.07999999999998"/>
    <n v="66.150000000000006"/>
    <n v="87.929999999999978"/>
    <n v="0.57067757009345788"/>
    <n v="2026"/>
    <s v="Q2"/>
    <n v="4"/>
    <s v="Apr"/>
  </r>
  <r>
    <n v="308"/>
    <d v="2026-04-21T00:00:00"/>
    <n v="2026"/>
    <s v="Q4"/>
    <n v="4"/>
    <x v="3"/>
    <x v="3"/>
    <x v="7"/>
    <x v="0"/>
    <s v="Returning"/>
    <x v="1"/>
    <x v="1"/>
    <n v="6"/>
    <n v="93.58"/>
    <n v="0"/>
    <n v="46.68"/>
    <n v="561.48"/>
    <n v="280.08"/>
    <n v="281.40000000000003"/>
    <n v="0.5011754648429152"/>
    <n v="2026"/>
    <s v="Q2"/>
    <n v="4"/>
    <s v="Apr"/>
  </r>
  <r>
    <n v="773"/>
    <d v="2026-04-21T00:00:00"/>
    <n v="2026"/>
    <s v="Q4"/>
    <n v="4"/>
    <x v="3"/>
    <x v="3"/>
    <x v="7"/>
    <x v="0"/>
    <s v="Business"/>
    <x v="0"/>
    <x v="0"/>
    <n v="5"/>
    <n v="80.16"/>
    <n v="0.1"/>
    <n v="42.5"/>
    <n v="360.71999999999997"/>
    <n v="212.5"/>
    <n v="148.21999999999997"/>
    <n v="0.41090042137946325"/>
    <n v="2026"/>
    <s v="Q2"/>
    <n v="4"/>
    <s v="Apr"/>
  </r>
  <r>
    <n v="1303"/>
    <d v="2026-04-21T00:00:00"/>
    <n v="2026"/>
    <s v="Q4"/>
    <n v="4"/>
    <x v="3"/>
    <x v="1"/>
    <x v="12"/>
    <x v="0"/>
    <s v="New"/>
    <x v="1"/>
    <x v="3"/>
    <n v="1"/>
    <n v="142.22999999999999"/>
    <n v="0.05"/>
    <n v="77.66"/>
    <n v="135.11849999999998"/>
    <n v="77.66"/>
    <n v="57.458499999999987"/>
    <n v="0.42524524768999061"/>
    <n v="2026"/>
    <s v="Q2"/>
    <n v="4"/>
    <s v="Apr"/>
  </r>
  <r>
    <n v="1348"/>
    <d v="2026-04-21T00:00:00"/>
    <n v="2026"/>
    <s v="Q4"/>
    <n v="4"/>
    <x v="3"/>
    <x v="1"/>
    <x v="14"/>
    <x v="0"/>
    <s v="Returning"/>
    <x v="1"/>
    <x v="17"/>
    <n v="2"/>
    <n v="71.77"/>
    <n v="0"/>
    <n v="32.450000000000003"/>
    <n v="143.54"/>
    <n v="64.900000000000006"/>
    <n v="78.639999999999986"/>
    <n v="0.54786122335237553"/>
    <n v="2026"/>
    <s v="Q2"/>
    <n v="4"/>
    <s v="Apr"/>
  </r>
  <r>
    <n v="1496"/>
    <d v="2026-04-21T00:00:00"/>
    <n v="2026"/>
    <s v="Q4"/>
    <n v="4"/>
    <x v="3"/>
    <x v="0"/>
    <x v="0"/>
    <x v="3"/>
    <s v="Returning"/>
    <x v="1"/>
    <x v="17"/>
    <n v="1"/>
    <n v="71.23"/>
    <n v="0.05"/>
    <n v="33.28"/>
    <n v="67.668499999999995"/>
    <n v="33.28"/>
    <n v="34.388499999999993"/>
    <n v="0.50819066478494423"/>
    <n v="2026"/>
    <s v="Q2"/>
    <n v="4"/>
    <s v="Apr"/>
  </r>
  <r>
    <n v="1695"/>
    <d v="2026-04-21T00:00:00"/>
    <n v="2026"/>
    <s v="Q4"/>
    <n v="4"/>
    <x v="3"/>
    <x v="0"/>
    <x v="0"/>
    <x v="2"/>
    <s v="Returning"/>
    <x v="1"/>
    <x v="17"/>
    <n v="1"/>
    <n v="71.239999999999995"/>
    <n v="0.1"/>
    <n v="33.07"/>
    <n v="64.116"/>
    <n v="33.07"/>
    <n v="31.045999999999999"/>
    <n v="0.48421610830369954"/>
    <n v="2026"/>
    <s v="Q2"/>
    <n v="4"/>
    <s v="Apr"/>
  </r>
  <r>
    <n v="2812"/>
    <d v="2026-04-21T00:00:00"/>
    <n v="2026"/>
    <s v="Q4"/>
    <n v="4"/>
    <x v="3"/>
    <x v="1"/>
    <x v="6"/>
    <x v="0"/>
    <s v="New"/>
    <x v="0"/>
    <x v="4"/>
    <n v="1"/>
    <n v="51.39"/>
    <n v="0"/>
    <n v="22.08"/>
    <n v="51.39"/>
    <n v="22.08"/>
    <n v="29.310000000000002"/>
    <n v="0.57034442498540572"/>
    <n v="2026"/>
    <s v="Q2"/>
    <n v="4"/>
    <s v="Apr"/>
  </r>
  <r>
    <n v="3017"/>
    <d v="2026-04-21T00:00:00"/>
    <n v="2026"/>
    <s v="Q4"/>
    <n v="4"/>
    <x v="3"/>
    <x v="1"/>
    <x v="12"/>
    <x v="0"/>
    <s v="Returning"/>
    <x v="0"/>
    <x v="8"/>
    <n v="1"/>
    <n v="102.64"/>
    <n v="0"/>
    <n v="51.86"/>
    <n v="102.64"/>
    <n v="51.86"/>
    <n v="50.78"/>
    <n v="0.49473889321901793"/>
    <n v="2026"/>
    <s v="Q2"/>
    <n v="4"/>
    <s v="Apr"/>
  </r>
  <r>
    <n v="3719"/>
    <d v="2026-04-21T00:00:00"/>
    <n v="2026"/>
    <s v="Q4"/>
    <n v="4"/>
    <x v="3"/>
    <x v="2"/>
    <x v="2"/>
    <x v="0"/>
    <s v="New"/>
    <x v="4"/>
    <x v="14"/>
    <n v="2"/>
    <n v="35.56"/>
    <n v="0.1"/>
    <n v="13.85"/>
    <n v="64.00800000000001"/>
    <n v="27.7"/>
    <n v="36.308000000000007"/>
    <n v="0.56724159480064995"/>
    <n v="2026"/>
    <s v="Q2"/>
    <n v="4"/>
    <s v="Apr"/>
  </r>
  <r>
    <n v="3920"/>
    <d v="2026-04-21T00:00:00"/>
    <n v="2026"/>
    <s v="Q4"/>
    <n v="4"/>
    <x v="3"/>
    <x v="1"/>
    <x v="11"/>
    <x v="0"/>
    <s v="Returning"/>
    <x v="0"/>
    <x v="8"/>
    <n v="2"/>
    <n v="100.39"/>
    <n v="0"/>
    <n v="49.05"/>
    <n v="200.78"/>
    <n v="98.1"/>
    <n v="102.68"/>
    <n v="0.51140551847793603"/>
    <n v="2026"/>
    <s v="Q2"/>
    <n v="4"/>
    <s v="Apr"/>
  </r>
  <r>
    <n v="4654"/>
    <d v="2026-04-21T00:00:00"/>
    <n v="2026"/>
    <s v="Q4"/>
    <n v="4"/>
    <x v="3"/>
    <x v="0"/>
    <x v="15"/>
    <x v="2"/>
    <s v="Returning"/>
    <x v="3"/>
    <x v="7"/>
    <n v="2"/>
    <n v="191.51"/>
    <n v="0.1"/>
    <n v="101.25"/>
    <n v="344.71800000000002"/>
    <n v="202.5"/>
    <n v="142.21800000000002"/>
    <n v="0.41256331262075091"/>
    <n v="2026"/>
    <s v="Q2"/>
    <n v="4"/>
    <s v="Apr"/>
  </r>
  <r>
    <n v="4920"/>
    <d v="2026-04-21T00:00:00"/>
    <n v="2026"/>
    <s v="Q4"/>
    <n v="4"/>
    <x v="3"/>
    <x v="1"/>
    <x v="12"/>
    <x v="2"/>
    <s v="New"/>
    <x v="1"/>
    <x v="3"/>
    <n v="2"/>
    <n v="147.30000000000001"/>
    <n v="0"/>
    <n v="81.2"/>
    <n v="294.60000000000002"/>
    <n v="162.4"/>
    <n v="132.20000000000002"/>
    <n v="0.44874405974202308"/>
    <n v="2026"/>
    <s v="Q2"/>
    <n v="4"/>
    <s v="Apr"/>
  </r>
  <r>
    <n v="5191"/>
    <d v="2026-04-21T00:00:00"/>
    <n v="2026"/>
    <s v="Q4"/>
    <n v="4"/>
    <x v="3"/>
    <x v="1"/>
    <x v="11"/>
    <x v="2"/>
    <s v="Returning"/>
    <x v="0"/>
    <x v="0"/>
    <n v="1"/>
    <n v="79.92"/>
    <n v="0.1"/>
    <n v="43.13"/>
    <n v="71.927999999999997"/>
    <n v="43.13"/>
    <n v="28.797999999999995"/>
    <n v="0.40037259481703918"/>
    <n v="2026"/>
    <s v="Q2"/>
    <n v="4"/>
    <s v="Apr"/>
  </r>
  <r>
    <n v="413"/>
    <d v="2026-04-22T00:00:00"/>
    <n v="2026"/>
    <s v="Q4"/>
    <n v="4"/>
    <x v="3"/>
    <x v="1"/>
    <x v="1"/>
    <x v="0"/>
    <s v="Returning"/>
    <x v="3"/>
    <x v="5"/>
    <n v="2"/>
    <n v="344.29"/>
    <n v="0.1"/>
    <n v="192.66"/>
    <n v="619.72200000000009"/>
    <n v="385.32"/>
    <n v="234.4020000000001"/>
    <n v="0.37823733867766524"/>
    <n v="2026"/>
    <s v="Q2"/>
    <n v="4"/>
    <s v="Apr"/>
  </r>
  <r>
    <n v="1658"/>
    <d v="2026-04-22T00:00:00"/>
    <n v="2026"/>
    <s v="Q4"/>
    <n v="4"/>
    <x v="3"/>
    <x v="2"/>
    <x v="5"/>
    <x v="0"/>
    <s v="Returning"/>
    <x v="1"/>
    <x v="11"/>
    <n v="1"/>
    <n v="151.15"/>
    <n v="0"/>
    <n v="77.680000000000007"/>
    <n v="151.15"/>
    <n v="77.680000000000007"/>
    <n v="73.47"/>
    <n v="0.48607343698312933"/>
    <n v="2026"/>
    <s v="Q2"/>
    <n v="4"/>
    <s v="Apr"/>
  </r>
  <r>
    <n v="2024"/>
    <d v="2026-04-22T00:00:00"/>
    <n v="2026"/>
    <s v="Q4"/>
    <n v="4"/>
    <x v="3"/>
    <x v="1"/>
    <x v="6"/>
    <x v="2"/>
    <s v="New"/>
    <x v="3"/>
    <x v="13"/>
    <n v="1"/>
    <n v="81.73"/>
    <n v="0.05"/>
    <n v="39.979999999999997"/>
    <n v="77.643500000000003"/>
    <n v="39.979999999999997"/>
    <n v="37.663500000000006"/>
    <n v="0.48508246021882068"/>
    <n v="2026"/>
    <s v="Q2"/>
    <n v="4"/>
    <s v="Apr"/>
  </r>
  <r>
    <n v="3980"/>
    <d v="2026-04-22T00:00:00"/>
    <n v="2026"/>
    <s v="Q4"/>
    <n v="4"/>
    <x v="3"/>
    <x v="3"/>
    <x v="4"/>
    <x v="2"/>
    <s v="New"/>
    <x v="1"/>
    <x v="3"/>
    <n v="1"/>
    <n v="142.53"/>
    <n v="0.05"/>
    <n v="77.77"/>
    <n v="135.40350000000001"/>
    <n v="77.77"/>
    <n v="57.633500000000012"/>
    <n v="0.4256426163282338"/>
    <n v="2026"/>
    <s v="Q2"/>
    <n v="4"/>
    <s v="Apr"/>
  </r>
  <r>
    <n v="4239"/>
    <d v="2026-04-22T00:00:00"/>
    <n v="2026"/>
    <s v="Q4"/>
    <n v="4"/>
    <x v="3"/>
    <x v="1"/>
    <x v="1"/>
    <x v="0"/>
    <s v="New"/>
    <x v="3"/>
    <x v="13"/>
    <n v="2"/>
    <n v="83.24"/>
    <n v="0"/>
    <n v="40.03"/>
    <n v="166.48"/>
    <n v="80.06"/>
    <n v="86.419999999999987"/>
    <n v="0.51910139356078799"/>
    <n v="2026"/>
    <s v="Q2"/>
    <n v="4"/>
    <s v="Apr"/>
  </r>
  <r>
    <n v="4761"/>
    <d v="2026-04-22T00:00:00"/>
    <n v="2026"/>
    <s v="Q4"/>
    <n v="4"/>
    <x v="3"/>
    <x v="0"/>
    <x v="0"/>
    <x v="3"/>
    <s v="New"/>
    <x v="1"/>
    <x v="3"/>
    <n v="1"/>
    <n v="141.99"/>
    <n v="0.05"/>
    <n v="79.7"/>
    <n v="134.8905"/>
    <n v="79.7"/>
    <n v="55.1905"/>
    <n v="0.40915038494186023"/>
    <n v="2026"/>
    <s v="Q2"/>
    <n v="4"/>
    <s v="Apr"/>
  </r>
  <r>
    <n v="5160"/>
    <d v="2026-04-22T00:00:00"/>
    <n v="2026"/>
    <s v="Q4"/>
    <n v="4"/>
    <x v="3"/>
    <x v="1"/>
    <x v="12"/>
    <x v="0"/>
    <s v="New"/>
    <x v="4"/>
    <x v="14"/>
    <n v="2"/>
    <n v="35.94"/>
    <n v="0.05"/>
    <n v="14.17"/>
    <n v="68.285999999999987"/>
    <n v="28.34"/>
    <n v="39.945999999999984"/>
    <n v="0.5849808159798493"/>
    <n v="2026"/>
    <s v="Q2"/>
    <n v="4"/>
    <s v="Apr"/>
  </r>
  <r>
    <n v="2224"/>
    <d v="2026-04-23T00:00:00"/>
    <n v="2026"/>
    <s v="Q4"/>
    <n v="4"/>
    <x v="3"/>
    <x v="1"/>
    <x v="1"/>
    <x v="0"/>
    <s v="New"/>
    <x v="4"/>
    <x v="16"/>
    <n v="3"/>
    <n v="49.55"/>
    <n v="0"/>
    <n v="22.55"/>
    <n v="148.64999999999998"/>
    <n v="67.650000000000006"/>
    <n v="80.999999999999972"/>
    <n v="0.54490413723511588"/>
    <n v="2026"/>
    <s v="Q2"/>
    <n v="4"/>
    <s v="Apr"/>
  </r>
  <r>
    <n v="2832"/>
    <d v="2026-04-23T00:00:00"/>
    <n v="2026"/>
    <s v="Q4"/>
    <n v="4"/>
    <x v="3"/>
    <x v="3"/>
    <x v="8"/>
    <x v="3"/>
    <s v="Returning"/>
    <x v="4"/>
    <x v="10"/>
    <n v="1"/>
    <n v="39.89"/>
    <n v="0.05"/>
    <n v="15.06"/>
    <n v="37.895499999999998"/>
    <n v="15.06"/>
    <n v="22.835499999999996"/>
    <n v="0.60259133670224685"/>
    <n v="2026"/>
    <s v="Q2"/>
    <n v="4"/>
    <s v="Apr"/>
  </r>
  <r>
    <n v="3000"/>
    <d v="2026-04-23T00:00:00"/>
    <n v="2026"/>
    <s v="Q4"/>
    <n v="4"/>
    <x v="3"/>
    <x v="3"/>
    <x v="7"/>
    <x v="3"/>
    <s v="New"/>
    <x v="4"/>
    <x v="10"/>
    <n v="1"/>
    <n v="40.630000000000003"/>
    <n v="0.1"/>
    <n v="14.67"/>
    <n v="36.567"/>
    <n v="14.67"/>
    <n v="21.896999999999998"/>
    <n v="0.59881860694068423"/>
    <n v="2026"/>
    <s v="Q2"/>
    <n v="4"/>
    <s v="Apr"/>
  </r>
  <r>
    <n v="3206"/>
    <d v="2026-04-23T00:00:00"/>
    <n v="2026"/>
    <s v="Q4"/>
    <n v="4"/>
    <x v="3"/>
    <x v="3"/>
    <x v="8"/>
    <x v="3"/>
    <s v="Returning"/>
    <x v="0"/>
    <x v="6"/>
    <n v="4"/>
    <n v="39.78"/>
    <n v="0.05"/>
    <n v="16.7"/>
    <n v="151.16399999999999"/>
    <n v="66.8"/>
    <n v="84.36399999999999"/>
    <n v="0.55809584292556425"/>
    <n v="2026"/>
    <s v="Q2"/>
    <n v="4"/>
    <s v="Apr"/>
  </r>
  <r>
    <n v="3777"/>
    <d v="2026-04-23T00:00:00"/>
    <n v="2026"/>
    <s v="Q4"/>
    <n v="4"/>
    <x v="3"/>
    <x v="3"/>
    <x v="4"/>
    <x v="3"/>
    <s v="Business"/>
    <x v="1"/>
    <x v="1"/>
    <n v="1"/>
    <n v="92.74"/>
    <n v="0"/>
    <n v="46.1"/>
    <n v="92.74"/>
    <n v="46.1"/>
    <n v="46.639999999999993"/>
    <n v="0.50291136510675005"/>
    <n v="2026"/>
    <s v="Q2"/>
    <n v="4"/>
    <s v="Apr"/>
  </r>
  <r>
    <n v="4980"/>
    <d v="2026-04-23T00:00:00"/>
    <n v="2026"/>
    <s v="Q4"/>
    <n v="4"/>
    <x v="3"/>
    <x v="1"/>
    <x v="6"/>
    <x v="2"/>
    <s v="Returning"/>
    <x v="3"/>
    <x v="19"/>
    <n v="2"/>
    <n v="120.49"/>
    <n v="0.1"/>
    <n v="62.23"/>
    <n v="216.88200000000001"/>
    <n v="124.46"/>
    <n v="92.422000000000011"/>
    <n v="0.42613955976060719"/>
    <n v="2026"/>
    <s v="Q2"/>
    <n v="4"/>
    <s v="Apr"/>
  </r>
  <r>
    <n v="1102"/>
    <d v="2026-04-24T00:00:00"/>
    <n v="2026"/>
    <s v="Q4"/>
    <n v="4"/>
    <x v="3"/>
    <x v="1"/>
    <x v="6"/>
    <x v="0"/>
    <s v="Business"/>
    <x v="1"/>
    <x v="17"/>
    <n v="2"/>
    <n v="70.53"/>
    <n v="0"/>
    <n v="32.229999999999997"/>
    <n v="141.06"/>
    <n v="64.459999999999994"/>
    <n v="76.600000000000009"/>
    <n v="0.54303133418403526"/>
    <n v="2026"/>
    <s v="Q2"/>
    <n v="4"/>
    <s v="Apr"/>
  </r>
  <r>
    <n v="1333"/>
    <d v="2026-04-24T00:00:00"/>
    <n v="2026"/>
    <s v="Q4"/>
    <n v="4"/>
    <x v="3"/>
    <x v="1"/>
    <x v="14"/>
    <x v="0"/>
    <s v="New"/>
    <x v="1"/>
    <x v="1"/>
    <n v="1"/>
    <n v="90.87"/>
    <n v="0.1"/>
    <n v="44.4"/>
    <n v="81.783000000000001"/>
    <n v="44.4"/>
    <n v="37.383000000000003"/>
    <n v="0.45709988628443565"/>
    <n v="2026"/>
    <s v="Q2"/>
    <n v="4"/>
    <s v="Apr"/>
  </r>
  <r>
    <n v="1369"/>
    <d v="2026-04-24T00:00:00"/>
    <n v="2026"/>
    <s v="Q4"/>
    <n v="4"/>
    <x v="3"/>
    <x v="1"/>
    <x v="14"/>
    <x v="1"/>
    <s v="Returning"/>
    <x v="4"/>
    <x v="12"/>
    <n v="3"/>
    <n v="124.31"/>
    <n v="0.2"/>
    <n v="67.97"/>
    <n v="298.34399999999999"/>
    <n v="203.91"/>
    <n v="94.433999999999997"/>
    <n v="0.31652723031131846"/>
    <n v="2026"/>
    <s v="Q2"/>
    <n v="4"/>
    <s v="Apr"/>
  </r>
  <r>
    <n v="1712"/>
    <d v="2026-04-24T00:00:00"/>
    <n v="2026"/>
    <s v="Q4"/>
    <n v="4"/>
    <x v="3"/>
    <x v="1"/>
    <x v="1"/>
    <x v="1"/>
    <s v="Returning"/>
    <x v="0"/>
    <x v="6"/>
    <n v="15"/>
    <n v="41.21"/>
    <n v="0.15"/>
    <n v="16.760000000000002"/>
    <n v="525.42750000000001"/>
    <n v="251.40000000000003"/>
    <n v="274.02749999999997"/>
    <n v="0.52153246642020068"/>
    <n v="2026"/>
    <s v="Q2"/>
    <n v="4"/>
    <s v="Apr"/>
  </r>
  <r>
    <n v="2229"/>
    <d v="2026-04-24T00:00:00"/>
    <n v="2026"/>
    <s v="Q4"/>
    <n v="4"/>
    <x v="3"/>
    <x v="0"/>
    <x v="0"/>
    <x v="0"/>
    <s v="New"/>
    <x v="1"/>
    <x v="3"/>
    <n v="2"/>
    <n v="145.75"/>
    <n v="0.1"/>
    <n v="78.900000000000006"/>
    <n v="262.35000000000002"/>
    <n v="157.80000000000001"/>
    <n v="104.55000000000001"/>
    <n v="0.39851343624928531"/>
    <n v="2026"/>
    <s v="Q2"/>
    <n v="4"/>
    <s v="Apr"/>
  </r>
  <r>
    <n v="3458"/>
    <d v="2026-04-24T00:00:00"/>
    <n v="2026"/>
    <s v="Q4"/>
    <n v="4"/>
    <x v="3"/>
    <x v="2"/>
    <x v="3"/>
    <x v="0"/>
    <s v="New"/>
    <x v="2"/>
    <x v="15"/>
    <n v="1"/>
    <n v="134.86000000000001"/>
    <n v="0"/>
    <n v="66.040000000000006"/>
    <n v="134.86000000000001"/>
    <n v="66.040000000000006"/>
    <n v="68.820000000000007"/>
    <n v="0.51030698502150373"/>
    <n v="2026"/>
    <s v="Q2"/>
    <n v="4"/>
    <s v="Apr"/>
  </r>
  <r>
    <n v="4637"/>
    <d v="2026-04-24T00:00:00"/>
    <n v="2026"/>
    <s v="Q4"/>
    <n v="4"/>
    <x v="3"/>
    <x v="3"/>
    <x v="13"/>
    <x v="2"/>
    <s v="New"/>
    <x v="2"/>
    <x v="15"/>
    <n v="1"/>
    <n v="136.07"/>
    <n v="0"/>
    <n v="65.17"/>
    <n v="136.07"/>
    <n v="65.17"/>
    <n v="70.899999999999991"/>
    <n v="0.52105533916366575"/>
    <n v="2026"/>
    <s v="Q2"/>
    <n v="4"/>
    <s v="Apr"/>
  </r>
  <r>
    <n v="4726"/>
    <d v="2026-04-24T00:00:00"/>
    <n v="2026"/>
    <s v="Q4"/>
    <n v="4"/>
    <x v="3"/>
    <x v="0"/>
    <x v="15"/>
    <x v="2"/>
    <s v="Business"/>
    <x v="2"/>
    <x v="9"/>
    <n v="1"/>
    <n v="47.25"/>
    <n v="0.1"/>
    <n v="18.25"/>
    <n v="42.524999999999999"/>
    <n v="18.25"/>
    <n v="24.274999999999999"/>
    <n v="0.57084068195179305"/>
    <n v="2026"/>
    <s v="Q2"/>
    <n v="4"/>
    <s v="Apr"/>
  </r>
  <r>
    <n v="4838"/>
    <d v="2026-04-24T00:00:00"/>
    <n v="2026"/>
    <s v="Q4"/>
    <n v="4"/>
    <x v="3"/>
    <x v="0"/>
    <x v="0"/>
    <x v="0"/>
    <s v="Business"/>
    <x v="0"/>
    <x v="6"/>
    <n v="2"/>
    <n v="41.32"/>
    <n v="0.1"/>
    <n v="16.66"/>
    <n v="74.376000000000005"/>
    <n v="33.32"/>
    <n v="41.056000000000004"/>
    <n v="0.5520060234484242"/>
    <n v="2026"/>
    <s v="Q2"/>
    <n v="4"/>
    <s v="Apr"/>
  </r>
  <r>
    <n v="5075"/>
    <d v="2026-04-24T00:00:00"/>
    <n v="2026"/>
    <s v="Q4"/>
    <n v="4"/>
    <x v="3"/>
    <x v="0"/>
    <x v="15"/>
    <x v="3"/>
    <s v="New"/>
    <x v="0"/>
    <x v="0"/>
    <n v="2"/>
    <n v="81.75"/>
    <n v="0"/>
    <n v="41.92"/>
    <n v="163.5"/>
    <n v="83.84"/>
    <n v="79.66"/>
    <n v="0.48721712538226297"/>
    <n v="2026"/>
    <s v="Q2"/>
    <n v="4"/>
    <s v="Apr"/>
  </r>
  <r>
    <n v="149"/>
    <d v="2026-04-25T00:00:00"/>
    <n v="2026"/>
    <s v="Q4"/>
    <n v="4"/>
    <x v="3"/>
    <x v="1"/>
    <x v="12"/>
    <x v="0"/>
    <s v="Returning"/>
    <x v="2"/>
    <x v="2"/>
    <n v="1"/>
    <n v="36.020000000000003"/>
    <n v="0.05"/>
    <n v="13.72"/>
    <n v="34.219000000000001"/>
    <n v="13.72"/>
    <n v="20.499000000000002"/>
    <n v="0.59905315760250155"/>
    <n v="2026"/>
    <s v="Q2"/>
    <n v="4"/>
    <s v="Apr"/>
  </r>
  <r>
    <n v="449"/>
    <d v="2026-04-25T00:00:00"/>
    <n v="2026"/>
    <s v="Q4"/>
    <n v="4"/>
    <x v="3"/>
    <x v="2"/>
    <x v="5"/>
    <x v="0"/>
    <s v="Business"/>
    <x v="2"/>
    <x v="2"/>
    <n v="1"/>
    <n v="36.68"/>
    <n v="0"/>
    <n v="13.27"/>
    <n v="36.68"/>
    <n v="13.27"/>
    <n v="23.41"/>
    <n v="0.63822246455834242"/>
    <n v="2026"/>
    <s v="Q2"/>
    <n v="4"/>
    <s v="Apr"/>
  </r>
  <r>
    <n v="1422"/>
    <d v="2026-04-25T00:00:00"/>
    <n v="2026"/>
    <s v="Q4"/>
    <n v="4"/>
    <x v="3"/>
    <x v="3"/>
    <x v="8"/>
    <x v="1"/>
    <s v="Business"/>
    <x v="3"/>
    <x v="5"/>
    <n v="6"/>
    <n v="348.16"/>
    <n v="0.1"/>
    <n v="198.24"/>
    <n v="1880.0640000000001"/>
    <n v="1189.44"/>
    <n v="690.62400000000002"/>
    <n v="0.36734068627450978"/>
    <n v="2026"/>
    <s v="Q2"/>
    <n v="4"/>
    <s v="Apr"/>
  </r>
  <r>
    <n v="3248"/>
    <d v="2026-04-25T00:00:00"/>
    <n v="2026"/>
    <s v="Q4"/>
    <n v="4"/>
    <x v="3"/>
    <x v="2"/>
    <x v="16"/>
    <x v="0"/>
    <s v="Returning"/>
    <x v="0"/>
    <x v="6"/>
    <n v="2"/>
    <n v="39.799999999999997"/>
    <n v="0.05"/>
    <n v="16.23"/>
    <n v="75.61999999999999"/>
    <n v="32.46"/>
    <n v="43.159999999999989"/>
    <n v="0.57074847923829664"/>
    <n v="2026"/>
    <s v="Q2"/>
    <n v="4"/>
    <s v="Apr"/>
  </r>
  <r>
    <n v="3445"/>
    <d v="2026-04-25T00:00:00"/>
    <n v="2026"/>
    <s v="Q4"/>
    <n v="4"/>
    <x v="3"/>
    <x v="0"/>
    <x v="15"/>
    <x v="0"/>
    <s v="Returning"/>
    <x v="0"/>
    <x v="6"/>
    <n v="5"/>
    <n v="39.369999999999997"/>
    <n v="0.05"/>
    <n v="16.760000000000002"/>
    <n v="187.00749999999999"/>
    <n v="83.800000000000011"/>
    <n v="103.20749999999998"/>
    <n v="0.55188963009504954"/>
    <n v="2026"/>
    <s v="Q2"/>
    <n v="4"/>
    <s v="Apr"/>
  </r>
  <r>
    <n v="3930"/>
    <d v="2026-04-25T00:00:00"/>
    <n v="2026"/>
    <s v="Q4"/>
    <n v="4"/>
    <x v="3"/>
    <x v="1"/>
    <x v="12"/>
    <x v="3"/>
    <s v="Returning"/>
    <x v="4"/>
    <x v="10"/>
    <n v="2"/>
    <n v="40.85"/>
    <n v="0"/>
    <n v="14.99"/>
    <n v="81.7"/>
    <n v="29.98"/>
    <n v="51.72"/>
    <n v="0.633047735618115"/>
    <n v="2026"/>
    <s v="Q2"/>
    <n v="4"/>
    <s v="Apr"/>
  </r>
  <r>
    <n v="3969"/>
    <d v="2026-04-25T00:00:00"/>
    <n v="2026"/>
    <s v="Q4"/>
    <n v="4"/>
    <x v="3"/>
    <x v="3"/>
    <x v="8"/>
    <x v="3"/>
    <s v="Returning"/>
    <x v="1"/>
    <x v="1"/>
    <n v="1"/>
    <n v="92.91"/>
    <n v="0.05"/>
    <n v="46"/>
    <n v="88.264499999999998"/>
    <n v="46"/>
    <n v="42.264499999999998"/>
    <n v="0.4788391709010984"/>
    <n v="2026"/>
    <s v="Q2"/>
    <n v="4"/>
    <s v="Apr"/>
  </r>
  <r>
    <n v="4190"/>
    <d v="2026-04-25T00:00:00"/>
    <n v="2026"/>
    <s v="Q4"/>
    <n v="4"/>
    <x v="3"/>
    <x v="3"/>
    <x v="13"/>
    <x v="0"/>
    <s v="New"/>
    <x v="1"/>
    <x v="11"/>
    <n v="1"/>
    <n v="152.01"/>
    <n v="0"/>
    <n v="80.33"/>
    <n v="152.01"/>
    <n v="80.33"/>
    <n v="71.679999999999993"/>
    <n v="0.47154792447865268"/>
    <n v="2026"/>
    <s v="Q2"/>
    <n v="4"/>
    <s v="Apr"/>
  </r>
  <r>
    <n v="4442"/>
    <d v="2026-04-25T00:00:00"/>
    <n v="2026"/>
    <s v="Q4"/>
    <n v="4"/>
    <x v="3"/>
    <x v="1"/>
    <x v="6"/>
    <x v="3"/>
    <s v="New"/>
    <x v="2"/>
    <x v="2"/>
    <n v="1"/>
    <n v="36.65"/>
    <n v="0"/>
    <n v="13.28"/>
    <n v="36.65"/>
    <n v="13.28"/>
    <n v="23.369999999999997"/>
    <n v="0.63765347885402446"/>
    <n v="2026"/>
    <s v="Q2"/>
    <n v="4"/>
    <s v="Apr"/>
  </r>
  <r>
    <n v="228"/>
    <d v="2026-04-26T00:00:00"/>
    <n v="2026"/>
    <s v="Q4"/>
    <n v="4"/>
    <x v="3"/>
    <x v="3"/>
    <x v="8"/>
    <x v="0"/>
    <s v="Returning"/>
    <x v="3"/>
    <x v="13"/>
    <n v="5"/>
    <n v="80.819999999999993"/>
    <n v="0"/>
    <n v="40.47"/>
    <n v="404.09999999999997"/>
    <n v="202.35"/>
    <n v="201.74999999999997"/>
    <n v="0.49925760950259834"/>
    <n v="2026"/>
    <s v="Q2"/>
    <n v="4"/>
    <s v="Apr"/>
  </r>
  <r>
    <n v="2101"/>
    <d v="2026-04-26T00:00:00"/>
    <n v="2026"/>
    <s v="Q4"/>
    <n v="4"/>
    <x v="3"/>
    <x v="3"/>
    <x v="4"/>
    <x v="0"/>
    <s v="New"/>
    <x v="1"/>
    <x v="3"/>
    <n v="4"/>
    <n v="144.69999999999999"/>
    <n v="0"/>
    <n v="79.41"/>
    <n v="578.79999999999995"/>
    <n v="317.64"/>
    <n v="261.15999999999997"/>
    <n v="0.45120939875604699"/>
    <n v="2026"/>
    <s v="Q2"/>
    <n v="4"/>
    <s v="Apr"/>
  </r>
  <r>
    <n v="2590"/>
    <d v="2026-04-26T00:00:00"/>
    <n v="2026"/>
    <s v="Q4"/>
    <n v="4"/>
    <x v="3"/>
    <x v="1"/>
    <x v="6"/>
    <x v="2"/>
    <s v="New"/>
    <x v="4"/>
    <x v="14"/>
    <n v="2"/>
    <n v="36.51"/>
    <n v="0.1"/>
    <n v="14.18"/>
    <n v="65.718000000000004"/>
    <n v="28.36"/>
    <n v="37.358000000000004"/>
    <n v="0.56845917404668433"/>
    <n v="2026"/>
    <s v="Q2"/>
    <n v="4"/>
    <s v="Apr"/>
  </r>
  <r>
    <n v="2957"/>
    <d v="2026-04-26T00:00:00"/>
    <n v="2026"/>
    <s v="Q4"/>
    <n v="4"/>
    <x v="3"/>
    <x v="3"/>
    <x v="7"/>
    <x v="3"/>
    <s v="New"/>
    <x v="2"/>
    <x v="2"/>
    <n v="3"/>
    <n v="36.58"/>
    <n v="0.05"/>
    <n v="13.71"/>
    <n v="104.25299999999999"/>
    <n v="41.13"/>
    <n v="63.122999999999983"/>
    <n v="0.60547897902218628"/>
    <n v="2026"/>
    <s v="Q2"/>
    <n v="4"/>
    <s v="Apr"/>
  </r>
  <r>
    <n v="4270"/>
    <d v="2026-04-26T00:00:00"/>
    <n v="2026"/>
    <s v="Q4"/>
    <n v="4"/>
    <x v="3"/>
    <x v="3"/>
    <x v="7"/>
    <x v="2"/>
    <s v="Business"/>
    <x v="3"/>
    <x v="7"/>
    <n v="2"/>
    <n v="191.59"/>
    <n v="0"/>
    <n v="102.52"/>
    <n v="383.18"/>
    <n v="205.04"/>
    <n v="178.14000000000001"/>
    <n v="0.46489900307949272"/>
    <n v="2026"/>
    <s v="Q2"/>
    <n v="4"/>
    <s v="Apr"/>
  </r>
  <r>
    <n v="4324"/>
    <d v="2026-04-26T00:00:00"/>
    <n v="2026"/>
    <s v="Q4"/>
    <n v="4"/>
    <x v="3"/>
    <x v="3"/>
    <x v="8"/>
    <x v="1"/>
    <s v="Business"/>
    <x v="3"/>
    <x v="5"/>
    <n v="6"/>
    <n v="337.24"/>
    <n v="0.05"/>
    <n v="198.63"/>
    <n v="1922.268"/>
    <n v="1191.78"/>
    <n v="730.48800000000006"/>
    <n v="0.38001360892445801"/>
    <n v="2026"/>
    <s v="Q2"/>
    <n v="4"/>
    <s v="Apr"/>
  </r>
  <r>
    <n v="5010"/>
    <d v="2026-04-26T00:00:00"/>
    <n v="2026"/>
    <s v="Q4"/>
    <n v="4"/>
    <x v="3"/>
    <x v="3"/>
    <x v="7"/>
    <x v="1"/>
    <s v="Business"/>
    <x v="2"/>
    <x v="9"/>
    <n v="3"/>
    <n v="46.2"/>
    <n v="0.1"/>
    <n v="18.149999999999999"/>
    <n v="124.74000000000002"/>
    <n v="54.449999999999996"/>
    <n v="70.29000000000002"/>
    <n v="0.5634920634920636"/>
    <n v="2026"/>
    <s v="Q2"/>
    <n v="4"/>
    <s v="Apr"/>
  </r>
  <r>
    <n v="5092"/>
    <d v="2026-04-26T00:00:00"/>
    <n v="2026"/>
    <s v="Q4"/>
    <n v="4"/>
    <x v="3"/>
    <x v="1"/>
    <x v="1"/>
    <x v="3"/>
    <s v="Business"/>
    <x v="4"/>
    <x v="16"/>
    <n v="4"/>
    <n v="50.84"/>
    <n v="0.05"/>
    <n v="22.63"/>
    <n v="193.19200000000001"/>
    <n v="90.52"/>
    <n v="102.67200000000001"/>
    <n v="0.53145057766367143"/>
    <n v="2026"/>
    <s v="Q2"/>
    <n v="4"/>
    <s v="Apr"/>
  </r>
  <r>
    <n v="1061"/>
    <d v="2026-04-27T00:00:00"/>
    <n v="2026"/>
    <s v="Q4"/>
    <n v="4"/>
    <x v="3"/>
    <x v="3"/>
    <x v="13"/>
    <x v="0"/>
    <s v="Returning"/>
    <x v="2"/>
    <x v="18"/>
    <n v="1"/>
    <n v="166.5"/>
    <n v="0"/>
    <n v="85.55"/>
    <n v="166.5"/>
    <n v="85.55"/>
    <n v="80.95"/>
    <n v="0.4861861861861862"/>
    <n v="2026"/>
    <s v="Q2"/>
    <n v="4"/>
    <s v="Apr"/>
  </r>
  <r>
    <n v="1099"/>
    <d v="2026-04-27T00:00:00"/>
    <n v="2026"/>
    <s v="Q4"/>
    <n v="4"/>
    <x v="3"/>
    <x v="3"/>
    <x v="4"/>
    <x v="3"/>
    <s v="New"/>
    <x v="1"/>
    <x v="17"/>
    <n v="1"/>
    <n v="70.2"/>
    <n v="0"/>
    <n v="32.06"/>
    <n v="70.2"/>
    <n v="32.06"/>
    <n v="38.14"/>
    <n v="0.5433048433048433"/>
    <n v="2026"/>
    <s v="Q2"/>
    <n v="4"/>
    <s v="Apr"/>
  </r>
  <r>
    <n v="3500"/>
    <d v="2026-04-27T00:00:00"/>
    <n v="2026"/>
    <s v="Q4"/>
    <n v="4"/>
    <x v="3"/>
    <x v="1"/>
    <x v="12"/>
    <x v="0"/>
    <s v="New"/>
    <x v="4"/>
    <x v="16"/>
    <n v="4"/>
    <n v="50.67"/>
    <n v="0"/>
    <n v="22.62"/>
    <n v="202.68"/>
    <n v="90.48"/>
    <n v="112.2"/>
    <n v="0.55358200118413259"/>
    <n v="2026"/>
    <s v="Q2"/>
    <n v="4"/>
    <s v="Apr"/>
  </r>
  <r>
    <n v="3856"/>
    <d v="2026-04-27T00:00:00"/>
    <n v="2026"/>
    <s v="Q4"/>
    <n v="4"/>
    <x v="3"/>
    <x v="1"/>
    <x v="11"/>
    <x v="2"/>
    <s v="New"/>
    <x v="2"/>
    <x v="18"/>
    <n v="3"/>
    <n v="161.05000000000001"/>
    <n v="0.05"/>
    <n v="87.43"/>
    <n v="458.99250000000001"/>
    <n v="262.29000000000002"/>
    <n v="196.70249999999999"/>
    <n v="0.4285527541299694"/>
    <n v="2026"/>
    <s v="Q2"/>
    <n v="4"/>
    <s v="Apr"/>
  </r>
  <r>
    <n v="4044"/>
    <d v="2026-04-27T00:00:00"/>
    <n v="2026"/>
    <s v="Q4"/>
    <n v="4"/>
    <x v="3"/>
    <x v="1"/>
    <x v="6"/>
    <x v="1"/>
    <s v="New"/>
    <x v="4"/>
    <x v="12"/>
    <n v="10"/>
    <n v="124.59"/>
    <n v="0.15"/>
    <n v="67.14"/>
    <n v="1059.0150000000001"/>
    <n v="671.4"/>
    <n v="387.61500000000012"/>
    <n v="0.36601464568490538"/>
    <n v="2026"/>
    <s v="Q2"/>
    <n v="4"/>
    <s v="Apr"/>
  </r>
  <r>
    <n v="4235"/>
    <d v="2026-04-27T00:00:00"/>
    <n v="2026"/>
    <s v="Q4"/>
    <n v="4"/>
    <x v="3"/>
    <x v="2"/>
    <x v="16"/>
    <x v="0"/>
    <s v="Business"/>
    <x v="4"/>
    <x v="16"/>
    <n v="1"/>
    <n v="50.18"/>
    <n v="0"/>
    <n v="22.05"/>
    <n v="50.18"/>
    <n v="22.05"/>
    <n v="28.13"/>
    <n v="0.56058190514149064"/>
    <n v="2026"/>
    <s v="Q2"/>
    <n v="4"/>
    <s v="Apr"/>
  </r>
  <r>
    <n v="122"/>
    <d v="2026-04-28T00:00:00"/>
    <n v="2026"/>
    <s v="Q4"/>
    <n v="4"/>
    <x v="3"/>
    <x v="1"/>
    <x v="11"/>
    <x v="0"/>
    <s v="New"/>
    <x v="3"/>
    <x v="13"/>
    <n v="1"/>
    <n v="83.38"/>
    <n v="0"/>
    <n v="38.979999999999997"/>
    <n v="83.38"/>
    <n v="38.979999999999997"/>
    <n v="44.4"/>
    <n v="0.53250179899256422"/>
    <n v="2026"/>
    <s v="Q2"/>
    <n v="4"/>
    <s v="Apr"/>
  </r>
  <r>
    <n v="239"/>
    <d v="2026-04-28T00:00:00"/>
    <n v="2026"/>
    <s v="Q4"/>
    <n v="4"/>
    <x v="3"/>
    <x v="3"/>
    <x v="7"/>
    <x v="0"/>
    <s v="Returning"/>
    <x v="2"/>
    <x v="2"/>
    <n v="1"/>
    <n v="35.549999999999997"/>
    <n v="0.05"/>
    <n v="13.25"/>
    <n v="33.772499999999994"/>
    <n v="13.25"/>
    <n v="20.522499999999994"/>
    <n v="0.60766896143311855"/>
    <n v="2026"/>
    <s v="Q2"/>
    <n v="4"/>
    <s v="Apr"/>
  </r>
  <r>
    <n v="356"/>
    <d v="2026-04-28T00:00:00"/>
    <n v="2026"/>
    <s v="Q4"/>
    <n v="4"/>
    <x v="3"/>
    <x v="3"/>
    <x v="8"/>
    <x v="2"/>
    <s v="New"/>
    <x v="1"/>
    <x v="11"/>
    <n v="1"/>
    <n v="154.36000000000001"/>
    <n v="0"/>
    <n v="77.760000000000005"/>
    <n v="154.36000000000001"/>
    <n v="77.760000000000005"/>
    <n v="76.600000000000009"/>
    <n v="0.49624254988338951"/>
    <n v="2026"/>
    <s v="Q2"/>
    <n v="4"/>
    <s v="Apr"/>
  </r>
  <r>
    <n v="785"/>
    <d v="2026-04-28T00:00:00"/>
    <n v="2026"/>
    <s v="Q4"/>
    <n v="4"/>
    <x v="3"/>
    <x v="0"/>
    <x v="9"/>
    <x v="3"/>
    <s v="New"/>
    <x v="1"/>
    <x v="11"/>
    <n v="1"/>
    <n v="155.68"/>
    <n v="0"/>
    <n v="77.97"/>
    <n v="155.68"/>
    <n v="77.97"/>
    <n v="77.710000000000008"/>
    <n v="0.49916495375128472"/>
    <n v="2026"/>
    <s v="Q2"/>
    <n v="4"/>
    <s v="Apr"/>
  </r>
  <r>
    <n v="2325"/>
    <d v="2026-04-28T00:00:00"/>
    <n v="2026"/>
    <s v="Q4"/>
    <n v="4"/>
    <x v="3"/>
    <x v="0"/>
    <x v="0"/>
    <x v="0"/>
    <s v="Returning"/>
    <x v="4"/>
    <x v="10"/>
    <n v="1"/>
    <n v="40.950000000000003"/>
    <n v="0.15"/>
    <n v="14.89"/>
    <n v="34.807500000000005"/>
    <n v="14.89"/>
    <n v="19.917500000000004"/>
    <n v="0.57221863104216053"/>
    <n v="2026"/>
    <s v="Q2"/>
    <n v="4"/>
    <s v="Apr"/>
  </r>
  <r>
    <n v="2566"/>
    <d v="2026-04-28T00:00:00"/>
    <n v="2026"/>
    <s v="Q4"/>
    <n v="4"/>
    <x v="3"/>
    <x v="3"/>
    <x v="13"/>
    <x v="3"/>
    <s v="Returning"/>
    <x v="2"/>
    <x v="9"/>
    <n v="3"/>
    <n v="47.28"/>
    <n v="0.05"/>
    <n v="18.52"/>
    <n v="134.74799999999999"/>
    <n v="55.56"/>
    <n v="79.187999999999988"/>
    <n v="0.58767477068305274"/>
    <n v="2026"/>
    <s v="Q2"/>
    <n v="4"/>
    <s v="Apr"/>
  </r>
  <r>
    <n v="3105"/>
    <d v="2026-04-28T00:00:00"/>
    <n v="2026"/>
    <s v="Q4"/>
    <n v="4"/>
    <x v="3"/>
    <x v="3"/>
    <x v="7"/>
    <x v="0"/>
    <s v="Returning"/>
    <x v="4"/>
    <x v="16"/>
    <n v="4"/>
    <n v="51.57"/>
    <n v="0.1"/>
    <n v="22.58"/>
    <n v="185.65200000000002"/>
    <n v="90.32"/>
    <n v="95.332000000000022"/>
    <n v="0.51349837330058401"/>
    <n v="2026"/>
    <s v="Q2"/>
    <n v="4"/>
    <s v="Apr"/>
  </r>
  <r>
    <n v="3167"/>
    <d v="2026-04-28T00:00:00"/>
    <n v="2026"/>
    <s v="Q4"/>
    <n v="4"/>
    <x v="3"/>
    <x v="3"/>
    <x v="8"/>
    <x v="0"/>
    <s v="Business"/>
    <x v="0"/>
    <x v="4"/>
    <n v="1"/>
    <n v="51.61"/>
    <n v="0"/>
    <n v="23"/>
    <n v="51.61"/>
    <n v="23"/>
    <n v="28.61"/>
    <n v="0.55434993218368533"/>
    <n v="2026"/>
    <s v="Q2"/>
    <n v="4"/>
    <s v="Apr"/>
  </r>
  <r>
    <n v="4396"/>
    <d v="2026-04-28T00:00:00"/>
    <n v="2026"/>
    <s v="Q4"/>
    <n v="4"/>
    <x v="3"/>
    <x v="0"/>
    <x v="15"/>
    <x v="2"/>
    <s v="Returning"/>
    <x v="4"/>
    <x v="16"/>
    <n v="1"/>
    <n v="50.56"/>
    <n v="0.05"/>
    <n v="22.06"/>
    <n v="48.031999999999996"/>
    <n v="22.06"/>
    <n v="25.971999999999998"/>
    <n v="0.54072285143237842"/>
    <n v="2026"/>
    <s v="Q2"/>
    <n v="4"/>
    <s v="Apr"/>
  </r>
  <r>
    <n v="4475"/>
    <d v="2026-04-28T00:00:00"/>
    <n v="2026"/>
    <s v="Q4"/>
    <n v="4"/>
    <x v="3"/>
    <x v="2"/>
    <x v="5"/>
    <x v="3"/>
    <s v="Business"/>
    <x v="2"/>
    <x v="18"/>
    <n v="2"/>
    <n v="165.74"/>
    <n v="0"/>
    <n v="87.73"/>
    <n v="331.48"/>
    <n v="175.46"/>
    <n v="156.02000000000001"/>
    <n v="0.47067696391939184"/>
    <n v="2026"/>
    <s v="Q2"/>
    <n v="4"/>
    <s v="Apr"/>
  </r>
  <r>
    <n v="4482"/>
    <d v="2026-04-28T00:00:00"/>
    <n v="2026"/>
    <s v="Q4"/>
    <n v="4"/>
    <x v="3"/>
    <x v="2"/>
    <x v="2"/>
    <x v="0"/>
    <s v="Business"/>
    <x v="4"/>
    <x v="14"/>
    <n v="3"/>
    <n v="36.770000000000003"/>
    <n v="0"/>
    <n v="13.63"/>
    <n v="110.31"/>
    <n v="40.89"/>
    <n v="69.42"/>
    <n v="0.62931737829752521"/>
    <n v="2026"/>
    <s v="Q2"/>
    <n v="4"/>
    <s v="Apr"/>
  </r>
  <r>
    <n v="5022"/>
    <d v="2026-04-28T00:00:00"/>
    <n v="2026"/>
    <s v="Q4"/>
    <n v="4"/>
    <x v="3"/>
    <x v="3"/>
    <x v="7"/>
    <x v="0"/>
    <s v="Business"/>
    <x v="3"/>
    <x v="7"/>
    <n v="2"/>
    <n v="196.37"/>
    <n v="0"/>
    <n v="101.73"/>
    <n v="392.74"/>
    <n v="203.46"/>
    <n v="189.28"/>
    <n v="0.48194734429902736"/>
    <n v="2026"/>
    <s v="Q2"/>
    <n v="4"/>
    <s v="Apr"/>
  </r>
  <r>
    <n v="1304"/>
    <d v="2026-04-29T00:00:00"/>
    <n v="2026"/>
    <s v="Q4"/>
    <n v="4"/>
    <x v="3"/>
    <x v="0"/>
    <x v="0"/>
    <x v="3"/>
    <s v="Returning"/>
    <x v="2"/>
    <x v="2"/>
    <n v="2"/>
    <n v="35.33"/>
    <n v="0"/>
    <n v="13.69"/>
    <n v="70.66"/>
    <n v="27.38"/>
    <n v="43.28"/>
    <n v="0.61251061420888764"/>
    <n v="2026"/>
    <s v="Q2"/>
    <n v="4"/>
    <s v="Apr"/>
  </r>
  <r>
    <n v="3008"/>
    <d v="2026-04-29T00:00:00"/>
    <n v="2026"/>
    <s v="Q4"/>
    <n v="4"/>
    <x v="3"/>
    <x v="2"/>
    <x v="2"/>
    <x v="1"/>
    <s v="Business"/>
    <x v="2"/>
    <x v="9"/>
    <n v="4"/>
    <n v="46.43"/>
    <n v="0.1"/>
    <n v="18.04"/>
    <n v="167.148"/>
    <n v="72.16"/>
    <n v="94.988"/>
    <n v="0.56828678775695796"/>
    <n v="2026"/>
    <s v="Q2"/>
    <n v="4"/>
    <s v="Apr"/>
  </r>
  <r>
    <n v="4140"/>
    <d v="2026-04-29T00:00:00"/>
    <n v="2026"/>
    <s v="Q4"/>
    <n v="4"/>
    <x v="3"/>
    <x v="3"/>
    <x v="7"/>
    <x v="3"/>
    <s v="New"/>
    <x v="4"/>
    <x v="12"/>
    <n v="1"/>
    <n v="125.25"/>
    <n v="0"/>
    <n v="70.88"/>
    <n v="125.25"/>
    <n v="70.88"/>
    <n v="54.370000000000005"/>
    <n v="0.43409181636726552"/>
    <n v="2026"/>
    <s v="Q2"/>
    <n v="4"/>
    <s v="Apr"/>
  </r>
  <r>
    <n v="4151"/>
    <d v="2026-04-29T00:00:00"/>
    <n v="2026"/>
    <s v="Q4"/>
    <n v="4"/>
    <x v="3"/>
    <x v="1"/>
    <x v="14"/>
    <x v="0"/>
    <s v="Returning"/>
    <x v="3"/>
    <x v="5"/>
    <n v="1"/>
    <n v="341.98"/>
    <n v="0"/>
    <n v="192.43"/>
    <n v="341.98"/>
    <n v="192.43"/>
    <n v="149.55000000000001"/>
    <n v="0.43730627522077314"/>
    <n v="2026"/>
    <s v="Q2"/>
    <n v="4"/>
    <s v="Apr"/>
  </r>
  <r>
    <n v="4650"/>
    <d v="2026-04-29T00:00:00"/>
    <n v="2026"/>
    <s v="Q4"/>
    <n v="4"/>
    <x v="3"/>
    <x v="1"/>
    <x v="6"/>
    <x v="3"/>
    <s v="Business"/>
    <x v="4"/>
    <x v="10"/>
    <n v="1"/>
    <n v="40.04"/>
    <n v="0"/>
    <n v="14.72"/>
    <n v="40.04"/>
    <n v="14.72"/>
    <n v="25.32"/>
    <n v="0.63236763236763238"/>
    <n v="2026"/>
    <s v="Q2"/>
    <n v="4"/>
    <s v="Apr"/>
  </r>
  <r>
    <n v="4897"/>
    <d v="2026-04-29T00:00:00"/>
    <n v="2026"/>
    <s v="Q4"/>
    <n v="4"/>
    <x v="3"/>
    <x v="3"/>
    <x v="13"/>
    <x v="0"/>
    <s v="Returning"/>
    <x v="0"/>
    <x v="6"/>
    <n v="3"/>
    <n v="40.47"/>
    <n v="0.05"/>
    <n v="17.14"/>
    <n v="115.33949999999999"/>
    <n v="51.42"/>
    <n v="63.919499999999985"/>
    <n v="0.5541856866034619"/>
    <n v="2026"/>
    <s v="Q2"/>
    <n v="4"/>
    <s v="Apr"/>
  </r>
  <r>
    <n v="792"/>
    <d v="2026-04-30T00:00:00"/>
    <n v="2026"/>
    <s v="Q4"/>
    <n v="4"/>
    <x v="3"/>
    <x v="3"/>
    <x v="8"/>
    <x v="1"/>
    <s v="Returning"/>
    <x v="3"/>
    <x v="13"/>
    <n v="6"/>
    <n v="83.7"/>
    <n v="0.2"/>
    <n v="38.58"/>
    <n v="401.76000000000005"/>
    <n v="231.48"/>
    <n v="170.28000000000006"/>
    <n v="0.42383512544802876"/>
    <n v="2026"/>
    <s v="Q2"/>
    <n v="4"/>
    <s v="Apr"/>
  </r>
  <r>
    <n v="1796"/>
    <d v="2026-04-30T00:00:00"/>
    <n v="2026"/>
    <s v="Q4"/>
    <n v="4"/>
    <x v="3"/>
    <x v="0"/>
    <x v="15"/>
    <x v="0"/>
    <s v="Returning"/>
    <x v="3"/>
    <x v="13"/>
    <n v="4"/>
    <n v="83.27"/>
    <n v="0"/>
    <n v="39.979999999999997"/>
    <n v="333.08"/>
    <n v="159.91999999999999"/>
    <n v="173.16"/>
    <n v="0.51987510507986068"/>
    <n v="2026"/>
    <s v="Q2"/>
    <n v="4"/>
    <s v="Apr"/>
  </r>
  <r>
    <n v="3222"/>
    <d v="2026-04-30T00:00:00"/>
    <n v="2026"/>
    <s v="Q4"/>
    <n v="4"/>
    <x v="3"/>
    <x v="2"/>
    <x v="16"/>
    <x v="1"/>
    <s v="Business"/>
    <x v="3"/>
    <x v="19"/>
    <n v="3"/>
    <n v="126.03"/>
    <n v="0.1"/>
    <n v="61.75"/>
    <n v="340.28100000000006"/>
    <n v="185.25"/>
    <n v="155.03100000000006"/>
    <n v="0.45559699189787273"/>
    <n v="2026"/>
    <s v="Q2"/>
    <n v="4"/>
    <s v="Apr"/>
  </r>
  <r>
    <n v="3237"/>
    <d v="2026-04-30T00:00:00"/>
    <n v="2026"/>
    <s v="Q4"/>
    <n v="4"/>
    <x v="3"/>
    <x v="1"/>
    <x v="14"/>
    <x v="0"/>
    <s v="New"/>
    <x v="3"/>
    <x v="19"/>
    <n v="1"/>
    <n v="122.86"/>
    <n v="0.05"/>
    <n v="59.22"/>
    <n v="116.717"/>
    <n v="59.22"/>
    <n v="57.497"/>
    <n v="0.49261889870370212"/>
    <n v="2026"/>
    <s v="Q2"/>
    <n v="4"/>
    <s v="Apr"/>
  </r>
  <r>
    <n v="3695"/>
    <d v="2026-04-30T00:00:00"/>
    <n v="2026"/>
    <s v="Q4"/>
    <n v="4"/>
    <x v="3"/>
    <x v="2"/>
    <x v="2"/>
    <x v="0"/>
    <s v="New"/>
    <x v="0"/>
    <x v="6"/>
    <n v="1"/>
    <n v="39.44"/>
    <n v="0.1"/>
    <n v="16.63"/>
    <n v="35.496000000000002"/>
    <n v="16.63"/>
    <n v="18.866000000000003"/>
    <n v="0.53149650664863657"/>
    <n v="2026"/>
    <s v="Q2"/>
    <n v="4"/>
    <s v="Apr"/>
  </r>
  <r>
    <n v="5148"/>
    <d v="2026-04-30T00:00:00"/>
    <n v="2026"/>
    <s v="Q4"/>
    <n v="4"/>
    <x v="3"/>
    <x v="2"/>
    <x v="10"/>
    <x v="0"/>
    <s v="Returning"/>
    <x v="2"/>
    <x v="15"/>
    <n v="1"/>
    <n v="130.34"/>
    <n v="0.1"/>
    <n v="66.680000000000007"/>
    <n v="117.30600000000001"/>
    <n v="66.680000000000007"/>
    <n v="50.626000000000005"/>
    <n v="0.43157212759790631"/>
    <n v="2026"/>
    <s v="Q2"/>
    <n v="4"/>
    <s v="Apr"/>
  </r>
  <r>
    <n v="534"/>
    <d v="2026-05-01T00:00:00"/>
    <n v="2026"/>
    <s v="Q5"/>
    <n v="5"/>
    <x v="4"/>
    <x v="1"/>
    <x v="12"/>
    <x v="0"/>
    <s v="Business"/>
    <x v="1"/>
    <x v="11"/>
    <n v="1"/>
    <n v="154.86000000000001"/>
    <n v="0"/>
    <n v="78.37"/>
    <n v="154.86000000000001"/>
    <n v="78.37"/>
    <n v="76.490000000000009"/>
    <n v="0.49393000129148912"/>
    <n v="2026"/>
    <s v="Q2"/>
    <n v="5"/>
    <s v="May"/>
  </r>
  <r>
    <n v="551"/>
    <d v="2026-05-01T00:00:00"/>
    <n v="2026"/>
    <s v="Q5"/>
    <n v="5"/>
    <x v="4"/>
    <x v="3"/>
    <x v="8"/>
    <x v="2"/>
    <s v="Returning"/>
    <x v="0"/>
    <x v="8"/>
    <n v="4"/>
    <n v="103.64"/>
    <n v="0"/>
    <n v="50.59"/>
    <n v="414.56"/>
    <n v="202.36"/>
    <n v="212.2"/>
    <n v="0.51186800463141646"/>
    <n v="2026"/>
    <s v="Q2"/>
    <n v="5"/>
    <s v="May"/>
  </r>
  <r>
    <n v="2110"/>
    <d v="2026-05-01T00:00:00"/>
    <n v="2026"/>
    <s v="Q5"/>
    <n v="5"/>
    <x v="4"/>
    <x v="0"/>
    <x v="15"/>
    <x v="0"/>
    <s v="Returning"/>
    <x v="2"/>
    <x v="18"/>
    <n v="1"/>
    <n v="164.49"/>
    <n v="0.05"/>
    <n v="87.81"/>
    <n v="156.2655"/>
    <n v="87.81"/>
    <n v="68.455500000000001"/>
    <n v="0.43807174328306631"/>
    <n v="2026"/>
    <s v="Q2"/>
    <n v="5"/>
    <s v="May"/>
  </r>
  <r>
    <n v="2217"/>
    <d v="2026-05-01T00:00:00"/>
    <n v="2026"/>
    <s v="Q5"/>
    <n v="5"/>
    <x v="4"/>
    <x v="3"/>
    <x v="8"/>
    <x v="1"/>
    <s v="Returning"/>
    <x v="2"/>
    <x v="18"/>
    <n v="3"/>
    <n v="163.44999999999999"/>
    <n v="0.05"/>
    <n v="87.54"/>
    <n v="465.83249999999992"/>
    <n v="262.62"/>
    <n v="203.21249999999992"/>
    <n v="0.4362351274331438"/>
    <n v="2026"/>
    <s v="Q2"/>
    <n v="5"/>
    <s v="May"/>
  </r>
  <r>
    <n v="2544"/>
    <d v="2026-05-01T00:00:00"/>
    <n v="2026"/>
    <s v="Q5"/>
    <n v="5"/>
    <x v="4"/>
    <x v="3"/>
    <x v="4"/>
    <x v="0"/>
    <s v="Returning"/>
    <x v="1"/>
    <x v="17"/>
    <n v="1"/>
    <n v="71.87"/>
    <n v="0.05"/>
    <n v="31.97"/>
    <n v="68.276499999999999"/>
    <n v="31.97"/>
    <n v="36.3065"/>
    <n v="0.53175690025118449"/>
    <n v="2026"/>
    <s v="Q2"/>
    <n v="5"/>
    <s v="May"/>
  </r>
  <r>
    <n v="3678"/>
    <d v="2026-05-01T00:00:00"/>
    <n v="2026"/>
    <s v="Q5"/>
    <n v="5"/>
    <x v="4"/>
    <x v="1"/>
    <x v="14"/>
    <x v="3"/>
    <s v="Returning"/>
    <x v="3"/>
    <x v="7"/>
    <n v="2"/>
    <n v="194.97"/>
    <n v="0"/>
    <n v="101.14"/>
    <n v="389.94"/>
    <n v="202.28"/>
    <n v="187.66"/>
    <n v="0.48125352618351541"/>
    <n v="2026"/>
    <s v="Q2"/>
    <n v="5"/>
    <s v="May"/>
  </r>
  <r>
    <n v="3726"/>
    <d v="2026-05-01T00:00:00"/>
    <n v="2026"/>
    <s v="Q5"/>
    <n v="5"/>
    <x v="4"/>
    <x v="3"/>
    <x v="8"/>
    <x v="3"/>
    <s v="Returning"/>
    <x v="0"/>
    <x v="4"/>
    <n v="2"/>
    <n v="49.53"/>
    <n v="0"/>
    <n v="22.91"/>
    <n v="99.06"/>
    <n v="45.82"/>
    <n v="53.24"/>
    <n v="0.53745204926307288"/>
    <n v="2026"/>
    <s v="Q2"/>
    <n v="5"/>
    <s v="May"/>
  </r>
  <r>
    <n v="3897"/>
    <d v="2026-05-01T00:00:00"/>
    <n v="2026"/>
    <s v="Q5"/>
    <n v="5"/>
    <x v="4"/>
    <x v="3"/>
    <x v="8"/>
    <x v="1"/>
    <s v="Business"/>
    <x v="4"/>
    <x v="14"/>
    <n v="4"/>
    <n v="35.619999999999997"/>
    <n v="0.15"/>
    <n v="13.76"/>
    <n v="121.10799999999999"/>
    <n v="55.04"/>
    <n v="66.067999999999984"/>
    <n v="0.54552960993493405"/>
    <n v="2026"/>
    <s v="Q2"/>
    <n v="5"/>
    <s v="May"/>
  </r>
  <r>
    <n v="1262"/>
    <d v="2026-05-02T00:00:00"/>
    <n v="2026"/>
    <s v="Q5"/>
    <n v="5"/>
    <x v="4"/>
    <x v="3"/>
    <x v="7"/>
    <x v="2"/>
    <s v="Returning"/>
    <x v="2"/>
    <x v="9"/>
    <n v="2"/>
    <n v="45.47"/>
    <n v="0"/>
    <n v="18.37"/>
    <n v="90.94"/>
    <n v="36.74"/>
    <n v="54.199999999999996"/>
    <n v="0.59599736089729494"/>
    <n v="2026"/>
    <s v="Q2"/>
    <n v="5"/>
    <s v="May"/>
  </r>
  <r>
    <n v="2657"/>
    <d v="2026-05-02T00:00:00"/>
    <n v="2026"/>
    <s v="Q5"/>
    <n v="5"/>
    <x v="4"/>
    <x v="0"/>
    <x v="0"/>
    <x v="2"/>
    <s v="New"/>
    <x v="1"/>
    <x v="3"/>
    <n v="1"/>
    <n v="145.68"/>
    <n v="0"/>
    <n v="77.8"/>
    <n v="145.68"/>
    <n v="77.8"/>
    <n v="67.88000000000001"/>
    <n v="0.46595277320153766"/>
    <n v="2026"/>
    <s v="Q2"/>
    <n v="5"/>
    <s v="May"/>
  </r>
  <r>
    <n v="3238"/>
    <d v="2026-05-02T00:00:00"/>
    <n v="2026"/>
    <s v="Q5"/>
    <n v="5"/>
    <x v="4"/>
    <x v="3"/>
    <x v="8"/>
    <x v="3"/>
    <s v="Returning"/>
    <x v="3"/>
    <x v="13"/>
    <n v="2"/>
    <n v="82.65"/>
    <n v="0.05"/>
    <n v="40.46"/>
    <n v="157.035"/>
    <n v="80.92"/>
    <n v="76.114999999999995"/>
    <n v="0.48470086286496639"/>
    <n v="2026"/>
    <s v="Q2"/>
    <n v="5"/>
    <s v="May"/>
  </r>
  <r>
    <n v="3607"/>
    <d v="2026-05-02T00:00:00"/>
    <n v="2026"/>
    <s v="Q5"/>
    <n v="5"/>
    <x v="4"/>
    <x v="1"/>
    <x v="6"/>
    <x v="0"/>
    <s v="Business"/>
    <x v="2"/>
    <x v="2"/>
    <n v="1"/>
    <n v="36.270000000000003"/>
    <n v="0"/>
    <n v="13.8"/>
    <n v="36.270000000000003"/>
    <n v="13.8"/>
    <n v="22.470000000000002"/>
    <n v="0.61952026468155497"/>
    <n v="2026"/>
    <s v="Q2"/>
    <n v="5"/>
    <s v="May"/>
  </r>
  <r>
    <n v="5070"/>
    <d v="2026-05-02T00:00:00"/>
    <n v="2026"/>
    <s v="Q5"/>
    <n v="5"/>
    <x v="4"/>
    <x v="2"/>
    <x v="16"/>
    <x v="2"/>
    <s v="New"/>
    <x v="3"/>
    <x v="13"/>
    <n v="1"/>
    <n v="80.819999999999993"/>
    <n v="0"/>
    <n v="39.950000000000003"/>
    <n v="80.819999999999993"/>
    <n v="39.950000000000003"/>
    <n v="40.86999999999999"/>
    <n v="0.50569166048007907"/>
    <n v="2026"/>
    <s v="Q2"/>
    <n v="5"/>
    <s v="May"/>
  </r>
  <r>
    <n v="5171"/>
    <d v="2026-05-02T00:00:00"/>
    <n v="2026"/>
    <s v="Q5"/>
    <n v="5"/>
    <x v="4"/>
    <x v="1"/>
    <x v="1"/>
    <x v="2"/>
    <s v="New"/>
    <x v="1"/>
    <x v="11"/>
    <n v="2"/>
    <n v="157.84"/>
    <n v="0.1"/>
    <n v="79.28"/>
    <n v="284.11200000000002"/>
    <n v="158.56"/>
    <n v="125.55200000000002"/>
    <n v="0.44191023258433298"/>
    <n v="2026"/>
    <s v="Q2"/>
    <n v="5"/>
    <s v="May"/>
  </r>
  <r>
    <n v="617"/>
    <d v="2026-05-03T00:00:00"/>
    <n v="2026"/>
    <s v="Q5"/>
    <n v="5"/>
    <x v="4"/>
    <x v="1"/>
    <x v="14"/>
    <x v="3"/>
    <s v="Returning"/>
    <x v="4"/>
    <x v="14"/>
    <n v="4"/>
    <n v="36.909999999999997"/>
    <n v="0.1"/>
    <n v="13.85"/>
    <n v="132.876"/>
    <n v="55.4"/>
    <n v="77.475999999999999"/>
    <n v="0.58306992985941775"/>
    <n v="2026"/>
    <s v="Q2"/>
    <n v="5"/>
    <s v="May"/>
  </r>
  <r>
    <n v="849"/>
    <d v="2026-05-03T00:00:00"/>
    <n v="2026"/>
    <s v="Q5"/>
    <n v="5"/>
    <x v="4"/>
    <x v="1"/>
    <x v="14"/>
    <x v="1"/>
    <s v="Business"/>
    <x v="3"/>
    <x v="7"/>
    <n v="3"/>
    <n v="193.18"/>
    <n v="0.1"/>
    <n v="102.31"/>
    <n v="521.58600000000001"/>
    <n v="306.93"/>
    <n v="214.65600000000001"/>
    <n v="0.41154478839539405"/>
    <n v="2026"/>
    <s v="Q2"/>
    <n v="5"/>
    <s v="May"/>
  </r>
  <r>
    <n v="956"/>
    <d v="2026-05-03T00:00:00"/>
    <n v="2026"/>
    <s v="Q5"/>
    <n v="5"/>
    <x v="4"/>
    <x v="0"/>
    <x v="15"/>
    <x v="0"/>
    <s v="Business"/>
    <x v="1"/>
    <x v="11"/>
    <n v="1"/>
    <n v="157.59"/>
    <n v="0.05"/>
    <n v="77.599999999999994"/>
    <n v="149.7105"/>
    <n v="77.599999999999994"/>
    <n v="72.110500000000002"/>
    <n v="0.48166628259206939"/>
    <n v="2026"/>
    <s v="Q2"/>
    <n v="5"/>
    <s v="May"/>
  </r>
  <r>
    <n v="1896"/>
    <d v="2026-05-03T00:00:00"/>
    <n v="2026"/>
    <s v="Q5"/>
    <n v="5"/>
    <x v="4"/>
    <x v="1"/>
    <x v="12"/>
    <x v="3"/>
    <s v="New"/>
    <x v="4"/>
    <x v="16"/>
    <n v="2"/>
    <n v="49.97"/>
    <n v="0"/>
    <n v="22.63"/>
    <n v="99.94"/>
    <n v="45.26"/>
    <n v="54.68"/>
    <n v="0.54712827696617972"/>
    <n v="2026"/>
    <s v="Q2"/>
    <n v="5"/>
    <s v="May"/>
  </r>
  <r>
    <n v="2317"/>
    <d v="2026-05-03T00:00:00"/>
    <n v="2026"/>
    <s v="Q5"/>
    <n v="5"/>
    <x v="4"/>
    <x v="0"/>
    <x v="15"/>
    <x v="1"/>
    <s v="Business"/>
    <x v="1"/>
    <x v="11"/>
    <n v="5"/>
    <n v="155.54"/>
    <n v="0.1"/>
    <n v="78.02"/>
    <n v="699.93"/>
    <n v="390.09999999999997"/>
    <n v="309.83"/>
    <n v="0.44265855156944267"/>
    <n v="2026"/>
    <s v="Q2"/>
    <n v="5"/>
    <s v="May"/>
  </r>
  <r>
    <n v="2542"/>
    <d v="2026-05-03T00:00:00"/>
    <n v="2026"/>
    <s v="Q5"/>
    <n v="5"/>
    <x v="4"/>
    <x v="3"/>
    <x v="8"/>
    <x v="2"/>
    <s v="New"/>
    <x v="2"/>
    <x v="15"/>
    <n v="1"/>
    <n v="131.13"/>
    <n v="0.05"/>
    <n v="67.010000000000005"/>
    <n v="124.5735"/>
    <n v="67.010000000000005"/>
    <n v="57.563499999999991"/>
    <n v="0.46208463276700096"/>
    <n v="2026"/>
    <s v="Q2"/>
    <n v="5"/>
    <s v="May"/>
  </r>
  <r>
    <n v="4535"/>
    <d v="2026-05-03T00:00:00"/>
    <n v="2026"/>
    <s v="Q5"/>
    <n v="5"/>
    <x v="4"/>
    <x v="2"/>
    <x v="5"/>
    <x v="0"/>
    <s v="New"/>
    <x v="2"/>
    <x v="2"/>
    <n v="1"/>
    <n v="36.82"/>
    <n v="0.1"/>
    <n v="13.4"/>
    <n v="33.137999999999998"/>
    <n v="13.4"/>
    <n v="19.738"/>
    <n v="0.5956303941094816"/>
    <n v="2026"/>
    <s v="Q2"/>
    <n v="5"/>
    <s v="May"/>
  </r>
  <r>
    <n v="4988"/>
    <d v="2026-05-03T00:00:00"/>
    <n v="2026"/>
    <s v="Q5"/>
    <n v="5"/>
    <x v="4"/>
    <x v="2"/>
    <x v="10"/>
    <x v="2"/>
    <s v="New"/>
    <x v="4"/>
    <x v="12"/>
    <n v="1"/>
    <n v="122.28"/>
    <n v="0"/>
    <n v="67.28"/>
    <n v="122.28"/>
    <n v="67.28"/>
    <n v="55"/>
    <n v="0.44978737324174028"/>
    <n v="2026"/>
    <s v="Q2"/>
    <n v="5"/>
    <s v="May"/>
  </r>
  <r>
    <n v="253"/>
    <d v="2026-05-04T00:00:00"/>
    <n v="2026"/>
    <s v="Q5"/>
    <n v="5"/>
    <x v="4"/>
    <x v="2"/>
    <x v="10"/>
    <x v="2"/>
    <s v="Business"/>
    <x v="1"/>
    <x v="1"/>
    <n v="1"/>
    <n v="90.92"/>
    <n v="0.15"/>
    <n v="44.93"/>
    <n v="77.281999999999996"/>
    <n v="44.93"/>
    <n v="32.351999999999997"/>
    <n v="0.41862270645169636"/>
    <n v="2026"/>
    <s v="Q2"/>
    <n v="5"/>
    <s v="May"/>
  </r>
  <r>
    <n v="1743"/>
    <d v="2026-05-04T00:00:00"/>
    <n v="2026"/>
    <s v="Q5"/>
    <n v="5"/>
    <x v="4"/>
    <x v="1"/>
    <x v="12"/>
    <x v="0"/>
    <s v="New"/>
    <x v="4"/>
    <x v="16"/>
    <n v="1"/>
    <n v="51.02"/>
    <n v="0"/>
    <n v="21.83"/>
    <n v="51.02"/>
    <n v="21.83"/>
    <n v="29.190000000000005"/>
    <n v="0.5721285770286163"/>
    <n v="2026"/>
    <s v="Q2"/>
    <n v="5"/>
    <s v="May"/>
  </r>
  <r>
    <n v="1801"/>
    <d v="2026-05-04T00:00:00"/>
    <n v="2026"/>
    <s v="Q5"/>
    <n v="5"/>
    <x v="4"/>
    <x v="2"/>
    <x v="2"/>
    <x v="0"/>
    <s v="Business"/>
    <x v="2"/>
    <x v="2"/>
    <n v="2"/>
    <n v="36.299999999999997"/>
    <n v="0.05"/>
    <n v="13.9"/>
    <n v="68.969999999999985"/>
    <n v="27.8"/>
    <n v="41.169999999999987"/>
    <n v="0.59692619979701311"/>
    <n v="2026"/>
    <s v="Q2"/>
    <n v="5"/>
    <s v="May"/>
  </r>
  <r>
    <n v="2511"/>
    <d v="2026-05-04T00:00:00"/>
    <n v="2026"/>
    <s v="Q5"/>
    <n v="5"/>
    <x v="4"/>
    <x v="2"/>
    <x v="10"/>
    <x v="1"/>
    <s v="Business"/>
    <x v="3"/>
    <x v="7"/>
    <n v="8"/>
    <n v="195.03"/>
    <n v="0.15"/>
    <n v="101.13"/>
    <n v="1326.204"/>
    <n v="809.04"/>
    <n v="517.16399999999999"/>
    <n v="0.38995810599274322"/>
    <n v="2026"/>
    <s v="Q2"/>
    <n v="5"/>
    <s v="May"/>
  </r>
  <r>
    <n v="3186"/>
    <d v="2026-05-04T00:00:00"/>
    <n v="2026"/>
    <s v="Q5"/>
    <n v="5"/>
    <x v="4"/>
    <x v="1"/>
    <x v="6"/>
    <x v="0"/>
    <s v="New"/>
    <x v="1"/>
    <x v="3"/>
    <n v="1"/>
    <n v="143.66"/>
    <n v="0.1"/>
    <n v="79.25"/>
    <n v="129.29400000000001"/>
    <n v="79.25"/>
    <n v="50.044000000000011"/>
    <n v="0.38705585719368268"/>
    <n v="2026"/>
    <s v="Q2"/>
    <n v="5"/>
    <s v="May"/>
  </r>
  <r>
    <n v="3378"/>
    <d v="2026-05-04T00:00:00"/>
    <n v="2026"/>
    <s v="Q5"/>
    <n v="5"/>
    <x v="4"/>
    <x v="0"/>
    <x v="0"/>
    <x v="1"/>
    <s v="Business"/>
    <x v="4"/>
    <x v="12"/>
    <n v="3"/>
    <n v="120.28"/>
    <n v="0.2"/>
    <n v="69.23"/>
    <n v="288.67200000000003"/>
    <n v="207.69"/>
    <n v="80.982000000000028"/>
    <n v="0.28053292317924849"/>
    <n v="2026"/>
    <s v="Q2"/>
    <n v="5"/>
    <s v="May"/>
  </r>
  <r>
    <n v="4255"/>
    <d v="2026-05-04T00:00:00"/>
    <n v="2026"/>
    <s v="Q5"/>
    <n v="5"/>
    <x v="4"/>
    <x v="3"/>
    <x v="7"/>
    <x v="3"/>
    <s v="Returning"/>
    <x v="2"/>
    <x v="2"/>
    <n v="6"/>
    <n v="36.04"/>
    <n v="0"/>
    <n v="13.38"/>
    <n v="216.24"/>
    <n v="80.28"/>
    <n v="135.96"/>
    <n v="0.62874583795782468"/>
    <n v="2026"/>
    <s v="Q2"/>
    <n v="5"/>
    <s v="May"/>
  </r>
  <r>
    <n v="4587"/>
    <d v="2026-05-04T00:00:00"/>
    <n v="2026"/>
    <s v="Q5"/>
    <n v="5"/>
    <x v="4"/>
    <x v="2"/>
    <x v="2"/>
    <x v="3"/>
    <s v="Returning"/>
    <x v="1"/>
    <x v="1"/>
    <n v="2"/>
    <n v="91.72"/>
    <n v="0"/>
    <n v="45.67"/>
    <n v="183.44"/>
    <n v="91.34"/>
    <n v="92.1"/>
    <n v="0.50207152202354988"/>
    <n v="2026"/>
    <s v="Q2"/>
    <n v="5"/>
    <s v="May"/>
  </r>
  <r>
    <n v="830"/>
    <d v="2026-05-05T00:00:00"/>
    <n v="2026"/>
    <s v="Q5"/>
    <n v="5"/>
    <x v="4"/>
    <x v="3"/>
    <x v="8"/>
    <x v="0"/>
    <s v="Business"/>
    <x v="0"/>
    <x v="4"/>
    <n v="2"/>
    <n v="50.4"/>
    <n v="0"/>
    <n v="22.21"/>
    <n v="100.8"/>
    <n v="44.42"/>
    <n v="56.379999999999995"/>
    <n v="0.55932539682539684"/>
    <n v="2026"/>
    <s v="Q2"/>
    <n v="5"/>
    <s v="May"/>
  </r>
  <r>
    <n v="4320"/>
    <d v="2026-05-05T00:00:00"/>
    <n v="2026"/>
    <s v="Q5"/>
    <n v="5"/>
    <x v="4"/>
    <x v="1"/>
    <x v="6"/>
    <x v="0"/>
    <s v="Returning"/>
    <x v="2"/>
    <x v="18"/>
    <n v="2"/>
    <n v="165.17"/>
    <n v="0"/>
    <n v="87.78"/>
    <n v="330.34"/>
    <n v="175.56"/>
    <n v="154.77999999999997"/>
    <n v="0.46854755706242052"/>
    <n v="2026"/>
    <s v="Q2"/>
    <n v="5"/>
    <s v="May"/>
  </r>
  <r>
    <n v="4386"/>
    <d v="2026-05-05T00:00:00"/>
    <n v="2026"/>
    <s v="Q5"/>
    <n v="5"/>
    <x v="4"/>
    <x v="0"/>
    <x v="15"/>
    <x v="0"/>
    <s v="Returning"/>
    <x v="1"/>
    <x v="17"/>
    <n v="1"/>
    <n v="69.819999999999993"/>
    <n v="0.05"/>
    <n v="33.29"/>
    <n v="66.328999999999994"/>
    <n v="33.29"/>
    <n v="33.038999999999994"/>
    <n v="0.49810791659756665"/>
    <n v="2026"/>
    <s v="Q2"/>
    <n v="5"/>
    <s v="May"/>
  </r>
  <r>
    <n v="4602"/>
    <d v="2026-05-05T00:00:00"/>
    <n v="2026"/>
    <s v="Q5"/>
    <n v="5"/>
    <x v="4"/>
    <x v="1"/>
    <x v="12"/>
    <x v="3"/>
    <s v="New"/>
    <x v="2"/>
    <x v="15"/>
    <n v="2"/>
    <n v="131.36000000000001"/>
    <n v="0.1"/>
    <n v="65.3"/>
    <n v="236.44800000000004"/>
    <n v="130.6"/>
    <n v="105.84800000000004"/>
    <n v="0.4476586818243336"/>
    <n v="2026"/>
    <s v="Q2"/>
    <n v="5"/>
    <s v="May"/>
  </r>
  <r>
    <n v="5190"/>
    <d v="2026-05-05T00:00:00"/>
    <n v="2026"/>
    <s v="Q5"/>
    <n v="5"/>
    <x v="4"/>
    <x v="3"/>
    <x v="8"/>
    <x v="1"/>
    <s v="Returning"/>
    <x v="1"/>
    <x v="1"/>
    <n v="15"/>
    <n v="93.65"/>
    <n v="0.1"/>
    <n v="44.89"/>
    <n v="1264.2750000000001"/>
    <n v="673.35"/>
    <n v="590.92500000000007"/>
    <n v="0.46740226612089936"/>
    <n v="2026"/>
    <s v="Q2"/>
    <n v="5"/>
    <s v="May"/>
  </r>
  <r>
    <n v="393"/>
    <d v="2026-05-06T00:00:00"/>
    <n v="2026"/>
    <s v="Q5"/>
    <n v="5"/>
    <x v="4"/>
    <x v="1"/>
    <x v="12"/>
    <x v="3"/>
    <s v="New"/>
    <x v="3"/>
    <x v="7"/>
    <n v="3"/>
    <n v="199.93"/>
    <n v="0"/>
    <n v="104.86"/>
    <n v="599.79"/>
    <n v="314.58"/>
    <n v="285.20999999999998"/>
    <n v="0.47551643075076278"/>
    <n v="2026"/>
    <s v="Q2"/>
    <n v="5"/>
    <s v="May"/>
  </r>
  <r>
    <n v="812"/>
    <d v="2026-05-06T00:00:00"/>
    <n v="2026"/>
    <s v="Q5"/>
    <n v="5"/>
    <x v="4"/>
    <x v="0"/>
    <x v="0"/>
    <x v="0"/>
    <s v="New"/>
    <x v="1"/>
    <x v="17"/>
    <n v="5"/>
    <n v="70.150000000000006"/>
    <n v="0"/>
    <n v="32.700000000000003"/>
    <n v="350.75"/>
    <n v="163.5"/>
    <n v="187.25"/>
    <n v="0.53385602280826805"/>
    <n v="2026"/>
    <s v="Q2"/>
    <n v="5"/>
    <s v="May"/>
  </r>
  <r>
    <n v="1297"/>
    <d v="2026-05-06T00:00:00"/>
    <n v="2026"/>
    <s v="Q5"/>
    <n v="5"/>
    <x v="4"/>
    <x v="2"/>
    <x v="2"/>
    <x v="2"/>
    <s v="New"/>
    <x v="4"/>
    <x v="14"/>
    <n v="2"/>
    <n v="35.86"/>
    <n v="0"/>
    <n v="13.9"/>
    <n v="71.72"/>
    <n v="27.8"/>
    <n v="43.92"/>
    <n v="0.61238148354712774"/>
    <n v="2026"/>
    <s v="Q2"/>
    <n v="5"/>
    <s v="May"/>
  </r>
  <r>
    <n v="1574"/>
    <d v="2026-05-06T00:00:00"/>
    <n v="2026"/>
    <s v="Q5"/>
    <n v="5"/>
    <x v="4"/>
    <x v="1"/>
    <x v="6"/>
    <x v="0"/>
    <s v="Returning"/>
    <x v="1"/>
    <x v="1"/>
    <n v="1"/>
    <n v="92.27"/>
    <n v="0"/>
    <n v="46.5"/>
    <n v="92.27"/>
    <n v="46.5"/>
    <n v="45.769999999999996"/>
    <n v="0.49604421805570603"/>
    <n v="2026"/>
    <s v="Q2"/>
    <n v="5"/>
    <s v="May"/>
  </r>
  <r>
    <n v="3060"/>
    <d v="2026-05-06T00:00:00"/>
    <n v="2026"/>
    <s v="Q5"/>
    <n v="5"/>
    <x v="4"/>
    <x v="1"/>
    <x v="6"/>
    <x v="1"/>
    <s v="Business"/>
    <x v="1"/>
    <x v="11"/>
    <n v="6"/>
    <n v="157.31"/>
    <n v="0.15"/>
    <n v="80.34"/>
    <n v="802.28099999999995"/>
    <n v="482.04"/>
    <n v="320.24099999999993"/>
    <n v="0.3991631361081715"/>
    <n v="2026"/>
    <s v="Q2"/>
    <n v="5"/>
    <s v="May"/>
  </r>
  <r>
    <n v="3490"/>
    <d v="2026-05-06T00:00:00"/>
    <n v="2026"/>
    <s v="Q5"/>
    <n v="5"/>
    <x v="4"/>
    <x v="1"/>
    <x v="11"/>
    <x v="0"/>
    <s v="New"/>
    <x v="2"/>
    <x v="9"/>
    <n v="2"/>
    <n v="46.18"/>
    <n v="0.05"/>
    <n v="17.899999999999999"/>
    <n v="87.74199999999999"/>
    <n v="35.799999999999997"/>
    <n v="51.941999999999993"/>
    <n v="0.59198559412823959"/>
    <n v="2026"/>
    <s v="Q2"/>
    <n v="5"/>
    <s v="May"/>
  </r>
  <r>
    <n v="3654"/>
    <d v="2026-05-06T00:00:00"/>
    <n v="2026"/>
    <s v="Q5"/>
    <n v="5"/>
    <x v="4"/>
    <x v="2"/>
    <x v="10"/>
    <x v="0"/>
    <s v="Business"/>
    <x v="0"/>
    <x v="4"/>
    <n v="1"/>
    <n v="51.44"/>
    <n v="0.1"/>
    <n v="22.88"/>
    <n v="46.295999999999999"/>
    <n v="22.88"/>
    <n v="23.416"/>
    <n v="0.50578883704855715"/>
    <n v="2026"/>
    <s v="Q2"/>
    <n v="5"/>
    <s v="May"/>
  </r>
  <r>
    <n v="4209"/>
    <d v="2026-05-06T00:00:00"/>
    <n v="2026"/>
    <s v="Q5"/>
    <n v="5"/>
    <x v="4"/>
    <x v="1"/>
    <x v="1"/>
    <x v="0"/>
    <s v="New"/>
    <x v="4"/>
    <x v="16"/>
    <n v="2"/>
    <n v="50.97"/>
    <n v="0.05"/>
    <n v="21.67"/>
    <n v="96.842999999999989"/>
    <n v="43.34"/>
    <n v="53.502999999999986"/>
    <n v="0.55247152607829153"/>
    <n v="2026"/>
    <s v="Q2"/>
    <n v="5"/>
    <s v="May"/>
  </r>
  <r>
    <n v="4227"/>
    <d v="2026-05-06T00:00:00"/>
    <n v="2026"/>
    <s v="Q5"/>
    <n v="5"/>
    <x v="4"/>
    <x v="1"/>
    <x v="1"/>
    <x v="0"/>
    <s v="New"/>
    <x v="0"/>
    <x v="6"/>
    <n v="2"/>
    <n v="40.549999999999997"/>
    <n v="0"/>
    <n v="16.52"/>
    <n v="81.099999999999994"/>
    <n v="33.04"/>
    <n v="48.059999999999995"/>
    <n v="0.59260172626387175"/>
    <n v="2026"/>
    <s v="Q2"/>
    <n v="5"/>
    <s v="May"/>
  </r>
  <r>
    <n v="4247"/>
    <d v="2026-05-06T00:00:00"/>
    <n v="2026"/>
    <s v="Q5"/>
    <n v="5"/>
    <x v="4"/>
    <x v="2"/>
    <x v="16"/>
    <x v="0"/>
    <s v="New"/>
    <x v="0"/>
    <x v="4"/>
    <n v="2"/>
    <n v="51.3"/>
    <n v="0"/>
    <n v="23.12"/>
    <n v="102.6"/>
    <n v="46.24"/>
    <n v="56.359999999999992"/>
    <n v="0.54931773879142298"/>
    <n v="2026"/>
    <s v="Q2"/>
    <n v="5"/>
    <s v="May"/>
  </r>
  <r>
    <n v="5196"/>
    <d v="2026-05-06T00:00:00"/>
    <n v="2026"/>
    <s v="Q5"/>
    <n v="5"/>
    <x v="4"/>
    <x v="3"/>
    <x v="8"/>
    <x v="0"/>
    <s v="New"/>
    <x v="3"/>
    <x v="13"/>
    <n v="3"/>
    <n v="82.56"/>
    <n v="0"/>
    <n v="39.99"/>
    <n v="247.68"/>
    <n v="119.97"/>
    <n v="127.71000000000001"/>
    <n v="0.515625"/>
    <n v="2026"/>
    <s v="Q2"/>
    <n v="5"/>
    <s v="May"/>
  </r>
  <r>
    <n v="400"/>
    <d v="2026-05-07T00:00:00"/>
    <n v="2026"/>
    <s v="Q5"/>
    <n v="5"/>
    <x v="4"/>
    <x v="1"/>
    <x v="12"/>
    <x v="1"/>
    <s v="Business"/>
    <x v="1"/>
    <x v="1"/>
    <n v="6"/>
    <n v="92.66"/>
    <n v="0.15"/>
    <n v="44.71"/>
    <n v="472.56600000000003"/>
    <n v="268.26"/>
    <n v="204.30600000000004"/>
    <n v="0.43233326138571126"/>
    <n v="2026"/>
    <s v="Q2"/>
    <n v="5"/>
    <s v="May"/>
  </r>
  <r>
    <n v="829"/>
    <d v="2026-05-07T00:00:00"/>
    <n v="2026"/>
    <s v="Q5"/>
    <n v="5"/>
    <x v="4"/>
    <x v="2"/>
    <x v="16"/>
    <x v="3"/>
    <s v="New"/>
    <x v="4"/>
    <x v="10"/>
    <n v="1"/>
    <n v="39.42"/>
    <n v="0"/>
    <n v="14.86"/>
    <n v="39.42"/>
    <n v="14.86"/>
    <n v="24.560000000000002"/>
    <n v="0.62303399289700667"/>
    <n v="2026"/>
    <s v="Q2"/>
    <n v="5"/>
    <s v="May"/>
  </r>
  <r>
    <n v="1236"/>
    <d v="2026-05-07T00:00:00"/>
    <n v="2026"/>
    <s v="Q5"/>
    <n v="5"/>
    <x v="4"/>
    <x v="0"/>
    <x v="9"/>
    <x v="2"/>
    <s v="Returning"/>
    <x v="4"/>
    <x v="12"/>
    <n v="2"/>
    <n v="124.25"/>
    <n v="0"/>
    <n v="69.510000000000005"/>
    <n v="248.5"/>
    <n v="139.02000000000001"/>
    <n v="109.47999999999999"/>
    <n v="0.44056338028169012"/>
    <n v="2026"/>
    <s v="Q2"/>
    <n v="5"/>
    <s v="May"/>
  </r>
  <r>
    <n v="1364"/>
    <d v="2026-05-07T00:00:00"/>
    <n v="2026"/>
    <s v="Q5"/>
    <n v="5"/>
    <x v="4"/>
    <x v="1"/>
    <x v="14"/>
    <x v="0"/>
    <s v="New"/>
    <x v="1"/>
    <x v="11"/>
    <n v="2"/>
    <n v="156.43"/>
    <n v="0"/>
    <n v="78.569999999999993"/>
    <n v="312.86"/>
    <n v="157.13999999999999"/>
    <n v="155.72000000000003"/>
    <n v="0.49773061433228927"/>
    <n v="2026"/>
    <s v="Q2"/>
    <n v="5"/>
    <s v="May"/>
  </r>
  <r>
    <n v="2105"/>
    <d v="2026-05-07T00:00:00"/>
    <n v="2026"/>
    <s v="Q5"/>
    <n v="5"/>
    <x v="4"/>
    <x v="1"/>
    <x v="14"/>
    <x v="2"/>
    <s v="New"/>
    <x v="3"/>
    <x v="13"/>
    <n v="1"/>
    <n v="80.3"/>
    <n v="0"/>
    <n v="40.020000000000003"/>
    <n v="80.3"/>
    <n v="40.020000000000003"/>
    <n v="40.279999999999994"/>
    <n v="0.50161892901618921"/>
    <n v="2026"/>
    <s v="Q2"/>
    <n v="5"/>
    <s v="May"/>
  </r>
  <r>
    <n v="4706"/>
    <d v="2026-05-07T00:00:00"/>
    <n v="2026"/>
    <s v="Q5"/>
    <n v="5"/>
    <x v="4"/>
    <x v="3"/>
    <x v="13"/>
    <x v="2"/>
    <s v="New"/>
    <x v="3"/>
    <x v="13"/>
    <n v="1"/>
    <n v="79.89"/>
    <n v="0"/>
    <n v="39.549999999999997"/>
    <n v="79.89"/>
    <n v="39.549999999999997"/>
    <n v="40.340000000000003"/>
    <n v="0.50494429841031419"/>
    <n v="2026"/>
    <s v="Q2"/>
    <n v="5"/>
    <s v="May"/>
  </r>
  <r>
    <n v="68"/>
    <d v="2026-05-08T00:00:00"/>
    <n v="2026"/>
    <s v="Q5"/>
    <n v="5"/>
    <x v="4"/>
    <x v="3"/>
    <x v="7"/>
    <x v="2"/>
    <s v="New"/>
    <x v="4"/>
    <x v="10"/>
    <n v="1"/>
    <n v="39.5"/>
    <n v="0"/>
    <n v="14.68"/>
    <n v="39.5"/>
    <n v="14.68"/>
    <n v="24.82"/>
    <n v="0.62835443037974681"/>
    <n v="2026"/>
    <s v="Q2"/>
    <n v="5"/>
    <s v="May"/>
  </r>
  <r>
    <n v="1352"/>
    <d v="2026-05-08T00:00:00"/>
    <n v="2026"/>
    <s v="Q5"/>
    <n v="5"/>
    <x v="4"/>
    <x v="3"/>
    <x v="7"/>
    <x v="0"/>
    <s v="Returning"/>
    <x v="0"/>
    <x v="0"/>
    <n v="1"/>
    <n v="80.7"/>
    <n v="0"/>
    <n v="41.88"/>
    <n v="80.7"/>
    <n v="41.88"/>
    <n v="38.82"/>
    <n v="0.48104089219330853"/>
    <n v="2026"/>
    <s v="Q2"/>
    <n v="5"/>
    <s v="May"/>
  </r>
  <r>
    <n v="2526"/>
    <d v="2026-05-08T00:00:00"/>
    <n v="2026"/>
    <s v="Q5"/>
    <n v="5"/>
    <x v="4"/>
    <x v="1"/>
    <x v="14"/>
    <x v="0"/>
    <s v="New"/>
    <x v="3"/>
    <x v="13"/>
    <n v="1"/>
    <n v="80.86"/>
    <n v="0"/>
    <n v="38.44"/>
    <n v="80.86"/>
    <n v="38.44"/>
    <n v="42.42"/>
    <n v="0.52461043779371752"/>
    <n v="2026"/>
    <s v="Q2"/>
    <n v="5"/>
    <s v="May"/>
  </r>
  <r>
    <n v="3298"/>
    <d v="2026-05-08T00:00:00"/>
    <n v="2026"/>
    <s v="Q5"/>
    <n v="5"/>
    <x v="4"/>
    <x v="1"/>
    <x v="14"/>
    <x v="3"/>
    <s v="New"/>
    <x v="3"/>
    <x v="5"/>
    <n v="2"/>
    <n v="337.7"/>
    <n v="0.1"/>
    <n v="192.16"/>
    <n v="607.86"/>
    <n v="384.32"/>
    <n v="223.54000000000002"/>
    <n v="0.36774915276543946"/>
    <n v="2026"/>
    <s v="Q2"/>
    <n v="5"/>
    <s v="May"/>
  </r>
  <r>
    <n v="3510"/>
    <d v="2026-05-08T00:00:00"/>
    <n v="2026"/>
    <s v="Q5"/>
    <n v="5"/>
    <x v="4"/>
    <x v="2"/>
    <x v="2"/>
    <x v="0"/>
    <s v="Returning"/>
    <x v="3"/>
    <x v="19"/>
    <n v="4"/>
    <n v="121.81"/>
    <n v="0"/>
    <n v="58.95"/>
    <n v="487.24"/>
    <n v="235.8"/>
    <n v="251.44"/>
    <n v="0.5160495854199163"/>
    <n v="2026"/>
    <s v="Q2"/>
    <n v="5"/>
    <s v="May"/>
  </r>
  <r>
    <n v="3638"/>
    <d v="2026-05-08T00:00:00"/>
    <n v="2026"/>
    <s v="Q5"/>
    <n v="5"/>
    <x v="4"/>
    <x v="3"/>
    <x v="7"/>
    <x v="1"/>
    <s v="Business"/>
    <x v="2"/>
    <x v="18"/>
    <n v="10"/>
    <n v="168.55"/>
    <n v="0.1"/>
    <n v="88.85"/>
    <n v="1516.95"/>
    <n v="888.5"/>
    <n v="628.45000000000005"/>
    <n v="0.41428524341606515"/>
    <n v="2026"/>
    <s v="Q2"/>
    <n v="5"/>
    <s v="May"/>
  </r>
  <r>
    <n v="3754"/>
    <d v="2026-05-08T00:00:00"/>
    <n v="2026"/>
    <s v="Q5"/>
    <n v="5"/>
    <x v="4"/>
    <x v="1"/>
    <x v="12"/>
    <x v="0"/>
    <s v="Returning"/>
    <x v="0"/>
    <x v="6"/>
    <n v="1"/>
    <n v="39.42"/>
    <n v="0.05"/>
    <n v="16.77"/>
    <n v="37.448999999999998"/>
    <n v="16.77"/>
    <n v="20.678999999999998"/>
    <n v="0.55219097973243614"/>
    <n v="2026"/>
    <s v="Q2"/>
    <n v="5"/>
    <s v="May"/>
  </r>
  <r>
    <n v="4029"/>
    <d v="2026-05-08T00:00:00"/>
    <n v="2026"/>
    <s v="Q5"/>
    <n v="5"/>
    <x v="4"/>
    <x v="3"/>
    <x v="13"/>
    <x v="2"/>
    <s v="New"/>
    <x v="2"/>
    <x v="18"/>
    <n v="1"/>
    <n v="161.36000000000001"/>
    <n v="0"/>
    <n v="87"/>
    <n v="161.36000000000001"/>
    <n v="87"/>
    <n v="74.360000000000014"/>
    <n v="0.46083292017848293"/>
    <n v="2026"/>
    <s v="Q2"/>
    <n v="5"/>
    <s v="May"/>
  </r>
  <r>
    <n v="4651"/>
    <d v="2026-05-08T00:00:00"/>
    <n v="2026"/>
    <s v="Q5"/>
    <n v="5"/>
    <x v="4"/>
    <x v="1"/>
    <x v="11"/>
    <x v="0"/>
    <s v="Business"/>
    <x v="3"/>
    <x v="19"/>
    <n v="1"/>
    <n v="123.68"/>
    <n v="0"/>
    <n v="59.26"/>
    <n v="123.68"/>
    <n v="59.26"/>
    <n v="64.420000000000016"/>
    <n v="0.52086028460543343"/>
    <n v="2026"/>
    <s v="Q2"/>
    <n v="5"/>
    <s v="May"/>
  </r>
  <r>
    <n v="4886"/>
    <d v="2026-05-08T00:00:00"/>
    <n v="2026"/>
    <s v="Q5"/>
    <n v="5"/>
    <x v="4"/>
    <x v="3"/>
    <x v="8"/>
    <x v="3"/>
    <s v="Returning"/>
    <x v="1"/>
    <x v="3"/>
    <n v="1"/>
    <n v="146.29"/>
    <n v="0"/>
    <n v="81.16"/>
    <n v="146.29"/>
    <n v="81.16"/>
    <n v="65.13"/>
    <n v="0.44521156606740037"/>
    <n v="2026"/>
    <s v="Q2"/>
    <n v="5"/>
    <s v="May"/>
  </r>
  <r>
    <n v="162"/>
    <d v="2026-05-09T00:00:00"/>
    <n v="2026"/>
    <s v="Q5"/>
    <n v="5"/>
    <x v="4"/>
    <x v="0"/>
    <x v="0"/>
    <x v="0"/>
    <s v="New"/>
    <x v="2"/>
    <x v="18"/>
    <n v="2"/>
    <n v="164.95"/>
    <n v="0.1"/>
    <n v="86.27"/>
    <n v="296.90999999999997"/>
    <n v="172.54"/>
    <n v="124.36999999999998"/>
    <n v="0.41888114243373409"/>
    <n v="2026"/>
    <s v="Q2"/>
    <n v="5"/>
    <s v="May"/>
  </r>
  <r>
    <n v="184"/>
    <d v="2026-05-09T00:00:00"/>
    <n v="2026"/>
    <s v="Q5"/>
    <n v="5"/>
    <x v="4"/>
    <x v="0"/>
    <x v="15"/>
    <x v="2"/>
    <s v="Business"/>
    <x v="1"/>
    <x v="1"/>
    <n v="2"/>
    <n v="91.59"/>
    <n v="0"/>
    <n v="44.97"/>
    <n v="183.18"/>
    <n v="89.94"/>
    <n v="93.240000000000009"/>
    <n v="0.50900753357353423"/>
    <n v="2026"/>
    <s v="Q2"/>
    <n v="5"/>
    <s v="May"/>
  </r>
  <r>
    <n v="328"/>
    <d v="2026-05-09T00:00:00"/>
    <n v="2026"/>
    <s v="Q5"/>
    <n v="5"/>
    <x v="4"/>
    <x v="3"/>
    <x v="13"/>
    <x v="0"/>
    <s v="Returning"/>
    <x v="4"/>
    <x v="16"/>
    <n v="1"/>
    <n v="51.78"/>
    <n v="0.1"/>
    <n v="21.63"/>
    <n v="46.602000000000004"/>
    <n v="21.63"/>
    <n v="24.972000000000005"/>
    <n v="0.53585683017896235"/>
    <n v="2026"/>
    <s v="Q2"/>
    <n v="5"/>
    <s v="May"/>
  </r>
  <r>
    <n v="908"/>
    <d v="2026-05-09T00:00:00"/>
    <n v="2026"/>
    <s v="Q5"/>
    <n v="5"/>
    <x v="4"/>
    <x v="3"/>
    <x v="8"/>
    <x v="2"/>
    <s v="Returning"/>
    <x v="2"/>
    <x v="9"/>
    <n v="2"/>
    <n v="46.25"/>
    <n v="0"/>
    <n v="18.12"/>
    <n v="92.5"/>
    <n v="36.24"/>
    <n v="56.26"/>
    <n v="0.60821621621621624"/>
    <n v="2026"/>
    <s v="Q2"/>
    <n v="5"/>
    <s v="May"/>
  </r>
  <r>
    <n v="3159"/>
    <d v="2026-05-09T00:00:00"/>
    <n v="2026"/>
    <s v="Q5"/>
    <n v="5"/>
    <x v="4"/>
    <x v="0"/>
    <x v="0"/>
    <x v="0"/>
    <s v="Returning"/>
    <x v="3"/>
    <x v="7"/>
    <n v="3"/>
    <n v="198.5"/>
    <n v="0"/>
    <n v="102.23"/>
    <n v="595.5"/>
    <n v="306.69"/>
    <n v="288.81"/>
    <n v="0.48498740554156172"/>
    <n v="2026"/>
    <s v="Q2"/>
    <n v="5"/>
    <s v="May"/>
  </r>
  <r>
    <n v="4509"/>
    <d v="2026-05-09T00:00:00"/>
    <n v="2026"/>
    <s v="Q5"/>
    <n v="5"/>
    <x v="4"/>
    <x v="3"/>
    <x v="8"/>
    <x v="0"/>
    <s v="New"/>
    <x v="1"/>
    <x v="11"/>
    <n v="1"/>
    <n v="152.80000000000001"/>
    <n v="0.1"/>
    <n v="77.67"/>
    <n v="137.52000000000001"/>
    <n v="77.67"/>
    <n v="59.850000000000009"/>
    <n v="0.43520942408376967"/>
    <n v="2026"/>
    <s v="Q2"/>
    <n v="5"/>
    <s v="May"/>
  </r>
  <r>
    <n v="4677"/>
    <d v="2026-05-09T00:00:00"/>
    <n v="2026"/>
    <s v="Q5"/>
    <n v="5"/>
    <x v="4"/>
    <x v="1"/>
    <x v="14"/>
    <x v="0"/>
    <s v="Business"/>
    <x v="2"/>
    <x v="18"/>
    <n v="2"/>
    <n v="161.47999999999999"/>
    <n v="0"/>
    <n v="85.03"/>
    <n v="322.95999999999998"/>
    <n v="170.06"/>
    <n v="152.89999999999998"/>
    <n v="0.47343324250681196"/>
    <n v="2026"/>
    <s v="Q2"/>
    <n v="5"/>
    <s v="May"/>
  </r>
  <r>
    <n v="4867"/>
    <d v="2026-05-09T00:00:00"/>
    <n v="2026"/>
    <s v="Q5"/>
    <n v="5"/>
    <x v="4"/>
    <x v="1"/>
    <x v="6"/>
    <x v="2"/>
    <s v="Returning"/>
    <x v="0"/>
    <x v="0"/>
    <n v="1"/>
    <n v="82.86"/>
    <n v="0"/>
    <n v="42.67"/>
    <n v="82.86"/>
    <n v="42.67"/>
    <n v="40.19"/>
    <n v="0.48503499879314504"/>
    <n v="2026"/>
    <s v="Q2"/>
    <n v="5"/>
    <s v="May"/>
  </r>
  <r>
    <n v="1615"/>
    <d v="2026-05-10T00:00:00"/>
    <n v="2026"/>
    <s v="Q5"/>
    <n v="5"/>
    <x v="4"/>
    <x v="3"/>
    <x v="4"/>
    <x v="0"/>
    <s v="New"/>
    <x v="4"/>
    <x v="16"/>
    <n v="1"/>
    <n v="51.15"/>
    <n v="0"/>
    <n v="21.39"/>
    <n v="51.15"/>
    <n v="21.39"/>
    <n v="29.759999999999998"/>
    <n v="0.58181818181818179"/>
    <n v="2026"/>
    <s v="Q2"/>
    <n v="5"/>
    <s v="May"/>
  </r>
  <r>
    <n v="1812"/>
    <d v="2026-05-10T00:00:00"/>
    <n v="2026"/>
    <s v="Q5"/>
    <n v="5"/>
    <x v="4"/>
    <x v="2"/>
    <x v="2"/>
    <x v="1"/>
    <s v="Business"/>
    <x v="4"/>
    <x v="16"/>
    <n v="12"/>
    <n v="50.53"/>
    <n v="0.1"/>
    <n v="22.09"/>
    <n v="545.72400000000005"/>
    <n v="265.08"/>
    <n v="280.64400000000006"/>
    <n v="0.5142599555819426"/>
    <n v="2026"/>
    <s v="Q2"/>
    <n v="5"/>
    <s v="May"/>
  </r>
  <r>
    <n v="3645"/>
    <d v="2026-05-10T00:00:00"/>
    <n v="2026"/>
    <s v="Q5"/>
    <n v="5"/>
    <x v="4"/>
    <x v="1"/>
    <x v="1"/>
    <x v="3"/>
    <s v="Returning"/>
    <x v="0"/>
    <x v="4"/>
    <n v="2"/>
    <n v="50.93"/>
    <n v="0"/>
    <n v="22.91"/>
    <n v="101.86"/>
    <n v="45.82"/>
    <n v="56.04"/>
    <n v="0.55016689573924993"/>
    <n v="2026"/>
    <s v="Q2"/>
    <n v="5"/>
    <s v="May"/>
  </r>
  <r>
    <n v="3804"/>
    <d v="2026-05-10T00:00:00"/>
    <n v="2026"/>
    <s v="Q5"/>
    <n v="5"/>
    <x v="4"/>
    <x v="2"/>
    <x v="5"/>
    <x v="0"/>
    <s v="Returning"/>
    <x v="4"/>
    <x v="16"/>
    <n v="2"/>
    <n v="50.79"/>
    <n v="0.05"/>
    <n v="21.83"/>
    <n v="96.500999999999991"/>
    <n v="43.66"/>
    <n v="52.840999999999994"/>
    <n v="0.54756945523880585"/>
    <n v="2026"/>
    <s v="Q2"/>
    <n v="5"/>
    <s v="May"/>
  </r>
  <r>
    <n v="4367"/>
    <d v="2026-05-10T00:00:00"/>
    <n v="2026"/>
    <s v="Q5"/>
    <n v="5"/>
    <x v="4"/>
    <x v="3"/>
    <x v="8"/>
    <x v="0"/>
    <s v="Business"/>
    <x v="2"/>
    <x v="18"/>
    <n v="5"/>
    <n v="160.94"/>
    <n v="0.1"/>
    <n v="88.89"/>
    <n v="724.23"/>
    <n v="444.45"/>
    <n v="279.78000000000003"/>
    <n v="0.38631374011018604"/>
    <n v="2026"/>
    <s v="Q2"/>
    <n v="5"/>
    <s v="May"/>
  </r>
  <r>
    <n v="4746"/>
    <d v="2026-05-10T00:00:00"/>
    <n v="2026"/>
    <s v="Q5"/>
    <n v="5"/>
    <x v="4"/>
    <x v="1"/>
    <x v="1"/>
    <x v="0"/>
    <s v="Returning"/>
    <x v="4"/>
    <x v="14"/>
    <n v="2"/>
    <n v="36.409999999999997"/>
    <n v="0"/>
    <n v="13.92"/>
    <n v="72.819999999999993"/>
    <n v="27.84"/>
    <n v="44.97999999999999"/>
    <n v="0.61768744850315838"/>
    <n v="2026"/>
    <s v="Q2"/>
    <n v="5"/>
    <s v="May"/>
  </r>
  <r>
    <n v="4795"/>
    <d v="2026-05-10T00:00:00"/>
    <n v="2026"/>
    <s v="Q5"/>
    <n v="5"/>
    <x v="4"/>
    <x v="3"/>
    <x v="4"/>
    <x v="3"/>
    <s v="Returning"/>
    <x v="1"/>
    <x v="17"/>
    <n v="2"/>
    <n v="72.25"/>
    <n v="0"/>
    <n v="32.25"/>
    <n v="144.5"/>
    <n v="64.5"/>
    <n v="80"/>
    <n v="0.55363321799307963"/>
    <n v="2026"/>
    <s v="Q2"/>
    <n v="5"/>
    <s v="May"/>
  </r>
  <r>
    <n v="4800"/>
    <d v="2026-05-10T00:00:00"/>
    <n v="2026"/>
    <s v="Q5"/>
    <n v="5"/>
    <x v="4"/>
    <x v="3"/>
    <x v="8"/>
    <x v="2"/>
    <s v="New"/>
    <x v="0"/>
    <x v="8"/>
    <n v="4"/>
    <n v="103.36"/>
    <n v="0"/>
    <n v="51.59"/>
    <n v="413.44"/>
    <n v="206.36"/>
    <n v="207.07999999999998"/>
    <n v="0.50087074303405565"/>
    <n v="2026"/>
    <s v="Q2"/>
    <n v="5"/>
    <s v="May"/>
  </r>
  <r>
    <n v="5018"/>
    <d v="2026-05-10T00:00:00"/>
    <n v="2026"/>
    <s v="Q5"/>
    <n v="5"/>
    <x v="4"/>
    <x v="2"/>
    <x v="2"/>
    <x v="1"/>
    <s v="Business"/>
    <x v="1"/>
    <x v="3"/>
    <n v="4"/>
    <n v="145.85"/>
    <n v="0.15"/>
    <n v="79.69"/>
    <n v="495.89"/>
    <n v="318.76"/>
    <n v="177.13"/>
    <n v="0.35719615237250196"/>
    <n v="2026"/>
    <s v="Q2"/>
    <n v="5"/>
    <s v="May"/>
  </r>
  <r>
    <n v="474"/>
    <d v="2026-05-11T00:00:00"/>
    <n v="2026"/>
    <s v="Q5"/>
    <n v="5"/>
    <x v="4"/>
    <x v="1"/>
    <x v="12"/>
    <x v="0"/>
    <s v="Returning"/>
    <x v="0"/>
    <x v="8"/>
    <n v="2"/>
    <n v="100.49"/>
    <n v="0.1"/>
    <n v="50.11"/>
    <n v="180.88200000000001"/>
    <n v="100.22"/>
    <n v="80.662000000000006"/>
    <n v="0.44593713028383147"/>
    <n v="2026"/>
    <s v="Q2"/>
    <n v="5"/>
    <s v="May"/>
  </r>
  <r>
    <n v="1175"/>
    <d v="2026-05-11T00:00:00"/>
    <n v="2026"/>
    <s v="Q5"/>
    <n v="5"/>
    <x v="4"/>
    <x v="2"/>
    <x v="16"/>
    <x v="1"/>
    <s v="Returning"/>
    <x v="3"/>
    <x v="5"/>
    <n v="4"/>
    <n v="332.89"/>
    <n v="0.1"/>
    <n v="198.06"/>
    <n v="1198.404"/>
    <n v="792.24"/>
    <n v="406.16399999999999"/>
    <n v="0.33892076461694054"/>
    <n v="2026"/>
    <s v="Q2"/>
    <n v="5"/>
    <s v="May"/>
  </r>
  <r>
    <n v="2015"/>
    <d v="2026-05-11T00:00:00"/>
    <n v="2026"/>
    <s v="Q5"/>
    <n v="5"/>
    <x v="4"/>
    <x v="1"/>
    <x v="12"/>
    <x v="0"/>
    <s v="New"/>
    <x v="1"/>
    <x v="11"/>
    <n v="1"/>
    <n v="154.6"/>
    <n v="0"/>
    <n v="80.05"/>
    <n v="154.6"/>
    <n v="80.05"/>
    <n v="74.55"/>
    <n v="0.48221216041397152"/>
    <n v="2026"/>
    <s v="Q2"/>
    <n v="5"/>
    <s v="May"/>
  </r>
  <r>
    <n v="2196"/>
    <d v="2026-05-11T00:00:00"/>
    <n v="2026"/>
    <s v="Q5"/>
    <n v="5"/>
    <x v="4"/>
    <x v="3"/>
    <x v="4"/>
    <x v="3"/>
    <s v="Returning"/>
    <x v="0"/>
    <x v="0"/>
    <n v="1"/>
    <n v="83.23"/>
    <n v="0.05"/>
    <n v="43.82"/>
    <n v="79.0685"/>
    <n v="43.82"/>
    <n v="35.2485"/>
    <n v="0.44579699880483376"/>
    <n v="2026"/>
    <s v="Q2"/>
    <n v="5"/>
    <s v="May"/>
  </r>
  <r>
    <n v="3508"/>
    <d v="2026-05-11T00:00:00"/>
    <n v="2026"/>
    <s v="Q5"/>
    <n v="5"/>
    <x v="4"/>
    <x v="1"/>
    <x v="12"/>
    <x v="3"/>
    <s v="Returning"/>
    <x v="2"/>
    <x v="9"/>
    <n v="3"/>
    <n v="46.23"/>
    <n v="0"/>
    <n v="18.47"/>
    <n v="138.69"/>
    <n v="55.41"/>
    <n v="83.28"/>
    <n v="0.60047588146225395"/>
    <n v="2026"/>
    <s v="Q2"/>
    <n v="5"/>
    <s v="May"/>
  </r>
  <r>
    <n v="3516"/>
    <d v="2026-05-11T00:00:00"/>
    <n v="2026"/>
    <s v="Q5"/>
    <n v="5"/>
    <x v="4"/>
    <x v="3"/>
    <x v="7"/>
    <x v="3"/>
    <s v="Returning"/>
    <x v="3"/>
    <x v="19"/>
    <n v="1"/>
    <n v="125.3"/>
    <n v="0.05"/>
    <n v="59.62"/>
    <n v="119.035"/>
    <n v="59.62"/>
    <n v="59.414999999999999"/>
    <n v="0.49913890872432476"/>
    <n v="2026"/>
    <s v="Q2"/>
    <n v="5"/>
    <s v="May"/>
  </r>
  <r>
    <n v="3570"/>
    <d v="2026-05-11T00:00:00"/>
    <n v="2026"/>
    <s v="Q5"/>
    <n v="5"/>
    <x v="4"/>
    <x v="1"/>
    <x v="12"/>
    <x v="0"/>
    <s v="Business"/>
    <x v="2"/>
    <x v="2"/>
    <n v="1"/>
    <n v="36.159999999999997"/>
    <n v="0.1"/>
    <n v="13.38"/>
    <n v="32.543999999999997"/>
    <n v="13.38"/>
    <n v="19.163999999999994"/>
    <n v="0.58886430678466062"/>
    <n v="2026"/>
    <s v="Q2"/>
    <n v="5"/>
    <s v="May"/>
  </r>
  <r>
    <n v="4799"/>
    <d v="2026-05-11T00:00:00"/>
    <n v="2026"/>
    <s v="Q5"/>
    <n v="5"/>
    <x v="4"/>
    <x v="3"/>
    <x v="13"/>
    <x v="0"/>
    <s v="Returning"/>
    <x v="3"/>
    <x v="19"/>
    <n v="1"/>
    <n v="121.41"/>
    <n v="0.05"/>
    <n v="60.75"/>
    <n v="115.33949999999999"/>
    <n v="60.75"/>
    <n v="54.589499999999987"/>
    <n v="0.47329405797666879"/>
    <n v="2026"/>
    <s v="Q2"/>
    <n v="5"/>
    <s v="May"/>
  </r>
  <r>
    <n v="5156"/>
    <d v="2026-05-11T00:00:00"/>
    <n v="2026"/>
    <s v="Q5"/>
    <n v="5"/>
    <x v="4"/>
    <x v="0"/>
    <x v="0"/>
    <x v="2"/>
    <s v="New"/>
    <x v="2"/>
    <x v="15"/>
    <n v="3"/>
    <n v="132.58000000000001"/>
    <n v="0.1"/>
    <n v="67.88"/>
    <n v="357.96600000000001"/>
    <n v="203.64"/>
    <n v="154.32600000000002"/>
    <n v="0.43111915656794225"/>
    <n v="2026"/>
    <s v="Q2"/>
    <n v="5"/>
    <s v="May"/>
  </r>
  <r>
    <n v="526"/>
    <d v="2026-05-12T00:00:00"/>
    <n v="2026"/>
    <s v="Q5"/>
    <n v="5"/>
    <x v="4"/>
    <x v="1"/>
    <x v="1"/>
    <x v="2"/>
    <s v="Returning"/>
    <x v="3"/>
    <x v="13"/>
    <n v="2"/>
    <n v="81.11"/>
    <n v="0.05"/>
    <n v="40.049999999999997"/>
    <n v="154.10899999999998"/>
    <n v="80.099999999999994"/>
    <n v="74.008999999999986"/>
    <n v="0.48023801335418437"/>
    <n v="2026"/>
    <s v="Q2"/>
    <n v="5"/>
    <s v="May"/>
  </r>
  <r>
    <n v="712"/>
    <d v="2026-05-12T00:00:00"/>
    <n v="2026"/>
    <s v="Q5"/>
    <n v="5"/>
    <x v="4"/>
    <x v="1"/>
    <x v="14"/>
    <x v="3"/>
    <s v="Business"/>
    <x v="0"/>
    <x v="8"/>
    <n v="3"/>
    <n v="104.54"/>
    <n v="0"/>
    <n v="51.45"/>
    <n v="313.62"/>
    <n v="154.35000000000002"/>
    <n v="159.26999999999998"/>
    <n v="0.50784388750717424"/>
    <n v="2026"/>
    <s v="Q2"/>
    <n v="5"/>
    <s v="May"/>
  </r>
  <r>
    <n v="1533"/>
    <d v="2026-05-12T00:00:00"/>
    <n v="2026"/>
    <s v="Q5"/>
    <n v="5"/>
    <x v="4"/>
    <x v="2"/>
    <x v="16"/>
    <x v="2"/>
    <s v="New"/>
    <x v="1"/>
    <x v="3"/>
    <n v="3"/>
    <n v="143.87"/>
    <n v="0"/>
    <n v="79.2"/>
    <n v="431.61"/>
    <n v="237.60000000000002"/>
    <n v="194.01"/>
    <n v="0.44950302356293875"/>
    <n v="2026"/>
    <s v="Q2"/>
    <n v="5"/>
    <s v="May"/>
  </r>
  <r>
    <n v="1933"/>
    <d v="2026-05-12T00:00:00"/>
    <n v="2026"/>
    <s v="Q5"/>
    <n v="5"/>
    <x v="4"/>
    <x v="3"/>
    <x v="13"/>
    <x v="0"/>
    <s v="Returning"/>
    <x v="2"/>
    <x v="2"/>
    <n v="1"/>
    <n v="36.950000000000003"/>
    <n v="0.1"/>
    <n v="13.26"/>
    <n v="33.255000000000003"/>
    <n v="13.26"/>
    <n v="19.995000000000005"/>
    <n v="0.60126296797474077"/>
    <n v="2026"/>
    <s v="Q2"/>
    <n v="5"/>
    <s v="May"/>
  </r>
  <r>
    <n v="3128"/>
    <d v="2026-05-12T00:00:00"/>
    <n v="2026"/>
    <s v="Q5"/>
    <n v="5"/>
    <x v="4"/>
    <x v="2"/>
    <x v="5"/>
    <x v="0"/>
    <s v="New"/>
    <x v="3"/>
    <x v="19"/>
    <n v="1"/>
    <n v="121.38"/>
    <n v="0"/>
    <n v="59.68"/>
    <n v="121.38"/>
    <n v="59.68"/>
    <n v="61.699999999999996"/>
    <n v="0.50832097544900312"/>
    <n v="2026"/>
    <s v="Q2"/>
    <n v="5"/>
    <s v="May"/>
  </r>
  <r>
    <n v="4922"/>
    <d v="2026-05-12T00:00:00"/>
    <n v="2026"/>
    <s v="Q5"/>
    <n v="5"/>
    <x v="4"/>
    <x v="3"/>
    <x v="8"/>
    <x v="0"/>
    <s v="Returning"/>
    <x v="4"/>
    <x v="10"/>
    <n v="2"/>
    <n v="39.79"/>
    <n v="0.1"/>
    <n v="14.33"/>
    <n v="71.622"/>
    <n v="28.66"/>
    <n v="42.962000000000003"/>
    <n v="0.59984362346764963"/>
    <n v="2026"/>
    <s v="Q2"/>
    <n v="5"/>
    <s v="May"/>
  </r>
  <r>
    <n v="5051"/>
    <d v="2026-05-12T00:00:00"/>
    <n v="2026"/>
    <s v="Q5"/>
    <n v="5"/>
    <x v="4"/>
    <x v="0"/>
    <x v="15"/>
    <x v="2"/>
    <s v="Returning"/>
    <x v="0"/>
    <x v="4"/>
    <n v="4"/>
    <n v="51.31"/>
    <n v="0"/>
    <n v="22.19"/>
    <n v="205.24"/>
    <n v="88.76"/>
    <n v="116.48"/>
    <n v="0.56753069577080495"/>
    <n v="2026"/>
    <s v="Q2"/>
    <n v="5"/>
    <s v="May"/>
  </r>
  <r>
    <n v="5182"/>
    <d v="2026-05-12T00:00:00"/>
    <n v="2026"/>
    <s v="Q5"/>
    <n v="5"/>
    <x v="4"/>
    <x v="3"/>
    <x v="7"/>
    <x v="0"/>
    <s v="Returning"/>
    <x v="4"/>
    <x v="16"/>
    <n v="2"/>
    <n v="51.15"/>
    <n v="0"/>
    <n v="22.53"/>
    <n v="102.3"/>
    <n v="45.06"/>
    <n v="57.239999999999995"/>
    <n v="0.55953079178885623"/>
    <n v="2026"/>
    <s v="Q2"/>
    <n v="5"/>
    <s v="May"/>
  </r>
  <r>
    <n v="1071"/>
    <d v="2026-05-13T00:00:00"/>
    <n v="2026"/>
    <s v="Q5"/>
    <n v="5"/>
    <x v="4"/>
    <x v="1"/>
    <x v="12"/>
    <x v="2"/>
    <s v="Business"/>
    <x v="4"/>
    <x v="16"/>
    <n v="1"/>
    <n v="50.83"/>
    <n v="0.1"/>
    <n v="21.82"/>
    <n v="45.747"/>
    <n v="21.82"/>
    <n v="23.927"/>
    <n v="0.52302883249174803"/>
    <n v="2026"/>
    <s v="Q2"/>
    <n v="5"/>
    <s v="May"/>
  </r>
  <r>
    <n v="1210"/>
    <d v="2026-05-13T00:00:00"/>
    <n v="2026"/>
    <s v="Q5"/>
    <n v="5"/>
    <x v="4"/>
    <x v="2"/>
    <x v="2"/>
    <x v="1"/>
    <s v="Business"/>
    <x v="1"/>
    <x v="3"/>
    <n v="6"/>
    <n v="141.9"/>
    <n v="0.1"/>
    <n v="79.64"/>
    <n v="766.2600000000001"/>
    <n v="477.84000000000003"/>
    <n v="288.42000000000007"/>
    <n v="0.37639965546942294"/>
    <n v="2026"/>
    <s v="Q2"/>
    <n v="5"/>
    <s v="May"/>
  </r>
  <r>
    <n v="1244"/>
    <d v="2026-05-13T00:00:00"/>
    <n v="2026"/>
    <s v="Q5"/>
    <n v="5"/>
    <x v="4"/>
    <x v="3"/>
    <x v="8"/>
    <x v="0"/>
    <s v="Returning"/>
    <x v="3"/>
    <x v="19"/>
    <n v="1"/>
    <n v="122.11"/>
    <n v="0"/>
    <n v="59.86"/>
    <n v="122.11"/>
    <n v="59.86"/>
    <n v="62.25"/>
    <n v="0.50978625829170421"/>
    <n v="2026"/>
    <s v="Q2"/>
    <n v="5"/>
    <s v="May"/>
  </r>
  <r>
    <n v="1403"/>
    <d v="2026-05-13T00:00:00"/>
    <n v="2026"/>
    <s v="Q5"/>
    <n v="5"/>
    <x v="4"/>
    <x v="1"/>
    <x v="11"/>
    <x v="0"/>
    <s v="Returning"/>
    <x v="0"/>
    <x v="8"/>
    <n v="1"/>
    <n v="102.38"/>
    <n v="0"/>
    <n v="50.82"/>
    <n v="102.38"/>
    <n v="50.82"/>
    <n v="51.559999999999995"/>
    <n v="0.50361398710685679"/>
    <n v="2026"/>
    <s v="Q2"/>
    <n v="5"/>
    <s v="May"/>
  </r>
  <r>
    <n v="1592"/>
    <d v="2026-05-13T00:00:00"/>
    <n v="2026"/>
    <s v="Q5"/>
    <n v="5"/>
    <x v="4"/>
    <x v="2"/>
    <x v="16"/>
    <x v="2"/>
    <s v="Returning"/>
    <x v="4"/>
    <x v="14"/>
    <n v="5"/>
    <n v="37.119999999999997"/>
    <n v="0.1"/>
    <n v="13.96"/>
    <n v="167.04"/>
    <n v="69.800000000000011"/>
    <n v="97.239999999999981"/>
    <n v="0.58213601532567039"/>
    <n v="2026"/>
    <s v="Q2"/>
    <n v="5"/>
    <s v="May"/>
  </r>
  <r>
    <n v="2581"/>
    <d v="2026-05-13T00:00:00"/>
    <n v="2026"/>
    <s v="Q5"/>
    <n v="5"/>
    <x v="4"/>
    <x v="1"/>
    <x v="12"/>
    <x v="0"/>
    <s v="New"/>
    <x v="1"/>
    <x v="1"/>
    <n v="2"/>
    <n v="91.76"/>
    <n v="0.05"/>
    <n v="46.31"/>
    <n v="174.34399999999999"/>
    <n v="92.62"/>
    <n v="81.72399999999999"/>
    <n v="0.46875143394668006"/>
    <n v="2026"/>
    <s v="Q2"/>
    <n v="5"/>
    <s v="May"/>
  </r>
  <r>
    <n v="3428"/>
    <d v="2026-05-13T00:00:00"/>
    <n v="2026"/>
    <s v="Q5"/>
    <n v="5"/>
    <x v="4"/>
    <x v="3"/>
    <x v="4"/>
    <x v="0"/>
    <s v="Returning"/>
    <x v="1"/>
    <x v="3"/>
    <n v="1"/>
    <n v="144.51"/>
    <n v="0"/>
    <n v="79.22"/>
    <n v="144.51"/>
    <n v="79.22"/>
    <n v="65.289999999999992"/>
    <n v="0.45180264341568055"/>
    <n v="2026"/>
    <s v="Q2"/>
    <n v="5"/>
    <s v="May"/>
  </r>
  <r>
    <n v="765"/>
    <d v="2026-05-14T00:00:00"/>
    <n v="2026"/>
    <s v="Q5"/>
    <n v="5"/>
    <x v="4"/>
    <x v="1"/>
    <x v="6"/>
    <x v="1"/>
    <s v="Business"/>
    <x v="4"/>
    <x v="16"/>
    <n v="3"/>
    <n v="49.7"/>
    <n v="0.1"/>
    <n v="21.84"/>
    <n v="134.19000000000003"/>
    <n v="65.52"/>
    <n v="68.67000000000003"/>
    <n v="0.5117370892018781"/>
    <n v="2026"/>
    <s v="Q2"/>
    <n v="5"/>
    <s v="May"/>
  </r>
  <r>
    <n v="854"/>
    <d v="2026-05-14T00:00:00"/>
    <n v="2026"/>
    <s v="Q5"/>
    <n v="5"/>
    <x v="4"/>
    <x v="0"/>
    <x v="0"/>
    <x v="0"/>
    <s v="Returning"/>
    <x v="3"/>
    <x v="19"/>
    <n v="1"/>
    <n v="120.9"/>
    <n v="0"/>
    <n v="59.31"/>
    <n v="120.9"/>
    <n v="59.31"/>
    <n v="61.59"/>
    <n v="0.50942928039702229"/>
    <n v="2026"/>
    <s v="Q2"/>
    <n v="5"/>
    <s v="May"/>
  </r>
  <r>
    <n v="1087"/>
    <d v="2026-05-14T00:00:00"/>
    <n v="2026"/>
    <s v="Q5"/>
    <n v="5"/>
    <x v="4"/>
    <x v="2"/>
    <x v="10"/>
    <x v="0"/>
    <s v="Returning"/>
    <x v="3"/>
    <x v="7"/>
    <n v="1"/>
    <n v="195.72"/>
    <n v="0.05"/>
    <n v="105.73"/>
    <n v="185.934"/>
    <n v="105.73"/>
    <n v="80.203999999999994"/>
    <n v="0.43135736336549524"/>
    <n v="2026"/>
    <s v="Q2"/>
    <n v="5"/>
    <s v="May"/>
  </r>
  <r>
    <n v="1150"/>
    <d v="2026-05-14T00:00:00"/>
    <n v="2026"/>
    <s v="Q5"/>
    <n v="5"/>
    <x v="4"/>
    <x v="0"/>
    <x v="0"/>
    <x v="1"/>
    <s v="Returning"/>
    <x v="0"/>
    <x v="6"/>
    <n v="8"/>
    <n v="40.15"/>
    <n v="0.15"/>
    <n v="16.91"/>
    <n v="273.02"/>
    <n v="135.28"/>
    <n v="137.73999999999998"/>
    <n v="0.50450516445681637"/>
    <n v="2026"/>
    <s v="Q2"/>
    <n v="5"/>
    <s v="May"/>
  </r>
  <r>
    <n v="1902"/>
    <d v="2026-05-14T00:00:00"/>
    <n v="2026"/>
    <s v="Q5"/>
    <n v="5"/>
    <x v="4"/>
    <x v="1"/>
    <x v="14"/>
    <x v="2"/>
    <s v="Business"/>
    <x v="2"/>
    <x v="15"/>
    <n v="4"/>
    <n v="130.83000000000001"/>
    <n v="0"/>
    <n v="66.959999999999994"/>
    <n v="523.32000000000005"/>
    <n v="267.83999999999997"/>
    <n v="255.48000000000008"/>
    <n v="0.48819078193074994"/>
    <n v="2026"/>
    <s v="Q2"/>
    <n v="5"/>
    <s v="May"/>
  </r>
  <r>
    <n v="3913"/>
    <d v="2026-05-14T00:00:00"/>
    <n v="2026"/>
    <s v="Q5"/>
    <n v="5"/>
    <x v="4"/>
    <x v="1"/>
    <x v="12"/>
    <x v="0"/>
    <s v="New"/>
    <x v="0"/>
    <x v="4"/>
    <n v="1"/>
    <n v="50.34"/>
    <n v="0.05"/>
    <n v="22.23"/>
    <n v="47.823"/>
    <n v="22.23"/>
    <n v="25.593"/>
    <n v="0.53516090584028608"/>
    <n v="2026"/>
    <s v="Q2"/>
    <n v="5"/>
    <s v="May"/>
  </r>
  <r>
    <n v="4378"/>
    <d v="2026-05-14T00:00:00"/>
    <n v="2026"/>
    <s v="Q5"/>
    <n v="5"/>
    <x v="4"/>
    <x v="2"/>
    <x v="10"/>
    <x v="0"/>
    <s v="Returning"/>
    <x v="0"/>
    <x v="8"/>
    <n v="2"/>
    <n v="103.37"/>
    <n v="0"/>
    <n v="50.49"/>
    <n v="206.74"/>
    <n v="100.98"/>
    <n v="105.76"/>
    <n v="0.51156041404662866"/>
    <n v="2026"/>
    <s v="Q2"/>
    <n v="5"/>
    <s v="May"/>
  </r>
  <r>
    <n v="4551"/>
    <d v="2026-05-14T00:00:00"/>
    <n v="2026"/>
    <s v="Q5"/>
    <n v="5"/>
    <x v="4"/>
    <x v="1"/>
    <x v="14"/>
    <x v="2"/>
    <s v="Business"/>
    <x v="4"/>
    <x v="12"/>
    <n v="3"/>
    <n v="122.31"/>
    <n v="0.05"/>
    <n v="71.11"/>
    <n v="348.58350000000002"/>
    <n v="213.32999999999998"/>
    <n v="135.25350000000003"/>
    <n v="0.38800889887214979"/>
    <n v="2026"/>
    <s v="Q2"/>
    <n v="5"/>
    <s v="May"/>
  </r>
  <r>
    <n v="787"/>
    <d v="2026-05-15T00:00:00"/>
    <n v="2026"/>
    <s v="Q5"/>
    <n v="5"/>
    <x v="4"/>
    <x v="0"/>
    <x v="9"/>
    <x v="0"/>
    <s v="Business"/>
    <x v="2"/>
    <x v="18"/>
    <n v="1"/>
    <n v="166.48"/>
    <n v="0"/>
    <n v="89.42"/>
    <n v="166.48"/>
    <n v="89.42"/>
    <n v="77.059999999999988"/>
    <n v="0.4628784238346948"/>
    <n v="2026"/>
    <s v="Q2"/>
    <n v="5"/>
    <s v="May"/>
  </r>
  <r>
    <n v="1133"/>
    <d v="2026-05-15T00:00:00"/>
    <n v="2026"/>
    <s v="Q5"/>
    <n v="5"/>
    <x v="4"/>
    <x v="0"/>
    <x v="15"/>
    <x v="2"/>
    <s v="New"/>
    <x v="3"/>
    <x v="7"/>
    <n v="3"/>
    <n v="192.21"/>
    <n v="0"/>
    <n v="103.51"/>
    <n v="576.63"/>
    <n v="310.53000000000003"/>
    <n v="266.09999999999997"/>
    <n v="0.46147442900993701"/>
    <n v="2026"/>
    <s v="Q2"/>
    <n v="5"/>
    <s v="May"/>
  </r>
  <r>
    <n v="2075"/>
    <d v="2026-05-15T00:00:00"/>
    <n v="2026"/>
    <s v="Q5"/>
    <n v="5"/>
    <x v="4"/>
    <x v="0"/>
    <x v="9"/>
    <x v="1"/>
    <s v="Business"/>
    <x v="3"/>
    <x v="13"/>
    <n v="6"/>
    <n v="81.13"/>
    <n v="0.05"/>
    <n v="39.409999999999997"/>
    <n v="462.44099999999997"/>
    <n v="236.45999999999998"/>
    <n v="225.98099999999999"/>
    <n v="0.48866990599881932"/>
    <n v="2026"/>
    <s v="Q2"/>
    <n v="5"/>
    <s v="May"/>
  </r>
  <r>
    <n v="2172"/>
    <d v="2026-05-15T00:00:00"/>
    <n v="2026"/>
    <s v="Q5"/>
    <n v="5"/>
    <x v="4"/>
    <x v="2"/>
    <x v="10"/>
    <x v="1"/>
    <s v="Business"/>
    <x v="2"/>
    <x v="2"/>
    <n v="6"/>
    <n v="37.1"/>
    <n v="0.1"/>
    <n v="13.63"/>
    <n v="200.34000000000003"/>
    <n v="81.78"/>
    <n v="118.56000000000003"/>
    <n v="0.59179395028451642"/>
    <n v="2026"/>
    <s v="Q2"/>
    <n v="5"/>
    <s v="May"/>
  </r>
  <r>
    <n v="2977"/>
    <d v="2026-05-15T00:00:00"/>
    <n v="2026"/>
    <s v="Q5"/>
    <n v="5"/>
    <x v="4"/>
    <x v="1"/>
    <x v="14"/>
    <x v="1"/>
    <s v="Business"/>
    <x v="2"/>
    <x v="2"/>
    <n v="6"/>
    <n v="35.92"/>
    <n v="0.15"/>
    <n v="13.3"/>
    <n v="183.19200000000001"/>
    <n v="79.800000000000011"/>
    <n v="103.392"/>
    <n v="0.56439145814227687"/>
    <n v="2026"/>
    <s v="Q2"/>
    <n v="5"/>
    <s v="May"/>
  </r>
  <r>
    <n v="3531"/>
    <d v="2026-05-15T00:00:00"/>
    <n v="2026"/>
    <s v="Q5"/>
    <n v="5"/>
    <x v="4"/>
    <x v="3"/>
    <x v="13"/>
    <x v="2"/>
    <s v="Business"/>
    <x v="4"/>
    <x v="14"/>
    <n v="4"/>
    <n v="36.21"/>
    <n v="0"/>
    <n v="14.3"/>
    <n v="144.84"/>
    <n v="57.2"/>
    <n v="87.64"/>
    <n v="0.60508146920740125"/>
    <n v="2026"/>
    <s v="Q2"/>
    <n v="5"/>
    <s v="May"/>
  </r>
  <r>
    <n v="3881"/>
    <d v="2026-05-15T00:00:00"/>
    <n v="2026"/>
    <s v="Q5"/>
    <n v="5"/>
    <x v="4"/>
    <x v="2"/>
    <x v="10"/>
    <x v="0"/>
    <s v="Business"/>
    <x v="1"/>
    <x v="17"/>
    <n v="3"/>
    <n v="73.03"/>
    <n v="0.05"/>
    <n v="33.200000000000003"/>
    <n v="208.13550000000001"/>
    <n v="99.600000000000009"/>
    <n v="108.5355"/>
    <n v="0.52146558371829888"/>
    <n v="2026"/>
    <s v="Q2"/>
    <n v="5"/>
    <s v="May"/>
  </r>
  <r>
    <n v="4469"/>
    <d v="2026-05-15T00:00:00"/>
    <n v="2026"/>
    <s v="Q5"/>
    <n v="5"/>
    <x v="4"/>
    <x v="2"/>
    <x v="5"/>
    <x v="2"/>
    <s v="Returning"/>
    <x v="0"/>
    <x v="0"/>
    <n v="2"/>
    <n v="80.81"/>
    <n v="0"/>
    <n v="42.53"/>
    <n v="161.62"/>
    <n v="85.06"/>
    <n v="76.56"/>
    <n v="0.47370374953594852"/>
    <n v="2026"/>
    <s v="Q2"/>
    <n v="5"/>
    <s v="May"/>
  </r>
  <r>
    <n v="5037"/>
    <d v="2026-05-15T00:00:00"/>
    <n v="2026"/>
    <s v="Q5"/>
    <n v="5"/>
    <x v="4"/>
    <x v="1"/>
    <x v="11"/>
    <x v="0"/>
    <s v="New"/>
    <x v="0"/>
    <x v="4"/>
    <n v="1"/>
    <n v="51.53"/>
    <n v="0.1"/>
    <n v="23.06"/>
    <n v="46.377000000000002"/>
    <n v="23.06"/>
    <n v="23.317000000000004"/>
    <n v="0.50277076999374692"/>
    <n v="2026"/>
    <s v="Q2"/>
    <n v="5"/>
    <s v="May"/>
  </r>
  <r>
    <n v="35"/>
    <d v="2026-05-16T00:00:00"/>
    <n v="2026"/>
    <s v="Q5"/>
    <n v="5"/>
    <x v="4"/>
    <x v="3"/>
    <x v="13"/>
    <x v="1"/>
    <s v="Business"/>
    <x v="3"/>
    <x v="13"/>
    <n v="5"/>
    <n v="81.75"/>
    <n v="0.05"/>
    <n v="39.159999999999997"/>
    <n v="388.3125"/>
    <n v="195.79999999999998"/>
    <n v="192.51250000000002"/>
    <n v="0.49576694028649609"/>
    <n v="2026"/>
    <s v="Q2"/>
    <n v="5"/>
    <s v="May"/>
  </r>
  <r>
    <n v="226"/>
    <d v="2026-05-16T00:00:00"/>
    <n v="2026"/>
    <s v="Q5"/>
    <n v="5"/>
    <x v="4"/>
    <x v="2"/>
    <x v="10"/>
    <x v="0"/>
    <s v="New"/>
    <x v="2"/>
    <x v="18"/>
    <n v="1"/>
    <n v="165.99"/>
    <n v="0.1"/>
    <n v="89.9"/>
    <n v="149.39100000000002"/>
    <n v="89.9"/>
    <n v="59.491000000000014"/>
    <n v="0.3982234538894579"/>
    <n v="2026"/>
    <s v="Q2"/>
    <n v="5"/>
    <s v="May"/>
  </r>
  <r>
    <n v="1713"/>
    <d v="2026-05-16T00:00:00"/>
    <n v="2026"/>
    <s v="Q5"/>
    <n v="5"/>
    <x v="4"/>
    <x v="0"/>
    <x v="15"/>
    <x v="2"/>
    <s v="New"/>
    <x v="3"/>
    <x v="19"/>
    <n v="2"/>
    <n v="121.22"/>
    <n v="0"/>
    <n v="60.38"/>
    <n v="242.44"/>
    <n v="120.76"/>
    <n v="121.67999999999999"/>
    <n v="0.50189737667051637"/>
    <n v="2026"/>
    <s v="Q2"/>
    <n v="5"/>
    <s v="May"/>
  </r>
  <r>
    <n v="2320"/>
    <d v="2026-05-16T00:00:00"/>
    <n v="2026"/>
    <s v="Q5"/>
    <n v="5"/>
    <x v="4"/>
    <x v="1"/>
    <x v="12"/>
    <x v="2"/>
    <s v="Business"/>
    <x v="2"/>
    <x v="15"/>
    <n v="2"/>
    <n v="131.1"/>
    <n v="0"/>
    <n v="65.55"/>
    <n v="262.2"/>
    <n v="131.1"/>
    <n v="131.1"/>
    <n v="0.5"/>
    <n v="2026"/>
    <s v="Q2"/>
    <n v="5"/>
    <s v="May"/>
  </r>
  <r>
    <n v="2496"/>
    <d v="2026-05-16T00:00:00"/>
    <n v="2026"/>
    <s v="Q5"/>
    <n v="5"/>
    <x v="4"/>
    <x v="1"/>
    <x v="6"/>
    <x v="0"/>
    <s v="Returning"/>
    <x v="2"/>
    <x v="9"/>
    <n v="2"/>
    <n v="46.44"/>
    <n v="0"/>
    <n v="18.63"/>
    <n v="92.88"/>
    <n v="37.26"/>
    <n v="55.62"/>
    <n v="0.59883720930232553"/>
    <n v="2026"/>
    <s v="Q2"/>
    <n v="5"/>
    <s v="May"/>
  </r>
  <r>
    <n v="2504"/>
    <d v="2026-05-16T00:00:00"/>
    <n v="2026"/>
    <s v="Q5"/>
    <n v="5"/>
    <x v="4"/>
    <x v="3"/>
    <x v="7"/>
    <x v="0"/>
    <s v="New"/>
    <x v="2"/>
    <x v="2"/>
    <n v="1"/>
    <n v="36.659999999999997"/>
    <n v="0"/>
    <n v="13.61"/>
    <n v="36.659999999999997"/>
    <n v="13.61"/>
    <n v="23.049999999999997"/>
    <n v="0.62875068194217132"/>
    <n v="2026"/>
    <s v="Q2"/>
    <n v="5"/>
    <s v="May"/>
  </r>
  <r>
    <n v="2598"/>
    <d v="2026-05-16T00:00:00"/>
    <n v="2026"/>
    <s v="Q5"/>
    <n v="5"/>
    <x v="4"/>
    <x v="3"/>
    <x v="8"/>
    <x v="0"/>
    <s v="New"/>
    <x v="1"/>
    <x v="11"/>
    <n v="5"/>
    <n v="156.16999999999999"/>
    <n v="0.1"/>
    <n v="80.59"/>
    <n v="702.76499999999999"/>
    <n v="402.95000000000005"/>
    <n v="299.81499999999994"/>
    <n v="0.42662198601239382"/>
    <n v="2026"/>
    <s v="Q2"/>
    <n v="5"/>
    <s v="May"/>
  </r>
  <r>
    <n v="2600"/>
    <d v="2026-05-16T00:00:00"/>
    <n v="2026"/>
    <s v="Q5"/>
    <n v="5"/>
    <x v="4"/>
    <x v="1"/>
    <x v="12"/>
    <x v="2"/>
    <s v="New"/>
    <x v="2"/>
    <x v="2"/>
    <n v="1"/>
    <n v="35.97"/>
    <n v="0.1"/>
    <n v="13.54"/>
    <n v="32.372999999999998"/>
    <n v="13.54"/>
    <n v="18.832999999999998"/>
    <n v="0.58175022395205878"/>
    <n v="2026"/>
    <s v="Q2"/>
    <n v="5"/>
    <s v="May"/>
  </r>
  <r>
    <n v="2856"/>
    <d v="2026-05-16T00:00:00"/>
    <n v="2026"/>
    <s v="Q5"/>
    <n v="5"/>
    <x v="4"/>
    <x v="1"/>
    <x v="11"/>
    <x v="1"/>
    <s v="Business"/>
    <x v="4"/>
    <x v="12"/>
    <n v="4"/>
    <n v="125.11"/>
    <n v="0.15"/>
    <n v="70.010000000000005"/>
    <n v="425.37399999999997"/>
    <n v="280.04000000000002"/>
    <n v="145.33399999999995"/>
    <n v="0.34166169065340135"/>
    <n v="2026"/>
    <s v="Q2"/>
    <n v="5"/>
    <s v="May"/>
  </r>
  <r>
    <n v="3478"/>
    <d v="2026-05-16T00:00:00"/>
    <n v="2026"/>
    <s v="Q5"/>
    <n v="5"/>
    <x v="4"/>
    <x v="3"/>
    <x v="8"/>
    <x v="0"/>
    <s v="New"/>
    <x v="4"/>
    <x v="14"/>
    <n v="4"/>
    <n v="36.29"/>
    <n v="0.1"/>
    <n v="13.77"/>
    <n v="130.64400000000001"/>
    <n v="55.08"/>
    <n v="75.564000000000007"/>
    <n v="0.57839625241113257"/>
    <n v="2026"/>
    <s v="Q2"/>
    <n v="5"/>
    <s v="May"/>
  </r>
  <r>
    <n v="3599"/>
    <d v="2026-05-16T00:00:00"/>
    <n v="2026"/>
    <s v="Q5"/>
    <n v="5"/>
    <x v="4"/>
    <x v="1"/>
    <x v="6"/>
    <x v="0"/>
    <s v="New"/>
    <x v="1"/>
    <x v="3"/>
    <n v="4"/>
    <n v="143.34"/>
    <n v="0"/>
    <n v="80.55"/>
    <n v="573.36"/>
    <n v="322.2"/>
    <n v="251.16000000000003"/>
    <n v="0.43804939305148599"/>
    <n v="2026"/>
    <s v="Q2"/>
    <n v="5"/>
    <s v="May"/>
  </r>
  <r>
    <n v="282"/>
    <d v="2026-05-17T00:00:00"/>
    <n v="2026"/>
    <s v="Q5"/>
    <n v="5"/>
    <x v="4"/>
    <x v="1"/>
    <x v="12"/>
    <x v="3"/>
    <s v="New"/>
    <x v="0"/>
    <x v="4"/>
    <n v="3"/>
    <n v="51.68"/>
    <n v="0"/>
    <n v="22.4"/>
    <n v="155.04"/>
    <n v="67.199999999999989"/>
    <n v="87.84"/>
    <n v="0.56656346749226016"/>
    <n v="2026"/>
    <s v="Q2"/>
    <n v="5"/>
    <s v="May"/>
  </r>
  <r>
    <n v="980"/>
    <d v="2026-05-17T00:00:00"/>
    <n v="2026"/>
    <s v="Q5"/>
    <n v="5"/>
    <x v="4"/>
    <x v="3"/>
    <x v="7"/>
    <x v="0"/>
    <s v="Returning"/>
    <x v="2"/>
    <x v="9"/>
    <n v="1"/>
    <n v="46.84"/>
    <n v="0"/>
    <n v="17.93"/>
    <n v="46.84"/>
    <n v="17.93"/>
    <n v="28.910000000000004"/>
    <n v="0.61720751494449189"/>
    <n v="2026"/>
    <s v="Q2"/>
    <n v="5"/>
    <s v="May"/>
  </r>
  <r>
    <n v="1155"/>
    <d v="2026-05-17T00:00:00"/>
    <n v="2026"/>
    <s v="Q5"/>
    <n v="5"/>
    <x v="4"/>
    <x v="2"/>
    <x v="2"/>
    <x v="3"/>
    <s v="New"/>
    <x v="1"/>
    <x v="17"/>
    <n v="5"/>
    <n v="72.900000000000006"/>
    <n v="0.05"/>
    <n v="31.57"/>
    <n v="346.27499999999998"/>
    <n v="157.85"/>
    <n v="188.42499999999998"/>
    <n v="0.54414843693596127"/>
    <n v="2026"/>
    <s v="Q2"/>
    <n v="5"/>
    <s v="May"/>
  </r>
  <r>
    <n v="1816"/>
    <d v="2026-05-17T00:00:00"/>
    <n v="2026"/>
    <s v="Q5"/>
    <n v="5"/>
    <x v="4"/>
    <x v="3"/>
    <x v="7"/>
    <x v="0"/>
    <s v="New"/>
    <x v="1"/>
    <x v="1"/>
    <n v="1"/>
    <n v="91.07"/>
    <n v="0"/>
    <n v="45.3"/>
    <n v="91.07"/>
    <n v="45.3"/>
    <n v="45.769999999999996"/>
    <n v="0.50258043263423735"/>
    <n v="2026"/>
    <s v="Q2"/>
    <n v="5"/>
    <s v="May"/>
  </r>
  <r>
    <n v="2128"/>
    <d v="2026-05-17T00:00:00"/>
    <n v="2026"/>
    <s v="Q5"/>
    <n v="5"/>
    <x v="4"/>
    <x v="2"/>
    <x v="10"/>
    <x v="2"/>
    <s v="New"/>
    <x v="0"/>
    <x v="0"/>
    <n v="1"/>
    <n v="81.86"/>
    <n v="0"/>
    <n v="43.14"/>
    <n v="81.86"/>
    <n v="43.14"/>
    <n v="38.72"/>
    <n v="0.47300268751526997"/>
    <n v="2026"/>
    <s v="Q2"/>
    <n v="5"/>
    <s v="May"/>
  </r>
  <r>
    <n v="2296"/>
    <d v="2026-05-17T00:00:00"/>
    <n v="2026"/>
    <s v="Q5"/>
    <n v="5"/>
    <x v="4"/>
    <x v="3"/>
    <x v="8"/>
    <x v="0"/>
    <s v="Returning"/>
    <x v="2"/>
    <x v="9"/>
    <n v="1"/>
    <n v="45.45"/>
    <n v="0"/>
    <n v="17.93"/>
    <n v="45.45"/>
    <n v="17.93"/>
    <n v="27.520000000000003"/>
    <n v="0.60550055005500558"/>
    <n v="2026"/>
    <s v="Q2"/>
    <n v="5"/>
    <s v="May"/>
  </r>
  <r>
    <n v="2322"/>
    <d v="2026-05-17T00:00:00"/>
    <n v="2026"/>
    <s v="Q5"/>
    <n v="5"/>
    <x v="4"/>
    <x v="2"/>
    <x v="10"/>
    <x v="2"/>
    <s v="Business"/>
    <x v="1"/>
    <x v="17"/>
    <n v="1"/>
    <n v="70.62"/>
    <n v="0"/>
    <n v="32.53"/>
    <n v="70.62"/>
    <n v="32.53"/>
    <n v="38.090000000000003"/>
    <n v="0.53936561880487111"/>
    <n v="2026"/>
    <s v="Q2"/>
    <n v="5"/>
    <s v="May"/>
  </r>
  <r>
    <n v="3480"/>
    <d v="2026-05-17T00:00:00"/>
    <n v="2026"/>
    <s v="Q5"/>
    <n v="5"/>
    <x v="4"/>
    <x v="3"/>
    <x v="8"/>
    <x v="0"/>
    <s v="New"/>
    <x v="4"/>
    <x v="16"/>
    <n v="2"/>
    <n v="51.56"/>
    <n v="0"/>
    <n v="22.46"/>
    <n v="103.12"/>
    <n v="44.92"/>
    <n v="58.2"/>
    <n v="0.56439100077579518"/>
    <n v="2026"/>
    <s v="Q2"/>
    <n v="5"/>
    <s v="May"/>
  </r>
  <r>
    <n v="4426"/>
    <d v="2026-05-17T00:00:00"/>
    <n v="2026"/>
    <s v="Q5"/>
    <n v="5"/>
    <x v="4"/>
    <x v="3"/>
    <x v="8"/>
    <x v="0"/>
    <s v="New"/>
    <x v="1"/>
    <x v="3"/>
    <n v="2"/>
    <n v="146.22"/>
    <n v="0"/>
    <n v="81.069999999999993"/>
    <n v="292.44"/>
    <n v="162.13999999999999"/>
    <n v="130.30000000000001"/>
    <n v="0.4455614826973055"/>
    <n v="2026"/>
    <s v="Q2"/>
    <n v="5"/>
    <s v="May"/>
  </r>
  <r>
    <n v="4938"/>
    <d v="2026-05-17T00:00:00"/>
    <n v="2026"/>
    <s v="Q5"/>
    <n v="5"/>
    <x v="4"/>
    <x v="3"/>
    <x v="13"/>
    <x v="2"/>
    <s v="Returning"/>
    <x v="4"/>
    <x v="16"/>
    <n v="2"/>
    <n v="51.34"/>
    <n v="0"/>
    <n v="22.17"/>
    <n v="102.68"/>
    <n v="44.34"/>
    <n v="58.34"/>
    <n v="0.56817296455005839"/>
    <n v="2026"/>
    <s v="Q2"/>
    <n v="5"/>
    <s v="May"/>
  </r>
  <r>
    <n v="915"/>
    <d v="2026-05-18T00:00:00"/>
    <n v="2026"/>
    <s v="Q5"/>
    <n v="5"/>
    <x v="4"/>
    <x v="3"/>
    <x v="8"/>
    <x v="0"/>
    <s v="New"/>
    <x v="1"/>
    <x v="11"/>
    <n v="1"/>
    <n v="153.61000000000001"/>
    <n v="0.05"/>
    <n v="79.94"/>
    <n v="145.92950000000002"/>
    <n v="79.94"/>
    <n v="65.989500000000021"/>
    <n v="0.45220123415758989"/>
    <n v="2026"/>
    <s v="Q2"/>
    <n v="5"/>
    <s v="May"/>
  </r>
  <r>
    <n v="1188"/>
    <d v="2026-05-18T00:00:00"/>
    <n v="2026"/>
    <s v="Q5"/>
    <n v="5"/>
    <x v="4"/>
    <x v="1"/>
    <x v="6"/>
    <x v="0"/>
    <s v="Returning"/>
    <x v="3"/>
    <x v="13"/>
    <n v="1"/>
    <n v="82.44"/>
    <n v="0.15"/>
    <n v="39.380000000000003"/>
    <n v="70.073999999999998"/>
    <n v="39.380000000000003"/>
    <n v="30.693999999999996"/>
    <n v="0.43802266175757054"/>
    <n v="2026"/>
    <s v="Q2"/>
    <n v="5"/>
    <s v="May"/>
  </r>
  <r>
    <n v="1594"/>
    <d v="2026-05-18T00:00:00"/>
    <n v="2026"/>
    <s v="Q5"/>
    <n v="5"/>
    <x v="4"/>
    <x v="0"/>
    <x v="0"/>
    <x v="1"/>
    <s v="Business"/>
    <x v="1"/>
    <x v="1"/>
    <n v="10"/>
    <n v="92.09"/>
    <n v="0.15"/>
    <n v="45.13"/>
    <n v="782.7650000000001"/>
    <n v="451.3"/>
    <n v="331.46500000000009"/>
    <n v="0.42345403792964686"/>
    <n v="2026"/>
    <s v="Q2"/>
    <n v="5"/>
    <s v="May"/>
  </r>
  <r>
    <n v="3022"/>
    <d v="2026-05-18T00:00:00"/>
    <n v="2026"/>
    <s v="Q5"/>
    <n v="5"/>
    <x v="4"/>
    <x v="3"/>
    <x v="8"/>
    <x v="3"/>
    <s v="New"/>
    <x v="2"/>
    <x v="2"/>
    <n v="1"/>
    <n v="36.72"/>
    <n v="0"/>
    <n v="13.67"/>
    <n v="36.72"/>
    <n v="13.67"/>
    <n v="23.049999999999997"/>
    <n v="0.62772331154684091"/>
    <n v="2026"/>
    <s v="Q2"/>
    <n v="5"/>
    <s v="May"/>
  </r>
  <r>
    <n v="588"/>
    <d v="2026-05-19T00:00:00"/>
    <n v="2026"/>
    <s v="Q5"/>
    <n v="5"/>
    <x v="4"/>
    <x v="1"/>
    <x v="1"/>
    <x v="1"/>
    <s v="Business"/>
    <x v="2"/>
    <x v="15"/>
    <n v="3"/>
    <n v="132.41999999999999"/>
    <n v="0.05"/>
    <n v="67.09"/>
    <n v="377.39699999999999"/>
    <n v="201.27"/>
    <n v="176.12699999999998"/>
    <n v="0.46668892439526544"/>
    <n v="2026"/>
    <s v="Q2"/>
    <n v="5"/>
    <s v="May"/>
  </r>
  <r>
    <n v="1016"/>
    <d v="2026-05-19T00:00:00"/>
    <n v="2026"/>
    <s v="Q5"/>
    <n v="5"/>
    <x v="4"/>
    <x v="3"/>
    <x v="13"/>
    <x v="2"/>
    <s v="Returning"/>
    <x v="3"/>
    <x v="7"/>
    <n v="2"/>
    <n v="192.1"/>
    <n v="0.05"/>
    <n v="106.07"/>
    <n v="364.98999999999995"/>
    <n v="212.14"/>
    <n v="152.84999999999997"/>
    <n v="0.41877859667388145"/>
    <n v="2026"/>
    <s v="Q2"/>
    <n v="5"/>
    <s v="May"/>
  </r>
  <r>
    <n v="1930"/>
    <d v="2026-05-19T00:00:00"/>
    <n v="2026"/>
    <s v="Q5"/>
    <n v="5"/>
    <x v="4"/>
    <x v="2"/>
    <x v="16"/>
    <x v="2"/>
    <s v="New"/>
    <x v="2"/>
    <x v="2"/>
    <n v="4"/>
    <n v="36.94"/>
    <n v="0"/>
    <n v="13.63"/>
    <n v="147.76"/>
    <n v="54.52"/>
    <n v="93.239999999999981"/>
    <n v="0.63102328099620997"/>
    <n v="2026"/>
    <s v="Q2"/>
    <n v="5"/>
    <s v="May"/>
  </r>
  <r>
    <n v="2658"/>
    <d v="2026-05-19T00:00:00"/>
    <n v="2026"/>
    <s v="Q5"/>
    <n v="5"/>
    <x v="4"/>
    <x v="0"/>
    <x v="15"/>
    <x v="0"/>
    <s v="Business"/>
    <x v="1"/>
    <x v="11"/>
    <n v="1"/>
    <n v="153.16999999999999"/>
    <n v="0"/>
    <n v="78.489999999999995"/>
    <n v="153.16999999999999"/>
    <n v="78.489999999999995"/>
    <n v="74.679999999999993"/>
    <n v="0.48756283867598094"/>
    <n v="2026"/>
    <s v="Q2"/>
    <n v="5"/>
    <s v="May"/>
  </r>
  <r>
    <n v="2951"/>
    <d v="2026-05-19T00:00:00"/>
    <n v="2026"/>
    <s v="Q5"/>
    <n v="5"/>
    <x v="4"/>
    <x v="0"/>
    <x v="0"/>
    <x v="0"/>
    <s v="Business"/>
    <x v="0"/>
    <x v="0"/>
    <n v="2"/>
    <n v="82.85"/>
    <n v="0"/>
    <n v="42.53"/>
    <n v="165.7"/>
    <n v="85.06"/>
    <n v="80.639999999999986"/>
    <n v="0.48666264333132164"/>
    <n v="2026"/>
    <s v="Q2"/>
    <n v="5"/>
    <s v="May"/>
  </r>
  <r>
    <n v="4328"/>
    <d v="2026-05-19T00:00:00"/>
    <n v="2026"/>
    <s v="Q5"/>
    <n v="5"/>
    <x v="4"/>
    <x v="2"/>
    <x v="5"/>
    <x v="3"/>
    <s v="New"/>
    <x v="1"/>
    <x v="3"/>
    <n v="1"/>
    <n v="143.52000000000001"/>
    <n v="0"/>
    <n v="81.040000000000006"/>
    <n v="143.52000000000001"/>
    <n v="81.040000000000006"/>
    <n v="62.480000000000004"/>
    <n v="0.435340022296544"/>
    <n v="2026"/>
    <s v="Q2"/>
    <n v="5"/>
    <s v="May"/>
  </r>
  <r>
    <n v="4591"/>
    <d v="2026-05-19T00:00:00"/>
    <n v="2026"/>
    <s v="Q5"/>
    <n v="5"/>
    <x v="4"/>
    <x v="2"/>
    <x v="16"/>
    <x v="2"/>
    <s v="New"/>
    <x v="3"/>
    <x v="7"/>
    <n v="1"/>
    <n v="192.94"/>
    <n v="0"/>
    <n v="105.15"/>
    <n v="192.94"/>
    <n v="105.15"/>
    <n v="87.789999999999992"/>
    <n v="0.45501192080439512"/>
    <n v="2026"/>
    <s v="Q2"/>
    <n v="5"/>
    <s v="May"/>
  </r>
  <r>
    <n v="280"/>
    <d v="2026-05-20T00:00:00"/>
    <n v="2026"/>
    <s v="Q5"/>
    <n v="5"/>
    <x v="4"/>
    <x v="3"/>
    <x v="8"/>
    <x v="2"/>
    <s v="Business"/>
    <x v="2"/>
    <x v="18"/>
    <n v="1"/>
    <n v="168.56"/>
    <n v="0"/>
    <n v="85.46"/>
    <n v="168.56"/>
    <n v="85.46"/>
    <n v="83.100000000000009"/>
    <n v="0.49299952539155201"/>
    <n v="2026"/>
    <s v="Q2"/>
    <n v="5"/>
    <s v="May"/>
  </r>
  <r>
    <n v="409"/>
    <d v="2026-05-20T00:00:00"/>
    <n v="2026"/>
    <s v="Q5"/>
    <n v="5"/>
    <x v="4"/>
    <x v="0"/>
    <x v="0"/>
    <x v="0"/>
    <s v="New"/>
    <x v="3"/>
    <x v="19"/>
    <n v="2"/>
    <n v="123.9"/>
    <n v="0"/>
    <n v="58.95"/>
    <n v="247.8"/>
    <n v="117.9"/>
    <n v="129.9"/>
    <n v="0.52421307506053272"/>
    <n v="2026"/>
    <s v="Q2"/>
    <n v="5"/>
    <s v="May"/>
  </r>
  <r>
    <n v="1372"/>
    <d v="2026-05-20T00:00:00"/>
    <n v="2026"/>
    <s v="Q5"/>
    <n v="5"/>
    <x v="4"/>
    <x v="0"/>
    <x v="9"/>
    <x v="0"/>
    <s v="New"/>
    <x v="1"/>
    <x v="3"/>
    <n v="2"/>
    <n v="140.93"/>
    <n v="0"/>
    <n v="81.040000000000006"/>
    <n v="281.86"/>
    <n v="162.08000000000001"/>
    <n v="119.78"/>
    <n v="0.42496274746327961"/>
    <n v="2026"/>
    <s v="Q2"/>
    <n v="5"/>
    <s v="May"/>
  </r>
  <r>
    <n v="2327"/>
    <d v="2026-05-20T00:00:00"/>
    <n v="2026"/>
    <s v="Q5"/>
    <n v="5"/>
    <x v="4"/>
    <x v="2"/>
    <x v="5"/>
    <x v="2"/>
    <s v="Returning"/>
    <x v="1"/>
    <x v="17"/>
    <n v="1"/>
    <n v="73.150000000000006"/>
    <n v="0"/>
    <n v="32.950000000000003"/>
    <n v="73.150000000000006"/>
    <n v="32.950000000000003"/>
    <n v="40.200000000000003"/>
    <n v="0.54955570745044424"/>
    <n v="2026"/>
    <s v="Q2"/>
    <n v="5"/>
    <s v="May"/>
  </r>
  <r>
    <n v="2703"/>
    <d v="2026-05-20T00:00:00"/>
    <n v="2026"/>
    <s v="Q5"/>
    <n v="5"/>
    <x v="4"/>
    <x v="3"/>
    <x v="8"/>
    <x v="2"/>
    <s v="Business"/>
    <x v="3"/>
    <x v="7"/>
    <n v="2"/>
    <n v="197.35"/>
    <n v="0.05"/>
    <n v="102.63"/>
    <n v="374.96499999999997"/>
    <n v="205.26"/>
    <n v="169.70499999999998"/>
    <n v="0.45258890829810783"/>
    <n v="2026"/>
    <s v="Q2"/>
    <n v="5"/>
    <s v="May"/>
  </r>
  <r>
    <n v="2776"/>
    <d v="2026-05-20T00:00:00"/>
    <n v="2026"/>
    <s v="Q5"/>
    <n v="5"/>
    <x v="4"/>
    <x v="3"/>
    <x v="4"/>
    <x v="0"/>
    <s v="Business"/>
    <x v="2"/>
    <x v="2"/>
    <n v="3"/>
    <n v="36.74"/>
    <n v="0.05"/>
    <n v="13.97"/>
    <n v="104.70899999999999"/>
    <n v="41.910000000000004"/>
    <n v="62.798999999999985"/>
    <n v="0.59974787267570118"/>
    <n v="2026"/>
    <s v="Q2"/>
    <n v="5"/>
    <s v="May"/>
  </r>
  <r>
    <n v="3411"/>
    <d v="2026-05-20T00:00:00"/>
    <n v="2026"/>
    <s v="Q5"/>
    <n v="5"/>
    <x v="4"/>
    <x v="1"/>
    <x v="11"/>
    <x v="0"/>
    <s v="Returning"/>
    <x v="1"/>
    <x v="11"/>
    <n v="2"/>
    <n v="151.35"/>
    <n v="0.05"/>
    <n v="77.150000000000006"/>
    <n v="287.565"/>
    <n v="154.30000000000001"/>
    <n v="133.26499999999999"/>
    <n v="0.46342566028550064"/>
    <n v="2026"/>
    <s v="Q2"/>
    <n v="5"/>
    <s v="May"/>
  </r>
  <r>
    <n v="3841"/>
    <d v="2026-05-20T00:00:00"/>
    <n v="2026"/>
    <s v="Q5"/>
    <n v="5"/>
    <x v="4"/>
    <x v="0"/>
    <x v="15"/>
    <x v="2"/>
    <s v="New"/>
    <x v="0"/>
    <x v="4"/>
    <n v="2"/>
    <n v="50.09"/>
    <n v="0.05"/>
    <n v="23.16"/>
    <n v="95.171000000000006"/>
    <n v="46.32"/>
    <n v="48.851000000000006"/>
    <n v="0.51329711781950382"/>
    <n v="2026"/>
    <s v="Q2"/>
    <n v="5"/>
    <s v="May"/>
  </r>
  <r>
    <n v="5121"/>
    <d v="2026-05-20T00:00:00"/>
    <n v="2026"/>
    <s v="Q5"/>
    <n v="5"/>
    <x v="4"/>
    <x v="0"/>
    <x v="9"/>
    <x v="0"/>
    <s v="New"/>
    <x v="4"/>
    <x v="12"/>
    <n v="2"/>
    <n v="121.96"/>
    <n v="0.05"/>
    <n v="71.2"/>
    <n v="231.72399999999999"/>
    <n v="142.4"/>
    <n v="89.323999999999984"/>
    <n v="0.38547582468799085"/>
    <n v="2026"/>
    <s v="Q2"/>
    <n v="5"/>
    <s v="May"/>
  </r>
  <r>
    <n v="53"/>
    <d v="2026-05-21T00:00:00"/>
    <n v="2026"/>
    <s v="Q5"/>
    <n v="5"/>
    <x v="4"/>
    <x v="3"/>
    <x v="13"/>
    <x v="0"/>
    <s v="Business"/>
    <x v="2"/>
    <x v="15"/>
    <n v="1"/>
    <n v="134.28"/>
    <n v="0.05"/>
    <n v="65.44"/>
    <n v="127.56599999999999"/>
    <n v="65.44"/>
    <n v="62.125999999999991"/>
    <n v="0.487010645469796"/>
    <n v="2026"/>
    <s v="Q2"/>
    <n v="5"/>
    <s v="May"/>
  </r>
  <r>
    <n v="127"/>
    <d v="2026-05-21T00:00:00"/>
    <n v="2026"/>
    <s v="Q5"/>
    <n v="5"/>
    <x v="4"/>
    <x v="3"/>
    <x v="7"/>
    <x v="0"/>
    <s v="Business"/>
    <x v="0"/>
    <x v="8"/>
    <n v="3"/>
    <n v="100.48"/>
    <n v="0.05"/>
    <n v="50.68"/>
    <n v="286.36799999999999"/>
    <n v="152.04"/>
    <n v="134.328"/>
    <n v="0.46907475695608447"/>
    <n v="2026"/>
    <s v="Q2"/>
    <n v="5"/>
    <s v="May"/>
  </r>
  <r>
    <n v="1092"/>
    <d v="2026-05-21T00:00:00"/>
    <n v="2026"/>
    <s v="Q5"/>
    <n v="5"/>
    <x v="4"/>
    <x v="3"/>
    <x v="8"/>
    <x v="0"/>
    <s v="New"/>
    <x v="4"/>
    <x v="14"/>
    <n v="3"/>
    <n v="36.229999999999997"/>
    <n v="0"/>
    <n v="13.55"/>
    <n v="108.69"/>
    <n v="40.650000000000006"/>
    <n v="68.039999999999992"/>
    <n v="0.62600055202870541"/>
    <n v="2026"/>
    <s v="Q2"/>
    <n v="5"/>
    <s v="May"/>
  </r>
  <r>
    <n v="1213"/>
    <d v="2026-05-21T00:00:00"/>
    <n v="2026"/>
    <s v="Q5"/>
    <n v="5"/>
    <x v="4"/>
    <x v="2"/>
    <x v="2"/>
    <x v="3"/>
    <s v="Returning"/>
    <x v="3"/>
    <x v="19"/>
    <n v="3"/>
    <n v="120.61"/>
    <n v="0"/>
    <n v="60.17"/>
    <n v="361.83"/>
    <n v="180.51"/>
    <n v="181.32"/>
    <n v="0.50111931017328581"/>
    <n v="2026"/>
    <s v="Q2"/>
    <n v="5"/>
    <s v="May"/>
  </r>
  <r>
    <n v="1849"/>
    <d v="2026-05-21T00:00:00"/>
    <n v="2026"/>
    <s v="Q5"/>
    <n v="5"/>
    <x v="4"/>
    <x v="2"/>
    <x v="5"/>
    <x v="3"/>
    <s v="Returning"/>
    <x v="2"/>
    <x v="9"/>
    <n v="3"/>
    <n v="46.46"/>
    <n v="0"/>
    <n v="18.71"/>
    <n v="139.38"/>
    <n v="56.13"/>
    <n v="83.25"/>
    <n v="0.59728798966853214"/>
    <n v="2026"/>
    <s v="Q2"/>
    <n v="5"/>
    <s v="May"/>
  </r>
  <r>
    <n v="2395"/>
    <d v="2026-05-21T00:00:00"/>
    <n v="2026"/>
    <s v="Q5"/>
    <n v="5"/>
    <x v="4"/>
    <x v="1"/>
    <x v="12"/>
    <x v="0"/>
    <s v="Business"/>
    <x v="4"/>
    <x v="14"/>
    <n v="1"/>
    <n v="36.9"/>
    <n v="0.05"/>
    <n v="13.89"/>
    <n v="35.055"/>
    <n v="13.89"/>
    <n v="21.164999999999999"/>
    <n v="0.60376551133932388"/>
    <n v="2026"/>
    <s v="Q2"/>
    <n v="5"/>
    <s v="May"/>
  </r>
  <r>
    <n v="4166"/>
    <d v="2026-05-21T00:00:00"/>
    <n v="2026"/>
    <s v="Q5"/>
    <n v="5"/>
    <x v="4"/>
    <x v="2"/>
    <x v="3"/>
    <x v="0"/>
    <s v="New"/>
    <x v="4"/>
    <x v="10"/>
    <n v="6"/>
    <n v="40.61"/>
    <n v="0.05"/>
    <n v="15.14"/>
    <n v="231.47699999999998"/>
    <n v="90.84"/>
    <n v="140.63699999999997"/>
    <n v="0.607563602431343"/>
    <n v="2026"/>
    <s v="Q2"/>
    <n v="5"/>
    <s v="May"/>
  </r>
  <r>
    <n v="1004"/>
    <d v="2026-05-22T00:00:00"/>
    <n v="2026"/>
    <s v="Q5"/>
    <n v="5"/>
    <x v="4"/>
    <x v="3"/>
    <x v="13"/>
    <x v="0"/>
    <s v="Business"/>
    <x v="2"/>
    <x v="2"/>
    <n v="2"/>
    <n v="36.86"/>
    <n v="0.05"/>
    <n v="13.85"/>
    <n v="70.033999999999992"/>
    <n v="27.7"/>
    <n v="42.333999999999989"/>
    <n v="0.60447782505640113"/>
    <n v="2026"/>
    <s v="Q2"/>
    <n v="5"/>
    <s v="May"/>
  </r>
  <r>
    <n v="1012"/>
    <d v="2026-05-22T00:00:00"/>
    <n v="2026"/>
    <s v="Q5"/>
    <n v="5"/>
    <x v="4"/>
    <x v="1"/>
    <x v="6"/>
    <x v="0"/>
    <s v="New"/>
    <x v="1"/>
    <x v="11"/>
    <n v="3"/>
    <n v="156.74"/>
    <n v="0"/>
    <n v="79.819999999999993"/>
    <n v="470.22"/>
    <n v="239.45999999999998"/>
    <n v="230.76000000000005"/>
    <n v="0.49074901110118674"/>
    <n v="2026"/>
    <s v="Q2"/>
    <n v="5"/>
    <s v="May"/>
  </r>
  <r>
    <n v="2180"/>
    <d v="2026-05-22T00:00:00"/>
    <n v="2026"/>
    <s v="Q5"/>
    <n v="5"/>
    <x v="4"/>
    <x v="0"/>
    <x v="9"/>
    <x v="1"/>
    <s v="Returning"/>
    <x v="0"/>
    <x v="4"/>
    <n v="3"/>
    <n v="51.04"/>
    <n v="0.2"/>
    <n v="22.32"/>
    <n v="122.49600000000001"/>
    <n v="66.960000000000008"/>
    <n v="55.536000000000001"/>
    <n v="0.45336990595611282"/>
    <n v="2026"/>
    <s v="Q2"/>
    <n v="5"/>
    <s v="May"/>
  </r>
  <r>
    <n v="3659"/>
    <d v="2026-05-22T00:00:00"/>
    <n v="2026"/>
    <s v="Q5"/>
    <n v="5"/>
    <x v="4"/>
    <x v="3"/>
    <x v="13"/>
    <x v="2"/>
    <s v="New"/>
    <x v="1"/>
    <x v="1"/>
    <n v="2"/>
    <n v="93.55"/>
    <n v="0"/>
    <n v="44.31"/>
    <n v="187.1"/>
    <n v="88.62"/>
    <n v="98.47999999999999"/>
    <n v="0.52634954569748793"/>
    <n v="2026"/>
    <s v="Q2"/>
    <n v="5"/>
    <s v="May"/>
  </r>
  <r>
    <n v="3775"/>
    <d v="2026-05-22T00:00:00"/>
    <n v="2026"/>
    <s v="Q5"/>
    <n v="5"/>
    <x v="4"/>
    <x v="2"/>
    <x v="2"/>
    <x v="0"/>
    <s v="Business"/>
    <x v="2"/>
    <x v="15"/>
    <n v="1"/>
    <n v="131.74"/>
    <n v="0"/>
    <n v="66.650000000000006"/>
    <n v="131.74"/>
    <n v="66.650000000000006"/>
    <n v="65.09"/>
    <n v="0.49407924700166994"/>
    <n v="2026"/>
    <s v="Q2"/>
    <n v="5"/>
    <s v="May"/>
  </r>
  <r>
    <n v="4071"/>
    <d v="2026-05-22T00:00:00"/>
    <n v="2026"/>
    <s v="Q5"/>
    <n v="5"/>
    <x v="4"/>
    <x v="3"/>
    <x v="8"/>
    <x v="0"/>
    <s v="New"/>
    <x v="1"/>
    <x v="1"/>
    <n v="5"/>
    <n v="91.79"/>
    <n v="0.05"/>
    <n v="44.48"/>
    <n v="436.0025"/>
    <n v="222.39999999999998"/>
    <n v="213.60250000000002"/>
    <n v="0.48991118170193981"/>
    <n v="2026"/>
    <s v="Q2"/>
    <n v="5"/>
    <s v="May"/>
  </r>
  <r>
    <n v="5137"/>
    <d v="2026-05-22T00:00:00"/>
    <n v="2026"/>
    <s v="Q5"/>
    <n v="5"/>
    <x v="4"/>
    <x v="3"/>
    <x v="13"/>
    <x v="0"/>
    <s v="Business"/>
    <x v="1"/>
    <x v="11"/>
    <n v="4"/>
    <n v="155.4"/>
    <n v="0.05"/>
    <n v="77.31"/>
    <n v="590.52"/>
    <n v="309.24"/>
    <n v="281.27999999999997"/>
    <n v="0.47632595001016048"/>
    <n v="2026"/>
    <s v="Q2"/>
    <n v="5"/>
    <s v="May"/>
  </r>
  <r>
    <n v="133"/>
    <d v="2026-05-23T00:00:00"/>
    <n v="2026"/>
    <s v="Q5"/>
    <n v="5"/>
    <x v="4"/>
    <x v="1"/>
    <x v="1"/>
    <x v="0"/>
    <s v="New"/>
    <x v="2"/>
    <x v="2"/>
    <n v="1"/>
    <n v="36.57"/>
    <n v="0.05"/>
    <n v="13.33"/>
    <n v="34.741500000000002"/>
    <n v="13.33"/>
    <n v="21.411500000000004"/>
    <n v="0.61630902522919284"/>
    <n v="2026"/>
    <s v="Q2"/>
    <n v="5"/>
    <s v="May"/>
  </r>
  <r>
    <n v="1385"/>
    <d v="2026-05-23T00:00:00"/>
    <n v="2026"/>
    <s v="Q5"/>
    <n v="5"/>
    <x v="4"/>
    <x v="2"/>
    <x v="16"/>
    <x v="0"/>
    <s v="New"/>
    <x v="0"/>
    <x v="6"/>
    <n v="2"/>
    <n v="41.19"/>
    <n v="0"/>
    <n v="17.190000000000001"/>
    <n v="82.38"/>
    <n v="34.380000000000003"/>
    <n v="47.999999999999993"/>
    <n v="0.58266569555717407"/>
    <n v="2026"/>
    <s v="Q2"/>
    <n v="5"/>
    <s v="May"/>
  </r>
  <r>
    <n v="1597"/>
    <d v="2026-05-23T00:00:00"/>
    <n v="2026"/>
    <s v="Q5"/>
    <n v="5"/>
    <x v="4"/>
    <x v="3"/>
    <x v="8"/>
    <x v="0"/>
    <s v="Returning"/>
    <x v="2"/>
    <x v="15"/>
    <n v="1"/>
    <n v="136.66999999999999"/>
    <n v="0.05"/>
    <n v="67.099999999999994"/>
    <n v="129.83649999999997"/>
    <n v="67.099999999999994"/>
    <n v="62.736499999999978"/>
    <n v="0.48319617364916639"/>
    <n v="2026"/>
    <s v="Q2"/>
    <n v="5"/>
    <s v="May"/>
  </r>
  <r>
    <n v="2273"/>
    <d v="2026-05-23T00:00:00"/>
    <n v="2026"/>
    <s v="Q5"/>
    <n v="5"/>
    <x v="4"/>
    <x v="2"/>
    <x v="2"/>
    <x v="2"/>
    <s v="New"/>
    <x v="4"/>
    <x v="14"/>
    <n v="2"/>
    <n v="35.700000000000003"/>
    <n v="0"/>
    <n v="13.52"/>
    <n v="71.400000000000006"/>
    <n v="27.04"/>
    <n v="44.360000000000007"/>
    <n v="0.62128851540616248"/>
    <n v="2026"/>
    <s v="Q2"/>
    <n v="5"/>
    <s v="May"/>
  </r>
  <r>
    <n v="2931"/>
    <d v="2026-05-23T00:00:00"/>
    <n v="2026"/>
    <s v="Q5"/>
    <n v="5"/>
    <x v="4"/>
    <x v="0"/>
    <x v="0"/>
    <x v="0"/>
    <s v="Returning"/>
    <x v="0"/>
    <x v="8"/>
    <n v="1"/>
    <n v="100.87"/>
    <n v="0"/>
    <n v="50.4"/>
    <n v="100.87"/>
    <n v="50.4"/>
    <n v="50.470000000000006"/>
    <n v="0.5003469812630118"/>
    <n v="2026"/>
    <s v="Q2"/>
    <n v="5"/>
    <s v="May"/>
  </r>
  <r>
    <n v="4143"/>
    <d v="2026-05-23T00:00:00"/>
    <n v="2026"/>
    <s v="Q5"/>
    <n v="5"/>
    <x v="4"/>
    <x v="2"/>
    <x v="16"/>
    <x v="2"/>
    <s v="Returning"/>
    <x v="2"/>
    <x v="15"/>
    <n v="1"/>
    <n v="130.80000000000001"/>
    <n v="0"/>
    <n v="68.7"/>
    <n v="130.80000000000001"/>
    <n v="68.7"/>
    <n v="62.100000000000009"/>
    <n v="0.4747706422018349"/>
    <n v="2026"/>
    <s v="Q2"/>
    <n v="5"/>
    <s v="May"/>
  </r>
  <r>
    <n v="4504"/>
    <d v="2026-05-23T00:00:00"/>
    <n v="2026"/>
    <s v="Q5"/>
    <n v="5"/>
    <x v="4"/>
    <x v="0"/>
    <x v="9"/>
    <x v="3"/>
    <s v="Returning"/>
    <x v="1"/>
    <x v="11"/>
    <n v="1"/>
    <n v="153.88999999999999"/>
    <n v="0"/>
    <n v="79.64"/>
    <n v="153.88999999999999"/>
    <n v="79.64"/>
    <n v="74.249999999999986"/>
    <n v="0.4824874910650464"/>
    <n v="2026"/>
    <s v="Q2"/>
    <n v="5"/>
    <s v="May"/>
  </r>
  <r>
    <n v="656"/>
    <d v="2026-05-24T00:00:00"/>
    <n v="2026"/>
    <s v="Q5"/>
    <n v="5"/>
    <x v="4"/>
    <x v="3"/>
    <x v="7"/>
    <x v="0"/>
    <s v="New"/>
    <x v="3"/>
    <x v="19"/>
    <n v="1"/>
    <n v="122.51"/>
    <n v="0.15"/>
    <n v="62.2"/>
    <n v="104.1335"/>
    <n v="62.2"/>
    <n v="41.933499999999995"/>
    <n v="0.40268981643755369"/>
    <n v="2026"/>
    <s v="Q2"/>
    <n v="5"/>
    <s v="May"/>
  </r>
  <r>
    <n v="979"/>
    <d v="2026-05-24T00:00:00"/>
    <n v="2026"/>
    <s v="Q5"/>
    <n v="5"/>
    <x v="4"/>
    <x v="3"/>
    <x v="4"/>
    <x v="1"/>
    <s v="Returning"/>
    <x v="0"/>
    <x v="0"/>
    <n v="8"/>
    <n v="79.94"/>
    <n v="0.15"/>
    <n v="41.65"/>
    <n v="543.59199999999998"/>
    <n v="333.2"/>
    <n v="210.392"/>
    <n v="0.38704028021015763"/>
    <n v="2026"/>
    <s v="Q2"/>
    <n v="5"/>
    <s v="May"/>
  </r>
  <r>
    <n v="1510"/>
    <d v="2026-05-24T00:00:00"/>
    <n v="2026"/>
    <s v="Q5"/>
    <n v="5"/>
    <x v="4"/>
    <x v="3"/>
    <x v="7"/>
    <x v="0"/>
    <s v="New"/>
    <x v="0"/>
    <x v="4"/>
    <n v="2"/>
    <n v="50.78"/>
    <n v="0.05"/>
    <n v="23.03"/>
    <n v="96.481999999999999"/>
    <n v="46.06"/>
    <n v="50.421999999999997"/>
    <n v="0.52260525279326708"/>
    <n v="2026"/>
    <s v="Q2"/>
    <n v="5"/>
    <s v="May"/>
  </r>
  <r>
    <n v="1959"/>
    <d v="2026-05-24T00:00:00"/>
    <n v="2026"/>
    <s v="Q5"/>
    <n v="5"/>
    <x v="4"/>
    <x v="0"/>
    <x v="15"/>
    <x v="3"/>
    <s v="Business"/>
    <x v="0"/>
    <x v="0"/>
    <n v="2"/>
    <n v="80.59"/>
    <n v="0.05"/>
    <n v="41.44"/>
    <n v="153.12100000000001"/>
    <n v="82.88"/>
    <n v="70.241000000000014"/>
    <n v="0.45872871781140412"/>
    <n v="2026"/>
    <s v="Q2"/>
    <n v="5"/>
    <s v="May"/>
  </r>
  <r>
    <n v="2089"/>
    <d v="2026-05-24T00:00:00"/>
    <n v="2026"/>
    <s v="Q5"/>
    <n v="5"/>
    <x v="4"/>
    <x v="0"/>
    <x v="15"/>
    <x v="3"/>
    <s v="New"/>
    <x v="4"/>
    <x v="14"/>
    <n v="3"/>
    <n v="35.75"/>
    <n v="0.15"/>
    <n v="13.54"/>
    <n v="91.162499999999994"/>
    <n v="40.619999999999997"/>
    <n v="50.542499999999997"/>
    <n v="0.55442204853969557"/>
    <n v="2026"/>
    <s v="Q2"/>
    <n v="5"/>
    <s v="May"/>
  </r>
  <r>
    <n v="2446"/>
    <d v="2026-05-24T00:00:00"/>
    <n v="2026"/>
    <s v="Q5"/>
    <n v="5"/>
    <x v="4"/>
    <x v="1"/>
    <x v="12"/>
    <x v="0"/>
    <s v="New"/>
    <x v="3"/>
    <x v="7"/>
    <n v="5"/>
    <n v="195.78"/>
    <n v="0.1"/>
    <n v="101.98"/>
    <n v="881.01"/>
    <n v="509.90000000000003"/>
    <n v="371.10999999999996"/>
    <n v="0.4212324491208953"/>
    <n v="2026"/>
    <s v="Q2"/>
    <n v="5"/>
    <s v="May"/>
  </r>
  <r>
    <n v="2847"/>
    <d v="2026-05-24T00:00:00"/>
    <n v="2026"/>
    <s v="Q5"/>
    <n v="5"/>
    <x v="4"/>
    <x v="3"/>
    <x v="13"/>
    <x v="0"/>
    <s v="Returning"/>
    <x v="3"/>
    <x v="19"/>
    <n v="2"/>
    <n v="125.95"/>
    <n v="0.05"/>
    <n v="61.74"/>
    <n v="239.30500000000001"/>
    <n v="123.48"/>
    <n v="115.825"/>
    <n v="0.48400576669940032"/>
    <n v="2026"/>
    <s v="Q2"/>
    <n v="5"/>
    <s v="May"/>
  </r>
  <r>
    <n v="3454"/>
    <d v="2026-05-24T00:00:00"/>
    <n v="2026"/>
    <s v="Q5"/>
    <n v="5"/>
    <x v="4"/>
    <x v="3"/>
    <x v="7"/>
    <x v="0"/>
    <s v="New"/>
    <x v="4"/>
    <x v="10"/>
    <n v="2"/>
    <n v="41.32"/>
    <n v="0"/>
    <n v="14.91"/>
    <n v="82.64"/>
    <n v="29.82"/>
    <n v="52.82"/>
    <n v="0.63915779283639884"/>
    <n v="2026"/>
    <s v="Q2"/>
    <n v="5"/>
    <s v="May"/>
  </r>
  <r>
    <n v="4472"/>
    <d v="2026-05-24T00:00:00"/>
    <n v="2026"/>
    <s v="Q5"/>
    <n v="5"/>
    <x v="4"/>
    <x v="3"/>
    <x v="8"/>
    <x v="3"/>
    <s v="New"/>
    <x v="1"/>
    <x v="3"/>
    <n v="2"/>
    <n v="144.01"/>
    <n v="0"/>
    <n v="79.37"/>
    <n v="288.02"/>
    <n v="158.74"/>
    <n v="129.27999999999997"/>
    <n v="0.44885771821401282"/>
    <n v="2026"/>
    <s v="Q2"/>
    <n v="5"/>
    <s v="May"/>
  </r>
  <r>
    <n v="4852"/>
    <d v="2026-05-24T00:00:00"/>
    <n v="2026"/>
    <s v="Q5"/>
    <n v="5"/>
    <x v="4"/>
    <x v="0"/>
    <x v="15"/>
    <x v="0"/>
    <s v="Business"/>
    <x v="0"/>
    <x v="4"/>
    <n v="2"/>
    <n v="51.17"/>
    <n v="0.05"/>
    <n v="21.97"/>
    <n v="97.222999999999999"/>
    <n v="43.94"/>
    <n v="53.283000000000001"/>
    <n v="0.54804932989107513"/>
    <n v="2026"/>
    <s v="Q2"/>
    <n v="5"/>
    <s v="May"/>
  </r>
  <r>
    <n v="4959"/>
    <d v="2026-05-24T00:00:00"/>
    <n v="2026"/>
    <s v="Q5"/>
    <n v="5"/>
    <x v="4"/>
    <x v="0"/>
    <x v="0"/>
    <x v="1"/>
    <s v="Business"/>
    <x v="3"/>
    <x v="13"/>
    <n v="6"/>
    <n v="83.58"/>
    <n v="0.2"/>
    <n v="40.5"/>
    <n v="401.18400000000003"/>
    <n v="243"/>
    <n v="158.18400000000003"/>
    <n v="0.39429289303661169"/>
    <n v="2026"/>
    <s v="Q2"/>
    <n v="5"/>
    <s v="May"/>
  </r>
  <r>
    <n v="5056"/>
    <d v="2026-05-24T00:00:00"/>
    <n v="2026"/>
    <s v="Q5"/>
    <n v="5"/>
    <x v="4"/>
    <x v="2"/>
    <x v="16"/>
    <x v="3"/>
    <s v="Returning"/>
    <x v="3"/>
    <x v="13"/>
    <n v="2"/>
    <n v="80.010000000000005"/>
    <n v="0"/>
    <n v="38.54"/>
    <n v="160.02000000000001"/>
    <n v="77.08"/>
    <n v="82.940000000000012"/>
    <n v="0.51831021122359711"/>
    <n v="2026"/>
    <s v="Q2"/>
    <n v="5"/>
    <s v="May"/>
  </r>
  <r>
    <n v="1152"/>
    <d v="2026-05-25T00:00:00"/>
    <n v="2026"/>
    <s v="Q5"/>
    <n v="5"/>
    <x v="4"/>
    <x v="3"/>
    <x v="7"/>
    <x v="0"/>
    <s v="New"/>
    <x v="1"/>
    <x v="1"/>
    <n v="2"/>
    <n v="94.4"/>
    <n v="0"/>
    <n v="46.39"/>
    <n v="188.8"/>
    <n v="92.78"/>
    <n v="96.02000000000001"/>
    <n v="0.50858050847457625"/>
    <n v="2026"/>
    <s v="Q2"/>
    <n v="5"/>
    <s v="May"/>
  </r>
  <r>
    <n v="3919"/>
    <d v="2026-05-25T00:00:00"/>
    <n v="2026"/>
    <s v="Q5"/>
    <n v="5"/>
    <x v="4"/>
    <x v="2"/>
    <x v="2"/>
    <x v="2"/>
    <s v="Business"/>
    <x v="1"/>
    <x v="11"/>
    <n v="6"/>
    <n v="157.33000000000001"/>
    <n v="0"/>
    <n v="78.849999999999994"/>
    <n v="943.98"/>
    <n v="473.09999999999997"/>
    <n v="470.88000000000005"/>
    <n v="0.4988241276298227"/>
    <n v="2026"/>
    <s v="Q2"/>
    <n v="5"/>
    <s v="May"/>
  </r>
  <r>
    <n v="4202"/>
    <d v="2026-05-25T00:00:00"/>
    <n v="2026"/>
    <s v="Q5"/>
    <n v="5"/>
    <x v="4"/>
    <x v="2"/>
    <x v="3"/>
    <x v="0"/>
    <s v="New"/>
    <x v="3"/>
    <x v="19"/>
    <n v="1"/>
    <n v="125.44"/>
    <n v="0"/>
    <n v="59.92"/>
    <n v="125.44"/>
    <n v="59.92"/>
    <n v="65.52"/>
    <n v="0.5223214285714286"/>
    <n v="2026"/>
    <s v="Q2"/>
    <n v="5"/>
    <s v="May"/>
  </r>
  <r>
    <n v="4274"/>
    <d v="2026-05-25T00:00:00"/>
    <n v="2026"/>
    <s v="Q5"/>
    <n v="5"/>
    <x v="4"/>
    <x v="1"/>
    <x v="12"/>
    <x v="3"/>
    <s v="Returning"/>
    <x v="4"/>
    <x v="14"/>
    <n v="2"/>
    <n v="36.18"/>
    <n v="0"/>
    <n v="13.71"/>
    <n v="72.36"/>
    <n v="27.42"/>
    <n v="44.94"/>
    <n v="0.62106135986733002"/>
    <n v="2026"/>
    <s v="Q2"/>
    <n v="5"/>
    <s v="May"/>
  </r>
  <r>
    <n v="4364"/>
    <d v="2026-05-25T00:00:00"/>
    <n v="2026"/>
    <s v="Q5"/>
    <n v="5"/>
    <x v="4"/>
    <x v="0"/>
    <x v="15"/>
    <x v="2"/>
    <s v="Returning"/>
    <x v="4"/>
    <x v="10"/>
    <n v="1"/>
    <n v="41"/>
    <n v="0.05"/>
    <n v="14.51"/>
    <n v="38.949999999999996"/>
    <n v="14.51"/>
    <n v="24.439999999999998"/>
    <n v="0.62747111681643131"/>
    <n v="2026"/>
    <s v="Q2"/>
    <n v="5"/>
    <s v="May"/>
  </r>
  <r>
    <n v="4896"/>
    <d v="2026-05-25T00:00:00"/>
    <n v="2026"/>
    <s v="Q5"/>
    <n v="5"/>
    <x v="4"/>
    <x v="2"/>
    <x v="5"/>
    <x v="0"/>
    <s v="Returning"/>
    <x v="1"/>
    <x v="17"/>
    <n v="1"/>
    <n v="72.33"/>
    <n v="0.1"/>
    <n v="32.61"/>
    <n v="65.096999999999994"/>
    <n v="32.61"/>
    <n v="32.486999999999995"/>
    <n v="0.49905525600258072"/>
    <n v="2026"/>
    <s v="Q2"/>
    <n v="5"/>
    <s v="May"/>
  </r>
  <r>
    <n v="5109"/>
    <d v="2026-05-25T00:00:00"/>
    <n v="2026"/>
    <s v="Q5"/>
    <n v="5"/>
    <x v="4"/>
    <x v="3"/>
    <x v="4"/>
    <x v="0"/>
    <s v="Business"/>
    <x v="3"/>
    <x v="19"/>
    <n v="2"/>
    <n v="125.42"/>
    <n v="0"/>
    <n v="62.28"/>
    <n v="250.84"/>
    <n v="124.56"/>
    <n v="126.28"/>
    <n v="0.50342848030617127"/>
    <n v="2026"/>
    <s v="Q2"/>
    <n v="5"/>
    <s v="May"/>
  </r>
  <r>
    <n v="289"/>
    <d v="2026-05-26T00:00:00"/>
    <n v="2026"/>
    <s v="Q5"/>
    <n v="5"/>
    <x v="4"/>
    <x v="0"/>
    <x v="15"/>
    <x v="0"/>
    <s v="Business"/>
    <x v="0"/>
    <x v="6"/>
    <n v="2"/>
    <n v="41.29"/>
    <n v="0.15"/>
    <n v="16.43"/>
    <n v="70.192999999999998"/>
    <n v="32.86"/>
    <n v="37.332999999999998"/>
    <n v="0.531862151496588"/>
    <n v="2026"/>
    <s v="Q2"/>
    <n v="5"/>
    <s v="May"/>
  </r>
  <r>
    <n v="4092"/>
    <d v="2026-05-26T00:00:00"/>
    <n v="2026"/>
    <s v="Q5"/>
    <n v="5"/>
    <x v="4"/>
    <x v="3"/>
    <x v="8"/>
    <x v="1"/>
    <s v="Business"/>
    <x v="2"/>
    <x v="15"/>
    <n v="8"/>
    <n v="131.4"/>
    <n v="0.05"/>
    <n v="66.489999999999995"/>
    <n v="998.64"/>
    <n v="531.91999999999996"/>
    <n v="466.72"/>
    <n v="0.46735560362092449"/>
    <n v="2026"/>
    <s v="Q2"/>
    <n v="5"/>
    <s v="May"/>
  </r>
  <r>
    <n v="4727"/>
    <d v="2026-05-26T00:00:00"/>
    <n v="2026"/>
    <s v="Q5"/>
    <n v="5"/>
    <x v="4"/>
    <x v="2"/>
    <x v="16"/>
    <x v="0"/>
    <s v="New"/>
    <x v="1"/>
    <x v="3"/>
    <n v="4"/>
    <n v="140.66999999999999"/>
    <n v="0"/>
    <n v="80.72"/>
    <n v="562.67999999999995"/>
    <n v="322.88"/>
    <n v="239.79999999999995"/>
    <n v="0.42617473519584842"/>
    <n v="2026"/>
    <s v="Q2"/>
    <n v="5"/>
    <s v="May"/>
  </r>
  <r>
    <n v="4753"/>
    <d v="2026-05-26T00:00:00"/>
    <n v="2026"/>
    <s v="Q5"/>
    <n v="5"/>
    <x v="4"/>
    <x v="3"/>
    <x v="8"/>
    <x v="0"/>
    <s v="Returning"/>
    <x v="4"/>
    <x v="14"/>
    <n v="1"/>
    <n v="36.659999999999997"/>
    <n v="0.05"/>
    <n v="13.51"/>
    <n v="34.826999999999998"/>
    <n v="13.51"/>
    <n v="21.317"/>
    <n v="0.61208257960777557"/>
    <n v="2026"/>
    <s v="Q2"/>
    <n v="5"/>
    <s v="May"/>
  </r>
  <r>
    <n v="942"/>
    <d v="2026-05-27T00:00:00"/>
    <n v="2026"/>
    <s v="Q5"/>
    <n v="5"/>
    <x v="4"/>
    <x v="3"/>
    <x v="4"/>
    <x v="0"/>
    <s v="Returning"/>
    <x v="2"/>
    <x v="9"/>
    <n v="1"/>
    <n v="46.28"/>
    <n v="0.05"/>
    <n v="17.95"/>
    <n v="43.966000000000001"/>
    <n v="17.95"/>
    <n v="26.016000000000002"/>
    <n v="0.591729973161079"/>
    <n v="2026"/>
    <s v="Q2"/>
    <n v="5"/>
    <s v="May"/>
  </r>
  <r>
    <n v="1755"/>
    <d v="2026-05-27T00:00:00"/>
    <n v="2026"/>
    <s v="Q5"/>
    <n v="5"/>
    <x v="4"/>
    <x v="3"/>
    <x v="13"/>
    <x v="3"/>
    <s v="Returning"/>
    <x v="1"/>
    <x v="1"/>
    <n v="2"/>
    <n v="92.12"/>
    <n v="0"/>
    <n v="46.64"/>
    <n v="184.24"/>
    <n v="93.28"/>
    <n v="90.960000000000008"/>
    <n v="0.49370386452453324"/>
    <n v="2026"/>
    <s v="Q2"/>
    <n v="5"/>
    <s v="May"/>
  </r>
  <r>
    <n v="3073"/>
    <d v="2026-05-27T00:00:00"/>
    <n v="2026"/>
    <s v="Q5"/>
    <n v="5"/>
    <x v="4"/>
    <x v="3"/>
    <x v="13"/>
    <x v="0"/>
    <s v="Returning"/>
    <x v="4"/>
    <x v="10"/>
    <n v="3"/>
    <n v="39.549999999999997"/>
    <n v="0"/>
    <n v="14.87"/>
    <n v="118.64999999999999"/>
    <n v="44.61"/>
    <n v="74.039999999999992"/>
    <n v="0.6240202275600506"/>
    <n v="2026"/>
    <s v="Q2"/>
    <n v="5"/>
    <s v="May"/>
  </r>
  <r>
    <n v="4230"/>
    <d v="2026-05-27T00:00:00"/>
    <n v="2026"/>
    <s v="Q5"/>
    <n v="5"/>
    <x v="4"/>
    <x v="0"/>
    <x v="0"/>
    <x v="2"/>
    <s v="New"/>
    <x v="0"/>
    <x v="0"/>
    <n v="1"/>
    <n v="83.3"/>
    <n v="0"/>
    <n v="41.93"/>
    <n v="83.3"/>
    <n v="41.93"/>
    <n v="41.37"/>
    <n v="0.49663865546218489"/>
    <n v="2026"/>
    <s v="Q2"/>
    <n v="5"/>
    <s v="May"/>
  </r>
  <r>
    <n v="644"/>
    <d v="2026-05-28T00:00:00"/>
    <n v="2026"/>
    <s v="Q5"/>
    <n v="5"/>
    <x v="4"/>
    <x v="3"/>
    <x v="13"/>
    <x v="2"/>
    <s v="New"/>
    <x v="1"/>
    <x v="1"/>
    <n v="2"/>
    <n v="93.84"/>
    <n v="0"/>
    <n v="44.72"/>
    <n v="187.68"/>
    <n v="89.44"/>
    <n v="98.240000000000009"/>
    <n v="0.52344416027280483"/>
    <n v="2026"/>
    <s v="Q2"/>
    <n v="5"/>
    <s v="May"/>
  </r>
  <r>
    <n v="1122"/>
    <d v="2026-05-28T00:00:00"/>
    <n v="2026"/>
    <s v="Q5"/>
    <n v="5"/>
    <x v="4"/>
    <x v="2"/>
    <x v="16"/>
    <x v="0"/>
    <s v="Returning"/>
    <x v="0"/>
    <x v="4"/>
    <n v="2"/>
    <n v="51.25"/>
    <n v="0"/>
    <n v="22.57"/>
    <n v="102.5"/>
    <n v="45.14"/>
    <n v="57.36"/>
    <n v="0.55960975609756092"/>
    <n v="2026"/>
    <s v="Q2"/>
    <n v="5"/>
    <s v="May"/>
  </r>
  <r>
    <n v="2019"/>
    <d v="2026-05-28T00:00:00"/>
    <n v="2026"/>
    <s v="Q5"/>
    <n v="5"/>
    <x v="4"/>
    <x v="3"/>
    <x v="13"/>
    <x v="1"/>
    <s v="Business"/>
    <x v="0"/>
    <x v="0"/>
    <n v="8"/>
    <n v="80.13"/>
    <n v="0.1"/>
    <n v="43.8"/>
    <n v="576.93600000000004"/>
    <n v="350.4"/>
    <n v="226.53600000000006"/>
    <n v="0.39265360455925796"/>
    <n v="2026"/>
    <s v="Q2"/>
    <n v="5"/>
    <s v="May"/>
  </r>
  <r>
    <n v="2432"/>
    <d v="2026-05-28T00:00:00"/>
    <n v="2026"/>
    <s v="Q5"/>
    <n v="5"/>
    <x v="4"/>
    <x v="1"/>
    <x v="12"/>
    <x v="0"/>
    <s v="Returning"/>
    <x v="4"/>
    <x v="10"/>
    <n v="1"/>
    <n v="41.13"/>
    <n v="0"/>
    <n v="14.8"/>
    <n v="41.13"/>
    <n v="14.8"/>
    <n v="26.330000000000002"/>
    <n v="0.64016532944322879"/>
    <n v="2026"/>
    <s v="Q2"/>
    <n v="5"/>
    <s v="May"/>
  </r>
  <r>
    <n v="2989"/>
    <d v="2026-05-28T00:00:00"/>
    <n v="2026"/>
    <s v="Q5"/>
    <n v="5"/>
    <x v="4"/>
    <x v="3"/>
    <x v="13"/>
    <x v="0"/>
    <s v="Returning"/>
    <x v="3"/>
    <x v="13"/>
    <n v="1"/>
    <n v="81.28"/>
    <n v="0.15"/>
    <n v="39.020000000000003"/>
    <n v="69.087999999999994"/>
    <n v="39.020000000000003"/>
    <n v="30.067999999999991"/>
    <n v="0.43521306160259371"/>
    <n v="2026"/>
    <s v="Q2"/>
    <n v="5"/>
    <s v="May"/>
  </r>
  <r>
    <n v="3019"/>
    <d v="2026-05-28T00:00:00"/>
    <n v="2026"/>
    <s v="Q5"/>
    <n v="5"/>
    <x v="4"/>
    <x v="2"/>
    <x v="3"/>
    <x v="0"/>
    <s v="Business"/>
    <x v="2"/>
    <x v="9"/>
    <n v="1"/>
    <n v="46.19"/>
    <n v="0"/>
    <n v="18.329999999999998"/>
    <n v="46.19"/>
    <n v="18.329999999999998"/>
    <n v="27.86"/>
    <n v="0.60316085732842606"/>
    <n v="2026"/>
    <s v="Q2"/>
    <n v="5"/>
    <s v="May"/>
  </r>
  <r>
    <n v="3798"/>
    <d v="2026-05-28T00:00:00"/>
    <n v="2026"/>
    <s v="Q5"/>
    <n v="5"/>
    <x v="4"/>
    <x v="3"/>
    <x v="8"/>
    <x v="0"/>
    <s v="Returning"/>
    <x v="1"/>
    <x v="11"/>
    <n v="3"/>
    <n v="156.58000000000001"/>
    <n v="0"/>
    <n v="79.099999999999994"/>
    <n v="469.74"/>
    <n v="237.29999999999998"/>
    <n v="232.44000000000003"/>
    <n v="0.49482692553327379"/>
    <n v="2026"/>
    <s v="Q2"/>
    <n v="5"/>
    <s v="May"/>
  </r>
  <r>
    <n v="3862"/>
    <d v="2026-05-28T00:00:00"/>
    <n v="2026"/>
    <s v="Q5"/>
    <n v="5"/>
    <x v="4"/>
    <x v="3"/>
    <x v="13"/>
    <x v="3"/>
    <s v="New"/>
    <x v="4"/>
    <x v="12"/>
    <n v="1"/>
    <n v="123.91"/>
    <n v="0"/>
    <n v="68.89"/>
    <n v="123.91"/>
    <n v="68.89"/>
    <n v="55.019999999999996"/>
    <n v="0.44403195867968687"/>
    <n v="2026"/>
    <s v="Q2"/>
    <n v="5"/>
    <s v="May"/>
  </r>
  <r>
    <n v="4281"/>
    <d v="2026-05-28T00:00:00"/>
    <n v="2026"/>
    <s v="Q5"/>
    <n v="5"/>
    <x v="4"/>
    <x v="2"/>
    <x v="2"/>
    <x v="3"/>
    <s v="New"/>
    <x v="0"/>
    <x v="4"/>
    <n v="1"/>
    <n v="50.64"/>
    <n v="0"/>
    <n v="22.97"/>
    <n v="50.64"/>
    <n v="22.97"/>
    <n v="27.67"/>
    <n v="0.54640600315955767"/>
    <n v="2026"/>
    <s v="Q2"/>
    <n v="5"/>
    <s v="May"/>
  </r>
  <r>
    <n v="191"/>
    <d v="2026-05-29T00:00:00"/>
    <n v="2026"/>
    <s v="Q5"/>
    <n v="5"/>
    <x v="4"/>
    <x v="2"/>
    <x v="5"/>
    <x v="0"/>
    <s v="Returning"/>
    <x v="1"/>
    <x v="17"/>
    <n v="2"/>
    <n v="70.48"/>
    <n v="0.1"/>
    <n v="33.229999999999997"/>
    <n v="126.864"/>
    <n v="66.459999999999994"/>
    <n v="60.404000000000011"/>
    <n v="0.47613192079707412"/>
    <n v="2026"/>
    <s v="Q2"/>
    <n v="5"/>
    <s v="May"/>
  </r>
  <r>
    <n v="1039"/>
    <d v="2026-05-29T00:00:00"/>
    <n v="2026"/>
    <s v="Q5"/>
    <n v="5"/>
    <x v="4"/>
    <x v="1"/>
    <x v="11"/>
    <x v="3"/>
    <s v="New"/>
    <x v="0"/>
    <x v="6"/>
    <n v="1"/>
    <n v="41.27"/>
    <n v="0.05"/>
    <n v="17.149999999999999"/>
    <n v="39.206499999999998"/>
    <n v="17.149999999999999"/>
    <n v="22.0565"/>
    <n v="0.56257253261576523"/>
    <n v="2026"/>
    <s v="Q2"/>
    <n v="5"/>
    <s v="May"/>
  </r>
  <r>
    <n v="2641"/>
    <d v="2026-05-29T00:00:00"/>
    <n v="2026"/>
    <s v="Q5"/>
    <n v="5"/>
    <x v="4"/>
    <x v="0"/>
    <x v="15"/>
    <x v="3"/>
    <s v="Returning"/>
    <x v="4"/>
    <x v="14"/>
    <n v="2"/>
    <n v="36.9"/>
    <n v="0"/>
    <n v="14.07"/>
    <n v="73.8"/>
    <n v="28.14"/>
    <n v="45.66"/>
    <n v="0.61869918699186988"/>
    <n v="2026"/>
    <s v="Q2"/>
    <n v="5"/>
    <s v="May"/>
  </r>
  <r>
    <n v="3058"/>
    <d v="2026-05-29T00:00:00"/>
    <n v="2026"/>
    <s v="Q5"/>
    <n v="5"/>
    <x v="4"/>
    <x v="1"/>
    <x v="11"/>
    <x v="0"/>
    <s v="Returning"/>
    <x v="3"/>
    <x v="7"/>
    <n v="1"/>
    <n v="196.91"/>
    <n v="0"/>
    <n v="106.31"/>
    <n v="196.91"/>
    <n v="106.31"/>
    <n v="90.6"/>
    <n v="0.46010867909197095"/>
    <n v="2026"/>
    <s v="Q2"/>
    <n v="5"/>
    <s v="May"/>
  </r>
  <r>
    <n v="3110"/>
    <d v="2026-05-29T00:00:00"/>
    <n v="2026"/>
    <s v="Q5"/>
    <n v="5"/>
    <x v="4"/>
    <x v="1"/>
    <x v="6"/>
    <x v="2"/>
    <s v="Business"/>
    <x v="4"/>
    <x v="14"/>
    <n v="3"/>
    <n v="35.79"/>
    <n v="0"/>
    <n v="13.67"/>
    <n v="107.37"/>
    <n v="41.01"/>
    <n v="66.360000000000014"/>
    <n v="0.61804973456272716"/>
    <n v="2026"/>
    <s v="Q2"/>
    <n v="5"/>
    <s v="May"/>
  </r>
  <r>
    <n v="3981"/>
    <d v="2026-05-29T00:00:00"/>
    <n v="2026"/>
    <s v="Q5"/>
    <n v="5"/>
    <x v="4"/>
    <x v="3"/>
    <x v="13"/>
    <x v="0"/>
    <s v="New"/>
    <x v="0"/>
    <x v="0"/>
    <n v="2"/>
    <n v="82.22"/>
    <n v="0.05"/>
    <n v="42.35"/>
    <n v="156.21799999999999"/>
    <n v="84.7"/>
    <n v="71.517999999999986"/>
    <n v="0.45780895927485943"/>
    <n v="2026"/>
    <s v="Q2"/>
    <n v="5"/>
    <s v="May"/>
  </r>
  <r>
    <n v="4663"/>
    <d v="2026-05-29T00:00:00"/>
    <n v="2026"/>
    <s v="Q5"/>
    <n v="5"/>
    <x v="4"/>
    <x v="2"/>
    <x v="5"/>
    <x v="0"/>
    <s v="New"/>
    <x v="0"/>
    <x v="6"/>
    <n v="1"/>
    <n v="40.57"/>
    <n v="0"/>
    <n v="16.809999999999999"/>
    <n v="40.57"/>
    <n v="16.809999999999999"/>
    <n v="23.76"/>
    <n v="0.58565442445156524"/>
    <n v="2026"/>
    <s v="Q2"/>
    <n v="5"/>
    <s v="May"/>
  </r>
  <r>
    <n v="5021"/>
    <d v="2026-05-29T00:00:00"/>
    <n v="2026"/>
    <s v="Q5"/>
    <n v="5"/>
    <x v="4"/>
    <x v="2"/>
    <x v="10"/>
    <x v="2"/>
    <s v="Returning"/>
    <x v="3"/>
    <x v="7"/>
    <n v="1"/>
    <n v="191.62"/>
    <n v="0.05"/>
    <n v="106.15"/>
    <n v="182.03899999999999"/>
    <n v="106.15"/>
    <n v="75.888999999999982"/>
    <n v="0.41688319535923613"/>
    <n v="2026"/>
    <s v="Q2"/>
    <n v="5"/>
    <s v="May"/>
  </r>
  <r>
    <n v="5107"/>
    <d v="2026-05-29T00:00:00"/>
    <n v="2026"/>
    <s v="Q5"/>
    <n v="5"/>
    <x v="4"/>
    <x v="1"/>
    <x v="6"/>
    <x v="3"/>
    <s v="Returning"/>
    <x v="1"/>
    <x v="11"/>
    <n v="1"/>
    <n v="154.07"/>
    <n v="0.05"/>
    <n v="78.400000000000006"/>
    <n v="146.36649999999997"/>
    <n v="78.400000000000006"/>
    <n v="67.966499999999968"/>
    <n v="0.46435830603314271"/>
    <n v="2026"/>
    <s v="Q2"/>
    <n v="5"/>
    <s v="May"/>
  </r>
  <r>
    <n v="454"/>
    <d v="2026-05-30T00:00:00"/>
    <n v="2026"/>
    <s v="Q5"/>
    <n v="5"/>
    <x v="4"/>
    <x v="2"/>
    <x v="10"/>
    <x v="3"/>
    <s v="Returning"/>
    <x v="3"/>
    <x v="19"/>
    <n v="1"/>
    <n v="120.8"/>
    <n v="0"/>
    <n v="61.4"/>
    <n v="120.8"/>
    <n v="61.4"/>
    <n v="59.4"/>
    <n v="0.49172185430463577"/>
    <n v="2026"/>
    <s v="Q2"/>
    <n v="5"/>
    <s v="May"/>
  </r>
  <r>
    <n v="873"/>
    <d v="2026-05-30T00:00:00"/>
    <n v="2026"/>
    <s v="Q5"/>
    <n v="5"/>
    <x v="4"/>
    <x v="2"/>
    <x v="10"/>
    <x v="0"/>
    <s v="Business"/>
    <x v="0"/>
    <x v="6"/>
    <n v="1"/>
    <n v="40.15"/>
    <n v="0"/>
    <n v="16.82"/>
    <n v="40.15"/>
    <n v="16.82"/>
    <n v="23.33"/>
    <n v="0.58107098381070976"/>
    <n v="2026"/>
    <s v="Q2"/>
    <n v="5"/>
    <s v="May"/>
  </r>
  <r>
    <n v="1116"/>
    <d v="2026-05-30T00:00:00"/>
    <n v="2026"/>
    <s v="Q5"/>
    <n v="5"/>
    <x v="4"/>
    <x v="1"/>
    <x v="12"/>
    <x v="1"/>
    <s v="Business"/>
    <x v="2"/>
    <x v="15"/>
    <n v="5"/>
    <n v="134.4"/>
    <n v="0.15"/>
    <n v="67.709999999999994"/>
    <n v="571.19999999999993"/>
    <n v="338.54999999999995"/>
    <n v="232.64999999999998"/>
    <n v="0.40730042016806722"/>
    <n v="2026"/>
    <s v="Q2"/>
    <n v="5"/>
    <s v="May"/>
  </r>
  <r>
    <n v="1206"/>
    <d v="2026-05-30T00:00:00"/>
    <n v="2026"/>
    <s v="Q5"/>
    <n v="5"/>
    <x v="4"/>
    <x v="3"/>
    <x v="13"/>
    <x v="0"/>
    <s v="Returning"/>
    <x v="2"/>
    <x v="2"/>
    <n v="2"/>
    <n v="37.130000000000003"/>
    <n v="0.05"/>
    <n v="13.44"/>
    <n v="70.546999999999997"/>
    <n v="26.88"/>
    <n v="43.667000000000002"/>
    <n v="0.6189774193091131"/>
    <n v="2026"/>
    <s v="Q2"/>
    <n v="5"/>
    <s v="May"/>
  </r>
  <r>
    <n v="1576"/>
    <d v="2026-05-30T00:00:00"/>
    <n v="2026"/>
    <s v="Q5"/>
    <n v="5"/>
    <x v="4"/>
    <x v="1"/>
    <x v="1"/>
    <x v="0"/>
    <s v="Business"/>
    <x v="3"/>
    <x v="19"/>
    <n v="6"/>
    <n v="123.82"/>
    <n v="0"/>
    <n v="61.91"/>
    <n v="742.92"/>
    <n v="371.46"/>
    <n v="371.46"/>
    <n v="0.5"/>
    <n v="2026"/>
    <s v="Q2"/>
    <n v="5"/>
    <s v="May"/>
  </r>
  <r>
    <n v="2634"/>
    <d v="2026-05-30T00:00:00"/>
    <n v="2026"/>
    <s v="Q5"/>
    <n v="5"/>
    <x v="4"/>
    <x v="2"/>
    <x v="16"/>
    <x v="3"/>
    <s v="Returning"/>
    <x v="2"/>
    <x v="2"/>
    <n v="2"/>
    <n v="36.94"/>
    <n v="0.05"/>
    <n v="13.82"/>
    <n v="70.185999999999993"/>
    <n v="27.64"/>
    <n v="42.545999999999992"/>
    <n v="0.60618926851508848"/>
    <n v="2026"/>
    <s v="Q2"/>
    <n v="5"/>
    <s v="May"/>
  </r>
  <r>
    <n v="2649"/>
    <d v="2026-05-30T00:00:00"/>
    <n v="2026"/>
    <s v="Q5"/>
    <n v="5"/>
    <x v="4"/>
    <x v="0"/>
    <x v="0"/>
    <x v="0"/>
    <s v="New"/>
    <x v="3"/>
    <x v="7"/>
    <n v="3"/>
    <n v="199.17"/>
    <n v="0.05"/>
    <n v="105.24"/>
    <n v="567.6345"/>
    <n v="315.71999999999997"/>
    <n v="251.91450000000003"/>
    <n v="0.4437970207941907"/>
    <n v="2026"/>
    <s v="Q2"/>
    <n v="5"/>
    <s v="May"/>
  </r>
  <r>
    <n v="2774"/>
    <d v="2026-05-30T00:00:00"/>
    <n v="2026"/>
    <s v="Q5"/>
    <n v="5"/>
    <x v="4"/>
    <x v="0"/>
    <x v="9"/>
    <x v="0"/>
    <s v="Returning"/>
    <x v="3"/>
    <x v="13"/>
    <n v="3"/>
    <n v="83.17"/>
    <n v="0"/>
    <n v="40.520000000000003"/>
    <n v="249.51"/>
    <n v="121.56"/>
    <n v="127.94999999999999"/>
    <n v="0.51280509799206442"/>
    <n v="2026"/>
    <s v="Q2"/>
    <n v="5"/>
    <s v="May"/>
  </r>
  <r>
    <n v="3037"/>
    <d v="2026-05-30T00:00:00"/>
    <n v="2026"/>
    <s v="Q5"/>
    <n v="5"/>
    <x v="4"/>
    <x v="1"/>
    <x v="6"/>
    <x v="0"/>
    <s v="Business"/>
    <x v="2"/>
    <x v="9"/>
    <n v="1"/>
    <n v="45.8"/>
    <n v="0.05"/>
    <n v="17.88"/>
    <n v="43.51"/>
    <n v="17.88"/>
    <n v="25.63"/>
    <n v="0.58905998621006661"/>
    <n v="2026"/>
    <s v="Q2"/>
    <n v="5"/>
    <s v="May"/>
  </r>
  <r>
    <n v="3138"/>
    <d v="2026-05-30T00:00:00"/>
    <n v="2026"/>
    <s v="Q5"/>
    <n v="5"/>
    <x v="4"/>
    <x v="2"/>
    <x v="2"/>
    <x v="3"/>
    <s v="Returning"/>
    <x v="1"/>
    <x v="11"/>
    <n v="1"/>
    <n v="154.85"/>
    <n v="0"/>
    <n v="80.17"/>
    <n v="154.85"/>
    <n v="80.17"/>
    <n v="74.679999999999993"/>
    <n v="0.48227316758153049"/>
    <n v="2026"/>
    <s v="Q2"/>
    <n v="5"/>
    <s v="May"/>
  </r>
  <r>
    <n v="3228"/>
    <d v="2026-05-30T00:00:00"/>
    <n v="2026"/>
    <s v="Q5"/>
    <n v="5"/>
    <x v="4"/>
    <x v="3"/>
    <x v="13"/>
    <x v="0"/>
    <s v="Business"/>
    <x v="3"/>
    <x v="7"/>
    <n v="1"/>
    <n v="194.99"/>
    <n v="0"/>
    <n v="101.21"/>
    <n v="194.99"/>
    <n v="101.21"/>
    <n v="93.780000000000015"/>
    <n v="0.48094774090979031"/>
    <n v="2026"/>
    <s v="Q2"/>
    <n v="5"/>
    <s v="May"/>
  </r>
  <r>
    <n v="3401"/>
    <d v="2026-05-30T00:00:00"/>
    <n v="2026"/>
    <s v="Q5"/>
    <n v="5"/>
    <x v="4"/>
    <x v="2"/>
    <x v="10"/>
    <x v="0"/>
    <s v="Returning"/>
    <x v="4"/>
    <x v="14"/>
    <n v="1"/>
    <n v="36.31"/>
    <n v="0"/>
    <n v="13.93"/>
    <n v="36.31"/>
    <n v="13.93"/>
    <n v="22.380000000000003"/>
    <n v="0.61635912971633167"/>
    <n v="2026"/>
    <s v="Q2"/>
    <n v="5"/>
    <s v="May"/>
  </r>
  <r>
    <n v="3511"/>
    <d v="2026-05-30T00:00:00"/>
    <n v="2026"/>
    <s v="Q5"/>
    <n v="5"/>
    <x v="4"/>
    <x v="0"/>
    <x v="0"/>
    <x v="0"/>
    <s v="Returning"/>
    <x v="2"/>
    <x v="9"/>
    <n v="1"/>
    <n v="47.19"/>
    <n v="0"/>
    <n v="18.54"/>
    <n v="47.19"/>
    <n v="18.54"/>
    <n v="28.65"/>
    <n v="0.60712015257469798"/>
    <n v="2026"/>
    <s v="Q2"/>
    <n v="5"/>
    <s v="May"/>
  </r>
  <r>
    <n v="4485"/>
    <d v="2026-05-30T00:00:00"/>
    <n v="2026"/>
    <s v="Q5"/>
    <n v="5"/>
    <x v="4"/>
    <x v="3"/>
    <x v="8"/>
    <x v="0"/>
    <s v="New"/>
    <x v="4"/>
    <x v="12"/>
    <n v="1"/>
    <n v="124.14"/>
    <n v="0"/>
    <n v="70.900000000000006"/>
    <n v="124.14"/>
    <n v="70.900000000000006"/>
    <n v="53.239999999999995"/>
    <n v="0.42887062993394548"/>
    <n v="2026"/>
    <s v="Q2"/>
    <n v="5"/>
    <s v="May"/>
  </r>
  <r>
    <n v="447"/>
    <d v="2026-05-31T00:00:00"/>
    <n v="2026"/>
    <s v="Q5"/>
    <n v="5"/>
    <x v="4"/>
    <x v="3"/>
    <x v="8"/>
    <x v="0"/>
    <s v="Returning"/>
    <x v="2"/>
    <x v="15"/>
    <n v="1"/>
    <n v="131.94999999999999"/>
    <n v="0"/>
    <n v="65.17"/>
    <n v="131.94999999999999"/>
    <n v="65.17"/>
    <n v="66.779999999999987"/>
    <n v="0.50610079575596811"/>
    <n v="2026"/>
    <s v="Q2"/>
    <n v="5"/>
    <s v="May"/>
  </r>
  <r>
    <n v="1208"/>
    <d v="2026-05-31T00:00:00"/>
    <n v="2026"/>
    <s v="Q5"/>
    <n v="5"/>
    <x v="4"/>
    <x v="3"/>
    <x v="8"/>
    <x v="3"/>
    <s v="New"/>
    <x v="0"/>
    <x v="8"/>
    <n v="1"/>
    <n v="102.24"/>
    <n v="0"/>
    <n v="50.75"/>
    <n v="102.24"/>
    <n v="50.75"/>
    <n v="51.489999999999995"/>
    <n v="0.50361893583724571"/>
    <n v="2026"/>
    <s v="Q2"/>
    <n v="5"/>
    <s v="May"/>
  </r>
  <r>
    <n v="1355"/>
    <d v="2026-05-31T00:00:00"/>
    <n v="2026"/>
    <s v="Q5"/>
    <n v="5"/>
    <x v="4"/>
    <x v="3"/>
    <x v="13"/>
    <x v="3"/>
    <s v="New"/>
    <x v="1"/>
    <x v="11"/>
    <n v="2"/>
    <n v="152.07"/>
    <n v="0"/>
    <n v="76.849999999999994"/>
    <n v="304.14"/>
    <n v="153.69999999999999"/>
    <n v="150.44"/>
    <n v="0.49464062602748737"/>
    <n v="2026"/>
    <s v="Q2"/>
    <n v="5"/>
    <s v="May"/>
  </r>
  <r>
    <n v="1474"/>
    <d v="2026-05-31T00:00:00"/>
    <n v="2026"/>
    <s v="Q5"/>
    <n v="5"/>
    <x v="4"/>
    <x v="2"/>
    <x v="3"/>
    <x v="0"/>
    <s v="New"/>
    <x v="3"/>
    <x v="19"/>
    <n v="2"/>
    <n v="123.34"/>
    <n v="0.05"/>
    <n v="58.96"/>
    <n v="234.346"/>
    <n v="117.92"/>
    <n v="116.426"/>
    <n v="0.49681240558831813"/>
    <n v="2026"/>
    <s v="Q2"/>
    <n v="5"/>
    <s v="May"/>
  </r>
  <r>
    <n v="1625"/>
    <d v="2026-05-31T00:00:00"/>
    <n v="2026"/>
    <s v="Q5"/>
    <n v="5"/>
    <x v="4"/>
    <x v="2"/>
    <x v="2"/>
    <x v="2"/>
    <s v="Returning"/>
    <x v="1"/>
    <x v="11"/>
    <n v="1"/>
    <n v="155.81"/>
    <n v="0"/>
    <n v="80.31"/>
    <n v="155.81"/>
    <n v="80.31"/>
    <n v="75.5"/>
    <n v="0.48456453372697517"/>
    <n v="2026"/>
    <s v="Q2"/>
    <n v="5"/>
    <s v="May"/>
  </r>
  <r>
    <n v="1877"/>
    <d v="2026-05-31T00:00:00"/>
    <n v="2026"/>
    <s v="Q5"/>
    <n v="5"/>
    <x v="4"/>
    <x v="2"/>
    <x v="16"/>
    <x v="0"/>
    <s v="Returning"/>
    <x v="2"/>
    <x v="18"/>
    <n v="1"/>
    <n v="163.19"/>
    <n v="0.05"/>
    <n v="87.95"/>
    <n v="155.03049999999999"/>
    <n v="87.95"/>
    <n v="67.080499999999986"/>
    <n v="0.4326922766810401"/>
    <n v="2026"/>
    <s v="Q2"/>
    <n v="5"/>
    <s v="May"/>
  </r>
  <r>
    <n v="1978"/>
    <d v="2026-05-31T00:00:00"/>
    <n v="2026"/>
    <s v="Q5"/>
    <n v="5"/>
    <x v="4"/>
    <x v="1"/>
    <x v="12"/>
    <x v="0"/>
    <s v="Returning"/>
    <x v="1"/>
    <x v="3"/>
    <n v="1"/>
    <n v="147.30000000000001"/>
    <n v="0.05"/>
    <n v="81.510000000000005"/>
    <n v="139.935"/>
    <n v="81.510000000000005"/>
    <n v="58.424999999999997"/>
    <n v="0.41751527494908347"/>
    <n v="2026"/>
    <s v="Q2"/>
    <n v="5"/>
    <s v="May"/>
  </r>
  <r>
    <n v="3616"/>
    <d v="2026-05-31T00:00:00"/>
    <n v="2026"/>
    <s v="Q5"/>
    <n v="5"/>
    <x v="4"/>
    <x v="2"/>
    <x v="2"/>
    <x v="0"/>
    <s v="Returning"/>
    <x v="4"/>
    <x v="12"/>
    <n v="5"/>
    <n v="126.16"/>
    <n v="0"/>
    <n v="68.59"/>
    <n v="630.79999999999995"/>
    <n v="342.95000000000005"/>
    <n v="287.84999999999991"/>
    <n v="0.45632530120481918"/>
    <n v="2026"/>
    <s v="Q2"/>
    <n v="5"/>
    <s v="May"/>
  </r>
  <r>
    <n v="3992"/>
    <d v="2026-05-31T00:00:00"/>
    <n v="2026"/>
    <s v="Q5"/>
    <n v="5"/>
    <x v="4"/>
    <x v="3"/>
    <x v="8"/>
    <x v="0"/>
    <s v="New"/>
    <x v="2"/>
    <x v="18"/>
    <n v="2"/>
    <n v="163.57"/>
    <n v="0"/>
    <n v="85.72"/>
    <n v="327.14"/>
    <n v="171.44"/>
    <n v="155.69999999999999"/>
    <n v="0.47594302133643085"/>
    <n v="2026"/>
    <s v="Q2"/>
    <n v="5"/>
    <s v="May"/>
  </r>
  <r>
    <n v="4091"/>
    <d v="2026-05-31T00:00:00"/>
    <n v="2026"/>
    <s v="Q5"/>
    <n v="5"/>
    <x v="4"/>
    <x v="2"/>
    <x v="16"/>
    <x v="0"/>
    <s v="New"/>
    <x v="1"/>
    <x v="3"/>
    <n v="1"/>
    <n v="142.06"/>
    <n v="0"/>
    <n v="77.36"/>
    <n v="142.06"/>
    <n v="77.36"/>
    <n v="64.7"/>
    <n v="0.45544136280444886"/>
    <n v="2026"/>
    <s v="Q2"/>
    <n v="5"/>
    <s v="May"/>
  </r>
  <r>
    <n v="4204"/>
    <d v="2026-05-31T00:00:00"/>
    <n v="2026"/>
    <s v="Q5"/>
    <n v="5"/>
    <x v="4"/>
    <x v="1"/>
    <x v="11"/>
    <x v="0"/>
    <s v="New"/>
    <x v="0"/>
    <x v="0"/>
    <n v="1"/>
    <n v="81.37"/>
    <n v="0"/>
    <n v="42.01"/>
    <n v="81.37"/>
    <n v="42.01"/>
    <n v="39.360000000000007"/>
    <n v="0.48371635737986979"/>
    <n v="2026"/>
    <s v="Q2"/>
    <n v="5"/>
    <s v="May"/>
  </r>
  <r>
    <n v="4234"/>
    <d v="2026-05-31T00:00:00"/>
    <n v="2026"/>
    <s v="Q5"/>
    <n v="5"/>
    <x v="4"/>
    <x v="3"/>
    <x v="8"/>
    <x v="2"/>
    <s v="New"/>
    <x v="3"/>
    <x v="19"/>
    <n v="1"/>
    <n v="120.75"/>
    <n v="0"/>
    <n v="61.21"/>
    <n v="120.75"/>
    <n v="61.21"/>
    <n v="59.54"/>
    <n v="0.49308488612836437"/>
    <n v="2026"/>
    <s v="Q2"/>
    <n v="5"/>
    <s v="May"/>
  </r>
  <r>
    <n v="4696"/>
    <d v="2026-05-31T00:00:00"/>
    <n v="2026"/>
    <s v="Q5"/>
    <n v="5"/>
    <x v="4"/>
    <x v="1"/>
    <x v="14"/>
    <x v="0"/>
    <s v="New"/>
    <x v="0"/>
    <x v="0"/>
    <n v="4"/>
    <n v="81.790000000000006"/>
    <n v="0"/>
    <n v="42.96"/>
    <n v="327.16000000000003"/>
    <n v="171.84"/>
    <n v="155.32000000000002"/>
    <n v="0.47475241472062601"/>
    <n v="2026"/>
    <s v="Q2"/>
    <n v="5"/>
    <s v="May"/>
  </r>
  <r>
    <n v="4755"/>
    <d v="2026-05-31T00:00:00"/>
    <n v="2026"/>
    <s v="Q5"/>
    <n v="5"/>
    <x v="4"/>
    <x v="0"/>
    <x v="15"/>
    <x v="0"/>
    <s v="New"/>
    <x v="3"/>
    <x v="13"/>
    <n v="1"/>
    <n v="81.2"/>
    <n v="0.1"/>
    <n v="40.270000000000003"/>
    <n v="73.08"/>
    <n v="40.270000000000003"/>
    <n v="32.809999999999995"/>
    <n v="0.44896004378762994"/>
    <n v="2026"/>
    <s v="Q2"/>
    <n v="5"/>
    <s v="May"/>
  </r>
  <r>
    <n v="5090"/>
    <d v="2026-05-31T00:00:00"/>
    <n v="2026"/>
    <s v="Q5"/>
    <n v="5"/>
    <x v="4"/>
    <x v="1"/>
    <x v="1"/>
    <x v="3"/>
    <s v="New"/>
    <x v="2"/>
    <x v="9"/>
    <n v="2"/>
    <n v="46.52"/>
    <n v="0.05"/>
    <n v="18.739999999999998"/>
    <n v="88.388000000000005"/>
    <n v="37.479999999999997"/>
    <n v="50.908000000000008"/>
    <n v="0.57596053762954258"/>
    <n v="2026"/>
    <s v="Q2"/>
    <n v="5"/>
    <s v="May"/>
  </r>
  <r>
    <n v="27"/>
    <d v="2026-06-01T00:00:00"/>
    <n v="2026"/>
    <s v="Q6"/>
    <n v="6"/>
    <x v="5"/>
    <x v="3"/>
    <x v="13"/>
    <x v="0"/>
    <s v="Returning"/>
    <x v="3"/>
    <x v="7"/>
    <n v="1"/>
    <n v="195.22"/>
    <n v="0"/>
    <n v="105.91"/>
    <n v="195.22"/>
    <n v="105.91"/>
    <n v="89.31"/>
    <n v="0.45748386435816002"/>
    <n v="2026"/>
    <s v="Q2"/>
    <n v="6"/>
    <s v="Jun"/>
  </r>
  <r>
    <n v="463"/>
    <d v="2026-06-01T00:00:00"/>
    <n v="2026"/>
    <s v="Q6"/>
    <n v="6"/>
    <x v="5"/>
    <x v="3"/>
    <x v="4"/>
    <x v="0"/>
    <s v="New"/>
    <x v="0"/>
    <x v="6"/>
    <n v="1"/>
    <n v="40.71"/>
    <n v="0.05"/>
    <n v="16.559999999999999"/>
    <n v="38.674500000000002"/>
    <n v="16.559999999999999"/>
    <n v="22.114500000000003"/>
    <n v="0.57181088314005357"/>
    <n v="2026"/>
    <s v="Q2"/>
    <n v="6"/>
    <s v="Jun"/>
  </r>
  <r>
    <n v="653"/>
    <d v="2026-06-01T00:00:00"/>
    <n v="2026"/>
    <s v="Q6"/>
    <n v="6"/>
    <x v="5"/>
    <x v="1"/>
    <x v="11"/>
    <x v="0"/>
    <s v="Returning"/>
    <x v="4"/>
    <x v="10"/>
    <n v="1"/>
    <n v="41.26"/>
    <n v="0.05"/>
    <n v="14.32"/>
    <n v="39.196999999999996"/>
    <n v="14.32"/>
    <n v="24.876999999999995"/>
    <n v="0.63466591831007468"/>
    <n v="2026"/>
    <s v="Q2"/>
    <n v="6"/>
    <s v="Jun"/>
  </r>
  <r>
    <n v="1485"/>
    <d v="2026-06-01T00:00:00"/>
    <n v="2026"/>
    <s v="Q6"/>
    <n v="6"/>
    <x v="5"/>
    <x v="1"/>
    <x v="11"/>
    <x v="2"/>
    <s v="New"/>
    <x v="4"/>
    <x v="10"/>
    <n v="2"/>
    <n v="40.840000000000003"/>
    <n v="0"/>
    <n v="14.48"/>
    <n v="81.680000000000007"/>
    <n v="28.96"/>
    <n v="52.720000000000006"/>
    <n v="0.64544564152791384"/>
    <n v="2026"/>
    <s v="Q2"/>
    <n v="6"/>
    <s v="Jun"/>
  </r>
  <r>
    <n v="1925"/>
    <d v="2026-06-01T00:00:00"/>
    <n v="2026"/>
    <s v="Q6"/>
    <n v="6"/>
    <x v="5"/>
    <x v="3"/>
    <x v="4"/>
    <x v="0"/>
    <s v="Returning"/>
    <x v="1"/>
    <x v="3"/>
    <n v="1"/>
    <n v="143.32"/>
    <n v="0"/>
    <n v="80.36"/>
    <n v="143.32"/>
    <n v="80.36"/>
    <n v="62.959999999999994"/>
    <n v="0.43929667876081496"/>
    <n v="2026"/>
    <s v="Q2"/>
    <n v="6"/>
    <s v="Jun"/>
  </r>
  <r>
    <n v="1952"/>
    <d v="2026-06-01T00:00:00"/>
    <n v="2026"/>
    <s v="Q6"/>
    <n v="6"/>
    <x v="5"/>
    <x v="0"/>
    <x v="15"/>
    <x v="0"/>
    <s v="New"/>
    <x v="1"/>
    <x v="11"/>
    <n v="2"/>
    <n v="156.31"/>
    <n v="0"/>
    <n v="79.87"/>
    <n v="312.62"/>
    <n v="159.74"/>
    <n v="152.88"/>
    <n v="0.4890282131661442"/>
    <n v="2026"/>
    <s v="Q2"/>
    <n v="6"/>
    <s v="Jun"/>
  </r>
  <r>
    <n v="2010"/>
    <d v="2026-06-01T00:00:00"/>
    <n v="2026"/>
    <s v="Q6"/>
    <n v="6"/>
    <x v="5"/>
    <x v="3"/>
    <x v="8"/>
    <x v="0"/>
    <s v="New"/>
    <x v="0"/>
    <x v="8"/>
    <n v="3"/>
    <n v="100.69"/>
    <n v="0.1"/>
    <n v="51.31"/>
    <n v="271.863"/>
    <n v="153.93"/>
    <n v="117.93299999999999"/>
    <n v="0.43379569856876438"/>
    <n v="2026"/>
    <s v="Q2"/>
    <n v="6"/>
    <s v="Jun"/>
  </r>
  <r>
    <n v="2114"/>
    <d v="2026-06-01T00:00:00"/>
    <n v="2026"/>
    <s v="Q6"/>
    <n v="6"/>
    <x v="5"/>
    <x v="3"/>
    <x v="13"/>
    <x v="2"/>
    <s v="Business"/>
    <x v="2"/>
    <x v="9"/>
    <n v="2"/>
    <n v="45.54"/>
    <n v="0.1"/>
    <n v="18.309999999999999"/>
    <n v="81.971999999999994"/>
    <n v="36.619999999999997"/>
    <n v="45.351999999999997"/>
    <n v="0.5532620894939736"/>
    <n v="2026"/>
    <s v="Q2"/>
    <n v="6"/>
    <s v="Jun"/>
  </r>
  <r>
    <n v="3104"/>
    <d v="2026-06-01T00:00:00"/>
    <n v="2026"/>
    <s v="Q6"/>
    <n v="6"/>
    <x v="5"/>
    <x v="2"/>
    <x v="3"/>
    <x v="1"/>
    <s v="Business"/>
    <x v="1"/>
    <x v="11"/>
    <n v="5"/>
    <n v="153.97"/>
    <n v="0.15"/>
    <n v="79.81"/>
    <n v="654.37249999999995"/>
    <n v="399.05"/>
    <n v="255.32249999999993"/>
    <n v="0.39017914108554369"/>
    <n v="2026"/>
    <s v="Q2"/>
    <n v="6"/>
    <s v="Jun"/>
  </r>
  <r>
    <n v="3230"/>
    <d v="2026-06-01T00:00:00"/>
    <n v="2026"/>
    <s v="Q6"/>
    <n v="6"/>
    <x v="5"/>
    <x v="2"/>
    <x v="16"/>
    <x v="2"/>
    <s v="Returning"/>
    <x v="4"/>
    <x v="12"/>
    <n v="1"/>
    <n v="124.17"/>
    <n v="0"/>
    <n v="71.040000000000006"/>
    <n v="124.17"/>
    <n v="71.040000000000006"/>
    <n v="53.129999999999995"/>
    <n v="0.4278811307079004"/>
    <n v="2026"/>
    <s v="Q2"/>
    <n v="6"/>
    <s v="Jun"/>
  </r>
  <r>
    <n v="3415"/>
    <d v="2026-06-01T00:00:00"/>
    <n v="2026"/>
    <s v="Q6"/>
    <n v="6"/>
    <x v="5"/>
    <x v="2"/>
    <x v="5"/>
    <x v="2"/>
    <s v="Returning"/>
    <x v="1"/>
    <x v="11"/>
    <n v="1"/>
    <n v="152.94999999999999"/>
    <n v="0.05"/>
    <n v="76.97"/>
    <n v="145.30249999999998"/>
    <n v="76.97"/>
    <n v="68.332499999999982"/>
    <n v="0.47027752447480248"/>
    <n v="2026"/>
    <s v="Q2"/>
    <n v="6"/>
    <s v="Jun"/>
  </r>
  <r>
    <n v="4130"/>
    <d v="2026-06-01T00:00:00"/>
    <n v="2026"/>
    <s v="Q6"/>
    <n v="6"/>
    <x v="5"/>
    <x v="3"/>
    <x v="13"/>
    <x v="0"/>
    <s v="New"/>
    <x v="0"/>
    <x v="0"/>
    <n v="3"/>
    <n v="80.099999999999994"/>
    <n v="0"/>
    <n v="43.51"/>
    <n v="240.29999999999998"/>
    <n v="130.53"/>
    <n v="109.76999999999998"/>
    <n v="0.45680399500624214"/>
    <n v="2026"/>
    <s v="Q2"/>
    <n v="6"/>
    <s v="Jun"/>
  </r>
  <r>
    <n v="4314"/>
    <d v="2026-06-01T00:00:00"/>
    <n v="2026"/>
    <s v="Q6"/>
    <n v="6"/>
    <x v="5"/>
    <x v="3"/>
    <x v="4"/>
    <x v="2"/>
    <s v="New"/>
    <x v="4"/>
    <x v="14"/>
    <n v="2"/>
    <n v="36.61"/>
    <n v="0"/>
    <n v="14.15"/>
    <n v="73.22"/>
    <n v="28.3"/>
    <n v="44.92"/>
    <n v="0.61349358098880091"/>
    <n v="2026"/>
    <s v="Q2"/>
    <n v="6"/>
    <s v="Jun"/>
  </r>
  <r>
    <n v="998"/>
    <d v="2026-06-02T00:00:00"/>
    <n v="2026"/>
    <s v="Q6"/>
    <n v="6"/>
    <x v="5"/>
    <x v="1"/>
    <x v="11"/>
    <x v="0"/>
    <s v="Returning"/>
    <x v="2"/>
    <x v="15"/>
    <n v="2"/>
    <n v="131.81"/>
    <n v="0.05"/>
    <n v="66.09"/>
    <n v="250.43899999999999"/>
    <n v="132.18"/>
    <n v="118.25899999999999"/>
    <n v="0.47220680485068217"/>
    <n v="2026"/>
    <s v="Q2"/>
    <n v="6"/>
    <s v="Jun"/>
  </r>
  <r>
    <n v="1172"/>
    <d v="2026-06-02T00:00:00"/>
    <n v="2026"/>
    <s v="Q6"/>
    <n v="6"/>
    <x v="5"/>
    <x v="0"/>
    <x v="15"/>
    <x v="0"/>
    <s v="Returning"/>
    <x v="1"/>
    <x v="11"/>
    <n v="1"/>
    <n v="153.43"/>
    <n v="0.05"/>
    <n v="78.16"/>
    <n v="145.7585"/>
    <n v="78.16"/>
    <n v="67.598500000000001"/>
    <n v="0.46377055197467043"/>
    <n v="2026"/>
    <s v="Q2"/>
    <n v="6"/>
    <s v="Jun"/>
  </r>
  <r>
    <n v="1261"/>
    <d v="2026-06-02T00:00:00"/>
    <n v="2026"/>
    <s v="Q6"/>
    <n v="6"/>
    <x v="5"/>
    <x v="1"/>
    <x v="14"/>
    <x v="0"/>
    <s v="New"/>
    <x v="0"/>
    <x v="0"/>
    <n v="2"/>
    <n v="80.06"/>
    <n v="0"/>
    <n v="42.87"/>
    <n v="160.12"/>
    <n v="85.74"/>
    <n v="74.38000000000001"/>
    <n v="0.4645266050462154"/>
    <n v="2026"/>
    <s v="Q2"/>
    <n v="6"/>
    <s v="Jun"/>
  </r>
  <r>
    <n v="1762"/>
    <d v="2026-06-02T00:00:00"/>
    <n v="2026"/>
    <s v="Q6"/>
    <n v="6"/>
    <x v="5"/>
    <x v="3"/>
    <x v="13"/>
    <x v="2"/>
    <s v="Business"/>
    <x v="4"/>
    <x v="10"/>
    <n v="1"/>
    <n v="40.549999999999997"/>
    <n v="0"/>
    <n v="15.16"/>
    <n v="40.549999999999997"/>
    <n v="15.16"/>
    <n v="25.389999999999997"/>
    <n v="0.62614056720098643"/>
    <n v="2026"/>
    <s v="Q2"/>
    <n v="6"/>
    <s v="Jun"/>
  </r>
  <r>
    <n v="1851"/>
    <d v="2026-06-02T00:00:00"/>
    <n v="2026"/>
    <s v="Q6"/>
    <n v="6"/>
    <x v="5"/>
    <x v="1"/>
    <x v="6"/>
    <x v="0"/>
    <s v="New"/>
    <x v="2"/>
    <x v="9"/>
    <n v="3"/>
    <n v="45.43"/>
    <n v="0.15"/>
    <n v="17.850000000000001"/>
    <n v="115.84649999999999"/>
    <n v="53.550000000000004"/>
    <n v="62.296499999999988"/>
    <n v="0.53775038520801222"/>
    <n v="2026"/>
    <s v="Q2"/>
    <n v="6"/>
    <s v="Jun"/>
  </r>
  <r>
    <n v="3205"/>
    <d v="2026-06-02T00:00:00"/>
    <n v="2026"/>
    <s v="Q6"/>
    <n v="6"/>
    <x v="5"/>
    <x v="3"/>
    <x v="4"/>
    <x v="1"/>
    <s v="Business"/>
    <x v="1"/>
    <x v="3"/>
    <n v="6"/>
    <n v="146.85"/>
    <n v="0.15"/>
    <n v="80.45"/>
    <n v="748.93499999999995"/>
    <n v="482.70000000000005"/>
    <n v="266.2349999999999"/>
    <n v="0.35548478839952724"/>
    <n v="2026"/>
    <s v="Q2"/>
    <n v="6"/>
    <s v="Jun"/>
  </r>
  <r>
    <n v="1396"/>
    <d v="2026-06-03T00:00:00"/>
    <n v="2026"/>
    <s v="Q6"/>
    <n v="6"/>
    <x v="5"/>
    <x v="2"/>
    <x v="3"/>
    <x v="0"/>
    <s v="Business"/>
    <x v="3"/>
    <x v="7"/>
    <n v="1"/>
    <n v="192.33"/>
    <n v="0.1"/>
    <n v="105.15"/>
    <n v="173.09700000000001"/>
    <n v="105.15"/>
    <n v="67.947000000000003"/>
    <n v="0.39253713235931298"/>
    <n v="2026"/>
    <s v="Q2"/>
    <n v="6"/>
    <s v="Jun"/>
  </r>
  <r>
    <n v="1441"/>
    <d v="2026-06-03T00:00:00"/>
    <n v="2026"/>
    <s v="Q6"/>
    <n v="6"/>
    <x v="5"/>
    <x v="2"/>
    <x v="10"/>
    <x v="3"/>
    <s v="New"/>
    <x v="2"/>
    <x v="15"/>
    <n v="3"/>
    <n v="135.4"/>
    <n v="0"/>
    <n v="65.16"/>
    <n v="406.20000000000005"/>
    <n v="195.48"/>
    <n v="210.72000000000006"/>
    <n v="0.51875923190546536"/>
    <n v="2026"/>
    <s v="Q2"/>
    <n v="6"/>
    <s v="Jun"/>
  </r>
  <r>
    <n v="1511"/>
    <d v="2026-06-03T00:00:00"/>
    <n v="2026"/>
    <s v="Q6"/>
    <n v="6"/>
    <x v="5"/>
    <x v="2"/>
    <x v="5"/>
    <x v="0"/>
    <s v="New"/>
    <x v="4"/>
    <x v="14"/>
    <n v="2"/>
    <n v="36.08"/>
    <n v="0.05"/>
    <n v="13.73"/>
    <n v="68.551999999999992"/>
    <n v="27.46"/>
    <n v="41.091999999999992"/>
    <n v="0.59942817131520587"/>
    <n v="2026"/>
    <s v="Q2"/>
    <n v="6"/>
    <s v="Jun"/>
  </r>
  <r>
    <n v="1701"/>
    <d v="2026-06-03T00:00:00"/>
    <n v="2026"/>
    <s v="Q6"/>
    <n v="6"/>
    <x v="5"/>
    <x v="0"/>
    <x v="9"/>
    <x v="0"/>
    <s v="New"/>
    <x v="2"/>
    <x v="9"/>
    <n v="1"/>
    <n v="46.16"/>
    <n v="0"/>
    <n v="18.36"/>
    <n v="46.16"/>
    <n v="18.36"/>
    <n v="27.799999999999997"/>
    <n v="0.60225303292894283"/>
    <n v="2026"/>
    <s v="Q2"/>
    <n v="6"/>
    <s v="Jun"/>
  </r>
  <r>
    <n v="1984"/>
    <d v="2026-06-03T00:00:00"/>
    <n v="2026"/>
    <s v="Q6"/>
    <n v="6"/>
    <x v="5"/>
    <x v="1"/>
    <x v="1"/>
    <x v="0"/>
    <s v="Returning"/>
    <x v="0"/>
    <x v="4"/>
    <n v="2"/>
    <n v="50.77"/>
    <n v="0"/>
    <n v="22.93"/>
    <n v="101.54"/>
    <n v="45.86"/>
    <n v="55.680000000000007"/>
    <n v="0.54835532794957653"/>
    <n v="2026"/>
    <s v="Q2"/>
    <n v="6"/>
    <s v="Jun"/>
  </r>
  <r>
    <n v="2572"/>
    <d v="2026-06-03T00:00:00"/>
    <n v="2026"/>
    <s v="Q6"/>
    <n v="6"/>
    <x v="5"/>
    <x v="3"/>
    <x v="8"/>
    <x v="3"/>
    <s v="Business"/>
    <x v="1"/>
    <x v="17"/>
    <n v="2"/>
    <n v="70.97"/>
    <n v="0.05"/>
    <n v="32.54"/>
    <n v="134.84299999999999"/>
    <n v="65.08"/>
    <n v="69.762999999999991"/>
    <n v="0.51736463887632278"/>
    <n v="2026"/>
    <s v="Q2"/>
    <n v="6"/>
    <s v="Jun"/>
  </r>
  <r>
    <n v="2833"/>
    <d v="2026-06-03T00:00:00"/>
    <n v="2026"/>
    <s v="Q6"/>
    <n v="6"/>
    <x v="5"/>
    <x v="3"/>
    <x v="13"/>
    <x v="0"/>
    <s v="Returning"/>
    <x v="1"/>
    <x v="3"/>
    <n v="3"/>
    <n v="141.6"/>
    <n v="0"/>
    <n v="78.02"/>
    <n v="424.79999999999995"/>
    <n v="234.06"/>
    <n v="190.73999999999995"/>
    <n v="0.44901129943502821"/>
    <n v="2026"/>
    <s v="Q2"/>
    <n v="6"/>
    <s v="Jun"/>
  </r>
  <r>
    <n v="3522"/>
    <d v="2026-06-03T00:00:00"/>
    <n v="2026"/>
    <s v="Q6"/>
    <n v="6"/>
    <x v="5"/>
    <x v="3"/>
    <x v="13"/>
    <x v="0"/>
    <s v="New"/>
    <x v="0"/>
    <x v="6"/>
    <n v="1"/>
    <n v="40.57"/>
    <n v="0"/>
    <n v="16.329999999999998"/>
    <n v="40.57"/>
    <n v="16.329999999999998"/>
    <n v="24.240000000000002"/>
    <n v="0.59748582696573826"/>
    <n v="2026"/>
    <s v="Q2"/>
    <n v="6"/>
    <s v="Jun"/>
  </r>
  <r>
    <n v="146"/>
    <d v="2026-06-04T00:00:00"/>
    <n v="2026"/>
    <s v="Q6"/>
    <n v="6"/>
    <x v="5"/>
    <x v="1"/>
    <x v="14"/>
    <x v="3"/>
    <s v="Returning"/>
    <x v="0"/>
    <x v="0"/>
    <n v="2"/>
    <n v="81.81"/>
    <n v="0"/>
    <n v="42.54"/>
    <n v="163.62"/>
    <n v="85.08"/>
    <n v="78.540000000000006"/>
    <n v="0.48001466813348004"/>
    <n v="2026"/>
    <s v="Q2"/>
    <n v="6"/>
    <s v="Jun"/>
  </r>
  <r>
    <n v="161"/>
    <d v="2026-06-04T00:00:00"/>
    <n v="2026"/>
    <s v="Q6"/>
    <n v="6"/>
    <x v="5"/>
    <x v="0"/>
    <x v="0"/>
    <x v="3"/>
    <s v="Returning"/>
    <x v="0"/>
    <x v="4"/>
    <n v="2"/>
    <n v="50.09"/>
    <n v="0"/>
    <n v="22.91"/>
    <n v="100.18"/>
    <n v="45.82"/>
    <n v="54.360000000000007"/>
    <n v="0.54262327809942112"/>
    <n v="2026"/>
    <s v="Q2"/>
    <n v="6"/>
    <s v="Jun"/>
  </r>
  <r>
    <n v="819"/>
    <d v="2026-06-04T00:00:00"/>
    <n v="2026"/>
    <s v="Q6"/>
    <n v="6"/>
    <x v="5"/>
    <x v="3"/>
    <x v="8"/>
    <x v="0"/>
    <s v="Returning"/>
    <x v="1"/>
    <x v="17"/>
    <n v="1"/>
    <n v="72.38"/>
    <n v="0"/>
    <n v="32.68"/>
    <n v="72.38"/>
    <n v="32.68"/>
    <n v="39.699999999999996"/>
    <n v="0.54849405913235694"/>
    <n v="2026"/>
    <s v="Q2"/>
    <n v="6"/>
    <s v="Jun"/>
  </r>
  <r>
    <n v="2104"/>
    <d v="2026-06-04T00:00:00"/>
    <n v="2026"/>
    <s v="Q6"/>
    <n v="6"/>
    <x v="5"/>
    <x v="1"/>
    <x v="1"/>
    <x v="0"/>
    <s v="New"/>
    <x v="1"/>
    <x v="1"/>
    <n v="1"/>
    <n v="92.31"/>
    <n v="0"/>
    <n v="45.58"/>
    <n v="92.31"/>
    <n v="45.58"/>
    <n v="46.730000000000004"/>
    <n v="0.50622901094139316"/>
    <n v="2026"/>
    <s v="Q2"/>
    <n v="6"/>
    <s v="Jun"/>
  </r>
  <r>
    <n v="2678"/>
    <d v="2026-06-04T00:00:00"/>
    <n v="2026"/>
    <s v="Q6"/>
    <n v="6"/>
    <x v="5"/>
    <x v="3"/>
    <x v="8"/>
    <x v="1"/>
    <s v="Returning"/>
    <x v="2"/>
    <x v="9"/>
    <n v="12"/>
    <n v="47.6"/>
    <n v="0.15"/>
    <n v="18.670000000000002"/>
    <n v="485.52000000000004"/>
    <n v="224.04000000000002"/>
    <n v="261.48"/>
    <n v="0.53855659911023235"/>
    <n v="2026"/>
    <s v="Q2"/>
    <n v="6"/>
    <s v="Jun"/>
  </r>
  <r>
    <n v="3015"/>
    <d v="2026-06-04T00:00:00"/>
    <n v="2026"/>
    <s v="Q6"/>
    <n v="6"/>
    <x v="5"/>
    <x v="1"/>
    <x v="14"/>
    <x v="0"/>
    <s v="Returning"/>
    <x v="2"/>
    <x v="9"/>
    <n v="1"/>
    <n v="45.5"/>
    <n v="0.05"/>
    <n v="18.89"/>
    <n v="43.225000000000001"/>
    <n v="18.89"/>
    <n v="24.335000000000001"/>
    <n v="0.56298438403701567"/>
    <n v="2026"/>
    <s v="Q2"/>
    <n v="6"/>
    <s v="Jun"/>
  </r>
  <r>
    <n v="3243"/>
    <d v="2026-06-04T00:00:00"/>
    <n v="2026"/>
    <s v="Q6"/>
    <n v="6"/>
    <x v="5"/>
    <x v="2"/>
    <x v="5"/>
    <x v="0"/>
    <s v="Returning"/>
    <x v="4"/>
    <x v="14"/>
    <n v="1"/>
    <n v="35.99"/>
    <n v="0"/>
    <n v="14.05"/>
    <n v="35.99"/>
    <n v="14.05"/>
    <n v="21.94"/>
    <n v="0.60961378160600166"/>
    <n v="2026"/>
    <s v="Q2"/>
    <n v="6"/>
    <s v="Jun"/>
  </r>
  <r>
    <n v="3283"/>
    <d v="2026-06-04T00:00:00"/>
    <n v="2026"/>
    <s v="Q6"/>
    <n v="6"/>
    <x v="5"/>
    <x v="1"/>
    <x v="12"/>
    <x v="3"/>
    <s v="Returning"/>
    <x v="4"/>
    <x v="12"/>
    <n v="1"/>
    <n v="122.55"/>
    <n v="0"/>
    <n v="68.97"/>
    <n v="122.55"/>
    <n v="68.97"/>
    <n v="53.58"/>
    <n v="0.43720930232558142"/>
    <n v="2026"/>
    <s v="Q2"/>
    <n v="6"/>
    <s v="Jun"/>
  </r>
  <r>
    <n v="3966"/>
    <d v="2026-06-04T00:00:00"/>
    <n v="2026"/>
    <s v="Q6"/>
    <n v="6"/>
    <x v="5"/>
    <x v="3"/>
    <x v="8"/>
    <x v="0"/>
    <s v="New"/>
    <x v="4"/>
    <x v="12"/>
    <n v="3"/>
    <n v="126.22"/>
    <n v="0"/>
    <n v="69.599999999999994"/>
    <n v="378.65999999999997"/>
    <n v="208.79999999999998"/>
    <n v="169.85999999999999"/>
    <n v="0.4485818412295991"/>
    <n v="2026"/>
    <s v="Q2"/>
    <n v="6"/>
    <s v="Jun"/>
  </r>
  <r>
    <n v="1349"/>
    <d v="2026-06-05T00:00:00"/>
    <n v="2026"/>
    <s v="Q6"/>
    <n v="6"/>
    <x v="5"/>
    <x v="0"/>
    <x v="15"/>
    <x v="2"/>
    <s v="Returning"/>
    <x v="1"/>
    <x v="1"/>
    <n v="6"/>
    <n v="91.98"/>
    <n v="0.05"/>
    <n v="46.46"/>
    <n v="524.28599999999994"/>
    <n v="278.76"/>
    <n v="245.52599999999995"/>
    <n v="0.46830546686350577"/>
    <n v="2026"/>
    <s v="Q2"/>
    <n v="6"/>
    <s v="Jun"/>
  </r>
  <r>
    <n v="2333"/>
    <d v="2026-06-05T00:00:00"/>
    <n v="2026"/>
    <s v="Q6"/>
    <n v="6"/>
    <x v="5"/>
    <x v="2"/>
    <x v="5"/>
    <x v="0"/>
    <s v="Business"/>
    <x v="3"/>
    <x v="19"/>
    <n v="1"/>
    <n v="125.32"/>
    <n v="0"/>
    <n v="59.03"/>
    <n v="125.32"/>
    <n v="59.03"/>
    <n v="66.289999999999992"/>
    <n v="0.52896584743057773"/>
    <n v="2026"/>
    <s v="Q2"/>
    <n v="6"/>
    <s v="Jun"/>
  </r>
  <r>
    <n v="2628"/>
    <d v="2026-06-05T00:00:00"/>
    <n v="2026"/>
    <s v="Q6"/>
    <n v="6"/>
    <x v="5"/>
    <x v="3"/>
    <x v="8"/>
    <x v="3"/>
    <s v="Returning"/>
    <x v="2"/>
    <x v="18"/>
    <n v="2"/>
    <n v="167.26"/>
    <n v="0"/>
    <n v="89.65"/>
    <n v="334.52"/>
    <n v="179.3"/>
    <n v="155.21999999999997"/>
    <n v="0.46400813105344968"/>
    <n v="2026"/>
    <s v="Q2"/>
    <n v="6"/>
    <s v="Jun"/>
  </r>
  <r>
    <n v="2718"/>
    <d v="2026-06-05T00:00:00"/>
    <n v="2026"/>
    <s v="Q6"/>
    <n v="6"/>
    <x v="5"/>
    <x v="0"/>
    <x v="0"/>
    <x v="3"/>
    <s v="Returning"/>
    <x v="0"/>
    <x v="0"/>
    <n v="1"/>
    <n v="80.19"/>
    <n v="0"/>
    <n v="42.18"/>
    <n v="80.19"/>
    <n v="42.18"/>
    <n v="38.01"/>
    <n v="0.47399925177702956"/>
    <n v="2026"/>
    <s v="Q2"/>
    <n v="6"/>
    <s v="Jun"/>
  </r>
  <r>
    <n v="3185"/>
    <d v="2026-06-05T00:00:00"/>
    <n v="2026"/>
    <s v="Q6"/>
    <n v="6"/>
    <x v="5"/>
    <x v="0"/>
    <x v="15"/>
    <x v="0"/>
    <s v="New"/>
    <x v="0"/>
    <x v="4"/>
    <n v="1"/>
    <n v="49.86"/>
    <n v="0"/>
    <n v="22.72"/>
    <n v="49.86"/>
    <n v="22.72"/>
    <n v="27.14"/>
    <n v="0.5443241075010028"/>
    <n v="2026"/>
    <s v="Q2"/>
    <n v="6"/>
    <s v="Jun"/>
  </r>
  <r>
    <n v="4495"/>
    <d v="2026-06-05T00:00:00"/>
    <n v="2026"/>
    <s v="Q6"/>
    <n v="6"/>
    <x v="5"/>
    <x v="2"/>
    <x v="10"/>
    <x v="2"/>
    <s v="New"/>
    <x v="3"/>
    <x v="7"/>
    <n v="2"/>
    <n v="195.51"/>
    <n v="0"/>
    <n v="102.97"/>
    <n v="391.02"/>
    <n v="205.94"/>
    <n v="185.07999999999998"/>
    <n v="0.47332617257429288"/>
    <n v="2026"/>
    <s v="Q2"/>
    <n v="6"/>
    <s v="Jun"/>
  </r>
  <r>
    <n v="815"/>
    <d v="2026-06-06T00:00:00"/>
    <n v="2026"/>
    <s v="Q6"/>
    <n v="6"/>
    <x v="5"/>
    <x v="0"/>
    <x v="0"/>
    <x v="2"/>
    <s v="New"/>
    <x v="4"/>
    <x v="10"/>
    <n v="1"/>
    <n v="39.61"/>
    <n v="0"/>
    <n v="14.75"/>
    <n v="39.61"/>
    <n v="14.75"/>
    <n v="24.86"/>
    <n v="0.62761928805857103"/>
    <n v="2026"/>
    <s v="Q2"/>
    <n v="6"/>
    <s v="Jun"/>
  </r>
  <r>
    <n v="1140"/>
    <d v="2026-06-06T00:00:00"/>
    <n v="2026"/>
    <s v="Q6"/>
    <n v="6"/>
    <x v="5"/>
    <x v="1"/>
    <x v="1"/>
    <x v="2"/>
    <s v="Returning"/>
    <x v="1"/>
    <x v="17"/>
    <n v="1"/>
    <n v="70.86"/>
    <n v="0"/>
    <n v="31.47"/>
    <n v="70.86"/>
    <n v="31.47"/>
    <n v="39.39"/>
    <n v="0.55588484335309063"/>
    <n v="2026"/>
    <s v="Q2"/>
    <n v="6"/>
    <s v="Jun"/>
  </r>
  <r>
    <n v="1544"/>
    <d v="2026-06-06T00:00:00"/>
    <n v="2026"/>
    <s v="Q6"/>
    <n v="6"/>
    <x v="5"/>
    <x v="3"/>
    <x v="7"/>
    <x v="1"/>
    <s v="Returning"/>
    <x v="4"/>
    <x v="10"/>
    <n v="8"/>
    <n v="40.46"/>
    <n v="0.2"/>
    <n v="14.7"/>
    <n v="258.94400000000002"/>
    <n v="117.6"/>
    <n v="141.34400000000002"/>
    <n v="0.54584775086505199"/>
    <n v="2026"/>
    <s v="Q2"/>
    <n v="6"/>
    <s v="Jun"/>
  </r>
  <r>
    <n v="2420"/>
    <d v="2026-06-06T00:00:00"/>
    <n v="2026"/>
    <s v="Q6"/>
    <n v="6"/>
    <x v="5"/>
    <x v="2"/>
    <x v="5"/>
    <x v="0"/>
    <s v="New"/>
    <x v="2"/>
    <x v="15"/>
    <n v="1"/>
    <n v="131.79"/>
    <n v="0"/>
    <n v="68.22"/>
    <n v="131.79"/>
    <n v="68.22"/>
    <n v="63.569999999999993"/>
    <n v="0.48235829729114499"/>
    <n v="2026"/>
    <s v="Q2"/>
    <n v="6"/>
    <s v="Jun"/>
  </r>
  <r>
    <n v="2805"/>
    <d v="2026-06-06T00:00:00"/>
    <n v="2026"/>
    <s v="Q6"/>
    <n v="6"/>
    <x v="5"/>
    <x v="2"/>
    <x v="10"/>
    <x v="1"/>
    <s v="Returning"/>
    <x v="3"/>
    <x v="5"/>
    <n v="12"/>
    <n v="338.45"/>
    <n v="0.1"/>
    <n v="196.78"/>
    <n v="3655.2599999999998"/>
    <n v="2361.36"/>
    <n v="1293.8999999999996"/>
    <n v="0.35398302719915947"/>
    <n v="2026"/>
    <s v="Q2"/>
    <n v="6"/>
    <s v="Jun"/>
  </r>
  <r>
    <n v="3160"/>
    <d v="2026-06-06T00:00:00"/>
    <n v="2026"/>
    <s v="Q6"/>
    <n v="6"/>
    <x v="5"/>
    <x v="2"/>
    <x v="3"/>
    <x v="2"/>
    <s v="Returning"/>
    <x v="4"/>
    <x v="10"/>
    <n v="2"/>
    <n v="40.99"/>
    <n v="0"/>
    <n v="14.53"/>
    <n v="81.98"/>
    <n v="29.06"/>
    <n v="52.92"/>
    <n v="0.64552329836545497"/>
    <n v="2026"/>
    <s v="Q2"/>
    <n v="6"/>
    <s v="Jun"/>
  </r>
  <r>
    <n v="3278"/>
    <d v="2026-06-06T00:00:00"/>
    <n v="2026"/>
    <s v="Q6"/>
    <n v="6"/>
    <x v="5"/>
    <x v="1"/>
    <x v="12"/>
    <x v="2"/>
    <s v="Returning"/>
    <x v="0"/>
    <x v="8"/>
    <n v="1"/>
    <n v="101.85"/>
    <n v="0"/>
    <n v="51.59"/>
    <n v="101.85"/>
    <n v="51.59"/>
    <n v="50.259999999999991"/>
    <n v="0.49347079037800679"/>
    <n v="2026"/>
    <s v="Q2"/>
    <n v="6"/>
    <s v="Jun"/>
  </r>
  <r>
    <n v="3555"/>
    <d v="2026-06-06T00:00:00"/>
    <n v="2026"/>
    <s v="Q6"/>
    <n v="6"/>
    <x v="5"/>
    <x v="2"/>
    <x v="2"/>
    <x v="1"/>
    <s v="Business"/>
    <x v="3"/>
    <x v="5"/>
    <n v="4"/>
    <n v="346.14"/>
    <n v="0.05"/>
    <n v="198.97"/>
    <n v="1315.3319999999999"/>
    <n v="795.88"/>
    <n v="519.45199999999988"/>
    <n v="0.39492082607280893"/>
    <n v="2026"/>
    <s v="Q2"/>
    <n v="6"/>
    <s v="Jun"/>
  </r>
  <r>
    <n v="3702"/>
    <d v="2026-06-06T00:00:00"/>
    <n v="2026"/>
    <s v="Q6"/>
    <n v="6"/>
    <x v="5"/>
    <x v="0"/>
    <x v="9"/>
    <x v="2"/>
    <s v="Business"/>
    <x v="0"/>
    <x v="0"/>
    <n v="2"/>
    <n v="83.28"/>
    <n v="0"/>
    <n v="43.56"/>
    <n v="166.56"/>
    <n v="87.12"/>
    <n v="79.44"/>
    <n v="0.47694524495677232"/>
    <n v="2026"/>
    <s v="Q2"/>
    <n v="6"/>
    <s v="Jun"/>
  </r>
  <r>
    <n v="4349"/>
    <d v="2026-06-06T00:00:00"/>
    <n v="2026"/>
    <s v="Q6"/>
    <n v="6"/>
    <x v="5"/>
    <x v="3"/>
    <x v="7"/>
    <x v="2"/>
    <s v="Business"/>
    <x v="0"/>
    <x v="0"/>
    <n v="1"/>
    <n v="80.349999999999994"/>
    <n v="0.15"/>
    <n v="43.51"/>
    <n v="68.297499999999999"/>
    <n v="43.51"/>
    <n v="24.787500000000001"/>
    <n v="0.3629342216040119"/>
    <n v="2026"/>
    <s v="Q2"/>
    <n v="6"/>
    <s v="Jun"/>
  </r>
  <r>
    <n v="4989"/>
    <d v="2026-06-06T00:00:00"/>
    <n v="2026"/>
    <s v="Q6"/>
    <n v="6"/>
    <x v="5"/>
    <x v="1"/>
    <x v="1"/>
    <x v="0"/>
    <s v="Returning"/>
    <x v="0"/>
    <x v="6"/>
    <n v="1"/>
    <n v="40.86"/>
    <n v="0.05"/>
    <n v="16.899999999999999"/>
    <n v="38.817"/>
    <n v="16.899999999999999"/>
    <n v="21.917000000000002"/>
    <n v="0.564623747327202"/>
    <n v="2026"/>
    <s v="Q2"/>
    <n v="6"/>
    <s v="Jun"/>
  </r>
  <r>
    <n v="713"/>
    <d v="2026-06-07T00:00:00"/>
    <n v="2026"/>
    <s v="Q6"/>
    <n v="6"/>
    <x v="5"/>
    <x v="1"/>
    <x v="6"/>
    <x v="2"/>
    <s v="Returning"/>
    <x v="2"/>
    <x v="2"/>
    <n v="4"/>
    <n v="36.299999999999997"/>
    <n v="0.05"/>
    <n v="13.16"/>
    <n v="137.93999999999997"/>
    <n v="52.64"/>
    <n v="85.299999999999969"/>
    <n v="0.61838480498767567"/>
    <n v="2026"/>
    <s v="Q2"/>
    <n v="6"/>
    <s v="Jun"/>
  </r>
  <r>
    <n v="3355"/>
    <d v="2026-06-07T00:00:00"/>
    <n v="2026"/>
    <s v="Q6"/>
    <n v="6"/>
    <x v="5"/>
    <x v="0"/>
    <x v="15"/>
    <x v="1"/>
    <s v="New"/>
    <x v="3"/>
    <x v="5"/>
    <n v="10"/>
    <n v="338.26"/>
    <n v="0.05"/>
    <n v="197.42"/>
    <n v="3213.47"/>
    <n v="1974.1999999999998"/>
    <n v="1239.27"/>
    <n v="0.38564853569505864"/>
    <n v="2026"/>
    <s v="Q2"/>
    <n v="6"/>
    <s v="Jun"/>
  </r>
  <r>
    <n v="3879"/>
    <d v="2026-06-07T00:00:00"/>
    <n v="2026"/>
    <s v="Q6"/>
    <n v="6"/>
    <x v="5"/>
    <x v="0"/>
    <x v="9"/>
    <x v="3"/>
    <s v="Returning"/>
    <x v="0"/>
    <x v="6"/>
    <n v="2"/>
    <n v="41.25"/>
    <n v="0"/>
    <n v="17.13"/>
    <n v="82.5"/>
    <n v="34.26"/>
    <n v="48.24"/>
    <n v="0.58472727272727276"/>
    <n v="2026"/>
    <s v="Q2"/>
    <n v="6"/>
    <s v="Jun"/>
  </r>
  <r>
    <n v="3989"/>
    <d v="2026-06-07T00:00:00"/>
    <n v="2026"/>
    <s v="Q6"/>
    <n v="6"/>
    <x v="5"/>
    <x v="1"/>
    <x v="12"/>
    <x v="0"/>
    <s v="Returning"/>
    <x v="1"/>
    <x v="1"/>
    <n v="2"/>
    <n v="92"/>
    <n v="0"/>
    <n v="44.27"/>
    <n v="184"/>
    <n v="88.54"/>
    <n v="95.46"/>
    <n v="0.51880434782608698"/>
    <n v="2026"/>
    <s v="Q2"/>
    <n v="6"/>
    <s v="Jun"/>
  </r>
  <r>
    <n v="4193"/>
    <d v="2026-06-07T00:00:00"/>
    <n v="2026"/>
    <s v="Q6"/>
    <n v="6"/>
    <x v="5"/>
    <x v="1"/>
    <x v="6"/>
    <x v="0"/>
    <s v="New"/>
    <x v="3"/>
    <x v="13"/>
    <n v="1"/>
    <n v="80.89"/>
    <n v="0.1"/>
    <n v="40.32"/>
    <n v="72.801000000000002"/>
    <n v="40.32"/>
    <n v="32.481000000000002"/>
    <n v="0.44616145382618372"/>
    <n v="2026"/>
    <s v="Q2"/>
    <n v="6"/>
    <s v="Jun"/>
  </r>
  <r>
    <n v="4413"/>
    <d v="2026-06-07T00:00:00"/>
    <n v="2026"/>
    <s v="Q6"/>
    <n v="6"/>
    <x v="5"/>
    <x v="0"/>
    <x v="0"/>
    <x v="2"/>
    <s v="New"/>
    <x v="3"/>
    <x v="7"/>
    <n v="1"/>
    <n v="194.73"/>
    <n v="0"/>
    <n v="101.91"/>
    <n v="194.73"/>
    <n v="101.91"/>
    <n v="92.82"/>
    <n v="0.47665999075643195"/>
    <n v="2026"/>
    <s v="Q2"/>
    <n v="6"/>
    <s v="Jun"/>
  </r>
  <r>
    <n v="4598"/>
    <d v="2026-06-07T00:00:00"/>
    <n v="2026"/>
    <s v="Q6"/>
    <n v="6"/>
    <x v="5"/>
    <x v="3"/>
    <x v="4"/>
    <x v="1"/>
    <s v="Business"/>
    <x v="1"/>
    <x v="1"/>
    <n v="5"/>
    <n v="93.82"/>
    <n v="0.15"/>
    <n v="46.06"/>
    <n v="398.73499999999996"/>
    <n v="230.3"/>
    <n v="168.43499999999995"/>
    <n v="0.4224234140469233"/>
    <n v="2026"/>
    <s v="Q2"/>
    <n v="6"/>
    <s v="Jun"/>
  </r>
  <r>
    <n v="72"/>
    <d v="2026-06-08T00:00:00"/>
    <n v="2026"/>
    <s v="Q6"/>
    <n v="6"/>
    <x v="5"/>
    <x v="2"/>
    <x v="10"/>
    <x v="2"/>
    <s v="New"/>
    <x v="1"/>
    <x v="3"/>
    <n v="3"/>
    <n v="142.53"/>
    <n v="0"/>
    <n v="80.67"/>
    <n v="427.59000000000003"/>
    <n v="242.01"/>
    <n v="185.58000000000004"/>
    <n v="0.43401389181225014"/>
    <n v="2026"/>
    <s v="Q2"/>
    <n v="6"/>
    <s v="Jun"/>
  </r>
  <r>
    <n v="176"/>
    <d v="2026-06-08T00:00:00"/>
    <n v="2026"/>
    <s v="Q6"/>
    <n v="6"/>
    <x v="5"/>
    <x v="1"/>
    <x v="14"/>
    <x v="0"/>
    <s v="Returning"/>
    <x v="3"/>
    <x v="7"/>
    <n v="1"/>
    <n v="196.33"/>
    <n v="0"/>
    <n v="103.27"/>
    <n v="196.33"/>
    <n v="103.27"/>
    <n v="93.060000000000016"/>
    <n v="0.47399786074466466"/>
    <n v="2026"/>
    <s v="Q2"/>
    <n v="6"/>
    <s v="Jun"/>
  </r>
  <r>
    <n v="205"/>
    <d v="2026-06-08T00:00:00"/>
    <n v="2026"/>
    <s v="Q6"/>
    <n v="6"/>
    <x v="5"/>
    <x v="3"/>
    <x v="7"/>
    <x v="0"/>
    <s v="New"/>
    <x v="0"/>
    <x v="6"/>
    <n v="2"/>
    <n v="41.05"/>
    <n v="0"/>
    <n v="16.690000000000001"/>
    <n v="82.1"/>
    <n v="33.380000000000003"/>
    <n v="48.719999999999992"/>
    <n v="0.59342265529841653"/>
    <n v="2026"/>
    <s v="Q2"/>
    <n v="6"/>
    <s v="Jun"/>
  </r>
  <r>
    <n v="896"/>
    <d v="2026-06-08T00:00:00"/>
    <n v="2026"/>
    <s v="Q6"/>
    <n v="6"/>
    <x v="5"/>
    <x v="3"/>
    <x v="8"/>
    <x v="0"/>
    <s v="New"/>
    <x v="4"/>
    <x v="12"/>
    <n v="1"/>
    <n v="123.09"/>
    <n v="0"/>
    <n v="68.03"/>
    <n v="123.09"/>
    <n v="68.03"/>
    <n v="55.06"/>
    <n v="0.44731497278414167"/>
    <n v="2026"/>
    <s v="Q2"/>
    <n v="6"/>
    <s v="Jun"/>
  </r>
  <r>
    <n v="1697"/>
    <d v="2026-06-08T00:00:00"/>
    <n v="2026"/>
    <s v="Q6"/>
    <n v="6"/>
    <x v="5"/>
    <x v="1"/>
    <x v="12"/>
    <x v="0"/>
    <s v="Business"/>
    <x v="1"/>
    <x v="3"/>
    <n v="2"/>
    <n v="141.09"/>
    <n v="0"/>
    <n v="81.69"/>
    <n v="282.18"/>
    <n v="163.38"/>
    <n v="118.80000000000001"/>
    <n v="0.42100786731873274"/>
    <n v="2026"/>
    <s v="Q2"/>
    <n v="6"/>
    <s v="Jun"/>
  </r>
  <r>
    <n v="2159"/>
    <d v="2026-06-08T00:00:00"/>
    <n v="2026"/>
    <s v="Q6"/>
    <n v="6"/>
    <x v="5"/>
    <x v="2"/>
    <x v="10"/>
    <x v="2"/>
    <s v="New"/>
    <x v="1"/>
    <x v="11"/>
    <n v="1"/>
    <n v="157.04"/>
    <n v="0"/>
    <n v="77.540000000000006"/>
    <n v="157.04"/>
    <n v="77.540000000000006"/>
    <n v="79.499999999999986"/>
    <n v="0.5062404482934284"/>
    <n v="2026"/>
    <s v="Q2"/>
    <n v="6"/>
    <s v="Jun"/>
  </r>
  <r>
    <n v="2772"/>
    <d v="2026-06-08T00:00:00"/>
    <n v="2026"/>
    <s v="Q6"/>
    <n v="6"/>
    <x v="5"/>
    <x v="3"/>
    <x v="7"/>
    <x v="2"/>
    <s v="New"/>
    <x v="2"/>
    <x v="15"/>
    <n v="6"/>
    <n v="136.46"/>
    <n v="0"/>
    <n v="68.61"/>
    <n v="818.76"/>
    <n v="411.65999999999997"/>
    <n v="407.1"/>
    <n v="0.49721530118716112"/>
    <n v="2026"/>
    <s v="Q2"/>
    <n v="6"/>
    <s v="Jun"/>
  </r>
  <r>
    <n v="3091"/>
    <d v="2026-06-08T00:00:00"/>
    <n v="2026"/>
    <s v="Q6"/>
    <n v="6"/>
    <x v="5"/>
    <x v="0"/>
    <x v="0"/>
    <x v="0"/>
    <s v="New"/>
    <x v="4"/>
    <x v="14"/>
    <n v="1"/>
    <n v="36.1"/>
    <n v="0"/>
    <n v="13.65"/>
    <n v="36.1"/>
    <n v="13.65"/>
    <n v="22.450000000000003"/>
    <n v="0.62188365650969535"/>
    <n v="2026"/>
    <s v="Q2"/>
    <n v="6"/>
    <s v="Jun"/>
  </r>
  <r>
    <n v="4241"/>
    <d v="2026-06-08T00:00:00"/>
    <n v="2026"/>
    <s v="Q6"/>
    <n v="6"/>
    <x v="5"/>
    <x v="3"/>
    <x v="13"/>
    <x v="0"/>
    <s v="New"/>
    <x v="1"/>
    <x v="1"/>
    <n v="3"/>
    <n v="92.73"/>
    <n v="0"/>
    <n v="44.68"/>
    <n v="278.19"/>
    <n v="134.04"/>
    <n v="144.15"/>
    <n v="0.51817103418526911"/>
    <n v="2026"/>
    <s v="Q2"/>
    <n v="6"/>
    <s v="Jun"/>
  </r>
  <r>
    <n v="5185"/>
    <d v="2026-06-08T00:00:00"/>
    <n v="2026"/>
    <s v="Q6"/>
    <n v="6"/>
    <x v="5"/>
    <x v="1"/>
    <x v="12"/>
    <x v="0"/>
    <s v="New"/>
    <x v="2"/>
    <x v="18"/>
    <n v="3"/>
    <n v="164.31"/>
    <n v="0.05"/>
    <n v="86"/>
    <n v="468.2835"/>
    <n v="258"/>
    <n v="210.2835"/>
    <n v="0.44905169624810615"/>
    <n v="2026"/>
    <s v="Q2"/>
    <n v="6"/>
    <s v="Jun"/>
  </r>
  <r>
    <n v="1437"/>
    <d v="2026-06-09T00:00:00"/>
    <n v="2026"/>
    <s v="Q6"/>
    <n v="6"/>
    <x v="5"/>
    <x v="3"/>
    <x v="8"/>
    <x v="3"/>
    <s v="New"/>
    <x v="2"/>
    <x v="2"/>
    <n v="2"/>
    <n v="36.85"/>
    <n v="0.1"/>
    <n v="13.92"/>
    <n v="66.33"/>
    <n v="27.84"/>
    <n v="38.489999999999995"/>
    <n v="0.58028041610131154"/>
    <n v="2026"/>
    <s v="Q2"/>
    <n v="6"/>
    <s v="Jun"/>
  </r>
  <r>
    <n v="2316"/>
    <d v="2026-06-09T00:00:00"/>
    <n v="2026"/>
    <s v="Q6"/>
    <n v="6"/>
    <x v="5"/>
    <x v="1"/>
    <x v="11"/>
    <x v="3"/>
    <s v="New"/>
    <x v="4"/>
    <x v="14"/>
    <n v="1"/>
    <n v="35.619999999999997"/>
    <n v="0"/>
    <n v="14.05"/>
    <n v="35.619999999999997"/>
    <n v="14.05"/>
    <n v="21.569999999999997"/>
    <n v="0.60555867490174053"/>
    <n v="2026"/>
    <s v="Q2"/>
    <n v="6"/>
    <s v="Jun"/>
  </r>
  <r>
    <n v="2329"/>
    <d v="2026-06-09T00:00:00"/>
    <n v="2026"/>
    <s v="Q6"/>
    <n v="6"/>
    <x v="5"/>
    <x v="3"/>
    <x v="8"/>
    <x v="0"/>
    <s v="New"/>
    <x v="1"/>
    <x v="11"/>
    <n v="3"/>
    <n v="157.43"/>
    <n v="0.15"/>
    <n v="77.56"/>
    <n v="401.44650000000001"/>
    <n v="232.68"/>
    <n v="168.76650000000001"/>
    <n v="0.42039599299034863"/>
    <n v="2026"/>
    <s v="Q2"/>
    <n v="6"/>
    <s v="Jun"/>
  </r>
  <r>
    <n v="3036"/>
    <d v="2026-06-09T00:00:00"/>
    <n v="2026"/>
    <s v="Q6"/>
    <n v="6"/>
    <x v="5"/>
    <x v="1"/>
    <x v="12"/>
    <x v="2"/>
    <s v="New"/>
    <x v="0"/>
    <x v="0"/>
    <n v="1"/>
    <n v="81.2"/>
    <n v="0.1"/>
    <n v="41.64"/>
    <n v="73.08"/>
    <n v="41.64"/>
    <n v="31.439999999999998"/>
    <n v="0.43021346469622329"/>
    <n v="2026"/>
    <s v="Q2"/>
    <n v="6"/>
    <s v="Jun"/>
  </r>
  <r>
    <n v="3429"/>
    <d v="2026-06-09T00:00:00"/>
    <n v="2026"/>
    <s v="Q6"/>
    <n v="6"/>
    <x v="5"/>
    <x v="3"/>
    <x v="13"/>
    <x v="0"/>
    <s v="Returning"/>
    <x v="1"/>
    <x v="1"/>
    <n v="4"/>
    <n v="93.58"/>
    <n v="0.1"/>
    <n v="44.56"/>
    <n v="336.88799999999998"/>
    <n v="178.24"/>
    <n v="158.64799999999997"/>
    <n v="0.4709220868656645"/>
    <n v="2026"/>
    <s v="Q2"/>
    <n v="6"/>
    <s v="Jun"/>
  </r>
  <r>
    <n v="3615"/>
    <d v="2026-06-09T00:00:00"/>
    <n v="2026"/>
    <s v="Q6"/>
    <n v="6"/>
    <x v="5"/>
    <x v="1"/>
    <x v="14"/>
    <x v="0"/>
    <s v="New"/>
    <x v="1"/>
    <x v="11"/>
    <n v="4"/>
    <n v="155.22"/>
    <n v="0"/>
    <n v="77.209999999999994"/>
    <n v="620.88"/>
    <n v="308.83999999999997"/>
    <n v="312.04000000000002"/>
    <n v="0.50257698750161062"/>
    <n v="2026"/>
    <s v="Q2"/>
    <n v="6"/>
    <s v="Jun"/>
  </r>
  <r>
    <n v="3661"/>
    <d v="2026-06-09T00:00:00"/>
    <n v="2026"/>
    <s v="Q6"/>
    <n v="6"/>
    <x v="5"/>
    <x v="3"/>
    <x v="8"/>
    <x v="0"/>
    <s v="New"/>
    <x v="0"/>
    <x v="8"/>
    <n v="4"/>
    <n v="100.33"/>
    <n v="0"/>
    <n v="49.99"/>
    <n v="401.32"/>
    <n v="199.96"/>
    <n v="201.35999999999999"/>
    <n v="0.5017442439948171"/>
    <n v="2026"/>
    <s v="Q2"/>
    <n v="6"/>
    <s v="Jun"/>
  </r>
  <r>
    <n v="3831"/>
    <d v="2026-06-09T00:00:00"/>
    <n v="2026"/>
    <s v="Q6"/>
    <n v="6"/>
    <x v="5"/>
    <x v="2"/>
    <x v="3"/>
    <x v="0"/>
    <s v="Business"/>
    <x v="2"/>
    <x v="15"/>
    <n v="2"/>
    <n v="134.28"/>
    <n v="0"/>
    <n v="69.12"/>
    <n v="268.56"/>
    <n v="138.24"/>
    <n v="130.32"/>
    <n v="0.48525469168900803"/>
    <n v="2026"/>
    <s v="Q2"/>
    <n v="6"/>
    <s v="Jun"/>
  </r>
  <r>
    <n v="4394"/>
    <d v="2026-06-09T00:00:00"/>
    <n v="2026"/>
    <s v="Q6"/>
    <n v="6"/>
    <x v="5"/>
    <x v="2"/>
    <x v="2"/>
    <x v="0"/>
    <s v="New"/>
    <x v="4"/>
    <x v="16"/>
    <n v="2"/>
    <n v="51.16"/>
    <n v="0"/>
    <n v="21.57"/>
    <n v="102.32"/>
    <n v="43.14"/>
    <n v="59.179999999999993"/>
    <n v="0.57838154808444098"/>
    <n v="2026"/>
    <s v="Q2"/>
    <n v="6"/>
    <s v="Jun"/>
  </r>
  <r>
    <n v="372"/>
    <d v="2026-06-10T00:00:00"/>
    <n v="2026"/>
    <s v="Q6"/>
    <n v="6"/>
    <x v="5"/>
    <x v="1"/>
    <x v="12"/>
    <x v="0"/>
    <s v="Returning"/>
    <x v="4"/>
    <x v="14"/>
    <n v="3"/>
    <n v="35.94"/>
    <n v="0.1"/>
    <n v="14.04"/>
    <n v="97.037999999999997"/>
    <n v="42.12"/>
    <n v="54.917999999999999"/>
    <n v="0.56594323873121866"/>
    <n v="2026"/>
    <s v="Q2"/>
    <n v="6"/>
    <s v="Jun"/>
  </r>
  <r>
    <n v="532"/>
    <d v="2026-06-10T00:00:00"/>
    <n v="2026"/>
    <s v="Q6"/>
    <n v="6"/>
    <x v="5"/>
    <x v="2"/>
    <x v="10"/>
    <x v="2"/>
    <s v="Returning"/>
    <x v="1"/>
    <x v="3"/>
    <n v="1"/>
    <n v="145.34"/>
    <n v="0.05"/>
    <n v="77.89"/>
    <n v="138.07300000000001"/>
    <n v="77.89"/>
    <n v="60.183000000000007"/>
    <n v="0.43587812244247609"/>
    <n v="2026"/>
    <s v="Q2"/>
    <n v="6"/>
    <s v="Jun"/>
  </r>
  <r>
    <n v="910"/>
    <d v="2026-06-10T00:00:00"/>
    <n v="2026"/>
    <s v="Q6"/>
    <n v="6"/>
    <x v="5"/>
    <x v="2"/>
    <x v="16"/>
    <x v="0"/>
    <s v="Business"/>
    <x v="2"/>
    <x v="2"/>
    <n v="1"/>
    <n v="35.950000000000003"/>
    <n v="0.1"/>
    <n v="13.63"/>
    <n v="32.355000000000004"/>
    <n v="13.63"/>
    <n v="18.725000000000001"/>
    <n v="0.57873589862463293"/>
    <n v="2026"/>
    <s v="Q2"/>
    <n v="6"/>
    <s v="Jun"/>
  </r>
  <r>
    <n v="938"/>
    <d v="2026-06-10T00:00:00"/>
    <n v="2026"/>
    <s v="Q6"/>
    <n v="6"/>
    <x v="5"/>
    <x v="3"/>
    <x v="13"/>
    <x v="2"/>
    <s v="Business"/>
    <x v="4"/>
    <x v="16"/>
    <n v="1"/>
    <n v="51.09"/>
    <n v="0"/>
    <n v="22.4"/>
    <n v="51.09"/>
    <n v="22.4"/>
    <n v="28.690000000000005"/>
    <n v="0.56155803484047762"/>
    <n v="2026"/>
    <s v="Q2"/>
    <n v="6"/>
    <s v="Jun"/>
  </r>
  <r>
    <n v="1079"/>
    <d v="2026-06-10T00:00:00"/>
    <n v="2026"/>
    <s v="Q6"/>
    <n v="6"/>
    <x v="5"/>
    <x v="1"/>
    <x v="14"/>
    <x v="2"/>
    <s v="Returning"/>
    <x v="3"/>
    <x v="7"/>
    <n v="2"/>
    <n v="198.69"/>
    <n v="0.15"/>
    <n v="104.25"/>
    <n v="337.77299999999997"/>
    <n v="208.5"/>
    <n v="129.27299999999997"/>
    <n v="0.38272153191640534"/>
    <n v="2026"/>
    <s v="Q2"/>
    <n v="6"/>
    <s v="Jun"/>
  </r>
  <r>
    <n v="1662"/>
    <d v="2026-06-10T00:00:00"/>
    <n v="2026"/>
    <s v="Q6"/>
    <n v="6"/>
    <x v="5"/>
    <x v="1"/>
    <x v="6"/>
    <x v="2"/>
    <s v="New"/>
    <x v="0"/>
    <x v="0"/>
    <n v="3"/>
    <n v="83.45"/>
    <n v="0"/>
    <n v="43.73"/>
    <n v="250.35000000000002"/>
    <n v="131.19"/>
    <n v="119.16000000000003"/>
    <n v="0.47597363690832839"/>
    <n v="2026"/>
    <s v="Q2"/>
    <n v="6"/>
    <s v="Jun"/>
  </r>
  <r>
    <n v="2748"/>
    <d v="2026-06-10T00:00:00"/>
    <n v="2026"/>
    <s v="Q6"/>
    <n v="6"/>
    <x v="5"/>
    <x v="2"/>
    <x v="2"/>
    <x v="0"/>
    <s v="New"/>
    <x v="4"/>
    <x v="10"/>
    <n v="2"/>
    <n v="40.86"/>
    <n v="0"/>
    <n v="14.59"/>
    <n v="81.72"/>
    <n v="29.18"/>
    <n v="52.54"/>
    <n v="0.64292706803720023"/>
    <n v="2026"/>
    <s v="Q2"/>
    <n v="6"/>
    <s v="Jun"/>
  </r>
  <r>
    <n v="3354"/>
    <d v="2026-06-10T00:00:00"/>
    <n v="2026"/>
    <s v="Q6"/>
    <n v="6"/>
    <x v="5"/>
    <x v="1"/>
    <x v="6"/>
    <x v="2"/>
    <s v="New"/>
    <x v="3"/>
    <x v="13"/>
    <n v="1"/>
    <n v="82.21"/>
    <n v="0.05"/>
    <n v="39.04"/>
    <n v="78.099499999999992"/>
    <n v="39.04"/>
    <n v="39.059499999999993"/>
    <n v="0.50012484074802011"/>
    <n v="2026"/>
    <s v="Q2"/>
    <n v="6"/>
    <s v="Jun"/>
  </r>
  <r>
    <n v="3532"/>
    <d v="2026-06-10T00:00:00"/>
    <n v="2026"/>
    <s v="Q6"/>
    <n v="6"/>
    <x v="5"/>
    <x v="2"/>
    <x v="10"/>
    <x v="3"/>
    <s v="Business"/>
    <x v="4"/>
    <x v="14"/>
    <n v="1"/>
    <n v="35.93"/>
    <n v="0.1"/>
    <n v="13.52"/>
    <n v="32.337000000000003"/>
    <n v="13.52"/>
    <n v="18.817000000000004"/>
    <n v="0.58190308315551853"/>
    <n v="2026"/>
    <s v="Q2"/>
    <n v="6"/>
    <s v="Jun"/>
  </r>
  <r>
    <n v="3636"/>
    <d v="2026-06-10T00:00:00"/>
    <n v="2026"/>
    <s v="Q6"/>
    <n v="6"/>
    <x v="5"/>
    <x v="0"/>
    <x v="0"/>
    <x v="3"/>
    <s v="New"/>
    <x v="2"/>
    <x v="18"/>
    <n v="2"/>
    <n v="164.77"/>
    <n v="0"/>
    <n v="89.07"/>
    <n v="329.54"/>
    <n v="178.14"/>
    <n v="151.40000000000003"/>
    <n v="0.45942829398555568"/>
    <n v="2026"/>
    <s v="Q2"/>
    <n v="6"/>
    <s v="Jun"/>
  </r>
  <r>
    <n v="3810"/>
    <d v="2026-06-10T00:00:00"/>
    <n v="2026"/>
    <s v="Q6"/>
    <n v="6"/>
    <x v="5"/>
    <x v="2"/>
    <x v="2"/>
    <x v="1"/>
    <s v="Business"/>
    <x v="2"/>
    <x v="9"/>
    <n v="4"/>
    <n v="47.36"/>
    <n v="0.1"/>
    <n v="18.87"/>
    <n v="170.49600000000001"/>
    <n v="75.48"/>
    <n v="95.016000000000005"/>
    <n v="0.55729166666666663"/>
    <n v="2026"/>
    <s v="Q2"/>
    <n v="6"/>
    <s v="Jun"/>
  </r>
  <r>
    <n v="4137"/>
    <d v="2026-06-10T00:00:00"/>
    <n v="2026"/>
    <s v="Q6"/>
    <n v="6"/>
    <x v="5"/>
    <x v="3"/>
    <x v="8"/>
    <x v="0"/>
    <s v="Returning"/>
    <x v="1"/>
    <x v="1"/>
    <n v="1"/>
    <n v="90.7"/>
    <n v="0"/>
    <n v="44.18"/>
    <n v="90.7"/>
    <n v="44.18"/>
    <n v="46.52"/>
    <n v="0.51289966923925034"/>
    <n v="2026"/>
    <s v="Q2"/>
    <n v="6"/>
    <s v="Jun"/>
  </r>
  <r>
    <n v="4303"/>
    <d v="2026-06-10T00:00:00"/>
    <n v="2026"/>
    <s v="Q6"/>
    <n v="6"/>
    <x v="5"/>
    <x v="2"/>
    <x v="10"/>
    <x v="3"/>
    <s v="Returning"/>
    <x v="2"/>
    <x v="9"/>
    <n v="1"/>
    <n v="45.59"/>
    <n v="0"/>
    <n v="18.57"/>
    <n v="45.59"/>
    <n v="18.57"/>
    <n v="27.020000000000003"/>
    <n v="0.59267383198069756"/>
    <n v="2026"/>
    <s v="Q2"/>
    <n v="6"/>
    <s v="Jun"/>
  </r>
  <r>
    <n v="4991"/>
    <d v="2026-06-10T00:00:00"/>
    <n v="2026"/>
    <s v="Q6"/>
    <n v="6"/>
    <x v="5"/>
    <x v="3"/>
    <x v="4"/>
    <x v="0"/>
    <s v="New"/>
    <x v="1"/>
    <x v="3"/>
    <n v="3"/>
    <n v="146.55000000000001"/>
    <n v="0.1"/>
    <n v="79.59"/>
    <n v="395.68500000000006"/>
    <n v="238.77"/>
    <n v="156.91500000000005"/>
    <n v="0.39656544978960545"/>
    <n v="2026"/>
    <s v="Q2"/>
    <n v="6"/>
    <s v="Jun"/>
  </r>
  <r>
    <n v="39"/>
    <d v="2026-06-11T00:00:00"/>
    <n v="2026"/>
    <s v="Q6"/>
    <n v="6"/>
    <x v="5"/>
    <x v="3"/>
    <x v="8"/>
    <x v="3"/>
    <s v="Business"/>
    <x v="0"/>
    <x v="6"/>
    <n v="4"/>
    <n v="40.33"/>
    <n v="0.1"/>
    <n v="17.170000000000002"/>
    <n v="145.18799999999999"/>
    <n v="68.680000000000007"/>
    <n v="76.507999999999981"/>
    <n v="0.52695815081136177"/>
    <n v="2026"/>
    <s v="Q2"/>
    <n v="6"/>
    <s v="Jun"/>
  </r>
  <r>
    <n v="206"/>
    <d v="2026-06-11T00:00:00"/>
    <n v="2026"/>
    <s v="Q6"/>
    <n v="6"/>
    <x v="5"/>
    <x v="0"/>
    <x v="0"/>
    <x v="2"/>
    <s v="New"/>
    <x v="0"/>
    <x v="4"/>
    <n v="2"/>
    <n v="51.83"/>
    <n v="0.1"/>
    <n v="23.1"/>
    <n v="93.293999999999997"/>
    <n v="46.2"/>
    <n v="47.093999999999994"/>
    <n v="0.50479130490706792"/>
    <n v="2026"/>
    <s v="Q2"/>
    <n v="6"/>
    <s v="Jun"/>
  </r>
  <r>
    <n v="397"/>
    <d v="2026-06-11T00:00:00"/>
    <n v="2026"/>
    <s v="Q6"/>
    <n v="6"/>
    <x v="5"/>
    <x v="3"/>
    <x v="8"/>
    <x v="0"/>
    <s v="Business"/>
    <x v="3"/>
    <x v="19"/>
    <n v="2"/>
    <n v="121.19"/>
    <n v="0.05"/>
    <n v="58.91"/>
    <n v="230.261"/>
    <n v="117.82"/>
    <n v="112.441"/>
    <n v="0.48831977625390321"/>
    <n v="2026"/>
    <s v="Q2"/>
    <n v="6"/>
    <s v="Jun"/>
  </r>
  <r>
    <n v="763"/>
    <d v="2026-06-11T00:00:00"/>
    <n v="2026"/>
    <s v="Q6"/>
    <n v="6"/>
    <x v="5"/>
    <x v="3"/>
    <x v="13"/>
    <x v="2"/>
    <s v="New"/>
    <x v="1"/>
    <x v="11"/>
    <n v="1"/>
    <n v="154.09"/>
    <n v="0"/>
    <n v="77.37"/>
    <n v="154.09"/>
    <n v="77.37"/>
    <n v="76.72"/>
    <n v="0.49789084301382308"/>
    <n v="2026"/>
    <s v="Q2"/>
    <n v="6"/>
    <s v="Jun"/>
  </r>
  <r>
    <n v="1059"/>
    <d v="2026-06-11T00:00:00"/>
    <n v="2026"/>
    <s v="Q6"/>
    <n v="6"/>
    <x v="5"/>
    <x v="0"/>
    <x v="0"/>
    <x v="0"/>
    <s v="New"/>
    <x v="0"/>
    <x v="0"/>
    <n v="1"/>
    <n v="80.64"/>
    <n v="0.05"/>
    <n v="43.85"/>
    <n v="76.60799999999999"/>
    <n v="43.85"/>
    <n v="32.757999999999988"/>
    <n v="0.42760547201336668"/>
    <n v="2026"/>
    <s v="Q2"/>
    <n v="6"/>
    <s v="Jun"/>
  </r>
  <r>
    <n v="1332"/>
    <d v="2026-06-11T00:00:00"/>
    <n v="2026"/>
    <s v="Q6"/>
    <n v="6"/>
    <x v="5"/>
    <x v="1"/>
    <x v="12"/>
    <x v="3"/>
    <s v="Returning"/>
    <x v="1"/>
    <x v="1"/>
    <n v="1"/>
    <n v="94.01"/>
    <n v="0.15"/>
    <n v="46.12"/>
    <n v="79.908500000000004"/>
    <n v="46.12"/>
    <n v="33.788500000000006"/>
    <n v="0.42283987310486376"/>
    <n v="2026"/>
    <s v="Q2"/>
    <n v="6"/>
    <s v="Jun"/>
  </r>
  <r>
    <n v="1447"/>
    <d v="2026-06-11T00:00:00"/>
    <n v="2026"/>
    <s v="Q6"/>
    <n v="6"/>
    <x v="5"/>
    <x v="1"/>
    <x v="6"/>
    <x v="0"/>
    <s v="Returning"/>
    <x v="0"/>
    <x v="4"/>
    <n v="1"/>
    <n v="51.09"/>
    <n v="0"/>
    <n v="22.78"/>
    <n v="51.09"/>
    <n v="22.78"/>
    <n v="28.310000000000002"/>
    <n v="0.55412018007437858"/>
    <n v="2026"/>
    <s v="Q2"/>
    <n v="6"/>
    <s v="Jun"/>
  </r>
  <r>
    <n v="2990"/>
    <d v="2026-06-11T00:00:00"/>
    <n v="2026"/>
    <s v="Q6"/>
    <n v="6"/>
    <x v="5"/>
    <x v="1"/>
    <x v="6"/>
    <x v="3"/>
    <s v="Returning"/>
    <x v="1"/>
    <x v="3"/>
    <n v="1"/>
    <n v="146.66"/>
    <n v="0"/>
    <n v="78.709999999999994"/>
    <n v="146.66"/>
    <n v="78.709999999999994"/>
    <n v="67.95"/>
    <n v="0.4633165143870176"/>
    <n v="2026"/>
    <s v="Q2"/>
    <n v="6"/>
    <s v="Jun"/>
  </r>
  <r>
    <n v="3769"/>
    <d v="2026-06-11T00:00:00"/>
    <n v="2026"/>
    <s v="Q6"/>
    <n v="6"/>
    <x v="5"/>
    <x v="1"/>
    <x v="12"/>
    <x v="2"/>
    <s v="New"/>
    <x v="3"/>
    <x v="7"/>
    <n v="2"/>
    <n v="199.03"/>
    <n v="0"/>
    <n v="104.7"/>
    <n v="398.06"/>
    <n v="209.4"/>
    <n v="188.66"/>
    <n v="0.47394865095714211"/>
    <n v="2026"/>
    <s v="Q2"/>
    <n v="6"/>
    <s v="Jun"/>
  </r>
  <r>
    <n v="4152"/>
    <d v="2026-06-11T00:00:00"/>
    <n v="2026"/>
    <s v="Q6"/>
    <n v="6"/>
    <x v="5"/>
    <x v="2"/>
    <x v="2"/>
    <x v="0"/>
    <s v="Returning"/>
    <x v="0"/>
    <x v="6"/>
    <n v="5"/>
    <n v="41.18"/>
    <n v="0.05"/>
    <n v="16.87"/>
    <n v="195.60499999999999"/>
    <n v="84.350000000000009"/>
    <n v="111.25499999999998"/>
    <n v="0.56877380435060443"/>
    <n v="2026"/>
    <s v="Q2"/>
    <n v="6"/>
    <s v="Jun"/>
  </r>
  <r>
    <n v="4242"/>
    <d v="2026-06-11T00:00:00"/>
    <n v="2026"/>
    <s v="Q6"/>
    <n v="6"/>
    <x v="5"/>
    <x v="1"/>
    <x v="12"/>
    <x v="2"/>
    <s v="Business"/>
    <x v="1"/>
    <x v="3"/>
    <n v="2"/>
    <n v="141.18"/>
    <n v="0"/>
    <n v="78.66"/>
    <n v="282.36"/>
    <n v="157.32"/>
    <n v="125.04000000000002"/>
    <n v="0.44283892902677441"/>
    <n v="2026"/>
    <s v="Q2"/>
    <n v="6"/>
    <s v="Jun"/>
  </r>
  <r>
    <n v="4780"/>
    <d v="2026-06-11T00:00:00"/>
    <n v="2026"/>
    <s v="Q6"/>
    <n v="6"/>
    <x v="5"/>
    <x v="1"/>
    <x v="12"/>
    <x v="2"/>
    <s v="Returning"/>
    <x v="0"/>
    <x v="0"/>
    <n v="1"/>
    <n v="82.47"/>
    <n v="0.1"/>
    <n v="42.73"/>
    <n v="74.222999999999999"/>
    <n v="42.73"/>
    <n v="31.493000000000002"/>
    <n v="0.42430243994449163"/>
    <n v="2026"/>
    <s v="Q2"/>
    <n v="6"/>
    <s v="Jun"/>
  </r>
  <r>
    <n v="63"/>
    <d v="2026-06-12T00:00:00"/>
    <n v="2026"/>
    <s v="Q6"/>
    <n v="6"/>
    <x v="5"/>
    <x v="1"/>
    <x v="1"/>
    <x v="3"/>
    <s v="Returning"/>
    <x v="2"/>
    <x v="18"/>
    <n v="1"/>
    <n v="166.91"/>
    <n v="0"/>
    <n v="85.58"/>
    <n v="166.91"/>
    <n v="85.58"/>
    <n v="81.33"/>
    <n v="0.48726858786172189"/>
    <n v="2026"/>
    <s v="Q2"/>
    <n v="6"/>
    <s v="Jun"/>
  </r>
  <r>
    <n v="190"/>
    <d v="2026-06-12T00:00:00"/>
    <n v="2026"/>
    <s v="Q6"/>
    <n v="6"/>
    <x v="5"/>
    <x v="0"/>
    <x v="0"/>
    <x v="2"/>
    <s v="Business"/>
    <x v="2"/>
    <x v="9"/>
    <n v="1"/>
    <n v="45.99"/>
    <n v="0"/>
    <n v="18.579999999999998"/>
    <n v="45.99"/>
    <n v="18.579999999999998"/>
    <n v="27.410000000000004"/>
    <n v="0.59599913024570561"/>
    <n v="2026"/>
    <s v="Q2"/>
    <n v="6"/>
    <s v="Jun"/>
  </r>
  <r>
    <n v="268"/>
    <d v="2026-06-12T00:00:00"/>
    <n v="2026"/>
    <s v="Q6"/>
    <n v="6"/>
    <x v="5"/>
    <x v="3"/>
    <x v="13"/>
    <x v="2"/>
    <s v="Business"/>
    <x v="4"/>
    <x v="14"/>
    <n v="1"/>
    <n v="37.01"/>
    <n v="0.05"/>
    <n v="14.18"/>
    <n v="35.159499999999994"/>
    <n v="14.18"/>
    <n v="20.979499999999994"/>
    <n v="0.59669506107879799"/>
    <n v="2026"/>
    <s v="Q2"/>
    <n v="6"/>
    <s v="Jun"/>
  </r>
  <r>
    <n v="691"/>
    <d v="2026-06-12T00:00:00"/>
    <n v="2026"/>
    <s v="Q6"/>
    <n v="6"/>
    <x v="5"/>
    <x v="3"/>
    <x v="8"/>
    <x v="3"/>
    <s v="Business"/>
    <x v="1"/>
    <x v="3"/>
    <n v="5"/>
    <n v="140.9"/>
    <n v="0"/>
    <n v="80.16"/>
    <n v="704.5"/>
    <n v="400.79999999999995"/>
    <n v="303.70000000000005"/>
    <n v="0.43108587650816188"/>
    <n v="2026"/>
    <s v="Q2"/>
    <n v="6"/>
    <s v="Jun"/>
  </r>
  <r>
    <n v="810"/>
    <d v="2026-06-12T00:00:00"/>
    <n v="2026"/>
    <s v="Q6"/>
    <n v="6"/>
    <x v="5"/>
    <x v="1"/>
    <x v="12"/>
    <x v="2"/>
    <s v="New"/>
    <x v="4"/>
    <x v="14"/>
    <n v="3"/>
    <n v="36.659999999999997"/>
    <n v="0"/>
    <n v="13.55"/>
    <n v="109.97999999999999"/>
    <n v="40.650000000000006"/>
    <n v="69.329999999999984"/>
    <n v="0.63038734315330047"/>
    <n v="2026"/>
    <s v="Q2"/>
    <n v="6"/>
    <s v="Jun"/>
  </r>
  <r>
    <n v="855"/>
    <d v="2026-06-12T00:00:00"/>
    <n v="2026"/>
    <s v="Q6"/>
    <n v="6"/>
    <x v="5"/>
    <x v="1"/>
    <x v="6"/>
    <x v="0"/>
    <s v="Business"/>
    <x v="2"/>
    <x v="2"/>
    <n v="1"/>
    <n v="36.299999999999997"/>
    <n v="0.1"/>
    <n v="13.69"/>
    <n v="32.67"/>
    <n v="13.69"/>
    <n v="18.980000000000004"/>
    <n v="0.58096112641567199"/>
    <n v="2026"/>
    <s v="Q2"/>
    <n v="6"/>
    <s v="Jun"/>
  </r>
  <r>
    <n v="1612"/>
    <d v="2026-06-12T00:00:00"/>
    <n v="2026"/>
    <s v="Q6"/>
    <n v="6"/>
    <x v="5"/>
    <x v="2"/>
    <x v="16"/>
    <x v="0"/>
    <s v="New"/>
    <x v="3"/>
    <x v="19"/>
    <n v="2"/>
    <n v="120.64"/>
    <n v="0"/>
    <n v="61.66"/>
    <n v="241.28"/>
    <n v="123.32"/>
    <n v="117.96000000000001"/>
    <n v="0.48889257294429711"/>
    <n v="2026"/>
    <s v="Q2"/>
    <n v="6"/>
    <s v="Jun"/>
  </r>
  <r>
    <n v="1704"/>
    <d v="2026-06-12T00:00:00"/>
    <n v="2026"/>
    <s v="Q6"/>
    <n v="6"/>
    <x v="5"/>
    <x v="2"/>
    <x v="16"/>
    <x v="0"/>
    <s v="Returning"/>
    <x v="2"/>
    <x v="9"/>
    <n v="1"/>
    <n v="47.07"/>
    <n v="0"/>
    <n v="18.7"/>
    <n v="47.07"/>
    <n v="18.7"/>
    <n v="28.37"/>
    <n v="0.60271935415338862"/>
    <n v="2026"/>
    <s v="Q2"/>
    <n v="6"/>
    <s v="Jun"/>
  </r>
  <r>
    <n v="1857"/>
    <d v="2026-06-12T00:00:00"/>
    <n v="2026"/>
    <s v="Q6"/>
    <n v="6"/>
    <x v="5"/>
    <x v="2"/>
    <x v="3"/>
    <x v="3"/>
    <s v="Business"/>
    <x v="1"/>
    <x v="11"/>
    <n v="2"/>
    <n v="154.94"/>
    <n v="0.05"/>
    <n v="77.260000000000005"/>
    <n v="294.38599999999997"/>
    <n v="154.52000000000001"/>
    <n v="139.86599999999996"/>
    <n v="0.47511090880680457"/>
    <n v="2026"/>
    <s v="Q2"/>
    <n v="6"/>
    <s v="Jun"/>
  </r>
  <r>
    <n v="1888"/>
    <d v="2026-06-12T00:00:00"/>
    <n v="2026"/>
    <s v="Q6"/>
    <n v="6"/>
    <x v="5"/>
    <x v="1"/>
    <x v="12"/>
    <x v="0"/>
    <s v="Returning"/>
    <x v="2"/>
    <x v="9"/>
    <n v="1"/>
    <n v="45.97"/>
    <n v="0.05"/>
    <n v="18.41"/>
    <n v="43.671499999999995"/>
    <n v="18.41"/>
    <n v="25.261499999999995"/>
    <n v="0.57844360738696854"/>
    <n v="2026"/>
    <s v="Q2"/>
    <n v="6"/>
    <s v="Jun"/>
  </r>
  <r>
    <n v="2683"/>
    <d v="2026-06-12T00:00:00"/>
    <n v="2026"/>
    <s v="Q6"/>
    <n v="6"/>
    <x v="5"/>
    <x v="3"/>
    <x v="8"/>
    <x v="0"/>
    <s v="Returning"/>
    <x v="3"/>
    <x v="7"/>
    <n v="1"/>
    <n v="198.64"/>
    <n v="0.05"/>
    <n v="101.89"/>
    <n v="188.70799999999997"/>
    <n v="101.89"/>
    <n v="86.817999999999969"/>
    <n v="0.46006528605040581"/>
    <n v="2026"/>
    <s v="Q2"/>
    <n v="6"/>
    <s v="Jun"/>
  </r>
  <r>
    <n v="4211"/>
    <d v="2026-06-12T00:00:00"/>
    <n v="2026"/>
    <s v="Q6"/>
    <n v="6"/>
    <x v="5"/>
    <x v="2"/>
    <x v="3"/>
    <x v="0"/>
    <s v="New"/>
    <x v="2"/>
    <x v="18"/>
    <n v="5"/>
    <n v="168.57"/>
    <n v="0"/>
    <n v="88.65"/>
    <n v="842.84999999999991"/>
    <n v="443.25"/>
    <n v="399.59999999999991"/>
    <n v="0.47410571276027758"/>
    <n v="2026"/>
    <s v="Q2"/>
    <n v="6"/>
    <s v="Jun"/>
  </r>
  <r>
    <n v="4353"/>
    <d v="2026-06-12T00:00:00"/>
    <n v="2026"/>
    <s v="Q6"/>
    <n v="6"/>
    <x v="5"/>
    <x v="1"/>
    <x v="6"/>
    <x v="2"/>
    <s v="New"/>
    <x v="2"/>
    <x v="2"/>
    <n v="1"/>
    <n v="36.65"/>
    <n v="0"/>
    <n v="13.97"/>
    <n v="36.65"/>
    <n v="13.97"/>
    <n v="22.68"/>
    <n v="0.61882673942701227"/>
    <n v="2026"/>
    <s v="Q2"/>
    <n v="6"/>
    <s v="Jun"/>
  </r>
  <r>
    <n v="5020"/>
    <d v="2026-06-12T00:00:00"/>
    <n v="2026"/>
    <s v="Q6"/>
    <n v="6"/>
    <x v="5"/>
    <x v="2"/>
    <x v="5"/>
    <x v="2"/>
    <s v="Returning"/>
    <x v="2"/>
    <x v="2"/>
    <n v="2"/>
    <n v="35.450000000000003"/>
    <n v="0.05"/>
    <n v="13.39"/>
    <n v="67.355000000000004"/>
    <n v="26.78"/>
    <n v="40.575000000000003"/>
    <n v="0.60240516665429444"/>
    <n v="2026"/>
    <s v="Q2"/>
    <n v="6"/>
    <s v="Jun"/>
  </r>
  <r>
    <n v="564"/>
    <d v="2026-06-13T00:00:00"/>
    <n v="2026"/>
    <s v="Q6"/>
    <n v="6"/>
    <x v="5"/>
    <x v="2"/>
    <x v="5"/>
    <x v="2"/>
    <s v="New"/>
    <x v="2"/>
    <x v="9"/>
    <n v="3"/>
    <n v="45.82"/>
    <n v="0.1"/>
    <n v="18.61"/>
    <n v="123.71400000000001"/>
    <n v="55.83"/>
    <n v="67.884000000000015"/>
    <n v="0.54871720258014456"/>
    <n v="2026"/>
    <s v="Q2"/>
    <n v="6"/>
    <s v="Jun"/>
  </r>
  <r>
    <n v="736"/>
    <d v="2026-06-13T00:00:00"/>
    <n v="2026"/>
    <s v="Q6"/>
    <n v="6"/>
    <x v="5"/>
    <x v="3"/>
    <x v="13"/>
    <x v="2"/>
    <s v="Business"/>
    <x v="1"/>
    <x v="11"/>
    <n v="1"/>
    <n v="152.78"/>
    <n v="0"/>
    <n v="78.540000000000006"/>
    <n v="152.78"/>
    <n v="78.540000000000006"/>
    <n v="74.239999999999995"/>
    <n v="0.48592747741851022"/>
    <n v="2026"/>
    <s v="Q2"/>
    <n v="6"/>
    <s v="Jun"/>
  </r>
  <r>
    <n v="1300"/>
    <d v="2026-06-13T00:00:00"/>
    <n v="2026"/>
    <s v="Q6"/>
    <n v="6"/>
    <x v="5"/>
    <x v="1"/>
    <x v="6"/>
    <x v="0"/>
    <s v="New"/>
    <x v="0"/>
    <x v="4"/>
    <n v="1"/>
    <n v="49.76"/>
    <n v="0.05"/>
    <n v="22.58"/>
    <n v="47.271999999999998"/>
    <n v="22.58"/>
    <n v="24.692"/>
    <n v="0.52233880521238796"/>
    <n v="2026"/>
    <s v="Q2"/>
    <n v="6"/>
    <s v="Jun"/>
  </r>
  <r>
    <n v="1948"/>
    <d v="2026-06-13T00:00:00"/>
    <n v="2026"/>
    <s v="Q6"/>
    <n v="6"/>
    <x v="5"/>
    <x v="3"/>
    <x v="8"/>
    <x v="2"/>
    <s v="New"/>
    <x v="1"/>
    <x v="11"/>
    <n v="1"/>
    <n v="157.6"/>
    <n v="0.05"/>
    <n v="79.34"/>
    <n v="149.72"/>
    <n v="79.34"/>
    <n v="70.38"/>
    <n v="0.47007747795885652"/>
    <n v="2026"/>
    <s v="Q2"/>
    <n v="6"/>
    <s v="Jun"/>
  </r>
  <r>
    <n v="2272"/>
    <d v="2026-06-13T00:00:00"/>
    <n v="2026"/>
    <s v="Q6"/>
    <n v="6"/>
    <x v="5"/>
    <x v="3"/>
    <x v="8"/>
    <x v="0"/>
    <s v="Returning"/>
    <x v="4"/>
    <x v="12"/>
    <n v="1"/>
    <n v="125.01"/>
    <n v="0.15"/>
    <n v="70.39"/>
    <n v="106.2585"/>
    <n v="70.39"/>
    <n v="35.868499999999997"/>
    <n v="0.33755887764272974"/>
    <n v="2026"/>
    <s v="Q2"/>
    <n v="6"/>
    <s v="Jun"/>
  </r>
  <r>
    <n v="2680"/>
    <d v="2026-06-13T00:00:00"/>
    <n v="2026"/>
    <s v="Q6"/>
    <n v="6"/>
    <x v="5"/>
    <x v="1"/>
    <x v="14"/>
    <x v="0"/>
    <s v="Returning"/>
    <x v="1"/>
    <x v="1"/>
    <n v="1"/>
    <n v="93.59"/>
    <n v="0.15"/>
    <n v="46.48"/>
    <n v="79.551500000000004"/>
    <n v="46.48"/>
    <n v="33.071500000000007"/>
    <n v="0.41572440494522422"/>
    <n v="2026"/>
    <s v="Q2"/>
    <n v="6"/>
    <s v="Jun"/>
  </r>
  <r>
    <n v="4178"/>
    <d v="2026-06-13T00:00:00"/>
    <n v="2026"/>
    <s v="Q6"/>
    <n v="6"/>
    <x v="5"/>
    <x v="2"/>
    <x v="2"/>
    <x v="2"/>
    <s v="Returning"/>
    <x v="1"/>
    <x v="3"/>
    <n v="4"/>
    <n v="143.9"/>
    <n v="0.05"/>
    <n v="79.709999999999994"/>
    <n v="546.82000000000005"/>
    <n v="318.83999999999997"/>
    <n v="227.98000000000008"/>
    <n v="0.41691964448996022"/>
    <n v="2026"/>
    <s v="Q2"/>
    <n v="6"/>
    <s v="Jun"/>
  </r>
  <r>
    <n v="4272"/>
    <d v="2026-06-13T00:00:00"/>
    <n v="2026"/>
    <s v="Q6"/>
    <n v="6"/>
    <x v="5"/>
    <x v="3"/>
    <x v="7"/>
    <x v="3"/>
    <s v="Returning"/>
    <x v="3"/>
    <x v="7"/>
    <n v="4"/>
    <n v="190.97"/>
    <n v="0"/>
    <n v="103.36"/>
    <n v="763.88"/>
    <n v="413.44"/>
    <n v="350.44"/>
    <n v="0.45876315651673039"/>
    <n v="2026"/>
    <s v="Q2"/>
    <n v="6"/>
    <s v="Jun"/>
  </r>
  <r>
    <n v="4713"/>
    <d v="2026-06-13T00:00:00"/>
    <n v="2026"/>
    <s v="Q6"/>
    <n v="6"/>
    <x v="5"/>
    <x v="3"/>
    <x v="13"/>
    <x v="2"/>
    <s v="Business"/>
    <x v="4"/>
    <x v="14"/>
    <n v="1"/>
    <n v="35.78"/>
    <n v="0"/>
    <n v="14"/>
    <n v="35.78"/>
    <n v="14"/>
    <n v="21.78"/>
    <n v="0.60871995528228062"/>
    <n v="2026"/>
    <s v="Q2"/>
    <n v="6"/>
    <s v="Jun"/>
  </r>
  <r>
    <n v="5166"/>
    <d v="2026-06-13T00:00:00"/>
    <n v="2026"/>
    <s v="Q6"/>
    <n v="6"/>
    <x v="5"/>
    <x v="3"/>
    <x v="7"/>
    <x v="3"/>
    <s v="New"/>
    <x v="3"/>
    <x v="19"/>
    <n v="3"/>
    <n v="125.25"/>
    <n v="0.05"/>
    <n v="58.95"/>
    <n v="356.96249999999998"/>
    <n v="176.85000000000002"/>
    <n v="180.11249999999995"/>
    <n v="0.50456980775291516"/>
    <n v="2026"/>
    <s v="Q2"/>
    <n v="6"/>
    <s v="Jun"/>
  </r>
  <r>
    <n v="486"/>
    <d v="2026-06-14T00:00:00"/>
    <n v="2026"/>
    <s v="Q6"/>
    <n v="6"/>
    <x v="5"/>
    <x v="0"/>
    <x v="9"/>
    <x v="1"/>
    <s v="Business"/>
    <x v="1"/>
    <x v="17"/>
    <n v="8"/>
    <n v="72.36"/>
    <n v="0.1"/>
    <n v="32.229999999999997"/>
    <n v="520.99199999999996"/>
    <n v="257.83999999999997"/>
    <n v="263.15199999999999"/>
    <n v="0.5050979669553467"/>
    <n v="2026"/>
    <s v="Q2"/>
    <n v="6"/>
    <s v="Jun"/>
  </r>
  <r>
    <n v="1507"/>
    <d v="2026-06-14T00:00:00"/>
    <n v="2026"/>
    <s v="Q6"/>
    <n v="6"/>
    <x v="5"/>
    <x v="0"/>
    <x v="15"/>
    <x v="2"/>
    <s v="Returning"/>
    <x v="2"/>
    <x v="18"/>
    <n v="1"/>
    <n v="162.51"/>
    <n v="0"/>
    <n v="88.29"/>
    <n v="162.51"/>
    <n v="88.29"/>
    <n v="74.219999999999985"/>
    <n v="0.45671035628576695"/>
    <n v="2026"/>
    <s v="Q2"/>
    <n v="6"/>
    <s v="Jun"/>
  </r>
  <r>
    <n v="1821"/>
    <d v="2026-06-14T00:00:00"/>
    <n v="2026"/>
    <s v="Q6"/>
    <n v="6"/>
    <x v="5"/>
    <x v="0"/>
    <x v="15"/>
    <x v="2"/>
    <s v="Business"/>
    <x v="1"/>
    <x v="17"/>
    <n v="3"/>
    <n v="70.52"/>
    <n v="0"/>
    <n v="33.119999999999997"/>
    <n v="211.56"/>
    <n v="99.359999999999985"/>
    <n v="112.20000000000002"/>
    <n v="0.53034600113442998"/>
    <n v="2026"/>
    <s v="Q2"/>
    <n v="6"/>
    <s v="Jun"/>
  </r>
  <r>
    <n v="2588"/>
    <d v="2026-06-14T00:00:00"/>
    <n v="2026"/>
    <s v="Q6"/>
    <n v="6"/>
    <x v="5"/>
    <x v="3"/>
    <x v="8"/>
    <x v="3"/>
    <s v="Returning"/>
    <x v="1"/>
    <x v="1"/>
    <n v="1"/>
    <n v="90.28"/>
    <n v="0"/>
    <n v="46.04"/>
    <n v="90.28"/>
    <n v="46.04"/>
    <n v="44.24"/>
    <n v="0.4900310146211786"/>
    <n v="2026"/>
    <s v="Q2"/>
    <n v="6"/>
    <s v="Jun"/>
  </r>
  <r>
    <n v="2815"/>
    <d v="2026-06-14T00:00:00"/>
    <n v="2026"/>
    <s v="Q6"/>
    <n v="6"/>
    <x v="5"/>
    <x v="3"/>
    <x v="13"/>
    <x v="3"/>
    <s v="New"/>
    <x v="3"/>
    <x v="5"/>
    <n v="2"/>
    <n v="342.25"/>
    <n v="0"/>
    <n v="196.86"/>
    <n v="684.5"/>
    <n v="393.72"/>
    <n v="290.77999999999997"/>
    <n v="0.42480642804967128"/>
    <n v="2026"/>
    <s v="Q2"/>
    <n v="6"/>
    <s v="Jun"/>
  </r>
  <r>
    <n v="3258"/>
    <d v="2026-06-14T00:00:00"/>
    <n v="2026"/>
    <s v="Q6"/>
    <n v="6"/>
    <x v="5"/>
    <x v="1"/>
    <x v="1"/>
    <x v="0"/>
    <s v="Business"/>
    <x v="0"/>
    <x v="4"/>
    <n v="6"/>
    <n v="50.92"/>
    <n v="0.05"/>
    <n v="22.87"/>
    <n v="290.24399999999997"/>
    <n v="137.22"/>
    <n v="153.02399999999997"/>
    <n v="0.52722536899987593"/>
    <n v="2026"/>
    <s v="Q2"/>
    <n v="6"/>
    <s v="Jun"/>
  </r>
  <r>
    <n v="3361"/>
    <d v="2026-06-14T00:00:00"/>
    <n v="2026"/>
    <s v="Q6"/>
    <n v="6"/>
    <x v="5"/>
    <x v="0"/>
    <x v="0"/>
    <x v="2"/>
    <s v="Returning"/>
    <x v="2"/>
    <x v="2"/>
    <n v="5"/>
    <n v="36.72"/>
    <n v="0.15"/>
    <n v="13.2"/>
    <n v="156.06"/>
    <n v="66"/>
    <n v="90.06"/>
    <n v="0.57708573625528647"/>
    <n v="2026"/>
    <s v="Q2"/>
    <n v="6"/>
    <s v="Jun"/>
  </r>
  <r>
    <n v="3629"/>
    <d v="2026-06-14T00:00:00"/>
    <n v="2026"/>
    <s v="Q6"/>
    <n v="6"/>
    <x v="5"/>
    <x v="0"/>
    <x v="15"/>
    <x v="0"/>
    <s v="New"/>
    <x v="3"/>
    <x v="5"/>
    <n v="4"/>
    <n v="348.96"/>
    <n v="0.15"/>
    <n v="197.02"/>
    <n v="1186.4639999999999"/>
    <n v="788.08"/>
    <n v="398.3839999999999"/>
    <n v="0.3357741996385899"/>
    <n v="2026"/>
    <s v="Q2"/>
    <n v="6"/>
    <s v="Jun"/>
  </r>
  <r>
    <n v="3750"/>
    <d v="2026-06-14T00:00:00"/>
    <n v="2026"/>
    <s v="Q6"/>
    <n v="6"/>
    <x v="5"/>
    <x v="0"/>
    <x v="0"/>
    <x v="0"/>
    <s v="Returning"/>
    <x v="1"/>
    <x v="17"/>
    <n v="1"/>
    <n v="71.28"/>
    <n v="0"/>
    <n v="31.92"/>
    <n v="71.28"/>
    <n v="31.92"/>
    <n v="39.36"/>
    <n v="0.55218855218855212"/>
    <n v="2026"/>
    <s v="Q2"/>
    <n v="6"/>
    <s v="Jun"/>
  </r>
  <r>
    <n v="5088"/>
    <d v="2026-06-14T00:00:00"/>
    <n v="2026"/>
    <s v="Q6"/>
    <n v="6"/>
    <x v="5"/>
    <x v="1"/>
    <x v="12"/>
    <x v="0"/>
    <s v="New"/>
    <x v="2"/>
    <x v="18"/>
    <n v="1"/>
    <n v="160.99"/>
    <n v="0.05"/>
    <n v="89.15"/>
    <n v="152.94050000000001"/>
    <n v="89.15"/>
    <n v="63.790500000000009"/>
    <n v="0.41709357560619981"/>
    <n v="2026"/>
    <s v="Q2"/>
    <n v="6"/>
    <s v="Jun"/>
  </r>
  <r>
    <n v="1450"/>
    <d v="2026-06-15T00:00:00"/>
    <n v="2026"/>
    <s v="Q6"/>
    <n v="6"/>
    <x v="5"/>
    <x v="1"/>
    <x v="14"/>
    <x v="0"/>
    <s v="Returning"/>
    <x v="4"/>
    <x v="12"/>
    <n v="1"/>
    <n v="124.19"/>
    <n v="0.05"/>
    <n v="67.209999999999994"/>
    <n v="117.98049999999999"/>
    <n v="67.209999999999994"/>
    <n v="50.770499999999998"/>
    <n v="0.43032958836417884"/>
    <n v="2026"/>
    <s v="Q2"/>
    <n v="6"/>
    <s v="Jun"/>
  </r>
  <r>
    <n v="2330"/>
    <d v="2026-06-15T00:00:00"/>
    <n v="2026"/>
    <s v="Q6"/>
    <n v="6"/>
    <x v="5"/>
    <x v="1"/>
    <x v="1"/>
    <x v="0"/>
    <s v="New"/>
    <x v="2"/>
    <x v="2"/>
    <n v="2"/>
    <n v="36.11"/>
    <n v="0.05"/>
    <n v="13.29"/>
    <n v="68.608999999999995"/>
    <n v="26.58"/>
    <n v="42.028999999999996"/>
    <n v="0.6125872698917052"/>
    <n v="2026"/>
    <s v="Q2"/>
    <n v="6"/>
    <s v="Jun"/>
  </r>
  <r>
    <n v="4655"/>
    <d v="2026-06-15T00:00:00"/>
    <n v="2026"/>
    <s v="Q6"/>
    <n v="6"/>
    <x v="5"/>
    <x v="0"/>
    <x v="0"/>
    <x v="1"/>
    <s v="Business"/>
    <x v="4"/>
    <x v="10"/>
    <n v="4"/>
    <n v="40.909999999999997"/>
    <n v="0.05"/>
    <n v="14.42"/>
    <n v="155.45799999999997"/>
    <n v="57.68"/>
    <n v="97.777999999999963"/>
    <n v="0.62896730949838531"/>
    <n v="2026"/>
    <s v="Q2"/>
    <n v="6"/>
    <s v="Jun"/>
  </r>
  <r>
    <n v="137"/>
    <d v="2026-06-16T00:00:00"/>
    <n v="2026"/>
    <s v="Q6"/>
    <n v="6"/>
    <x v="5"/>
    <x v="1"/>
    <x v="6"/>
    <x v="0"/>
    <s v="Returning"/>
    <x v="1"/>
    <x v="3"/>
    <n v="5"/>
    <n v="141.66999999999999"/>
    <n v="0.1"/>
    <n v="80.59"/>
    <n v="637.51499999999999"/>
    <n v="402.95000000000005"/>
    <n v="234.56499999999994"/>
    <n v="0.36793644071119885"/>
    <n v="2026"/>
    <s v="Q2"/>
    <n v="6"/>
    <s v="Jun"/>
  </r>
  <r>
    <n v="141"/>
    <d v="2026-06-16T00:00:00"/>
    <n v="2026"/>
    <s v="Q6"/>
    <n v="6"/>
    <x v="5"/>
    <x v="3"/>
    <x v="7"/>
    <x v="0"/>
    <s v="Returning"/>
    <x v="2"/>
    <x v="9"/>
    <n v="1"/>
    <n v="47.53"/>
    <n v="0.05"/>
    <n v="18.5"/>
    <n v="45.153500000000001"/>
    <n v="18.5"/>
    <n v="26.653500000000001"/>
    <n v="0.59028646727274736"/>
    <n v="2026"/>
    <s v="Q2"/>
    <n v="6"/>
    <s v="Jun"/>
  </r>
  <r>
    <n v="335"/>
    <d v="2026-06-16T00:00:00"/>
    <n v="2026"/>
    <s v="Q6"/>
    <n v="6"/>
    <x v="5"/>
    <x v="3"/>
    <x v="8"/>
    <x v="0"/>
    <s v="Returning"/>
    <x v="2"/>
    <x v="18"/>
    <n v="3"/>
    <n v="163.65"/>
    <n v="0.15"/>
    <n v="85.8"/>
    <n v="417.3075"/>
    <n v="257.39999999999998"/>
    <n v="159.90750000000003"/>
    <n v="0.38318865584730688"/>
    <n v="2026"/>
    <s v="Q2"/>
    <n v="6"/>
    <s v="Jun"/>
  </r>
  <r>
    <n v="498"/>
    <d v="2026-06-16T00:00:00"/>
    <n v="2026"/>
    <s v="Q6"/>
    <n v="6"/>
    <x v="5"/>
    <x v="0"/>
    <x v="15"/>
    <x v="1"/>
    <s v="Business"/>
    <x v="2"/>
    <x v="15"/>
    <n v="5"/>
    <n v="130.94999999999999"/>
    <n v="0.15"/>
    <n v="68.47"/>
    <n v="556.53750000000002"/>
    <n v="342.35"/>
    <n v="214.1875"/>
    <n v="0.38485726478449339"/>
    <n v="2026"/>
    <s v="Q2"/>
    <n v="6"/>
    <s v="Jun"/>
  </r>
  <r>
    <n v="2611"/>
    <d v="2026-06-16T00:00:00"/>
    <n v="2026"/>
    <s v="Q6"/>
    <n v="6"/>
    <x v="5"/>
    <x v="3"/>
    <x v="13"/>
    <x v="0"/>
    <s v="Returning"/>
    <x v="2"/>
    <x v="18"/>
    <n v="5"/>
    <n v="160.82"/>
    <n v="0"/>
    <n v="90.14"/>
    <n v="804.09999999999991"/>
    <n v="450.7"/>
    <n v="353.39999999999992"/>
    <n v="0.43949757492849145"/>
    <n v="2026"/>
    <s v="Q2"/>
    <n v="6"/>
    <s v="Jun"/>
  </r>
  <r>
    <n v="3197"/>
    <d v="2026-06-16T00:00:00"/>
    <n v="2026"/>
    <s v="Q6"/>
    <n v="6"/>
    <x v="5"/>
    <x v="1"/>
    <x v="12"/>
    <x v="2"/>
    <s v="New"/>
    <x v="0"/>
    <x v="6"/>
    <n v="3"/>
    <n v="40.51"/>
    <n v="0"/>
    <n v="16.940000000000001"/>
    <n v="121.53"/>
    <n v="50.820000000000007"/>
    <n v="70.709999999999994"/>
    <n v="0.58183164650703523"/>
    <n v="2026"/>
    <s v="Q2"/>
    <n v="6"/>
    <s v="Jun"/>
  </r>
  <r>
    <n v="4668"/>
    <d v="2026-06-16T00:00:00"/>
    <n v="2026"/>
    <s v="Q6"/>
    <n v="6"/>
    <x v="5"/>
    <x v="1"/>
    <x v="11"/>
    <x v="0"/>
    <s v="Business"/>
    <x v="0"/>
    <x v="0"/>
    <n v="1"/>
    <n v="81.08"/>
    <n v="0"/>
    <n v="41.52"/>
    <n v="81.08"/>
    <n v="41.52"/>
    <n v="39.559999999999995"/>
    <n v="0.48791317217562896"/>
    <n v="2026"/>
    <s v="Q2"/>
    <n v="6"/>
    <s v="Jun"/>
  </r>
  <r>
    <n v="4994"/>
    <d v="2026-06-16T00:00:00"/>
    <n v="2026"/>
    <s v="Q6"/>
    <n v="6"/>
    <x v="5"/>
    <x v="2"/>
    <x v="10"/>
    <x v="1"/>
    <s v="Business"/>
    <x v="1"/>
    <x v="11"/>
    <n v="4"/>
    <n v="150.43"/>
    <n v="0.1"/>
    <n v="77.650000000000006"/>
    <n v="541.548"/>
    <n v="310.60000000000002"/>
    <n v="230.94799999999998"/>
    <n v="0.42645896577957998"/>
    <n v="2026"/>
    <s v="Q2"/>
    <n v="6"/>
    <s v="Jun"/>
  </r>
  <r>
    <n v="512"/>
    <d v="2026-06-17T00:00:00"/>
    <n v="2026"/>
    <s v="Q6"/>
    <n v="6"/>
    <x v="5"/>
    <x v="1"/>
    <x v="12"/>
    <x v="3"/>
    <s v="Returning"/>
    <x v="3"/>
    <x v="7"/>
    <n v="1"/>
    <n v="192.42"/>
    <n v="0"/>
    <n v="103.31"/>
    <n v="192.42"/>
    <n v="103.31"/>
    <n v="89.109999999999985"/>
    <n v="0.46310154869556175"/>
    <n v="2026"/>
    <s v="Q2"/>
    <n v="6"/>
    <s v="Jun"/>
  </r>
  <r>
    <n v="717"/>
    <d v="2026-06-17T00:00:00"/>
    <n v="2026"/>
    <s v="Q6"/>
    <n v="6"/>
    <x v="5"/>
    <x v="3"/>
    <x v="7"/>
    <x v="1"/>
    <s v="Business"/>
    <x v="3"/>
    <x v="5"/>
    <n v="10"/>
    <n v="333.14"/>
    <n v="0.15"/>
    <n v="194.52"/>
    <n v="2831.6899999999996"/>
    <n v="1945.2"/>
    <n v="886.48999999999955"/>
    <n v="0.31306039856057677"/>
    <n v="2026"/>
    <s v="Q2"/>
    <n v="6"/>
    <s v="Jun"/>
  </r>
  <r>
    <n v="952"/>
    <d v="2026-06-17T00:00:00"/>
    <n v="2026"/>
    <s v="Q6"/>
    <n v="6"/>
    <x v="5"/>
    <x v="0"/>
    <x v="0"/>
    <x v="0"/>
    <s v="Business"/>
    <x v="3"/>
    <x v="13"/>
    <n v="1"/>
    <n v="79.900000000000006"/>
    <n v="0.05"/>
    <n v="40.19"/>
    <n v="75.905000000000001"/>
    <n v="40.19"/>
    <n v="35.715000000000003"/>
    <n v="0.47052236348066667"/>
    <n v="2026"/>
    <s v="Q2"/>
    <n v="6"/>
    <s v="Jun"/>
  </r>
  <r>
    <n v="1081"/>
    <d v="2026-06-17T00:00:00"/>
    <n v="2026"/>
    <s v="Q6"/>
    <n v="6"/>
    <x v="5"/>
    <x v="3"/>
    <x v="13"/>
    <x v="0"/>
    <s v="Returning"/>
    <x v="0"/>
    <x v="4"/>
    <n v="1"/>
    <n v="51.12"/>
    <n v="0"/>
    <n v="22.43"/>
    <n v="51.12"/>
    <n v="22.43"/>
    <n v="28.689999999999998"/>
    <n v="0.56122848200312991"/>
    <n v="2026"/>
    <s v="Q2"/>
    <n v="6"/>
    <s v="Jun"/>
  </r>
  <r>
    <n v="2043"/>
    <d v="2026-06-17T00:00:00"/>
    <n v="2026"/>
    <s v="Q6"/>
    <n v="6"/>
    <x v="5"/>
    <x v="1"/>
    <x v="6"/>
    <x v="0"/>
    <s v="New"/>
    <x v="1"/>
    <x v="1"/>
    <n v="2"/>
    <n v="90.33"/>
    <n v="0"/>
    <n v="46.3"/>
    <n v="180.66"/>
    <n v="92.6"/>
    <n v="88.06"/>
    <n v="0.48743496069965686"/>
    <n v="2026"/>
    <s v="Q2"/>
    <n v="6"/>
    <s v="Jun"/>
  </r>
  <r>
    <n v="4040"/>
    <d v="2026-06-17T00:00:00"/>
    <n v="2026"/>
    <s v="Q6"/>
    <n v="6"/>
    <x v="5"/>
    <x v="3"/>
    <x v="7"/>
    <x v="0"/>
    <s v="Business"/>
    <x v="2"/>
    <x v="2"/>
    <n v="2"/>
    <n v="36.799999999999997"/>
    <n v="0.05"/>
    <n v="13.94"/>
    <n v="69.919999999999987"/>
    <n v="27.88"/>
    <n v="42.039999999999992"/>
    <n v="0.60125858123569798"/>
    <n v="2026"/>
    <s v="Q2"/>
    <n v="6"/>
    <s v="Jun"/>
  </r>
  <r>
    <n v="2295"/>
    <d v="2026-06-18T00:00:00"/>
    <n v="2026"/>
    <s v="Q6"/>
    <n v="6"/>
    <x v="5"/>
    <x v="1"/>
    <x v="11"/>
    <x v="3"/>
    <s v="New"/>
    <x v="2"/>
    <x v="9"/>
    <n v="1"/>
    <n v="45.7"/>
    <n v="0.1"/>
    <n v="18.600000000000001"/>
    <n v="41.13"/>
    <n v="18.600000000000001"/>
    <n v="22.53"/>
    <n v="0.5477753464624362"/>
    <n v="2026"/>
    <s v="Q2"/>
    <n v="6"/>
    <s v="Jun"/>
  </r>
  <r>
    <n v="2670"/>
    <d v="2026-06-18T00:00:00"/>
    <n v="2026"/>
    <s v="Q6"/>
    <n v="6"/>
    <x v="5"/>
    <x v="2"/>
    <x v="5"/>
    <x v="3"/>
    <s v="Returning"/>
    <x v="2"/>
    <x v="18"/>
    <n v="3"/>
    <n v="162.30000000000001"/>
    <n v="0.1"/>
    <n v="86.43"/>
    <n v="438.21000000000004"/>
    <n v="259.29000000000002"/>
    <n v="178.92000000000002"/>
    <n v="0.40829739166153217"/>
    <n v="2026"/>
    <s v="Q2"/>
    <n v="6"/>
    <s v="Jun"/>
  </r>
  <r>
    <n v="2777"/>
    <d v="2026-06-18T00:00:00"/>
    <n v="2026"/>
    <s v="Q6"/>
    <n v="6"/>
    <x v="5"/>
    <x v="1"/>
    <x v="14"/>
    <x v="1"/>
    <s v="Business"/>
    <x v="1"/>
    <x v="17"/>
    <n v="5"/>
    <n v="72.37"/>
    <n v="0.2"/>
    <n v="32.840000000000003"/>
    <n v="289.48"/>
    <n v="164.20000000000002"/>
    <n v="125.28"/>
    <n v="0.43277601215973466"/>
    <n v="2026"/>
    <s v="Q2"/>
    <n v="6"/>
    <s v="Jun"/>
  </r>
  <r>
    <n v="2780"/>
    <d v="2026-06-18T00:00:00"/>
    <n v="2026"/>
    <s v="Q6"/>
    <n v="6"/>
    <x v="5"/>
    <x v="2"/>
    <x v="3"/>
    <x v="0"/>
    <s v="New"/>
    <x v="4"/>
    <x v="14"/>
    <n v="2"/>
    <n v="35.61"/>
    <n v="0.15"/>
    <n v="13.96"/>
    <n v="60.536999999999999"/>
    <n v="27.92"/>
    <n v="32.616999999999997"/>
    <n v="0.53879445628293432"/>
    <n v="2026"/>
    <s v="Q2"/>
    <n v="6"/>
    <s v="Jun"/>
  </r>
  <r>
    <n v="3209"/>
    <d v="2026-06-18T00:00:00"/>
    <n v="2026"/>
    <s v="Q6"/>
    <n v="6"/>
    <x v="5"/>
    <x v="3"/>
    <x v="13"/>
    <x v="0"/>
    <s v="Returning"/>
    <x v="2"/>
    <x v="15"/>
    <n v="2"/>
    <n v="133.12"/>
    <n v="0"/>
    <n v="67.02"/>
    <n v="266.24"/>
    <n v="134.04"/>
    <n v="132.20000000000002"/>
    <n v="0.4965444711538462"/>
    <n v="2026"/>
    <s v="Q2"/>
    <n v="6"/>
    <s v="Jun"/>
  </r>
  <r>
    <n v="3414"/>
    <d v="2026-06-18T00:00:00"/>
    <n v="2026"/>
    <s v="Q6"/>
    <n v="6"/>
    <x v="5"/>
    <x v="0"/>
    <x v="15"/>
    <x v="3"/>
    <s v="Returning"/>
    <x v="0"/>
    <x v="4"/>
    <n v="1"/>
    <n v="51.23"/>
    <n v="0.05"/>
    <n v="23.12"/>
    <n v="48.668499999999995"/>
    <n v="23.12"/>
    <n v="25.548499999999994"/>
    <n v="0.5249494025909982"/>
    <n v="2026"/>
    <s v="Q2"/>
    <n v="6"/>
    <s v="Jun"/>
  </r>
  <r>
    <n v="3846"/>
    <d v="2026-06-18T00:00:00"/>
    <n v="2026"/>
    <s v="Q6"/>
    <n v="6"/>
    <x v="5"/>
    <x v="1"/>
    <x v="12"/>
    <x v="0"/>
    <s v="Business"/>
    <x v="1"/>
    <x v="1"/>
    <n v="1"/>
    <n v="93.5"/>
    <n v="0"/>
    <n v="46.63"/>
    <n v="93.5"/>
    <n v="46.63"/>
    <n v="46.87"/>
    <n v="0.50128342245989299"/>
    <n v="2026"/>
    <s v="Q2"/>
    <n v="6"/>
    <s v="Jun"/>
  </r>
  <r>
    <n v="4120"/>
    <d v="2026-06-18T00:00:00"/>
    <n v="2026"/>
    <s v="Q6"/>
    <n v="6"/>
    <x v="5"/>
    <x v="3"/>
    <x v="4"/>
    <x v="2"/>
    <s v="Returning"/>
    <x v="4"/>
    <x v="10"/>
    <n v="3"/>
    <n v="41.16"/>
    <n v="0"/>
    <n v="14.79"/>
    <n v="123.47999999999999"/>
    <n v="44.37"/>
    <n v="79.109999999999985"/>
    <n v="0.64067055393586003"/>
    <n v="2026"/>
    <s v="Q2"/>
    <n v="6"/>
    <s v="Jun"/>
  </r>
  <r>
    <n v="4217"/>
    <d v="2026-06-18T00:00:00"/>
    <n v="2026"/>
    <s v="Q6"/>
    <n v="6"/>
    <x v="5"/>
    <x v="1"/>
    <x v="12"/>
    <x v="3"/>
    <s v="New"/>
    <x v="4"/>
    <x v="10"/>
    <n v="1"/>
    <n v="39.74"/>
    <n v="0.05"/>
    <n v="14.39"/>
    <n v="37.753"/>
    <n v="14.39"/>
    <n v="23.363"/>
    <n v="0.6188382380208195"/>
    <n v="2026"/>
    <s v="Q2"/>
    <n v="6"/>
    <s v="Jun"/>
  </r>
  <r>
    <n v="4786"/>
    <d v="2026-06-18T00:00:00"/>
    <n v="2026"/>
    <s v="Q6"/>
    <n v="6"/>
    <x v="5"/>
    <x v="3"/>
    <x v="7"/>
    <x v="0"/>
    <s v="Returning"/>
    <x v="2"/>
    <x v="9"/>
    <n v="3"/>
    <n v="46.79"/>
    <n v="0.1"/>
    <n v="18.25"/>
    <n v="126.33300000000001"/>
    <n v="54.75"/>
    <n v="71.583000000000013"/>
    <n v="0.56662154781411034"/>
    <n v="2026"/>
    <s v="Q2"/>
    <n v="6"/>
    <s v="Jun"/>
  </r>
  <r>
    <n v="23"/>
    <d v="2026-06-19T00:00:00"/>
    <n v="2026"/>
    <s v="Q6"/>
    <n v="6"/>
    <x v="5"/>
    <x v="3"/>
    <x v="13"/>
    <x v="1"/>
    <s v="Business"/>
    <x v="1"/>
    <x v="1"/>
    <n v="4"/>
    <n v="91.74"/>
    <n v="0.2"/>
    <n v="44.74"/>
    <n v="293.56799999999998"/>
    <n v="178.96"/>
    <n v="114.60799999999998"/>
    <n v="0.39039677349029861"/>
    <n v="2026"/>
    <s v="Q2"/>
    <n v="6"/>
    <s v="Jun"/>
  </r>
  <r>
    <n v="99"/>
    <d v="2026-06-19T00:00:00"/>
    <n v="2026"/>
    <s v="Q6"/>
    <n v="6"/>
    <x v="5"/>
    <x v="3"/>
    <x v="13"/>
    <x v="0"/>
    <s v="New"/>
    <x v="4"/>
    <x v="14"/>
    <n v="1"/>
    <n v="36.28"/>
    <n v="0.1"/>
    <n v="13.8"/>
    <n v="32.652000000000001"/>
    <n v="13.8"/>
    <n v="18.852"/>
    <n v="0.5773612642410878"/>
    <n v="2026"/>
    <s v="Q2"/>
    <n v="6"/>
    <s v="Jun"/>
  </r>
  <r>
    <n v="269"/>
    <d v="2026-06-19T00:00:00"/>
    <n v="2026"/>
    <s v="Q6"/>
    <n v="6"/>
    <x v="5"/>
    <x v="3"/>
    <x v="13"/>
    <x v="1"/>
    <s v="Returning"/>
    <x v="1"/>
    <x v="17"/>
    <n v="3"/>
    <n v="73.02"/>
    <n v="0.1"/>
    <n v="32.69"/>
    <n v="197.154"/>
    <n v="98.07"/>
    <n v="99.084000000000003"/>
    <n v="0.50257159377948202"/>
    <n v="2026"/>
    <s v="Q2"/>
    <n v="6"/>
    <s v="Jun"/>
  </r>
  <r>
    <n v="1772"/>
    <d v="2026-06-19T00:00:00"/>
    <n v="2026"/>
    <s v="Q6"/>
    <n v="6"/>
    <x v="5"/>
    <x v="3"/>
    <x v="4"/>
    <x v="0"/>
    <s v="New"/>
    <x v="1"/>
    <x v="11"/>
    <n v="4"/>
    <n v="153.38"/>
    <n v="0"/>
    <n v="76.92"/>
    <n v="613.52"/>
    <n v="307.68"/>
    <n v="305.83999999999997"/>
    <n v="0.49850045638283996"/>
    <n v="2026"/>
    <s v="Q2"/>
    <n v="6"/>
    <s v="Jun"/>
  </r>
  <r>
    <n v="1906"/>
    <d v="2026-06-19T00:00:00"/>
    <n v="2026"/>
    <s v="Q6"/>
    <n v="6"/>
    <x v="5"/>
    <x v="3"/>
    <x v="8"/>
    <x v="3"/>
    <s v="Returning"/>
    <x v="3"/>
    <x v="19"/>
    <n v="2"/>
    <n v="125.5"/>
    <n v="0"/>
    <n v="61.67"/>
    <n v="251"/>
    <n v="123.34"/>
    <n v="127.66"/>
    <n v="0.50860557768924297"/>
    <n v="2026"/>
    <s v="Q2"/>
    <n v="6"/>
    <s v="Jun"/>
  </r>
  <r>
    <n v="2473"/>
    <d v="2026-06-19T00:00:00"/>
    <n v="2026"/>
    <s v="Q6"/>
    <n v="6"/>
    <x v="5"/>
    <x v="0"/>
    <x v="0"/>
    <x v="1"/>
    <s v="Returning"/>
    <x v="0"/>
    <x v="0"/>
    <n v="3"/>
    <n v="80.75"/>
    <n v="0.15"/>
    <n v="42.81"/>
    <n v="205.91249999999999"/>
    <n v="128.43"/>
    <n v="77.482499999999987"/>
    <n v="0.37628847204516475"/>
    <n v="2026"/>
    <s v="Q2"/>
    <n v="6"/>
    <s v="Jun"/>
  </r>
  <r>
    <n v="2549"/>
    <d v="2026-06-19T00:00:00"/>
    <n v="2026"/>
    <s v="Q6"/>
    <n v="6"/>
    <x v="5"/>
    <x v="3"/>
    <x v="13"/>
    <x v="1"/>
    <s v="Returning"/>
    <x v="4"/>
    <x v="14"/>
    <n v="8"/>
    <n v="36.15"/>
    <n v="0.05"/>
    <n v="13.55"/>
    <n v="274.73999999999995"/>
    <n v="108.4"/>
    <n v="166.33999999999995"/>
    <n v="0.60544514814005956"/>
    <n v="2026"/>
    <s v="Q2"/>
    <n v="6"/>
    <s v="Jun"/>
  </r>
  <r>
    <n v="3341"/>
    <d v="2026-06-19T00:00:00"/>
    <n v="2026"/>
    <s v="Q6"/>
    <n v="6"/>
    <x v="5"/>
    <x v="0"/>
    <x v="15"/>
    <x v="0"/>
    <s v="New"/>
    <x v="1"/>
    <x v="3"/>
    <n v="2"/>
    <n v="143.1"/>
    <n v="0"/>
    <n v="78.11"/>
    <n v="286.2"/>
    <n v="156.22"/>
    <n v="129.97999999999999"/>
    <n v="0.45415793151642209"/>
    <n v="2026"/>
    <s v="Q2"/>
    <n v="6"/>
    <s v="Jun"/>
  </r>
  <r>
    <n v="3351"/>
    <d v="2026-06-19T00:00:00"/>
    <n v="2026"/>
    <s v="Q6"/>
    <n v="6"/>
    <x v="5"/>
    <x v="1"/>
    <x v="1"/>
    <x v="3"/>
    <s v="New"/>
    <x v="3"/>
    <x v="19"/>
    <n v="4"/>
    <n v="123.89"/>
    <n v="0"/>
    <n v="59.42"/>
    <n v="495.56"/>
    <n v="237.68"/>
    <n v="257.88"/>
    <n v="0.5203809831301961"/>
    <n v="2026"/>
    <s v="Q2"/>
    <n v="6"/>
    <s v="Jun"/>
  </r>
  <r>
    <n v="3366"/>
    <d v="2026-06-19T00:00:00"/>
    <n v="2026"/>
    <s v="Q6"/>
    <n v="6"/>
    <x v="5"/>
    <x v="1"/>
    <x v="11"/>
    <x v="0"/>
    <s v="Business"/>
    <x v="2"/>
    <x v="15"/>
    <n v="1"/>
    <n v="135.41999999999999"/>
    <n v="0.05"/>
    <n v="68.180000000000007"/>
    <n v="128.64899999999997"/>
    <n v="68.180000000000007"/>
    <n v="60.468999999999966"/>
    <n v="0.47003085915941811"/>
    <n v="2026"/>
    <s v="Q2"/>
    <n v="6"/>
    <s v="Jun"/>
  </r>
  <r>
    <n v="3691"/>
    <d v="2026-06-19T00:00:00"/>
    <n v="2026"/>
    <s v="Q6"/>
    <n v="6"/>
    <x v="5"/>
    <x v="1"/>
    <x v="6"/>
    <x v="2"/>
    <s v="Returning"/>
    <x v="1"/>
    <x v="1"/>
    <n v="1"/>
    <n v="93.48"/>
    <n v="0.05"/>
    <n v="44.31"/>
    <n v="88.805999999999997"/>
    <n v="44.31"/>
    <n v="44.495999999999995"/>
    <n v="0.50104722653874734"/>
    <n v="2026"/>
    <s v="Q2"/>
    <n v="6"/>
    <s v="Jun"/>
  </r>
  <r>
    <n v="3909"/>
    <d v="2026-06-19T00:00:00"/>
    <n v="2026"/>
    <s v="Q6"/>
    <n v="6"/>
    <x v="5"/>
    <x v="1"/>
    <x v="1"/>
    <x v="3"/>
    <s v="Returning"/>
    <x v="1"/>
    <x v="11"/>
    <n v="1"/>
    <n v="156.05000000000001"/>
    <n v="0.05"/>
    <n v="81.28"/>
    <n v="148.2475"/>
    <n v="81.28"/>
    <n v="66.967500000000001"/>
    <n v="0.45172768512116562"/>
    <n v="2026"/>
    <s v="Q2"/>
    <n v="6"/>
    <s v="Jun"/>
  </r>
  <r>
    <n v="4862"/>
    <d v="2026-06-19T00:00:00"/>
    <n v="2026"/>
    <s v="Q6"/>
    <n v="6"/>
    <x v="5"/>
    <x v="1"/>
    <x v="6"/>
    <x v="0"/>
    <s v="Returning"/>
    <x v="4"/>
    <x v="14"/>
    <n v="1"/>
    <n v="36.74"/>
    <n v="0"/>
    <n v="14.15"/>
    <n v="36.74"/>
    <n v="14.15"/>
    <n v="22.590000000000003"/>
    <n v="0.61486118671747425"/>
    <n v="2026"/>
    <s v="Q2"/>
    <n v="6"/>
    <s v="Jun"/>
  </r>
  <r>
    <n v="5096"/>
    <d v="2026-06-19T00:00:00"/>
    <n v="2026"/>
    <s v="Q6"/>
    <n v="6"/>
    <x v="5"/>
    <x v="0"/>
    <x v="15"/>
    <x v="0"/>
    <s v="Returning"/>
    <x v="3"/>
    <x v="7"/>
    <n v="2"/>
    <n v="199.28"/>
    <n v="0"/>
    <n v="102.85"/>
    <n v="398.56"/>
    <n v="205.7"/>
    <n v="192.86"/>
    <n v="0.48389201124046571"/>
    <n v="2026"/>
    <s v="Q2"/>
    <n v="6"/>
    <s v="Jun"/>
  </r>
  <r>
    <n v="5112"/>
    <d v="2026-06-19T00:00:00"/>
    <n v="2026"/>
    <s v="Q6"/>
    <n v="6"/>
    <x v="5"/>
    <x v="0"/>
    <x v="0"/>
    <x v="3"/>
    <s v="Returning"/>
    <x v="4"/>
    <x v="14"/>
    <n v="2"/>
    <n v="37.04"/>
    <n v="0.05"/>
    <n v="13.76"/>
    <n v="70.375999999999991"/>
    <n v="27.52"/>
    <n v="42.855999999999995"/>
    <n v="0.60895759918153913"/>
    <n v="2026"/>
    <s v="Q2"/>
    <n v="6"/>
    <s v="Jun"/>
  </r>
  <r>
    <n v="501"/>
    <d v="2026-06-20T00:00:00"/>
    <n v="2026"/>
    <s v="Q6"/>
    <n v="6"/>
    <x v="5"/>
    <x v="3"/>
    <x v="4"/>
    <x v="0"/>
    <s v="New"/>
    <x v="3"/>
    <x v="13"/>
    <n v="2"/>
    <n v="80.95"/>
    <n v="0.1"/>
    <n v="39.44"/>
    <n v="145.71"/>
    <n v="78.88"/>
    <n v="66.830000000000013"/>
    <n v="0.45865074462974409"/>
    <n v="2026"/>
    <s v="Q2"/>
    <n v="6"/>
    <s v="Jun"/>
  </r>
  <r>
    <n v="540"/>
    <d v="2026-06-20T00:00:00"/>
    <n v="2026"/>
    <s v="Q6"/>
    <n v="6"/>
    <x v="5"/>
    <x v="0"/>
    <x v="9"/>
    <x v="3"/>
    <s v="Returning"/>
    <x v="1"/>
    <x v="11"/>
    <n v="1"/>
    <n v="151.46"/>
    <n v="0.05"/>
    <n v="77.98"/>
    <n v="143.887"/>
    <n v="77.98"/>
    <n v="65.906999999999996"/>
    <n v="0.45804693961233467"/>
    <n v="2026"/>
    <s v="Q2"/>
    <n v="6"/>
    <s v="Jun"/>
  </r>
  <r>
    <n v="2255"/>
    <d v="2026-06-20T00:00:00"/>
    <n v="2026"/>
    <s v="Q6"/>
    <n v="6"/>
    <x v="5"/>
    <x v="0"/>
    <x v="9"/>
    <x v="0"/>
    <s v="Business"/>
    <x v="1"/>
    <x v="1"/>
    <n v="5"/>
    <n v="90.1"/>
    <n v="0"/>
    <n v="44.32"/>
    <n v="450.5"/>
    <n v="221.6"/>
    <n v="228.9"/>
    <n v="0.50810210876803552"/>
    <n v="2026"/>
    <s v="Q2"/>
    <n v="6"/>
    <s v="Jun"/>
  </r>
  <r>
    <n v="3126"/>
    <d v="2026-06-20T00:00:00"/>
    <n v="2026"/>
    <s v="Q6"/>
    <n v="6"/>
    <x v="5"/>
    <x v="0"/>
    <x v="0"/>
    <x v="3"/>
    <s v="Business"/>
    <x v="1"/>
    <x v="11"/>
    <n v="1"/>
    <n v="155.69"/>
    <n v="0.1"/>
    <n v="79.42"/>
    <n v="140.12100000000001"/>
    <n v="79.42"/>
    <n v="60.701000000000008"/>
    <n v="0.43320415926235184"/>
    <n v="2026"/>
    <s v="Q2"/>
    <n v="6"/>
    <s v="Jun"/>
  </r>
  <r>
    <n v="3223"/>
    <d v="2026-06-20T00:00:00"/>
    <n v="2026"/>
    <s v="Q6"/>
    <n v="6"/>
    <x v="5"/>
    <x v="1"/>
    <x v="14"/>
    <x v="2"/>
    <s v="Returning"/>
    <x v="4"/>
    <x v="16"/>
    <n v="1"/>
    <n v="50.11"/>
    <n v="0.05"/>
    <n v="21.38"/>
    <n v="47.604499999999994"/>
    <n v="21.38"/>
    <n v="26.224499999999995"/>
    <n v="0.55088279469377888"/>
    <n v="2026"/>
    <s v="Q2"/>
    <n v="6"/>
    <s v="Jun"/>
  </r>
  <r>
    <n v="3260"/>
    <d v="2026-06-20T00:00:00"/>
    <n v="2026"/>
    <s v="Q6"/>
    <n v="6"/>
    <x v="5"/>
    <x v="2"/>
    <x v="2"/>
    <x v="2"/>
    <s v="Returning"/>
    <x v="1"/>
    <x v="3"/>
    <n v="1"/>
    <n v="142.55000000000001"/>
    <n v="0.1"/>
    <n v="79.709999999999994"/>
    <n v="128.29500000000002"/>
    <n v="79.709999999999994"/>
    <n v="48.585000000000022"/>
    <n v="0.37869753302934656"/>
    <n v="2026"/>
    <s v="Q2"/>
    <n v="6"/>
    <s v="Jun"/>
  </r>
  <r>
    <n v="3404"/>
    <d v="2026-06-20T00:00:00"/>
    <n v="2026"/>
    <s v="Q6"/>
    <n v="6"/>
    <x v="5"/>
    <x v="3"/>
    <x v="8"/>
    <x v="0"/>
    <s v="New"/>
    <x v="3"/>
    <x v="7"/>
    <n v="3"/>
    <n v="191.11"/>
    <n v="0.05"/>
    <n v="102.82"/>
    <n v="544.6635"/>
    <n v="308.45999999999998"/>
    <n v="236.20350000000002"/>
    <n v="0.43366867800026992"/>
    <n v="2026"/>
    <s v="Q2"/>
    <n v="6"/>
    <s v="Jun"/>
  </r>
  <r>
    <n v="4267"/>
    <d v="2026-06-20T00:00:00"/>
    <n v="2026"/>
    <s v="Q6"/>
    <n v="6"/>
    <x v="5"/>
    <x v="3"/>
    <x v="13"/>
    <x v="1"/>
    <s v="Business"/>
    <x v="0"/>
    <x v="6"/>
    <n v="6"/>
    <n v="40.229999999999997"/>
    <n v="0.15"/>
    <n v="17.079999999999998"/>
    <n v="205.173"/>
    <n v="102.47999999999999"/>
    <n v="102.69300000000001"/>
    <n v="0.50051907414718322"/>
    <n v="2026"/>
    <s v="Q2"/>
    <n v="6"/>
    <s v="Jun"/>
  </r>
  <r>
    <n v="5082"/>
    <d v="2026-06-20T00:00:00"/>
    <n v="2026"/>
    <s v="Q6"/>
    <n v="6"/>
    <x v="5"/>
    <x v="1"/>
    <x v="11"/>
    <x v="0"/>
    <s v="Business"/>
    <x v="0"/>
    <x v="0"/>
    <n v="2"/>
    <n v="81.489999999999995"/>
    <n v="0"/>
    <n v="42.15"/>
    <n v="162.97999999999999"/>
    <n v="84.3"/>
    <n v="78.679999999999993"/>
    <n v="0.48275862068965514"/>
    <n v="2026"/>
    <s v="Q2"/>
    <n v="6"/>
    <s v="Jun"/>
  </r>
  <r>
    <n v="5108"/>
    <d v="2026-06-20T00:00:00"/>
    <n v="2026"/>
    <s v="Q6"/>
    <n v="6"/>
    <x v="5"/>
    <x v="1"/>
    <x v="6"/>
    <x v="1"/>
    <s v="Business"/>
    <x v="2"/>
    <x v="18"/>
    <n v="8"/>
    <n v="162.71"/>
    <n v="0.2"/>
    <n v="85.27"/>
    <n v="1041.3440000000001"/>
    <n v="682.16"/>
    <n v="359.18400000000008"/>
    <n v="0.34492348349824847"/>
    <n v="2026"/>
    <s v="Q2"/>
    <n v="6"/>
    <s v="Jun"/>
  </r>
  <r>
    <n v="1105"/>
    <d v="2026-06-21T00:00:00"/>
    <n v="2026"/>
    <s v="Q6"/>
    <n v="6"/>
    <x v="5"/>
    <x v="2"/>
    <x v="5"/>
    <x v="3"/>
    <s v="Returning"/>
    <x v="2"/>
    <x v="2"/>
    <n v="1"/>
    <n v="36.479999999999997"/>
    <n v="0.1"/>
    <n v="13.9"/>
    <n v="32.832000000000001"/>
    <n v="13.9"/>
    <n v="18.932000000000002"/>
    <n v="0.57663255360623789"/>
    <n v="2026"/>
    <s v="Q2"/>
    <n v="6"/>
    <s v="Jun"/>
  </r>
  <r>
    <n v="2757"/>
    <d v="2026-06-21T00:00:00"/>
    <n v="2026"/>
    <s v="Q6"/>
    <n v="6"/>
    <x v="5"/>
    <x v="1"/>
    <x v="6"/>
    <x v="1"/>
    <s v="Business"/>
    <x v="2"/>
    <x v="15"/>
    <n v="6"/>
    <n v="136.65"/>
    <n v="0.15"/>
    <n v="68.56"/>
    <n v="696.91500000000008"/>
    <n v="411.36"/>
    <n v="285.55500000000006"/>
    <n v="0.4097415036266977"/>
    <n v="2026"/>
    <s v="Q2"/>
    <n v="6"/>
    <s v="Jun"/>
  </r>
  <r>
    <n v="3325"/>
    <d v="2026-06-21T00:00:00"/>
    <n v="2026"/>
    <s v="Q6"/>
    <n v="6"/>
    <x v="5"/>
    <x v="2"/>
    <x v="2"/>
    <x v="0"/>
    <s v="New"/>
    <x v="0"/>
    <x v="4"/>
    <n v="4"/>
    <n v="50.57"/>
    <n v="0"/>
    <n v="21.85"/>
    <n v="202.28"/>
    <n v="87.4"/>
    <n v="114.88"/>
    <n v="0.56792564761716435"/>
    <n v="2026"/>
    <s v="Q2"/>
    <n v="6"/>
    <s v="Jun"/>
  </r>
  <r>
    <n v="4070"/>
    <d v="2026-06-21T00:00:00"/>
    <n v="2026"/>
    <s v="Q6"/>
    <n v="6"/>
    <x v="5"/>
    <x v="3"/>
    <x v="8"/>
    <x v="0"/>
    <s v="New"/>
    <x v="0"/>
    <x v="8"/>
    <n v="3"/>
    <n v="103.72"/>
    <n v="0"/>
    <n v="50.34"/>
    <n v="311.15999999999997"/>
    <n v="151.02000000000001"/>
    <n v="160.13999999999996"/>
    <n v="0.51465483995372152"/>
    <n v="2026"/>
    <s v="Q2"/>
    <n v="6"/>
    <s v="Jun"/>
  </r>
  <r>
    <n v="4339"/>
    <d v="2026-06-21T00:00:00"/>
    <n v="2026"/>
    <s v="Q6"/>
    <n v="6"/>
    <x v="5"/>
    <x v="2"/>
    <x v="16"/>
    <x v="3"/>
    <s v="Returning"/>
    <x v="2"/>
    <x v="15"/>
    <n v="1"/>
    <n v="132.49"/>
    <n v="0"/>
    <n v="67.09"/>
    <n v="132.49"/>
    <n v="67.09"/>
    <n v="65.400000000000006"/>
    <n v="0.49362216016303118"/>
    <n v="2026"/>
    <s v="Q2"/>
    <n v="6"/>
    <s v="Jun"/>
  </r>
  <r>
    <n v="731"/>
    <d v="2026-06-22T00:00:00"/>
    <n v="2026"/>
    <s v="Q6"/>
    <n v="6"/>
    <x v="5"/>
    <x v="2"/>
    <x v="3"/>
    <x v="0"/>
    <s v="New"/>
    <x v="3"/>
    <x v="13"/>
    <n v="2"/>
    <n v="80.650000000000006"/>
    <n v="0"/>
    <n v="39.18"/>
    <n v="161.30000000000001"/>
    <n v="78.36"/>
    <n v="82.940000000000012"/>
    <n v="0.51419714817110973"/>
    <n v="2026"/>
    <s v="Q2"/>
    <n v="6"/>
    <s v="Jun"/>
  </r>
  <r>
    <n v="1362"/>
    <d v="2026-06-22T00:00:00"/>
    <n v="2026"/>
    <s v="Q6"/>
    <n v="6"/>
    <x v="5"/>
    <x v="1"/>
    <x v="1"/>
    <x v="2"/>
    <s v="New"/>
    <x v="4"/>
    <x v="14"/>
    <n v="1"/>
    <n v="35.409999999999997"/>
    <n v="0.05"/>
    <n v="13.9"/>
    <n v="33.639499999999998"/>
    <n v="13.9"/>
    <n v="19.7395"/>
    <n v="0.58679528530447833"/>
    <n v="2026"/>
    <s v="Q2"/>
    <n v="6"/>
    <s v="Jun"/>
  </r>
  <r>
    <n v="1512"/>
    <d v="2026-06-22T00:00:00"/>
    <n v="2026"/>
    <s v="Q6"/>
    <n v="6"/>
    <x v="5"/>
    <x v="0"/>
    <x v="0"/>
    <x v="3"/>
    <s v="Returning"/>
    <x v="4"/>
    <x v="10"/>
    <n v="3"/>
    <n v="41.01"/>
    <n v="0"/>
    <n v="14.33"/>
    <n v="123.03"/>
    <n v="42.99"/>
    <n v="80.039999999999992"/>
    <n v="0.65057303096805652"/>
    <n v="2026"/>
    <s v="Q2"/>
    <n v="6"/>
    <s v="Jun"/>
  </r>
  <r>
    <n v="1647"/>
    <d v="2026-06-22T00:00:00"/>
    <n v="2026"/>
    <s v="Q6"/>
    <n v="6"/>
    <x v="5"/>
    <x v="3"/>
    <x v="8"/>
    <x v="0"/>
    <s v="Business"/>
    <x v="2"/>
    <x v="2"/>
    <n v="1"/>
    <n v="36.01"/>
    <n v="0"/>
    <n v="13.23"/>
    <n v="36.01"/>
    <n v="13.23"/>
    <n v="22.779999999999998"/>
    <n v="0.63260205498472644"/>
    <n v="2026"/>
    <s v="Q2"/>
    <n v="6"/>
    <s v="Jun"/>
  </r>
  <r>
    <n v="2358"/>
    <d v="2026-06-22T00:00:00"/>
    <n v="2026"/>
    <s v="Q6"/>
    <n v="6"/>
    <x v="5"/>
    <x v="0"/>
    <x v="0"/>
    <x v="3"/>
    <s v="Returning"/>
    <x v="4"/>
    <x v="16"/>
    <n v="2"/>
    <n v="50.21"/>
    <n v="0.05"/>
    <n v="21.74"/>
    <n v="95.399000000000001"/>
    <n v="43.48"/>
    <n v="51.919000000000004"/>
    <n v="0.54423002337550708"/>
    <n v="2026"/>
    <s v="Q2"/>
    <n v="6"/>
    <s v="Jun"/>
  </r>
  <r>
    <n v="2366"/>
    <d v="2026-06-22T00:00:00"/>
    <n v="2026"/>
    <s v="Q6"/>
    <n v="6"/>
    <x v="5"/>
    <x v="2"/>
    <x v="10"/>
    <x v="3"/>
    <s v="Returning"/>
    <x v="0"/>
    <x v="8"/>
    <n v="3"/>
    <n v="100.3"/>
    <n v="0"/>
    <n v="49.26"/>
    <n v="300.89999999999998"/>
    <n v="147.78"/>
    <n v="153.11999999999998"/>
    <n v="0.5088733798604187"/>
    <n v="2026"/>
    <s v="Q2"/>
    <n v="6"/>
    <s v="Jun"/>
  </r>
  <r>
    <n v="3481"/>
    <d v="2026-06-22T00:00:00"/>
    <n v="2026"/>
    <s v="Q6"/>
    <n v="6"/>
    <x v="5"/>
    <x v="3"/>
    <x v="8"/>
    <x v="2"/>
    <s v="New"/>
    <x v="2"/>
    <x v="9"/>
    <n v="1"/>
    <n v="47.7"/>
    <n v="0.1"/>
    <n v="18.760000000000002"/>
    <n v="42.930000000000007"/>
    <n v="18.760000000000002"/>
    <n v="24.170000000000005"/>
    <n v="0.56300955043093415"/>
    <n v="2026"/>
    <s v="Q2"/>
    <n v="6"/>
    <s v="Jun"/>
  </r>
  <r>
    <n v="3595"/>
    <d v="2026-06-22T00:00:00"/>
    <n v="2026"/>
    <s v="Q6"/>
    <n v="6"/>
    <x v="5"/>
    <x v="1"/>
    <x v="14"/>
    <x v="0"/>
    <s v="New"/>
    <x v="0"/>
    <x v="6"/>
    <n v="2"/>
    <n v="40.94"/>
    <n v="0.1"/>
    <n v="16.88"/>
    <n v="73.691999999999993"/>
    <n v="33.76"/>
    <n v="39.931999999999995"/>
    <n v="0.54187700157411933"/>
    <n v="2026"/>
    <s v="Q2"/>
    <n v="6"/>
    <s v="Jun"/>
  </r>
  <r>
    <n v="3766"/>
    <d v="2026-06-22T00:00:00"/>
    <n v="2026"/>
    <s v="Q6"/>
    <n v="6"/>
    <x v="5"/>
    <x v="3"/>
    <x v="8"/>
    <x v="2"/>
    <s v="Returning"/>
    <x v="1"/>
    <x v="1"/>
    <n v="1"/>
    <n v="93.78"/>
    <n v="0"/>
    <n v="46.62"/>
    <n v="93.78"/>
    <n v="46.62"/>
    <n v="47.160000000000004"/>
    <n v="0.50287907869481774"/>
    <n v="2026"/>
    <s v="Q2"/>
    <n v="6"/>
    <s v="Jun"/>
  </r>
  <r>
    <n v="3933"/>
    <d v="2026-06-22T00:00:00"/>
    <n v="2026"/>
    <s v="Q6"/>
    <n v="6"/>
    <x v="5"/>
    <x v="3"/>
    <x v="4"/>
    <x v="2"/>
    <s v="New"/>
    <x v="4"/>
    <x v="16"/>
    <n v="2"/>
    <n v="51.42"/>
    <n v="0"/>
    <n v="22.19"/>
    <n v="102.84"/>
    <n v="44.38"/>
    <n v="58.46"/>
    <n v="0.56845585375340335"/>
    <n v="2026"/>
    <s v="Q2"/>
    <n v="6"/>
    <s v="Jun"/>
  </r>
  <r>
    <n v="3951"/>
    <d v="2026-06-22T00:00:00"/>
    <n v="2026"/>
    <s v="Q6"/>
    <n v="6"/>
    <x v="5"/>
    <x v="2"/>
    <x v="2"/>
    <x v="2"/>
    <s v="New"/>
    <x v="2"/>
    <x v="18"/>
    <n v="1"/>
    <n v="164.99"/>
    <n v="0.1"/>
    <n v="86.6"/>
    <n v="148.49100000000001"/>
    <n v="86.6"/>
    <n v="61.89100000000002"/>
    <n v="0.41679967136055396"/>
    <n v="2026"/>
    <s v="Q2"/>
    <n v="6"/>
    <s v="Jun"/>
  </r>
  <r>
    <n v="4078"/>
    <d v="2026-06-22T00:00:00"/>
    <n v="2026"/>
    <s v="Q6"/>
    <n v="6"/>
    <x v="5"/>
    <x v="2"/>
    <x v="5"/>
    <x v="3"/>
    <s v="Returning"/>
    <x v="1"/>
    <x v="3"/>
    <n v="1"/>
    <n v="145.65"/>
    <n v="0"/>
    <n v="79.87"/>
    <n v="145.65"/>
    <n v="79.87"/>
    <n v="65.78"/>
    <n v="0.45163062135255749"/>
    <n v="2026"/>
    <s v="Q2"/>
    <n v="6"/>
    <s v="Jun"/>
  </r>
  <r>
    <n v="4182"/>
    <d v="2026-06-22T00:00:00"/>
    <n v="2026"/>
    <s v="Q6"/>
    <n v="6"/>
    <x v="5"/>
    <x v="1"/>
    <x v="11"/>
    <x v="0"/>
    <s v="New"/>
    <x v="4"/>
    <x v="12"/>
    <n v="4"/>
    <n v="120.94"/>
    <n v="0.05"/>
    <n v="70.84"/>
    <n v="459.57199999999995"/>
    <n v="283.36"/>
    <n v="176.21199999999993"/>
    <n v="0.38342631840059871"/>
    <n v="2026"/>
    <s v="Q2"/>
    <n v="6"/>
    <s v="Jun"/>
  </r>
  <r>
    <n v="323"/>
    <d v="2026-06-23T00:00:00"/>
    <n v="2026"/>
    <s v="Q6"/>
    <n v="6"/>
    <x v="5"/>
    <x v="3"/>
    <x v="13"/>
    <x v="0"/>
    <s v="Returning"/>
    <x v="2"/>
    <x v="2"/>
    <n v="1"/>
    <n v="36.94"/>
    <n v="0"/>
    <n v="13.25"/>
    <n v="36.94"/>
    <n v="13.25"/>
    <n v="23.689999999999998"/>
    <n v="0.64131023280996213"/>
    <n v="2026"/>
    <s v="Q2"/>
    <n v="6"/>
    <s v="Jun"/>
  </r>
  <r>
    <n v="544"/>
    <d v="2026-06-23T00:00:00"/>
    <n v="2026"/>
    <s v="Q6"/>
    <n v="6"/>
    <x v="5"/>
    <x v="0"/>
    <x v="15"/>
    <x v="0"/>
    <s v="Business"/>
    <x v="1"/>
    <x v="1"/>
    <n v="1"/>
    <n v="90.3"/>
    <n v="0.05"/>
    <n v="45.07"/>
    <n v="85.784999999999997"/>
    <n v="45.07"/>
    <n v="40.714999999999996"/>
    <n v="0.47461677449437545"/>
    <n v="2026"/>
    <s v="Q2"/>
    <n v="6"/>
    <s v="Jun"/>
  </r>
  <r>
    <n v="1570"/>
    <d v="2026-06-23T00:00:00"/>
    <n v="2026"/>
    <s v="Q6"/>
    <n v="6"/>
    <x v="5"/>
    <x v="3"/>
    <x v="13"/>
    <x v="3"/>
    <s v="Returning"/>
    <x v="3"/>
    <x v="5"/>
    <n v="1"/>
    <n v="335.05"/>
    <n v="0"/>
    <n v="191.67"/>
    <n v="335.05"/>
    <n v="191.67"/>
    <n v="143.38000000000002"/>
    <n v="0.42793612893597976"/>
    <n v="2026"/>
    <s v="Q2"/>
    <n v="6"/>
    <s v="Jun"/>
  </r>
  <r>
    <n v="1932"/>
    <d v="2026-06-23T00:00:00"/>
    <n v="2026"/>
    <s v="Q6"/>
    <n v="6"/>
    <x v="5"/>
    <x v="3"/>
    <x v="8"/>
    <x v="0"/>
    <s v="New"/>
    <x v="2"/>
    <x v="2"/>
    <n v="1"/>
    <n v="35.9"/>
    <n v="0.05"/>
    <n v="13.81"/>
    <n v="34.104999999999997"/>
    <n v="13.81"/>
    <n v="20.294999999999995"/>
    <n v="0.59507403606509301"/>
    <n v="2026"/>
    <s v="Q2"/>
    <n v="6"/>
    <s v="Jun"/>
  </r>
  <r>
    <n v="4352"/>
    <d v="2026-06-23T00:00:00"/>
    <n v="2026"/>
    <s v="Q6"/>
    <n v="6"/>
    <x v="5"/>
    <x v="3"/>
    <x v="13"/>
    <x v="0"/>
    <s v="Returning"/>
    <x v="0"/>
    <x v="4"/>
    <n v="6"/>
    <n v="51.34"/>
    <n v="0.1"/>
    <n v="22.47"/>
    <n v="277.23600000000005"/>
    <n v="134.82"/>
    <n v="142.41600000000005"/>
    <n v="0.51369951954291659"/>
    <n v="2026"/>
    <s v="Q2"/>
    <n v="6"/>
    <s v="Jun"/>
  </r>
  <r>
    <n v="4561"/>
    <d v="2026-06-23T00:00:00"/>
    <n v="2026"/>
    <s v="Q6"/>
    <n v="6"/>
    <x v="5"/>
    <x v="0"/>
    <x v="0"/>
    <x v="2"/>
    <s v="Returning"/>
    <x v="1"/>
    <x v="11"/>
    <n v="1"/>
    <n v="157.91"/>
    <n v="0"/>
    <n v="77.12"/>
    <n v="157.91"/>
    <n v="77.12"/>
    <n v="80.789999999999992"/>
    <n v="0.51162054334747642"/>
    <n v="2026"/>
    <s v="Q2"/>
    <n v="6"/>
    <s v="Jun"/>
  </r>
  <r>
    <n v="4741"/>
    <d v="2026-06-23T00:00:00"/>
    <n v="2026"/>
    <s v="Q6"/>
    <n v="6"/>
    <x v="5"/>
    <x v="3"/>
    <x v="13"/>
    <x v="0"/>
    <s v="New"/>
    <x v="0"/>
    <x v="6"/>
    <n v="3"/>
    <n v="41.09"/>
    <n v="0.05"/>
    <n v="16.809999999999999"/>
    <n v="117.10650000000001"/>
    <n v="50.429999999999993"/>
    <n v="66.676500000000019"/>
    <n v="0.569366346018368"/>
    <n v="2026"/>
    <s v="Q2"/>
    <n v="6"/>
    <s v="Jun"/>
  </r>
  <r>
    <n v="4882"/>
    <d v="2026-06-23T00:00:00"/>
    <n v="2026"/>
    <s v="Q6"/>
    <n v="6"/>
    <x v="5"/>
    <x v="1"/>
    <x v="12"/>
    <x v="0"/>
    <s v="Returning"/>
    <x v="3"/>
    <x v="19"/>
    <n v="2"/>
    <n v="120.18"/>
    <n v="0.05"/>
    <n v="59.4"/>
    <n v="228.34200000000001"/>
    <n v="118.8"/>
    <n v="109.54200000000002"/>
    <n v="0.47972777675591882"/>
    <n v="2026"/>
    <s v="Q2"/>
    <n v="6"/>
    <s v="Jun"/>
  </r>
  <r>
    <n v="4885"/>
    <d v="2026-06-23T00:00:00"/>
    <n v="2026"/>
    <s v="Q6"/>
    <n v="6"/>
    <x v="5"/>
    <x v="3"/>
    <x v="13"/>
    <x v="3"/>
    <s v="New"/>
    <x v="3"/>
    <x v="7"/>
    <n v="1"/>
    <n v="198.1"/>
    <n v="0.1"/>
    <n v="103.46"/>
    <n v="178.29"/>
    <n v="103.46"/>
    <n v="74.83"/>
    <n v="0.41970946211228899"/>
    <n v="2026"/>
    <s v="Q2"/>
    <n v="6"/>
    <s v="Jun"/>
  </r>
  <r>
    <n v="4982"/>
    <d v="2026-06-23T00:00:00"/>
    <n v="2026"/>
    <s v="Q6"/>
    <n v="6"/>
    <x v="5"/>
    <x v="2"/>
    <x v="10"/>
    <x v="0"/>
    <s v="Returning"/>
    <x v="2"/>
    <x v="2"/>
    <n v="1"/>
    <n v="36.700000000000003"/>
    <n v="0.15"/>
    <n v="13.59"/>
    <n v="31.195"/>
    <n v="13.59"/>
    <n v="17.605"/>
    <n v="0.56435326174066358"/>
    <n v="2026"/>
    <s v="Q2"/>
    <n v="6"/>
    <s v="Jun"/>
  </r>
  <r>
    <n v="40"/>
    <d v="2026-06-24T00:00:00"/>
    <n v="2026"/>
    <s v="Q6"/>
    <n v="6"/>
    <x v="5"/>
    <x v="3"/>
    <x v="7"/>
    <x v="2"/>
    <s v="New"/>
    <x v="2"/>
    <x v="18"/>
    <n v="1"/>
    <n v="167.23"/>
    <n v="0.05"/>
    <n v="85.14"/>
    <n v="158.86849999999998"/>
    <n v="85.14"/>
    <n v="73.728499999999983"/>
    <n v="0.46408507665144438"/>
    <n v="2026"/>
    <s v="Q2"/>
    <n v="6"/>
    <s v="Jun"/>
  </r>
  <r>
    <n v="110"/>
    <d v="2026-06-24T00:00:00"/>
    <n v="2026"/>
    <s v="Q6"/>
    <n v="6"/>
    <x v="5"/>
    <x v="1"/>
    <x v="12"/>
    <x v="2"/>
    <s v="Business"/>
    <x v="1"/>
    <x v="17"/>
    <n v="2"/>
    <n v="72.97"/>
    <n v="0"/>
    <n v="31.57"/>
    <n v="145.94"/>
    <n v="63.14"/>
    <n v="82.8"/>
    <n v="0.56735644785528294"/>
    <n v="2026"/>
    <s v="Q2"/>
    <n v="6"/>
    <s v="Jun"/>
  </r>
  <r>
    <n v="1169"/>
    <d v="2026-06-24T00:00:00"/>
    <n v="2026"/>
    <s v="Q6"/>
    <n v="6"/>
    <x v="5"/>
    <x v="1"/>
    <x v="11"/>
    <x v="2"/>
    <s v="New"/>
    <x v="0"/>
    <x v="0"/>
    <n v="3"/>
    <n v="82.91"/>
    <n v="0"/>
    <n v="42.29"/>
    <n v="248.73"/>
    <n v="126.87"/>
    <n v="121.85999999999999"/>
    <n v="0.4899288384995778"/>
    <n v="2026"/>
    <s v="Q2"/>
    <n v="6"/>
    <s v="Jun"/>
  </r>
  <r>
    <n v="2211"/>
    <d v="2026-06-24T00:00:00"/>
    <n v="2026"/>
    <s v="Q6"/>
    <n v="6"/>
    <x v="5"/>
    <x v="2"/>
    <x v="10"/>
    <x v="3"/>
    <s v="New"/>
    <x v="4"/>
    <x v="10"/>
    <n v="2"/>
    <n v="41.25"/>
    <n v="0"/>
    <n v="14.72"/>
    <n v="82.5"/>
    <n v="29.44"/>
    <n v="53.06"/>
    <n v="0.64315151515151514"/>
    <n v="2026"/>
    <s v="Q2"/>
    <n v="6"/>
    <s v="Jun"/>
  </r>
  <r>
    <n v="3494"/>
    <d v="2026-06-24T00:00:00"/>
    <n v="2026"/>
    <s v="Q6"/>
    <n v="6"/>
    <x v="5"/>
    <x v="3"/>
    <x v="8"/>
    <x v="1"/>
    <s v="Business"/>
    <x v="3"/>
    <x v="7"/>
    <n v="6"/>
    <n v="194.79"/>
    <n v="0.15"/>
    <n v="106.78"/>
    <n v="993.42899999999997"/>
    <n v="640.68000000000006"/>
    <n v="352.74899999999991"/>
    <n v="0.3550822454347517"/>
    <n v="2026"/>
    <s v="Q2"/>
    <n v="6"/>
    <s v="Jun"/>
  </r>
  <r>
    <n v="3586"/>
    <d v="2026-06-24T00:00:00"/>
    <n v="2026"/>
    <s v="Q6"/>
    <n v="6"/>
    <x v="5"/>
    <x v="0"/>
    <x v="15"/>
    <x v="1"/>
    <s v="Business"/>
    <x v="3"/>
    <x v="7"/>
    <n v="6"/>
    <n v="193.13"/>
    <n v="0.15"/>
    <n v="106.49"/>
    <n v="984.96299999999997"/>
    <n v="638.93999999999994"/>
    <n v="346.02300000000002"/>
    <n v="0.35130558203709178"/>
    <n v="2026"/>
    <s v="Q2"/>
    <n v="6"/>
    <s v="Jun"/>
  </r>
  <r>
    <n v="3660"/>
    <d v="2026-06-24T00:00:00"/>
    <n v="2026"/>
    <s v="Q6"/>
    <n v="6"/>
    <x v="5"/>
    <x v="2"/>
    <x v="3"/>
    <x v="0"/>
    <s v="New"/>
    <x v="0"/>
    <x v="0"/>
    <n v="1"/>
    <n v="82.7"/>
    <n v="0.05"/>
    <n v="42.16"/>
    <n v="78.564999999999998"/>
    <n v="42.16"/>
    <n v="36.405000000000001"/>
    <n v="0.46337427607713361"/>
    <n v="2026"/>
    <s v="Q2"/>
    <n v="6"/>
    <s v="Jun"/>
  </r>
  <r>
    <n v="4307"/>
    <d v="2026-06-24T00:00:00"/>
    <n v="2026"/>
    <s v="Q6"/>
    <n v="6"/>
    <x v="5"/>
    <x v="3"/>
    <x v="8"/>
    <x v="0"/>
    <s v="Business"/>
    <x v="0"/>
    <x v="6"/>
    <n v="1"/>
    <n v="40.33"/>
    <n v="0"/>
    <n v="16.48"/>
    <n v="40.33"/>
    <n v="16.48"/>
    <n v="23.849999999999998"/>
    <n v="0.59137118770146291"/>
    <n v="2026"/>
    <s v="Q2"/>
    <n v="6"/>
    <s v="Jun"/>
  </r>
  <r>
    <n v="5133"/>
    <d v="2026-06-24T00:00:00"/>
    <n v="2026"/>
    <s v="Q6"/>
    <n v="6"/>
    <x v="5"/>
    <x v="0"/>
    <x v="0"/>
    <x v="0"/>
    <s v="Business"/>
    <x v="3"/>
    <x v="13"/>
    <n v="1"/>
    <n v="81.99"/>
    <n v="0.15"/>
    <n v="40.29"/>
    <n v="69.691499999999991"/>
    <n v="40.29"/>
    <n v="29.401499999999992"/>
    <n v="0.4218807171606293"/>
    <n v="2026"/>
    <s v="Q2"/>
    <n v="6"/>
    <s v="Jun"/>
  </r>
  <r>
    <n v="472"/>
    <d v="2026-06-25T00:00:00"/>
    <n v="2026"/>
    <s v="Q6"/>
    <n v="6"/>
    <x v="5"/>
    <x v="1"/>
    <x v="6"/>
    <x v="2"/>
    <s v="Business"/>
    <x v="2"/>
    <x v="9"/>
    <n v="3"/>
    <n v="46.29"/>
    <n v="0"/>
    <n v="18.309999999999999"/>
    <n v="138.87"/>
    <n v="54.929999999999993"/>
    <n v="83.940000000000012"/>
    <n v="0.60445020522791104"/>
    <n v="2026"/>
    <s v="Q2"/>
    <n v="6"/>
    <s v="Jun"/>
  </r>
  <r>
    <n v="689"/>
    <d v="2026-06-25T00:00:00"/>
    <n v="2026"/>
    <s v="Q6"/>
    <n v="6"/>
    <x v="5"/>
    <x v="3"/>
    <x v="7"/>
    <x v="0"/>
    <s v="New"/>
    <x v="0"/>
    <x v="6"/>
    <n v="1"/>
    <n v="39.729999999999997"/>
    <n v="0"/>
    <n v="16.55"/>
    <n v="39.729999999999997"/>
    <n v="16.55"/>
    <n v="23.179999999999996"/>
    <n v="0.58343820790334755"/>
    <n v="2026"/>
    <s v="Q2"/>
    <n v="6"/>
    <s v="Jun"/>
  </r>
  <r>
    <n v="864"/>
    <d v="2026-06-25T00:00:00"/>
    <n v="2026"/>
    <s v="Q6"/>
    <n v="6"/>
    <x v="5"/>
    <x v="3"/>
    <x v="8"/>
    <x v="0"/>
    <s v="New"/>
    <x v="2"/>
    <x v="15"/>
    <n v="4"/>
    <n v="131.02000000000001"/>
    <n v="0.05"/>
    <n v="67.42"/>
    <n v="497.87600000000003"/>
    <n v="269.68"/>
    <n v="228.19600000000003"/>
    <n v="0.45833902417469413"/>
    <n v="2026"/>
    <s v="Q2"/>
    <n v="6"/>
    <s v="Jun"/>
  </r>
  <r>
    <n v="1163"/>
    <d v="2026-06-25T00:00:00"/>
    <n v="2026"/>
    <s v="Q6"/>
    <n v="6"/>
    <x v="5"/>
    <x v="1"/>
    <x v="12"/>
    <x v="0"/>
    <s v="New"/>
    <x v="2"/>
    <x v="9"/>
    <n v="2"/>
    <n v="46.69"/>
    <n v="0.05"/>
    <n v="18.23"/>
    <n v="88.710999999999999"/>
    <n v="36.46"/>
    <n v="52.250999999999998"/>
    <n v="0.58900249123558523"/>
    <n v="2026"/>
    <s v="Q2"/>
    <n v="6"/>
    <s v="Jun"/>
  </r>
  <r>
    <n v="1323"/>
    <d v="2026-06-25T00:00:00"/>
    <n v="2026"/>
    <s v="Q6"/>
    <n v="6"/>
    <x v="5"/>
    <x v="1"/>
    <x v="12"/>
    <x v="0"/>
    <s v="Returning"/>
    <x v="4"/>
    <x v="10"/>
    <n v="2"/>
    <n v="39.57"/>
    <n v="0.1"/>
    <n v="14.64"/>
    <n v="71.225999999999999"/>
    <n v="29.28"/>
    <n v="41.945999999999998"/>
    <n v="0.58891416055934631"/>
    <n v="2026"/>
    <s v="Q2"/>
    <n v="6"/>
    <s v="Jun"/>
  </r>
  <r>
    <n v="2098"/>
    <d v="2026-06-25T00:00:00"/>
    <n v="2026"/>
    <s v="Q6"/>
    <n v="6"/>
    <x v="5"/>
    <x v="2"/>
    <x v="2"/>
    <x v="0"/>
    <s v="Returning"/>
    <x v="1"/>
    <x v="3"/>
    <n v="1"/>
    <n v="146.46"/>
    <n v="0.15"/>
    <n v="80.760000000000005"/>
    <n v="124.491"/>
    <n v="80.760000000000005"/>
    <n v="43.730999999999995"/>
    <n v="0.35127840566787955"/>
    <n v="2026"/>
    <s v="Q2"/>
    <n v="6"/>
    <s v="Jun"/>
  </r>
  <r>
    <n v="2190"/>
    <d v="2026-06-25T00:00:00"/>
    <n v="2026"/>
    <s v="Q6"/>
    <n v="6"/>
    <x v="5"/>
    <x v="1"/>
    <x v="6"/>
    <x v="2"/>
    <s v="Business"/>
    <x v="0"/>
    <x v="4"/>
    <n v="5"/>
    <n v="50.78"/>
    <n v="0"/>
    <n v="22.68"/>
    <n v="253.9"/>
    <n v="113.4"/>
    <n v="140.5"/>
    <n v="0.55336746750689247"/>
    <n v="2026"/>
    <s v="Q2"/>
    <n v="6"/>
    <s v="Jun"/>
  </r>
  <r>
    <n v="2664"/>
    <d v="2026-06-25T00:00:00"/>
    <n v="2026"/>
    <s v="Q6"/>
    <n v="6"/>
    <x v="5"/>
    <x v="2"/>
    <x v="10"/>
    <x v="3"/>
    <s v="Returning"/>
    <x v="2"/>
    <x v="9"/>
    <n v="3"/>
    <n v="47.61"/>
    <n v="0"/>
    <n v="18.21"/>
    <n v="142.82999999999998"/>
    <n v="54.63"/>
    <n v="88.199999999999989"/>
    <n v="0.61751732829237549"/>
    <n v="2026"/>
    <s v="Q2"/>
    <n v="6"/>
    <s v="Jun"/>
  </r>
  <r>
    <n v="2992"/>
    <d v="2026-06-25T00:00:00"/>
    <n v="2026"/>
    <s v="Q6"/>
    <n v="6"/>
    <x v="5"/>
    <x v="2"/>
    <x v="16"/>
    <x v="0"/>
    <s v="New"/>
    <x v="0"/>
    <x v="4"/>
    <n v="1"/>
    <n v="50.75"/>
    <n v="0.1"/>
    <n v="22.94"/>
    <n v="45.675000000000004"/>
    <n v="22.94"/>
    <n v="22.735000000000003"/>
    <n v="0.49775588396278053"/>
    <n v="2026"/>
    <s v="Q2"/>
    <n v="6"/>
    <s v="Jun"/>
  </r>
  <r>
    <n v="3120"/>
    <d v="2026-06-25T00:00:00"/>
    <n v="2026"/>
    <s v="Q6"/>
    <n v="6"/>
    <x v="5"/>
    <x v="2"/>
    <x v="5"/>
    <x v="3"/>
    <s v="Returning"/>
    <x v="4"/>
    <x v="16"/>
    <n v="1"/>
    <n v="50.33"/>
    <n v="0"/>
    <n v="21.66"/>
    <n v="50.33"/>
    <n v="21.66"/>
    <n v="28.669999999999998"/>
    <n v="0.56964037353467112"/>
    <n v="2026"/>
    <s v="Q2"/>
    <n v="6"/>
    <s v="Jun"/>
  </r>
  <r>
    <n v="189"/>
    <d v="2026-06-26T00:00:00"/>
    <n v="2026"/>
    <s v="Q6"/>
    <n v="6"/>
    <x v="5"/>
    <x v="2"/>
    <x v="10"/>
    <x v="0"/>
    <s v="Business"/>
    <x v="2"/>
    <x v="9"/>
    <n v="1"/>
    <n v="47.5"/>
    <n v="0.1"/>
    <n v="18.8"/>
    <n v="42.75"/>
    <n v="18.8"/>
    <n v="23.95"/>
    <n v="0.56023391812865497"/>
    <n v="2026"/>
    <s v="Q2"/>
    <n v="6"/>
    <s v="Jun"/>
  </r>
  <r>
    <n v="927"/>
    <d v="2026-06-26T00:00:00"/>
    <n v="2026"/>
    <s v="Q6"/>
    <n v="6"/>
    <x v="5"/>
    <x v="2"/>
    <x v="10"/>
    <x v="3"/>
    <s v="Returning"/>
    <x v="2"/>
    <x v="15"/>
    <n v="2"/>
    <n v="130.33000000000001"/>
    <n v="0.1"/>
    <n v="67.319999999999993"/>
    <n v="234.59400000000002"/>
    <n v="134.63999999999999"/>
    <n v="99.954000000000036"/>
    <n v="0.42607227806337772"/>
    <n v="2026"/>
    <s v="Q2"/>
    <n v="6"/>
    <s v="Jun"/>
  </r>
  <r>
    <n v="1388"/>
    <d v="2026-06-26T00:00:00"/>
    <n v="2026"/>
    <s v="Q6"/>
    <n v="6"/>
    <x v="5"/>
    <x v="1"/>
    <x v="14"/>
    <x v="0"/>
    <s v="Returning"/>
    <x v="1"/>
    <x v="11"/>
    <n v="3"/>
    <n v="156.76"/>
    <n v="0.05"/>
    <n v="78.63"/>
    <n v="446.76599999999996"/>
    <n v="235.89"/>
    <n v="210.87599999999998"/>
    <n v="0.47200547937846654"/>
    <n v="2026"/>
    <s v="Q2"/>
    <n v="6"/>
    <s v="Jun"/>
  </r>
  <r>
    <n v="3932"/>
    <d v="2026-06-26T00:00:00"/>
    <n v="2026"/>
    <s v="Q6"/>
    <n v="6"/>
    <x v="5"/>
    <x v="2"/>
    <x v="10"/>
    <x v="0"/>
    <s v="New"/>
    <x v="4"/>
    <x v="14"/>
    <n v="4"/>
    <n v="35.770000000000003"/>
    <n v="0"/>
    <n v="13.75"/>
    <n v="143.08000000000001"/>
    <n v="55"/>
    <n v="88.080000000000013"/>
    <n v="0.61559966452334358"/>
    <n v="2026"/>
    <s v="Q2"/>
    <n v="6"/>
    <s v="Jun"/>
  </r>
  <r>
    <n v="4008"/>
    <d v="2026-06-26T00:00:00"/>
    <n v="2026"/>
    <s v="Q6"/>
    <n v="6"/>
    <x v="5"/>
    <x v="1"/>
    <x v="14"/>
    <x v="0"/>
    <s v="Returning"/>
    <x v="0"/>
    <x v="8"/>
    <n v="2"/>
    <n v="102.49"/>
    <n v="0"/>
    <n v="50.07"/>
    <n v="204.98"/>
    <n v="100.14"/>
    <n v="104.83999999999999"/>
    <n v="0.51146453312518292"/>
    <n v="2026"/>
    <s v="Q2"/>
    <n v="6"/>
    <s v="Jun"/>
  </r>
  <r>
    <n v="4701"/>
    <d v="2026-06-26T00:00:00"/>
    <n v="2026"/>
    <s v="Q6"/>
    <n v="6"/>
    <x v="5"/>
    <x v="0"/>
    <x v="0"/>
    <x v="1"/>
    <s v="Business"/>
    <x v="0"/>
    <x v="0"/>
    <n v="8"/>
    <n v="82.47"/>
    <n v="0.15"/>
    <n v="42.58"/>
    <n v="560.79599999999994"/>
    <n v="340.64"/>
    <n v="220.15599999999995"/>
    <n v="0.39257769313618496"/>
    <n v="2026"/>
    <s v="Q2"/>
    <n v="6"/>
    <s v="Jun"/>
  </r>
  <r>
    <n v="4805"/>
    <d v="2026-06-26T00:00:00"/>
    <n v="2026"/>
    <s v="Q6"/>
    <n v="6"/>
    <x v="5"/>
    <x v="2"/>
    <x v="10"/>
    <x v="0"/>
    <s v="Returning"/>
    <x v="3"/>
    <x v="19"/>
    <n v="1"/>
    <n v="121.44"/>
    <n v="0"/>
    <n v="62.34"/>
    <n v="121.44"/>
    <n v="62.34"/>
    <n v="59.099999999999994"/>
    <n v="0.48666007905138337"/>
    <n v="2026"/>
    <s v="Q2"/>
    <n v="6"/>
    <s v="Jun"/>
  </r>
  <r>
    <n v="912"/>
    <d v="2026-06-27T00:00:00"/>
    <n v="2026"/>
    <s v="Q6"/>
    <n v="6"/>
    <x v="5"/>
    <x v="0"/>
    <x v="0"/>
    <x v="3"/>
    <s v="New"/>
    <x v="2"/>
    <x v="9"/>
    <n v="4"/>
    <n v="46.44"/>
    <n v="0.05"/>
    <n v="18.2"/>
    <n v="176.47199999999998"/>
    <n v="72.8"/>
    <n v="103.67199999999998"/>
    <n v="0.58746996690693143"/>
    <n v="2026"/>
    <s v="Q2"/>
    <n v="6"/>
    <s v="Jun"/>
  </r>
  <r>
    <n v="1837"/>
    <d v="2026-06-27T00:00:00"/>
    <n v="2026"/>
    <s v="Q6"/>
    <n v="6"/>
    <x v="5"/>
    <x v="0"/>
    <x v="0"/>
    <x v="3"/>
    <s v="Business"/>
    <x v="3"/>
    <x v="7"/>
    <n v="2"/>
    <n v="194.13"/>
    <n v="0.1"/>
    <n v="106.51"/>
    <n v="349.43400000000003"/>
    <n v="213.02"/>
    <n v="136.41400000000002"/>
    <n v="0.39038559499075648"/>
    <n v="2026"/>
    <s v="Q2"/>
    <n v="6"/>
    <s v="Jun"/>
  </r>
  <r>
    <n v="2216"/>
    <d v="2026-06-27T00:00:00"/>
    <n v="2026"/>
    <s v="Q6"/>
    <n v="6"/>
    <x v="5"/>
    <x v="0"/>
    <x v="9"/>
    <x v="0"/>
    <s v="Business"/>
    <x v="0"/>
    <x v="0"/>
    <n v="4"/>
    <n v="81.86"/>
    <n v="0.05"/>
    <n v="42.22"/>
    <n v="311.06799999999998"/>
    <n v="168.88"/>
    <n v="142.18799999999999"/>
    <n v="0.45709619761595532"/>
    <n v="2026"/>
    <s v="Q2"/>
    <n v="6"/>
    <s v="Jun"/>
  </r>
  <r>
    <n v="2451"/>
    <d v="2026-06-27T00:00:00"/>
    <n v="2026"/>
    <s v="Q6"/>
    <n v="6"/>
    <x v="5"/>
    <x v="0"/>
    <x v="9"/>
    <x v="1"/>
    <s v="Business"/>
    <x v="2"/>
    <x v="18"/>
    <n v="4"/>
    <n v="162.61000000000001"/>
    <n v="0.05"/>
    <n v="88.64"/>
    <n v="617.91800000000001"/>
    <n v="354.56"/>
    <n v="263.358"/>
    <n v="0.4262021821665658"/>
    <n v="2026"/>
    <s v="Q2"/>
    <n v="6"/>
    <s v="Jun"/>
  </r>
  <r>
    <n v="2874"/>
    <d v="2026-06-27T00:00:00"/>
    <n v="2026"/>
    <s v="Q6"/>
    <n v="6"/>
    <x v="5"/>
    <x v="1"/>
    <x v="12"/>
    <x v="2"/>
    <s v="New"/>
    <x v="0"/>
    <x v="6"/>
    <n v="1"/>
    <n v="40.26"/>
    <n v="0"/>
    <n v="16.62"/>
    <n v="40.26"/>
    <n v="16.62"/>
    <n v="23.639999999999997"/>
    <n v="0.58718330849478384"/>
    <n v="2026"/>
    <s v="Q2"/>
    <n v="6"/>
    <s v="Jun"/>
  </r>
  <r>
    <n v="2885"/>
    <d v="2026-06-27T00:00:00"/>
    <n v="2026"/>
    <s v="Q6"/>
    <n v="6"/>
    <x v="5"/>
    <x v="0"/>
    <x v="0"/>
    <x v="0"/>
    <s v="Business"/>
    <x v="2"/>
    <x v="9"/>
    <n v="1"/>
    <n v="47.23"/>
    <n v="0.1"/>
    <n v="17.829999999999998"/>
    <n v="42.506999999999998"/>
    <n v="17.829999999999998"/>
    <n v="24.677"/>
    <n v="0.58053967581810062"/>
    <n v="2026"/>
    <s v="Q2"/>
    <n v="6"/>
    <s v="Jun"/>
  </r>
  <r>
    <n v="3014"/>
    <d v="2026-06-27T00:00:00"/>
    <n v="2026"/>
    <s v="Q6"/>
    <n v="6"/>
    <x v="5"/>
    <x v="2"/>
    <x v="10"/>
    <x v="0"/>
    <s v="New"/>
    <x v="4"/>
    <x v="16"/>
    <n v="1"/>
    <n v="50.13"/>
    <n v="0.15"/>
    <n v="22.22"/>
    <n v="42.610500000000002"/>
    <n v="22.22"/>
    <n v="20.390500000000003"/>
    <n v="0.47853228664296366"/>
    <n v="2026"/>
    <s v="Q2"/>
    <n v="6"/>
    <s v="Jun"/>
  </r>
  <r>
    <n v="3273"/>
    <d v="2026-06-27T00:00:00"/>
    <n v="2026"/>
    <s v="Q6"/>
    <n v="6"/>
    <x v="5"/>
    <x v="2"/>
    <x v="3"/>
    <x v="0"/>
    <s v="Business"/>
    <x v="3"/>
    <x v="5"/>
    <n v="2"/>
    <n v="345.82"/>
    <n v="0.05"/>
    <n v="196.24"/>
    <n v="657.05799999999999"/>
    <n v="392.48"/>
    <n v="264.57799999999997"/>
    <n v="0.40267069269379563"/>
    <n v="2026"/>
    <s v="Q2"/>
    <n v="6"/>
    <s v="Jun"/>
  </r>
  <r>
    <n v="5041"/>
    <d v="2026-06-27T00:00:00"/>
    <n v="2026"/>
    <s v="Q6"/>
    <n v="6"/>
    <x v="5"/>
    <x v="0"/>
    <x v="15"/>
    <x v="2"/>
    <s v="New"/>
    <x v="3"/>
    <x v="19"/>
    <n v="1"/>
    <n v="126.12"/>
    <n v="0"/>
    <n v="62.18"/>
    <n v="126.12"/>
    <n v="62.18"/>
    <n v="63.940000000000005"/>
    <n v="0.50697748176339996"/>
    <n v="2026"/>
    <s v="Q2"/>
    <n v="6"/>
    <s v="Jun"/>
  </r>
  <r>
    <n v="312"/>
    <d v="2026-06-28T00:00:00"/>
    <n v="2026"/>
    <s v="Q6"/>
    <n v="6"/>
    <x v="5"/>
    <x v="3"/>
    <x v="7"/>
    <x v="3"/>
    <s v="Returning"/>
    <x v="4"/>
    <x v="14"/>
    <n v="1"/>
    <n v="36"/>
    <n v="0"/>
    <n v="13.95"/>
    <n v="36"/>
    <n v="13.95"/>
    <n v="22.05"/>
    <n v="0.61250000000000004"/>
    <n v="2026"/>
    <s v="Q2"/>
    <n v="6"/>
    <s v="Jun"/>
  </r>
  <r>
    <n v="647"/>
    <d v="2026-06-28T00:00:00"/>
    <n v="2026"/>
    <s v="Q6"/>
    <n v="6"/>
    <x v="5"/>
    <x v="0"/>
    <x v="0"/>
    <x v="0"/>
    <s v="Returning"/>
    <x v="2"/>
    <x v="18"/>
    <n v="1"/>
    <n v="162.25"/>
    <n v="0.05"/>
    <n v="89.28"/>
    <n v="154.13749999999999"/>
    <n v="89.28"/>
    <n v="64.857499999999987"/>
    <n v="0.42077690373854509"/>
    <n v="2026"/>
    <s v="Q2"/>
    <n v="6"/>
    <s v="Jun"/>
  </r>
  <r>
    <n v="708"/>
    <d v="2026-06-28T00:00:00"/>
    <n v="2026"/>
    <s v="Q6"/>
    <n v="6"/>
    <x v="5"/>
    <x v="1"/>
    <x v="11"/>
    <x v="0"/>
    <s v="Returning"/>
    <x v="1"/>
    <x v="11"/>
    <n v="1"/>
    <n v="150.44"/>
    <n v="0"/>
    <n v="80.5"/>
    <n v="150.44"/>
    <n v="80.5"/>
    <n v="69.94"/>
    <n v="0.46490295134272797"/>
    <n v="2026"/>
    <s v="Q2"/>
    <n v="6"/>
    <s v="Jun"/>
  </r>
  <r>
    <n v="886"/>
    <d v="2026-06-28T00:00:00"/>
    <n v="2026"/>
    <s v="Q6"/>
    <n v="6"/>
    <x v="5"/>
    <x v="0"/>
    <x v="0"/>
    <x v="2"/>
    <s v="Business"/>
    <x v="3"/>
    <x v="19"/>
    <n v="2"/>
    <n v="126.17"/>
    <n v="0.05"/>
    <n v="61.13"/>
    <n v="239.72299999999998"/>
    <n v="122.26"/>
    <n v="117.46299999999998"/>
    <n v="0.48999470221881081"/>
    <n v="2026"/>
    <s v="Q2"/>
    <n v="6"/>
    <s v="Jun"/>
  </r>
  <r>
    <n v="944"/>
    <d v="2026-06-28T00:00:00"/>
    <n v="2026"/>
    <s v="Q6"/>
    <n v="6"/>
    <x v="5"/>
    <x v="3"/>
    <x v="7"/>
    <x v="3"/>
    <s v="Returning"/>
    <x v="3"/>
    <x v="13"/>
    <n v="2"/>
    <n v="83.72"/>
    <n v="0"/>
    <n v="38.96"/>
    <n v="167.44"/>
    <n v="77.92"/>
    <n v="89.52"/>
    <n v="0.53463927376970855"/>
    <n v="2026"/>
    <s v="Q2"/>
    <n v="6"/>
    <s v="Jun"/>
  </r>
  <r>
    <n v="1050"/>
    <d v="2026-06-28T00:00:00"/>
    <n v="2026"/>
    <s v="Q6"/>
    <n v="6"/>
    <x v="5"/>
    <x v="3"/>
    <x v="8"/>
    <x v="3"/>
    <s v="New"/>
    <x v="1"/>
    <x v="17"/>
    <n v="1"/>
    <n v="70.58"/>
    <n v="0"/>
    <n v="32.78"/>
    <n v="70.58"/>
    <n v="32.78"/>
    <n v="37.799999999999997"/>
    <n v="0.53556248228960046"/>
    <n v="2026"/>
    <s v="Q2"/>
    <n v="6"/>
    <s v="Jun"/>
  </r>
  <r>
    <n v="1677"/>
    <d v="2026-06-28T00:00:00"/>
    <n v="2026"/>
    <s v="Q6"/>
    <n v="6"/>
    <x v="5"/>
    <x v="3"/>
    <x v="13"/>
    <x v="1"/>
    <s v="Business"/>
    <x v="3"/>
    <x v="13"/>
    <n v="5"/>
    <n v="81.96"/>
    <n v="0.05"/>
    <n v="39.130000000000003"/>
    <n v="389.30999999999995"/>
    <n v="195.65"/>
    <n v="193.65999999999994"/>
    <n v="0.497444196141892"/>
    <n v="2026"/>
    <s v="Q2"/>
    <n v="6"/>
    <s v="Jun"/>
  </r>
  <r>
    <n v="2109"/>
    <d v="2026-06-28T00:00:00"/>
    <n v="2026"/>
    <s v="Q6"/>
    <n v="6"/>
    <x v="5"/>
    <x v="1"/>
    <x v="14"/>
    <x v="0"/>
    <s v="New"/>
    <x v="0"/>
    <x v="6"/>
    <n v="1"/>
    <n v="40.67"/>
    <n v="0"/>
    <n v="16.5"/>
    <n v="40.67"/>
    <n v="16.5"/>
    <n v="24.17"/>
    <n v="0.59429554954511932"/>
    <n v="2026"/>
    <s v="Q2"/>
    <n v="6"/>
    <s v="Jun"/>
  </r>
  <r>
    <n v="3688"/>
    <d v="2026-06-28T00:00:00"/>
    <n v="2026"/>
    <s v="Q6"/>
    <n v="6"/>
    <x v="5"/>
    <x v="2"/>
    <x v="16"/>
    <x v="2"/>
    <s v="New"/>
    <x v="4"/>
    <x v="10"/>
    <n v="1"/>
    <n v="40.94"/>
    <n v="0"/>
    <n v="14.47"/>
    <n v="40.94"/>
    <n v="14.47"/>
    <n v="26.47"/>
    <n v="0.64655593551538837"/>
    <n v="2026"/>
    <s v="Q2"/>
    <n v="6"/>
    <s v="Jun"/>
  </r>
  <r>
    <n v="521"/>
    <d v="2026-06-29T00:00:00"/>
    <n v="2026"/>
    <s v="Q6"/>
    <n v="6"/>
    <x v="5"/>
    <x v="3"/>
    <x v="8"/>
    <x v="1"/>
    <s v="Business"/>
    <x v="0"/>
    <x v="8"/>
    <n v="3"/>
    <n v="100.89"/>
    <n v="0.05"/>
    <n v="49.08"/>
    <n v="287.53649999999999"/>
    <n v="147.24"/>
    <n v="140.29649999999998"/>
    <n v="0.48792588071427451"/>
    <n v="2026"/>
    <s v="Q2"/>
    <n v="6"/>
    <s v="Jun"/>
  </r>
  <r>
    <n v="557"/>
    <d v="2026-06-29T00:00:00"/>
    <n v="2026"/>
    <s v="Q6"/>
    <n v="6"/>
    <x v="5"/>
    <x v="1"/>
    <x v="12"/>
    <x v="1"/>
    <s v="Business"/>
    <x v="0"/>
    <x v="6"/>
    <n v="3"/>
    <n v="39.78"/>
    <n v="0.15"/>
    <n v="16.850000000000001"/>
    <n v="101.43900000000001"/>
    <n v="50.550000000000004"/>
    <n v="50.889000000000003"/>
    <n v="0.50167095495815217"/>
    <n v="2026"/>
    <s v="Q2"/>
    <n v="6"/>
    <s v="Jun"/>
  </r>
  <r>
    <n v="929"/>
    <d v="2026-06-29T00:00:00"/>
    <n v="2026"/>
    <s v="Q6"/>
    <n v="6"/>
    <x v="5"/>
    <x v="0"/>
    <x v="0"/>
    <x v="0"/>
    <s v="Returning"/>
    <x v="4"/>
    <x v="10"/>
    <n v="1"/>
    <n v="40.299999999999997"/>
    <n v="0.05"/>
    <n v="14.79"/>
    <n v="38.284999999999997"/>
    <n v="14.79"/>
    <n v="23.494999999999997"/>
    <n v="0.61368682251534545"/>
    <n v="2026"/>
    <s v="Q2"/>
    <n v="6"/>
    <s v="Jun"/>
  </r>
  <r>
    <n v="1089"/>
    <d v="2026-06-29T00:00:00"/>
    <n v="2026"/>
    <s v="Q6"/>
    <n v="6"/>
    <x v="5"/>
    <x v="1"/>
    <x v="11"/>
    <x v="2"/>
    <s v="Returning"/>
    <x v="1"/>
    <x v="1"/>
    <n v="1"/>
    <n v="90.91"/>
    <n v="0.05"/>
    <n v="45.9"/>
    <n v="86.364499999999992"/>
    <n v="45.9"/>
    <n v="40.464499999999994"/>
    <n v="0.46853163047316893"/>
    <n v="2026"/>
    <s v="Q2"/>
    <n v="6"/>
    <s v="Jun"/>
  </r>
  <r>
    <n v="1655"/>
    <d v="2026-06-29T00:00:00"/>
    <n v="2026"/>
    <s v="Q6"/>
    <n v="6"/>
    <x v="5"/>
    <x v="0"/>
    <x v="0"/>
    <x v="1"/>
    <s v="Business"/>
    <x v="2"/>
    <x v="18"/>
    <n v="5"/>
    <n v="162.29"/>
    <n v="0.15"/>
    <n v="86.66"/>
    <n v="689.73249999999996"/>
    <n v="433.29999999999995"/>
    <n v="256.4325"/>
    <n v="0.37178543855770174"/>
    <n v="2026"/>
    <s v="Q2"/>
    <n v="6"/>
    <s v="Jun"/>
  </r>
  <r>
    <n v="1897"/>
    <d v="2026-06-29T00:00:00"/>
    <n v="2026"/>
    <s v="Q6"/>
    <n v="6"/>
    <x v="5"/>
    <x v="1"/>
    <x v="11"/>
    <x v="0"/>
    <s v="Business"/>
    <x v="0"/>
    <x v="4"/>
    <n v="2"/>
    <n v="51.03"/>
    <n v="0"/>
    <n v="22.59"/>
    <n v="102.06"/>
    <n v="45.18"/>
    <n v="56.88"/>
    <n v="0.55731922398589062"/>
    <n v="2026"/>
    <s v="Q2"/>
    <n v="6"/>
    <s v="Jun"/>
  </r>
  <r>
    <n v="2417"/>
    <d v="2026-06-29T00:00:00"/>
    <n v="2026"/>
    <s v="Q6"/>
    <n v="6"/>
    <x v="5"/>
    <x v="1"/>
    <x v="12"/>
    <x v="0"/>
    <s v="Business"/>
    <x v="4"/>
    <x v="16"/>
    <n v="1"/>
    <n v="50.67"/>
    <n v="0"/>
    <n v="22.18"/>
    <n v="50.67"/>
    <n v="22.18"/>
    <n v="28.490000000000002"/>
    <n v="0.56226564041839355"/>
    <n v="2026"/>
    <s v="Q2"/>
    <n v="6"/>
    <s v="Jun"/>
  </r>
  <r>
    <n v="3474"/>
    <d v="2026-06-29T00:00:00"/>
    <n v="2026"/>
    <s v="Q6"/>
    <n v="6"/>
    <x v="5"/>
    <x v="3"/>
    <x v="8"/>
    <x v="1"/>
    <s v="Returning"/>
    <x v="2"/>
    <x v="15"/>
    <n v="10"/>
    <n v="130.62"/>
    <n v="0.05"/>
    <n v="67.05"/>
    <n v="1240.8899999999999"/>
    <n v="670.5"/>
    <n v="570.38999999999987"/>
    <n v="0.45966201677828006"/>
    <n v="2026"/>
    <s v="Q2"/>
    <n v="6"/>
    <s v="Jun"/>
  </r>
  <r>
    <n v="4079"/>
    <d v="2026-06-29T00:00:00"/>
    <n v="2026"/>
    <s v="Q6"/>
    <n v="6"/>
    <x v="5"/>
    <x v="2"/>
    <x v="5"/>
    <x v="0"/>
    <s v="New"/>
    <x v="3"/>
    <x v="7"/>
    <n v="4"/>
    <n v="194.6"/>
    <n v="0"/>
    <n v="104.64"/>
    <n v="778.4"/>
    <n v="418.56"/>
    <n v="359.84"/>
    <n v="0.46228160328879753"/>
    <n v="2026"/>
    <s v="Q2"/>
    <n v="6"/>
    <s v="Jun"/>
  </r>
  <r>
    <n v="45"/>
    <d v="2026-06-30T00:00:00"/>
    <n v="2026"/>
    <s v="Q6"/>
    <n v="6"/>
    <x v="5"/>
    <x v="2"/>
    <x v="2"/>
    <x v="2"/>
    <s v="New"/>
    <x v="1"/>
    <x v="1"/>
    <n v="1"/>
    <n v="94"/>
    <n v="0"/>
    <n v="45.62"/>
    <n v="94"/>
    <n v="45.62"/>
    <n v="48.38"/>
    <n v="0.51468085106382977"/>
    <n v="2026"/>
    <s v="Q2"/>
    <n v="6"/>
    <s v="Jun"/>
  </r>
  <r>
    <n v="2895"/>
    <d v="2026-06-30T00:00:00"/>
    <n v="2026"/>
    <s v="Q6"/>
    <n v="6"/>
    <x v="5"/>
    <x v="3"/>
    <x v="8"/>
    <x v="0"/>
    <s v="Returning"/>
    <x v="4"/>
    <x v="10"/>
    <n v="2"/>
    <n v="40.46"/>
    <n v="0"/>
    <n v="15.15"/>
    <n v="80.92"/>
    <n v="30.3"/>
    <n v="50.620000000000005"/>
    <n v="0.62555610479485912"/>
    <n v="2026"/>
    <s v="Q2"/>
    <n v="6"/>
    <s v="Jun"/>
  </r>
  <r>
    <n v="5158"/>
    <d v="2026-06-30T00:00:00"/>
    <n v="2026"/>
    <s v="Q6"/>
    <n v="6"/>
    <x v="5"/>
    <x v="1"/>
    <x v="6"/>
    <x v="2"/>
    <s v="New"/>
    <x v="1"/>
    <x v="11"/>
    <n v="1"/>
    <n v="156.11000000000001"/>
    <n v="0"/>
    <n v="79.52"/>
    <n v="156.11000000000001"/>
    <n v="79.52"/>
    <n v="76.590000000000018"/>
    <n v="0.49061559157004681"/>
    <n v="2026"/>
    <s v="Q2"/>
    <n v="6"/>
    <s v="Jun"/>
  </r>
  <r>
    <n v="1217"/>
    <d v="2026-07-01T00:00:00"/>
    <n v="2026"/>
    <s v="Q7"/>
    <n v="7"/>
    <x v="6"/>
    <x v="2"/>
    <x v="3"/>
    <x v="0"/>
    <s v="Returning"/>
    <x v="3"/>
    <x v="19"/>
    <n v="2"/>
    <n v="121.78"/>
    <n v="0.1"/>
    <n v="59.62"/>
    <n v="219.20400000000001"/>
    <n v="119.24"/>
    <n v="99.964000000000013"/>
    <n v="0.45603182423678407"/>
    <n v="2026"/>
    <s v="Q3"/>
    <n v="7"/>
    <s v="Jul"/>
  </r>
  <r>
    <n v="2249"/>
    <d v="2026-07-01T00:00:00"/>
    <n v="2026"/>
    <s v="Q7"/>
    <n v="7"/>
    <x v="6"/>
    <x v="0"/>
    <x v="15"/>
    <x v="3"/>
    <s v="New"/>
    <x v="4"/>
    <x v="14"/>
    <n v="3"/>
    <n v="36.22"/>
    <n v="0.1"/>
    <n v="13.83"/>
    <n v="97.793999999999997"/>
    <n v="41.49"/>
    <n v="56.303999999999995"/>
    <n v="0.57574084299650286"/>
    <n v="2026"/>
    <s v="Q3"/>
    <n v="7"/>
    <s v="Jul"/>
  </r>
  <r>
    <n v="2650"/>
    <d v="2026-07-01T00:00:00"/>
    <n v="2026"/>
    <s v="Q7"/>
    <n v="7"/>
    <x v="6"/>
    <x v="3"/>
    <x v="7"/>
    <x v="1"/>
    <s v="Business"/>
    <x v="2"/>
    <x v="18"/>
    <n v="10"/>
    <n v="161.78"/>
    <n v="0.1"/>
    <n v="85.11"/>
    <n v="1456.02"/>
    <n v="851.1"/>
    <n v="604.91999999999996"/>
    <n v="0.4154613260806857"/>
    <n v="2026"/>
    <s v="Q3"/>
    <n v="7"/>
    <s v="Jul"/>
  </r>
  <r>
    <n v="3937"/>
    <d v="2026-07-01T00:00:00"/>
    <n v="2026"/>
    <s v="Q7"/>
    <n v="7"/>
    <x v="6"/>
    <x v="3"/>
    <x v="7"/>
    <x v="0"/>
    <s v="Business"/>
    <x v="3"/>
    <x v="19"/>
    <n v="3"/>
    <n v="126.23"/>
    <n v="0.05"/>
    <n v="61.81"/>
    <n v="359.75549999999998"/>
    <n v="185.43"/>
    <n v="174.32549999999998"/>
    <n v="0.4845666014835075"/>
    <n v="2026"/>
    <s v="Q3"/>
    <n v="7"/>
    <s v="Jul"/>
  </r>
  <r>
    <n v="4122"/>
    <d v="2026-07-01T00:00:00"/>
    <n v="2026"/>
    <s v="Q7"/>
    <n v="7"/>
    <x v="6"/>
    <x v="3"/>
    <x v="8"/>
    <x v="0"/>
    <s v="Returning"/>
    <x v="0"/>
    <x v="0"/>
    <n v="4"/>
    <n v="79.97"/>
    <n v="0.1"/>
    <n v="43.36"/>
    <n v="287.892"/>
    <n v="173.44"/>
    <n v="114.452"/>
    <n v="0.39755185972517471"/>
    <n v="2026"/>
    <s v="Q3"/>
    <n v="7"/>
    <s v="Jul"/>
  </r>
  <r>
    <n v="4589"/>
    <d v="2026-07-01T00:00:00"/>
    <n v="2026"/>
    <s v="Q7"/>
    <n v="7"/>
    <x v="6"/>
    <x v="3"/>
    <x v="8"/>
    <x v="2"/>
    <s v="New"/>
    <x v="0"/>
    <x v="8"/>
    <n v="2"/>
    <n v="102.37"/>
    <n v="0"/>
    <n v="50.25"/>
    <n v="204.74"/>
    <n v="100.5"/>
    <n v="104.24000000000001"/>
    <n v="0.50913353521539517"/>
    <n v="2026"/>
    <s v="Q3"/>
    <n v="7"/>
    <s v="Jul"/>
  </r>
  <r>
    <n v="4873"/>
    <d v="2026-07-01T00:00:00"/>
    <n v="2026"/>
    <s v="Q7"/>
    <n v="7"/>
    <x v="6"/>
    <x v="3"/>
    <x v="13"/>
    <x v="0"/>
    <s v="New"/>
    <x v="0"/>
    <x v="8"/>
    <n v="1"/>
    <n v="102.13"/>
    <n v="0"/>
    <n v="49.17"/>
    <n v="102.13"/>
    <n v="49.17"/>
    <n v="52.959999999999994"/>
    <n v="0.5185547831195535"/>
    <n v="2026"/>
    <s v="Q3"/>
    <n v="7"/>
    <s v="Jul"/>
  </r>
  <r>
    <n v="729"/>
    <d v="2026-07-02T00:00:00"/>
    <n v="2026"/>
    <s v="Q7"/>
    <n v="7"/>
    <x v="6"/>
    <x v="2"/>
    <x v="2"/>
    <x v="0"/>
    <s v="Returning"/>
    <x v="2"/>
    <x v="18"/>
    <n v="1"/>
    <n v="161.82"/>
    <n v="0"/>
    <n v="87.15"/>
    <n v="161.82"/>
    <n v="87.15"/>
    <n v="74.669999999999987"/>
    <n v="0.46143863552094916"/>
    <n v="2026"/>
    <s v="Q3"/>
    <n v="7"/>
    <s v="Jul"/>
  </r>
  <r>
    <n v="906"/>
    <d v="2026-07-02T00:00:00"/>
    <n v="2026"/>
    <s v="Q7"/>
    <n v="7"/>
    <x v="6"/>
    <x v="3"/>
    <x v="8"/>
    <x v="0"/>
    <s v="New"/>
    <x v="0"/>
    <x v="0"/>
    <n v="2"/>
    <n v="83.29"/>
    <n v="0"/>
    <n v="42.45"/>
    <n v="166.58"/>
    <n v="84.9"/>
    <n v="81.680000000000007"/>
    <n v="0.49033497418657701"/>
    <n v="2026"/>
    <s v="Q3"/>
    <n v="7"/>
    <s v="Jul"/>
  </r>
  <r>
    <n v="1531"/>
    <d v="2026-07-02T00:00:00"/>
    <n v="2026"/>
    <s v="Q7"/>
    <n v="7"/>
    <x v="6"/>
    <x v="2"/>
    <x v="16"/>
    <x v="0"/>
    <s v="New"/>
    <x v="2"/>
    <x v="15"/>
    <n v="2"/>
    <n v="136.72999999999999"/>
    <n v="0"/>
    <n v="66.03"/>
    <n v="273.45999999999998"/>
    <n v="132.06"/>
    <n v="141.39999999999998"/>
    <n v="0.5170774519125283"/>
    <n v="2026"/>
    <s v="Q3"/>
    <n v="7"/>
    <s v="Jul"/>
  </r>
  <r>
    <n v="1683"/>
    <d v="2026-07-02T00:00:00"/>
    <n v="2026"/>
    <s v="Q7"/>
    <n v="7"/>
    <x v="6"/>
    <x v="2"/>
    <x v="2"/>
    <x v="3"/>
    <s v="Returning"/>
    <x v="1"/>
    <x v="11"/>
    <n v="2"/>
    <n v="152.44"/>
    <n v="0"/>
    <n v="81.23"/>
    <n v="304.88"/>
    <n v="162.46"/>
    <n v="142.41999999999999"/>
    <n v="0.46713461033849379"/>
    <n v="2026"/>
    <s v="Q3"/>
    <n v="7"/>
    <s v="Jul"/>
  </r>
  <r>
    <n v="2363"/>
    <d v="2026-07-02T00:00:00"/>
    <n v="2026"/>
    <s v="Q7"/>
    <n v="7"/>
    <x v="6"/>
    <x v="3"/>
    <x v="7"/>
    <x v="0"/>
    <s v="New"/>
    <x v="1"/>
    <x v="17"/>
    <n v="2"/>
    <n v="71.28"/>
    <n v="0.1"/>
    <n v="32.67"/>
    <n v="128.304"/>
    <n v="65.34"/>
    <n v="62.963999999999999"/>
    <n v="0.4907407407407407"/>
    <n v="2026"/>
    <s v="Q3"/>
    <n v="7"/>
    <s v="Jul"/>
  </r>
  <r>
    <n v="3858"/>
    <d v="2026-07-02T00:00:00"/>
    <n v="2026"/>
    <s v="Q7"/>
    <n v="7"/>
    <x v="6"/>
    <x v="2"/>
    <x v="3"/>
    <x v="3"/>
    <s v="Returning"/>
    <x v="0"/>
    <x v="0"/>
    <n v="1"/>
    <n v="80.290000000000006"/>
    <n v="0.1"/>
    <n v="43.47"/>
    <n v="72.26100000000001"/>
    <n v="43.47"/>
    <n v="28.791000000000011"/>
    <n v="0.39843068875326948"/>
    <n v="2026"/>
    <s v="Q3"/>
    <n v="7"/>
    <s v="Jul"/>
  </r>
  <r>
    <n v="4233"/>
    <d v="2026-07-02T00:00:00"/>
    <n v="2026"/>
    <s v="Q7"/>
    <n v="7"/>
    <x v="6"/>
    <x v="1"/>
    <x v="6"/>
    <x v="3"/>
    <s v="New"/>
    <x v="1"/>
    <x v="3"/>
    <n v="1"/>
    <n v="142.38"/>
    <n v="0.05"/>
    <n v="77.17"/>
    <n v="135.261"/>
    <n v="77.17"/>
    <n v="58.090999999999994"/>
    <n v="0.42947338848596417"/>
    <n v="2026"/>
    <s v="Q3"/>
    <n v="7"/>
    <s v="Jul"/>
  </r>
  <r>
    <n v="5071"/>
    <d v="2026-07-02T00:00:00"/>
    <n v="2026"/>
    <s v="Q7"/>
    <n v="7"/>
    <x v="6"/>
    <x v="3"/>
    <x v="7"/>
    <x v="0"/>
    <s v="New"/>
    <x v="1"/>
    <x v="1"/>
    <n v="3"/>
    <n v="91.47"/>
    <n v="0.05"/>
    <n v="45.6"/>
    <n v="260.68949999999995"/>
    <n v="136.80000000000001"/>
    <n v="123.88949999999994"/>
    <n v="0.47523778287963253"/>
    <n v="2026"/>
    <s v="Q3"/>
    <n v="7"/>
    <s v="Jul"/>
  </r>
  <r>
    <n v="5174"/>
    <d v="2026-07-02T00:00:00"/>
    <n v="2026"/>
    <s v="Q7"/>
    <n v="7"/>
    <x v="6"/>
    <x v="1"/>
    <x v="11"/>
    <x v="2"/>
    <s v="New"/>
    <x v="2"/>
    <x v="9"/>
    <n v="1"/>
    <n v="45.92"/>
    <n v="0.05"/>
    <n v="17.91"/>
    <n v="43.624000000000002"/>
    <n v="17.91"/>
    <n v="25.714000000000002"/>
    <n v="0.58944617641665142"/>
    <n v="2026"/>
    <s v="Q3"/>
    <n v="7"/>
    <s v="Jul"/>
  </r>
  <r>
    <n v="727"/>
    <d v="2026-07-03T00:00:00"/>
    <n v="2026"/>
    <s v="Q7"/>
    <n v="7"/>
    <x v="6"/>
    <x v="3"/>
    <x v="4"/>
    <x v="2"/>
    <s v="New"/>
    <x v="4"/>
    <x v="14"/>
    <n v="1"/>
    <n v="36.01"/>
    <n v="0"/>
    <n v="14.11"/>
    <n v="36.01"/>
    <n v="14.11"/>
    <n v="21.9"/>
    <n v="0.60816439877811723"/>
    <n v="2026"/>
    <s v="Q3"/>
    <n v="7"/>
    <s v="Jul"/>
  </r>
  <r>
    <n v="1546"/>
    <d v="2026-07-03T00:00:00"/>
    <n v="2026"/>
    <s v="Q7"/>
    <n v="7"/>
    <x v="6"/>
    <x v="3"/>
    <x v="13"/>
    <x v="0"/>
    <s v="Business"/>
    <x v="2"/>
    <x v="18"/>
    <n v="1"/>
    <n v="165.8"/>
    <n v="0.1"/>
    <n v="88.32"/>
    <n v="149.22000000000003"/>
    <n v="88.32"/>
    <n v="60.900000000000034"/>
    <n v="0.40812223562525146"/>
    <n v="2026"/>
    <s v="Q3"/>
    <n v="7"/>
    <s v="Jul"/>
  </r>
  <r>
    <n v="3610"/>
    <d v="2026-07-03T00:00:00"/>
    <n v="2026"/>
    <s v="Q7"/>
    <n v="7"/>
    <x v="6"/>
    <x v="2"/>
    <x v="2"/>
    <x v="1"/>
    <s v="Business"/>
    <x v="4"/>
    <x v="10"/>
    <n v="5"/>
    <n v="40.36"/>
    <n v="0.15"/>
    <n v="14.57"/>
    <n v="171.53"/>
    <n v="72.849999999999994"/>
    <n v="98.68"/>
    <n v="0.57529295167026184"/>
    <n v="2026"/>
    <s v="Q3"/>
    <n v="7"/>
    <s v="Jul"/>
  </r>
  <r>
    <n v="3931"/>
    <d v="2026-07-03T00:00:00"/>
    <n v="2026"/>
    <s v="Q7"/>
    <n v="7"/>
    <x v="6"/>
    <x v="2"/>
    <x v="16"/>
    <x v="1"/>
    <s v="Business"/>
    <x v="1"/>
    <x v="3"/>
    <n v="12"/>
    <n v="143.77000000000001"/>
    <n v="0.1"/>
    <n v="81.680000000000007"/>
    <n v="1552.7160000000003"/>
    <n v="980.16000000000008"/>
    <n v="572.55600000000027"/>
    <n v="0.3687448316369511"/>
    <n v="2026"/>
    <s v="Q3"/>
    <n v="7"/>
    <s v="Jul"/>
  </r>
  <r>
    <n v="3942"/>
    <d v="2026-07-03T00:00:00"/>
    <n v="2026"/>
    <s v="Q7"/>
    <n v="7"/>
    <x v="6"/>
    <x v="1"/>
    <x v="12"/>
    <x v="0"/>
    <s v="New"/>
    <x v="1"/>
    <x v="17"/>
    <n v="2"/>
    <n v="70.5"/>
    <n v="0"/>
    <n v="32.51"/>
    <n v="141"/>
    <n v="65.02"/>
    <n v="75.98"/>
    <n v="0.53886524822695037"/>
    <n v="2026"/>
    <s v="Q3"/>
    <n v="7"/>
    <s v="Jul"/>
  </r>
  <r>
    <n v="4165"/>
    <d v="2026-07-03T00:00:00"/>
    <n v="2026"/>
    <s v="Q7"/>
    <n v="7"/>
    <x v="6"/>
    <x v="1"/>
    <x v="14"/>
    <x v="0"/>
    <s v="New"/>
    <x v="1"/>
    <x v="11"/>
    <n v="2"/>
    <n v="152.88999999999999"/>
    <n v="0"/>
    <n v="81.34"/>
    <n v="305.77999999999997"/>
    <n v="162.68"/>
    <n v="143.09999999999997"/>
    <n v="0.46798351756164558"/>
    <n v="2026"/>
    <s v="Q3"/>
    <n v="7"/>
    <s v="Jul"/>
  </r>
  <r>
    <n v="1149"/>
    <d v="2026-07-04T00:00:00"/>
    <n v="2026"/>
    <s v="Q7"/>
    <n v="7"/>
    <x v="6"/>
    <x v="0"/>
    <x v="15"/>
    <x v="0"/>
    <s v="New"/>
    <x v="0"/>
    <x v="0"/>
    <n v="2"/>
    <n v="81.900000000000006"/>
    <n v="0"/>
    <n v="42.61"/>
    <n v="163.80000000000001"/>
    <n v="85.22"/>
    <n v="78.580000000000013"/>
    <n v="0.47973137973137975"/>
    <n v="2026"/>
    <s v="Q3"/>
    <n v="7"/>
    <s v="Jul"/>
  </r>
  <r>
    <n v="1310"/>
    <d v="2026-07-04T00:00:00"/>
    <n v="2026"/>
    <s v="Q7"/>
    <n v="7"/>
    <x v="6"/>
    <x v="2"/>
    <x v="10"/>
    <x v="2"/>
    <s v="New"/>
    <x v="0"/>
    <x v="8"/>
    <n v="1"/>
    <n v="103.58"/>
    <n v="0"/>
    <n v="51.94"/>
    <n v="103.58"/>
    <n v="51.94"/>
    <n v="51.64"/>
    <n v="0.49855184398532537"/>
    <n v="2026"/>
    <s v="Q3"/>
    <n v="7"/>
    <s v="Jul"/>
  </r>
  <r>
    <n v="2352"/>
    <d v="2026-07-04T00:00:00"/>
    <n v="2026"/>
    <s v="Q7"/>
    <n v="7"/>
    <x v="6"/>
    <x v="2"/>
    <x v="3"/>
    <x v="1"/>
    <s v="Returning"/>
    <x v="1"/>
    <x v="17"/>
    <n v="4"/>
    <n v="69.7"/>
    <n v="0.1"/>
    <n v="32.799999999999997"/>
    <n v="250.92000000000002"/>
    <n v="131.19999999999999"/>
    <n v="119.72000000000003"/>
    <n v="0.47712418300653603"/>
    <n v="2026"/>
    <s v="Q3"/>
    <n v="7"/>
    <s v="Jul"/>
  </r>
  <r>
    <n v="2547"/>
    <d v="2026-07-04T00:00:00"/>
    <n v="2026"/>
    <s v="Q7"/>
    <n v="7"/>
    <x v="6"/>
    <x v="1"/>
    <x v="12"/>
    <x v="0"/>
    <s v="Business"/>
    <x v="4"/>
    <x v="10"/>
    <n v="1"/>
    <n v="40.549999999999997"/>
    <n v="0.05"/>
    <n v="14.44"/>
    <n v="38.522499999999994"/>
    <n v="14.44"/>
    <n v="24.082499999999996"/>
    <n v="0.62515413070283599"/>
    <n v="2026"/>
    <s v="Q3"/>
    <n v="7"/>
    <s v="Jul"/>
  </r>
  <r>
    <n v="2720"/>
    <d v="2026-07-04T00:00:00"/>
    <n v="2026"/>
    <s v="Q7"/>
    <n v="7"/>
    <x v="6"/>
    <x v="3"/>
    <x v="8"/>
    <x v="0"/>
    <s v="New"/>
    <x v="1"/>
    <x v="3"/>
    <n v="2"/>
    <n v="145.88999999999999"/>
    <n v="0"/>
    <n v="80.709999999999994"/>
    <n v="291.77999999999997"/>
    <n v="161.41999999999999"/>
    <n v="130.35999999999999"/>
    <n v="0.4467749674412228"/>
    <n v="2026"/>
    <s v="Q3"/>
    <n v="7"/>
    <s v="Jul"/>
  </r>
  <r>
    <n v="3591"/>
    <d v="2026-07-04T00:00:00"/>
    <n v="2026"/>
    <s v="Q7"/>
    <n v="7"/>
    <x v="6"/>
    <x v="3"/>
    <x v="13"/>
    <x v="0"/>
    <s v="Returning"/>
    <x v="2"/>
    <x v="18"/>
    <n v="1"/>
    <n v="163.25"/>
    <n v="0"/>
    <n v="89.71"/>
    <n v="163.25"/>
    <n v="89.71"/>
    <n v="73.540000000000006"/>
    <n v="0.45047473200612559"/>
    <n v="2026"/>
    <s v="Q3"/>
    <n v="7"/>
    <s v="Jul"/>
  </r>
  <r>
    <n v="3819"/>
    <d v="2026-07-04T00:00:00"/>
    <n v="2026"/>
    <s v="Q7"/>
    <n v="7"/>
    <x v="6"/>
    <x v="1"/>
    <x v="1"/>
    <x v="0"/>
    <s v="Returning"/>
    <x v="4"/>
    <x v="10"/>
    <n v="1"/>
    <n v="40.39"/>
    <n v="0.1"/>
    <n v="14.38"/>
    <n v="36.350999999999999"/>
    <n v="14.38"/>
    <n v="21.970999999999997"/>
    <n v="0.60441253335534095"/>
    <n v="2026"/>
    <s v="Q3"/>
    <n v="7"/>
    <s v="Jul"/>
  </r>
  <r>
    <n v="4869"/>
    <d v="2026-07-04T00:00:00"/>
    <n v="2026"/>
    <s v="Q7"/>
    <n v="7"/>
    <x v="6"/>
    <x v="0"/>
    <x v="15"/>
    <x v="2"/>
    <s v="Returning"/>
    <x v="3"/>
    <x v="7"/>
    <n v="1"/>
    <n v="200.22"/>
    <n v="0"/>
    <n v="104.38"/>
    <n v="200.22"/>
    <n v="104.38"/>
    <n v="95.84"/>
    <n v="0.47867345919488563"/>
    <n v="2026"/>
    <s v="Q3"/>
    <n v="7"/>
    <s v="Jul"/>
  </r>
  <r>
    <n v="4940"/>
    <d v="2026-07-04T00:00:00"/>
    <n v="2026"/>
    <s v="Q7"/>
    <n v="7"/>
    <x v="6"/>
    <x v="1"/>
    <x v="6"/>
    <x v="0"/>
    <s v="Returning"/>
    <x v="2"/>
    <x v="18"/>
    <n v="1"/>
    <n v="164.78"/>
    <n v="0.1"/>
    <n v="88.72"/>
    <n v="148.30199999999999"/>
    <n v="88.72"/>
    <n v="59.581999999999994"/>
    <n v="0.4017612709201494"/>
    <n v="2026"/>
    <s v="Q3"/>
    <n v="7"/>
    <s v="Jul"/>
  </r>
  <r>
    <n v="5164"/>
    <d v="2026-07-04T00:00:00"/>
    <n v="2026"/>
    <s v="Q7"/>
    <n v="7"/>
    <x v="6"/>
    <x v="1"/>
    <x v="14"/>
    <x v="0"/>
    <s v="Returning"/>
    <x v="1"/>
    <x v="3"/>
    <n v="4"/>
    <n v="142.86000000000001"/>
    <n v="0"/>
    <n v="81.62"/>
    <n v="571.44000000000005"/>
    <n v="326.48"/>
    <n v="244.96000000000004"/>
    <n v="0.42867142657146862"/>
    <n v="2026"/>
    <s v="Q3"/>
    <n v="7"/>
    <s v="Jul"/>
  </r>
  <r>
    <n v="659"/>
    <d v="2026-07-05T00:00:00"/>
    <n v="2026"/>
    <s v="Q7"/>
    <n v="7"/>
    <x v="6"/>
    <x v="3"/>
    <x v="13"/>
    <x v="3"/>
    <s v="Business"/>
    <x v="0"/>
    <x v="6"/>
    <n v="1"/>
    <n v="41.18"/>
    <n v="0"/>
    <n v="16.25"/>
    <n v="41.18"/>
    <n v="16.25"/>
    <n v="24.93"/>
    <n v="0.6053909664885867"/>
    <n v="2026"/>
    <s v="Q3"/>
    <n v="7"/>
    <s v="Jul"/>
  </r>
  <r>
    <n v="969"/>
    <d v="2026-07-05T00:00:00"/>
    <n v="2026"/>
    <s v="Q7"/>
    <n v="7"/>
    <x v="6"/>
    <x v="1"/>
    <x v="11"/>
    <x v="1"/>
    <s v="Business"/>
    <x v="4"/>
    <x v="14"/>
    <n v="12"/>
    <n v="35.81"/>
    <n v="0.15"/>
    <n v="14.29"/>
    <n v="365.262"/>
    <n v="171.48"/>
    <n v="193.78200000000001"/>
    <n v="0.53052877112866936"/>
    <n v="2026"/>
    <s v="Q3"/>
    <n v="7"/>
    <s v="Jul"/>
  </r>
  <r>
    <n v="1096"/>
    <d v="2026-07-05T00:00:00"/>
    <n v="2026"/>
    <s v="Q7"/>
    <n v="7"/>
    <x v="6"/>
    <x v="1"/>
    <x v="14"/>
    <x v="2"/>
    <s v="New"/>
    <x v="3"/>
    <x v="5"/>
    <n v="3"/>
    <n v="345.42"/>
    <n v="0"/>
    <n v="198.69"/>
    <n v="1036.26"/>
    <n v="596.06999999999994"/>
    <n v="440.19000000000005"/>
    <n v="0.42478721556366167"/>
    <n v="2026"/>
    <s v="Q3"/>
    <n v="7"/>
    <s v="Jul"/>
  </r>
  <r>
    <n v="1440"/>
    <d v="2026-07-05T00:00:00"/>
    <n v="2026"/>
    <s v="Q7"/>
    <n v="7"/>
    <x v="6"/>
    <x v="3"/>
    <x v="8"/>
    <x v="0"/>
    <s v="Returning"/>
    <x v="0"/>
    <x v="8"/>
    <n v="4"/>
    <n v="101.66"/>
    <n v="0.1"/>
    <n v="51.55"/>
    <n v="365.976"/>
    <n v="206.2"/>
    <n v="159.77600000000001"/>
    <n v="0.43657507596126527"/>
    <n v="2026"/>
    <s v="Q3"/>
    <n v="7"/>
    <s v="Jul"/>
  </r>
  <r>
    <n v="2052"/>
    <d v="2026-07-05T00:00:00"/>
    <n v="2026"/>
    <s v="Q7"/>
    <n v="7"/>
    <x v="6"/>
    <x v="3"/>
    <x v="13"/>
    <x v="0"/>
    <s v="Business"/>
    <x v="1"/>
    <x v="3"/>
    <n v="3"/>
    <n v="146.88999999999999"/>
    <n v="0"/>
    <n v="77.650000000000006"/>
    <n v="440.66999999999996"/>
    <n v="232.95000000000002"/>
    <n v="207.71999999999994"/>
    <n v="0.47137313636054179"/>
    <n v="2026"/>
    <s v="Q3"/>
    <n v="7"/>
    <s v="Jul"/>
  </r>
  <r>
    <n v="2096"/>
    <d v="2026-07-05T00:00:00"/>
    <n v="2026"/>
    <s v="Q7"/>
    <n v="7"/>
    <x v="6"/>
    <x v="3"/>
    <x v="13"/>
    <x v="3"/>
    <s v="Returning"/>
    <x v="2"/>
    <x v="18"/>
    <n v="2"/>
    <n v="161.21"/>
    <n v="0"/>
    <n v="85.2"/>
    <n v="322.42"/>
    <n v="170.4"/>
    <n v="152.02000000000001"/>
    <n v="0.47149680540909372"/>
    <n v="2026"/>
    <s v="Q3"/>
    <n v="7"/>
    <s v="Jul"/>
  </r>
  <r>
    <n v="2488"/>
    <d v="2026-07-05T00:00:00"/>
    <n v="2026"/>
    <s v="Q7"/>
    <n v="7"/>
    <x v="6"/>
    <x v="3"/>
    <x v="8"/>
    <x v="2"/>
    <s v="New"/>
    <x v="1"/>
    <x v="17"/>
    <n v="2"/>
    <n v="71.27"/>
    <n v="0.05"/>
    <n v="32.85"/>
    <n v="135.41299999999998"/>
    <n v="65.7"/>
    <n v="69.71299999999998"/>
    <n v="0.5148176319851121"/>
    <n v="2026"/>
    <s v="Q3"/>
    <n v="7"/>
    <s v="Jul"/>
  </r>
  <r>
    <n v="3220"/>
    <d v="2026-07-05T00:00:00"/>
    <n v="2026"/>
    <s v="Q7"/>
    <n v="7"/>
    <x v="6"/>
    <x v="0"/>
    <x v="9"/>
    <x v="2"/>
    <s v="Returning"/>
    <x v="4"/>
    <x v="16"/>
    <n v="3"/>
    <n v="50.16"/>
    <n v="0.05"/>
    <n v="22.24"/>
    <n v="142.95599999999999"/>
    <n v="66.72"/>
    <n v="76.23599999999999"/>
    <n v="0.53328296818601528"/>
    <n v="2026"/>
    <s v="Q3"/>
    <n v="7"/>
    <s v="Jul"/>
  </r>
  <r>
    <n v="3711"/>
    <d v="2026-07-05T00:00:00"/>
    <n v="2026"/>
    <s v="Q7"/>
    <n v="7"/>
    <x v="6"/>
    <x v="3"/>
    <x v="4"/>
    <x v="3"/>
    <s v="New"/>
    <x v="1"/>
    <x v="3"/>
    <n v="1"/>
    <n v="145.37"/>
    <n v="0.05"/>
    <n v="81.02"/>
    <n v="138.10149999999999"/>
    <n v="81.02"/>
    <n v="57.081499999999991"/>
    <n v="0.41333005072356199"/>
    <n v="2026"/>
    <s v="Q3"/>
    <n v="7"/>
    <s v="Jul"/>
  </r>
  <r>
    <n v="3823"/>
    <d v="2026-07-05T00:00:00"/>
    <n v="2026"/>
    <s v="Q7"/>
    <n v="7"/>
    <x v="6"/>
    <x v="3"/>
    <x v="7"/>
    <x v="2"/>
    <s v="New"/>
    <x v="2"/>
    <x v="9"/>
    <n v="2"/>
    <n v="47.1"/>
    <n v="0"/>
    <n v="17.920000000000002"/>
    <n v="94.2"/>
    <n v="35.840000000000003"/>
    <n v="58.36"/>
    <n v="0.6195329087048832"/>
    <n v="2026"/>
    <s v="Q3"/>
    <n v="7"/>
    <s v="Jul"/>
  </r>
  <r>
    <n v="4058"/>
    <d v="2026-07-05T00:00:00"/>
    <n v="2026"/>
    <s v="Q7"/>
    <n v="7"/>
    <x v="6"/>
    <x v="3"/>
    <x v="13"/>
    <x v="1"/>
    <s v="Business"/>
    <x v="1"/>
    <x v="11"/>
    <n v="5"/>
    <n v="155.09"/>
    <n v="0.1"/>
    <n v="78.52"/>
    <n v="697.90500000000009"/>
    <n v="392.59999999999997"/>
    <n v="305.30500000000012"/>
    <n v="0.43745925305020034"/>
    <n v="2026"/>
    <s v="Q3"/>
    <n v="7"/>
    <s v="Jul"/>
  </r>
  <r>
    <n v="4126"/>
    <d v="2026-07-05T00:00:00"/>
    <n v="2026"/>
    <s v="Q7"/>
    <n v="7"/>
    <x v="6"/>
    <x v="3"/>
    <x v="13"/>
    <x v="0"/>
    <s v="New"/>
    <x v="0"/>
    <x v="0"/>
    <n v="3"/>
    <n v="82.89"/>
    <n v="0"/>
    <n v="42.31"/>
    <n v="248.67000000000002"/>
    <n v="126.93"/>
    <n v="121.74000000000001"/>
    <n v="0.48956448304982508"/>
    <n v="2026"/>
    <s v="Q3"/>
    <n v="7"/>
    <s v="Jul"/>
  </r>
  <r>
    <n v="5080"/>
    <d v="2026-07-05T00:00:00"/>
    <n v="2026"/>
    <s v="Q7"/>
    <n v="7"/>
    <x v="6"/>
    <x v="2"/>
    <x v="3"/>
    <x v="2"/>
    <s v="New"/>
    <x v="0"/>
    <x v="0"/>
    <n v="2"/>
    <n v="80.8"/>
    <n v="0"/>
    <n v="42.21"/>
    <n v="161.6"/>
    <n v="84.42"/>
    <n v="77.179999999999993"/>
    <n v="0.47759900990099008"/>
    <n v="2026"/>
    <s v="Q3"/>
    <n v="7"/>
    <s v="Jul"/>
  </r>
  <r>
    <n v="923"/>
    <d v="2026-07-06T00:00:00"/>
    <n v="2026"/>
    <s v="Q7"/>
    <n v="7"/>
    <x v="6"/>
    <x v="2"/>
    <x v="5"/>
    <x v="0"/>
    <s v="New"/>
    <x v="4"/>
    <x v="10"/>
    <n v="2"/>
    <n v="39.54"/>
    <n v="0.05"/>
    <n v="14.68"/>
    <n v="75.125999999999991"/>
    <n v="29.36"/>
    <n v="45.765999999999991"/>
    <n v="0.60918989431089099"/>
    <n v="2026"/>
    <s v="Q3"/>
    <n v="7"/>
    <s v="Jul"/>
  </r>
  <r>
    <n v="1549"/>
    <d v="2026-07-06T00:00:00"/>
    <n v="2026"/>
    <s v="Q7"/>
    <n v="7"/>
    <x v="6"/>
    <x v="2"/>
    <x v="2"/>
    <x v="0"/>
    <s v="New"/>
    <x v="4"/>
    <x v="12"/>
    <n v="2"/>
    <n v="121.35"/>
    <n v="0"/>
    <n v="71.06"/>
    <n v="242.7"/>
    <n v="142.12"/>
    <n v="100.57999999999998"/>
    <n v="0.41442109600329619"/>
    <n v="2026"/>
    <s v="Q3"/>
    <n v="7"/>
    <s v="Jul"/>
  </r>
  <r>
    <n v="1839"/>
    <d v="2026-07-06T00:00:00"/>
    <n v="2026"/>
    <s v="Q7"/>
    <n v="7"/>
    <x v="6"/>
    <x v="3"/>
    <x v="8"/>
    <x v="2"/>
    <s v="Returning"/>
    <x v="4"/>
    <x v="10"/>
    <n v="1"/>
    <n v="41.37"/>
    <n v="0"/>
    <n v="15.12"/>
    <n v="41.37"/>
    <n v="15.12"/>
    <n v="26.25"/>
    <n v="0.63451776649746194"/>
    <n v="2026"/>
    <s v="Q3"/>
    <n v="7"/>
    <s v="Jul"/>
  </r>
  <r>
    <n v="2053"/>
    <d v="2026-07-06T00:00:00"/>
    <n v="2026"/>
    <s v="Q7"/>
    <n v="7"/>
    <x v="6"/>
    <x v="1"/>
    <x v="12"/>
    <x v="0"/>
    <s v="New"/>
    <x v="0"/>
    <x v="0"/>
    <n v="5"/>
    <n v="81.63"/>
    <n v="0.05"/>
    <n v="42.36"/>
    <n v="387.74249999999995"/>
    <n v="211.8"/>
    <n v="175.94249999999994"/>
    <n v="0.45376119460724568"/>
    <n v="2026"/>
    <s v="Q3"/>
    <n v="7"/>
    <s v="Jul"/>
  </r>
  <r>
    <n v="2342"/>
    <d v="2026-07-06T00:00:00"/>
    <n v="2026"/>
    <s v="Q7"/>
    <n v="7"/>
    <x v="6"/>
    <x v="1"/>
    <x v="1"/>
    <x v="0"/>
    <s v="Returning"/>
    <x v="4"/>
    <x v="14"/>
    <n v="1"/>
    <n v="36.19"/>
    <n v="0"/>
    <n v="13.91"/>
    <n v="36.19"/>
    <n v="13.91"/>
    <n v="22.279999999999998"/>
    <n v="0.61563967946946663"/>
    <n v="2026"/>
    <s v="Q3"/>
    <n v="7"/>
    <s v="Jul"/>
  </r>
  <r>
    <n v="2465"/>
    <d v="2026-07-06T00:00:00"/>
    <n v="2026"/>
    <s v="Q7"/>
    <n v="7"/>
    <x v="6"/>
    <x v="1"/>
    <x v="1"/>
    <x v="3"/>
    <s v="New"/>
    <x v="1"/>
    <x v="3"/>
    <n v="1"/>
    <n v="142.04"/>
    <n v="0"/>
    <n v="81.67"/>
    <n v="142.04"/>
    <n v="81.67"/>
    <n v="60.36999999999999"/>
    <n v="0.4250211208110391"/>
    <n v="2026"/>
    <s v="Q3"/>
    <n v="7"/>
    <s v="Jul"/>
  </r>
  <r>
    <n v="3990"/>
    <d v="2026-07-06T00:00:00"/>
    <n v="2026"/>
    <s v="Q7"/>
    <n v="7"/>
    <x v="6"/>
    <x v="2"/>
    <x v="5"/>
    <x v="0"/>
    <s v="Business"/>
    <x v="2"/>
    <x v="15"/>
    <n v="1"/>
    <n v="133.66999999999999"/>
    <n v="0"/>
    <n v="68.25"/>
    <n v="133.66999999999999"/>
    <n v="68.25"/>
    <n v="65.419999999999987"/>
    <n v="0.48941422907159415"/>
    <n v="2026"/>
    <s v="Q3"/>
    <n v="7"/>
    <s v="Jul"/>
  </r>
  <r>
    <n v="4370"/>
    <d v="2026-07-06T00:00:00"/>
    <n v="2026"/>
    <s v="Q7"/>
    <n v="7"/>
    <x v="6"/>
    <x v="2"/>
    <x v="10"/>
    <x v="0"/>
    <s v="New"/>
    <x v="2"/>
    <x v="18"/>
    <n v="6"/>
    <n v="166.6"/>
    <n v="0"/>
    <n v="88.14"/>
    <n v="999.59999999999991"/>
    <n v="528.84"/>
    <n v="470.75999999999988"/>
    <n v="0.47094837935174061"/>
    <n v="2026"/>
    <s v="Q3"/>
    <n v="7"/>
    <s v="Jul"/>
  </r>
  <r>
    <n v="4856"/>
    <d v="2026-07-06T00:00:00"/>
    <n v="2026"/>
    <s v="Q7"/>
    <n v="7"/>
    <x v="6"/>
    <x v="1"/>
    <x v="12"/>
    <x v="0"/>
    <s v="Returning"/>
    <x v="0"/>
    <x v="8"/>
    <n v="2"/>
    <n v="99.93"/>
    <n v="0.1"/>
    <n v="51.96"/>
    <n v="179.87400000000002"/>
    <n v="103.92"/>
    <n v="75.954000000000022"/>
    <n v="0.422262250241836"/>
    <n v="2026"/>
    <s v="Q3"/>
    <n v="7"/>
    <s v="Jul"/>
  </r>
  <r>
    <n v="337"/>
    <d v="2026-07-07T00:00:00"/>
    <n v="2026"/>
    <s v="Q7"/>
    <n v="7"/>
    <x v="6"/>
    <x v="0"/>
    <x v="15"/>
    <x v="2"/>
    <s v="Returning"/>
    <x v="0"/>
    <x v="8"/>
    <n v="6"/>
    <n v="100.56"/>
    <n v="0"/>
    <n v="49.47"/>
    <n v="603.36"/>
    <n v="296.82"/>
    <n v="306.54000000000002"/>
    <n v="0.508054892601432"/>
    <n v="2026"/>
    <s v="Q3"/>
    <n v="7"/>
    <s v="Jul"/>
  </r>
  <r>
    <n v="1001"/>
    <d v="2026-07-07T00:00:00"/>
    <n v="2026"/>
    <s v="Q7"/>
    <n v="7"/>
    <x v="6"/>
    <x v="0"/>
    <x v="9"/>
    <x v="0"/>
    <s v="Returning"/>
    <x v="3"/>
    <x v="7"/>
    <n v="1"/>
    <n v="200.48"/>
    <n v="0.05"/>
    <n v="104.11"/>
    <n v="190.45599999999999"/>
    <n v="104.11"/>
    <n v="86.345999999999989"/>
    <n v="0.45336455664300412"/>
    <n v="2026"/>
    <s v="Q3"/>
    <n v="7"/>
    <s v="Jul"/>
  </r>
  <r>
    <n v="2424"/>
    <d v="2026-07-07T00:00:00"/>
    <n v="2026"/>
    <s v="Q7"/>
    <n v="7"/>
    <x v="6"/>
    <x v="3"/>
    <x v="8"/>
    <x v="0"/>
    <s v="New"/>
    <x v="0"/>
    <x v="4"/>
    <n v="1"/>
    <n v="51.06"/>
    <n v="0.15"/>
    <n v="22.56"/>
    <n v="43.401000000000003"/>
    <n v="22.56"/>
    <n v="20.841000000000005"/>
    <n v="0.48019630884081022"/>
    <n v="2026"/>
    <s v="Q3"/>
    <n v="7"/>
    <s v="Jul"/>
  </r>
  <r>
    <n v="2751"/>
    <d v="2026-07-07T00:00:00"/>
    <n v="2026"/>
    <s v="Q7"/>
    <n v="7"/>
    <x v="6"/>
    <x v="0"/>
    <x v="15"/>
    <x v="2"/>
    <s v="New"/>
    <x v="4"/>
    <x v="12"/>
    <n v="2"/>
    <n v="125.9"/>
    <n v="0.15"/>
    <n v="70.27"/>
    <n v="214.03"/>
    <n v="140.54"/>
    <n v="73.490000000000009"/>
    <n v="0.34336307994206422"/>
    <n v="2026"/>
    <s v="Q3"/>
    <n v="7"/>
    <s v="Jul"/>
  </r>
  <r>
    <n v="375"/>
    <d v="2026-07-08T00:00:00"/>
    <n v="2026"/>
    <s v="Q7"/>
    <n v="7"/>
    <x v="6"/>
    <x v="1"/>
    <x v="12"/>
    <x v="2"/>
    <s v="Returning"/>
    <x v="3"/>
    <x v="7"/>
    <n v="2"/>
    <n v="192.24"/>
    <n v="0.05"/>
    <n v="103.65"/>
    <n v="365.25599999999997"/>
    <n v="207.3"/>
    <n v="157.95599999999996"/>
    <n v="0.43245285498390162"/>
    <n v="2026"/>
    <s v="Q3"/>
    <n v="7"/>
    <s v="Jul"/>
  </r>
  <r>
    <n v="650"/>
    <d v="2026-07-08T00:00:00"/>
    <n v="2026"/>
    <s v="Q7"/>
    <n v="7"/>
    <x v="6"/>
    <x v="0"/>
    <x v="0"/>
    <x v="0"/>
    <s v="Business"/>
    <x v="4"/>
    <x v="10"/>
    <n v="2"/>
    <n v="40.79"/>
    <n v="0"/>
    <n v="14.61"/>
    <n v="81.58"/>
    <n v="29.22"/>
    <n v="52.36"/>
    <n v="0.64182397646481981"/>
    <n v="2026"/>
    <s v="Q3"/>
    <n v="7"/>
    <s v="Jul"/>
  </r>
  <r>
    <n v="941"/>
    <d v="2026-07-08T00:00:00"/>
    <n v="2026"/>
    <s v="Q7"/>
    <n v="7"/>
    <x v="6"/>
    <x v="0"/>
    <x v="9"/>
    <x v="2"/>
    <s v="New"/>
    <x v="3"/>
    <x v="19"/>
    <n v="2"/>
    <n v="125.73"/>
    <n v="0.15"/>
    <n v="61.75"/>
    <n v="213.74100000000001"/>
    <n v="123.5"/>
    <n v="90.241000000000014"/>
    <n v="0.42219789371248384"/>
    <n v="2026"/>
    <s v="Q3"/>
    <n v="7"/>
    <s v="Jul"/>
  </r>
  <r>
    <n v="2719"/>
    <d v="2026-07-08T00:00:00"/>
    <n v="2026"/>
    <s v="Q7"/>
    <n v="7"/>
    <x v="6"/>
    <x v="0"/>
    <x v="15"/>
    <x v="0"/>
    <s v="Business"/>
    <x v="2"/>
    <x v="18"/>
    <n v="1"/>
    <n v="164.92"/>
    <n v="0"/>
    <n v="89.47"/>
    <n v="164.92"/>
    <n v="89.47"/>
    <n v="75.449999999999989"/>
    <n v="0.45749454280863444"/>
    <n v="2026"/>
    <s v="Q3"/>
    <n v="7"/>
    <s v="Jul"/>
  </r>
  <r>
    <n v="3833"/>
    <d v="2026-07-08T00:00:00"/>
    <n v="2026"/>
    <s v="Q7"/>
    <n v="7"/>
    <x v="6"/>
    <x v="1"/>
    <x v="6"/>
    <x v="2"/>
    <s v="New"/>
    <x v="0"/>
    <x v="8"/>
    <n v="5"/>
    <n v="103.91"/>
    <n v="0"/>
    <n v="51.19"/>
    <n v="519.54999999999995"/>
    <n v="255.95"/>
    <n v="263.59999999999997"/>
    <n v="0.50736214031373306"/>
    <n v="2026"/>
    <s v="Q3"/>
    <n v="7"/>
    <s v="Jul"/>
  </r>
  <r>
    <n v="211"/>
    <d v="2026-07-09T00:00:00"/>
    <n v="2026"/>
    <s v="Q7"/>
    <n v="7"/>
    <x v="6"/>
    <x v="2"/>
    <x v="16"/>
    <x v="1"/>
    <s v="Business"/>
    <x v="0"/>
    <x v="4"/>
    <n v="10"/>
    <n v="49.69"/>
    <n v="0.1"/>
    <n v="21.82"/>
    <n v="447.21"/>
    <n v="218.2"/>
    <n v="229.01"/>
    <n v="0.51208604458755391"/>
    <n v="2026"/>
    <s v="Q3"/>
    <n v="7"/>
    <s v="Jul"/>
  </r>
  <r>
    <n v="392"/>
    <d v="2026-07-09T00:00:00"/>
    <n v="2026"/>
    <s v="Q7"/>
    <n v="7"/>
    <x v="6"/>
    <x v="3"/>
    <x v="7"/>
    <x v="2"/>
    <s v="Returning"/>
    <x v="1"/>
    <x v="1"/>
    <n v="3"/>
    <n v="94.19"/>
    <n v="0"/>
    <n v="44.1"/>
    <n v="282.57"/>
    <n v="132.30000000000001"/>
    <n v="150.26999999999998"/>
    <n v="0.53179743072512997"/>
    <n v="2026"/>
    <s v="Q3"/>
    <n v="7"/>
    <s v="Jul"/>
  </r>
  <r>
    <n v="1302"/>
    <d v="2026-07-09T00:00:00"/>
    <n v="2026"/>
    <s v="Q7"/>
    <n v="7"/>
    <x v="6"/>
    <x v="1"/>
    <x v="14"/>
    <x v="2"/>
    <s v="Returning"/>
    <x v="2"/>
    <x v="9"/>
    <n v="1"/>
    <n v="46.87"/>
    <n v="0"/>
    <n v="18.649999999999999"/>
    <n v="46.87"/>
    <n v="18.649999999999999"/>
    <n v="28.22"/>
    <n v="0.60209088969490077"/>
    <n v="2026"/>
    <s v="Q3"/>
    <n v="7"/>
    <s v="Jul"/>
  </r>
  <r>
    <n v="1366"/>
    <d v="2026-07-09T00:00:00"/>
    <n v="2026"/>
    <s v="Q7"/>
    <n v="7"/>
    <x v="6"/>
    <x v="2"/>
    <x v="16"/>
    <x v="0"/>
    <s v="Returning"/>
    <x v="2"/>
    <x v="2"/>
    <n v="1"/>
    <n v="36.99"/>
    <n v="0.1"/>
    <n v="13.2"/>
    <n v="33.291000000000004"/>
    <n v="13.2"/>
    <n v="20.091000000000005"/>
    <n v="0.60349644047940887"/>
    <n v="2026"/>
    <s v="Q3"/>
    <n v="7"/>
    <s v="Jul"/>
  </r>
  <r>
    <n v="1974"/>
    <d v="2026-07-09T00:00:00"/>
    <n v="2026"/>
    <s v="Q7"/>
    <n v="7"/>
    <x v="6"/>
    <x v="0"/>
    <x v="15"/>
    <x v="0"/>
    <s v="Returning"/>
    <x v="2"/>
    <x v="15"/>
    <n v="1"/>
    <n v="135.44"/>
    <n v="0"/>
    <n v="65.48"/>
    <n v="135.44"/>
    <n v="65.48"/>
    <n v="69.959999999999994"/>
    <n v="0.51653868871825159"/>
    <n v="2026"/>
    <s v="Q3"/>
    <n v="7"/>
    <s v="Jul"/>
  </r>
  <r>
    <n v="2716"/>
    <d v="2026-07-09T00:00:00"/>
    <n v="2026"/>
    <s v="Q7"/>
    <n v="7"/>
    <x v="6"/>
    <x v="1"/>
    <x v="1"/>
    <x v="0"/>
    <s v="New"/>
    <x v="1"/>
    <x v="1"/>
    <n v="3"/>
    <n v="92.25"/>
    <n v="0"/>
    <n v="46.27"/>
    <n v="276.75"/>
    <n v="138.81"/>
    <n v="137.94"/>
    <n v="0.49842818428184282"/>
    <n v="2026"/>
    <s v="Q3"/>
    <n v="7"/>
    <s v="Jul"/>
  </r>
  <r>
    <n v="3161"/>
    <d v="2026-07-09T00:00:00"/>
    <n v="2026"/>
    <s v="Q7"/>
    <n v="7"/>
    <x v="6"/>
    <x v="2"/>
    <x v="5"/>
    <x v="0"/>
    <s v="New"/>
    <x v="3"/>
    <x v="7"/>
    <n v="2"/>
    <n v="192.6"/>
    <n v="0"/>
    <n v="104.89"/>
    <n v="385.2"/>
    <n v="209.78"/>
    <n v="175.42"/>
    <n v="0.45539979231568017"/>
    <n v="2026"/>
    <s v="Q3"/>
    <n v="7"/>
    <s v="Jul"/>
  </r>
  <r>
    <n v="3240"/>
    <d v="2026-07-09T00:00:00"/>
    <n v="2026"/>
    <s v="Q7"/>
    <n v="7"/>
    <x v="6"/>
    <x v="3"/>
    <x v="8"/>
    <x v="0"/>
    <s v="Returning"/>
    <x v="0"/>
    <x v="6"/>
    <n v="1"/>
    <n v="39.94"/>
    <n v="0"/>
    <n v="16.89"/>
    <n v="39.94"/>
    <n v="16.89"/>
    <n v="23.049999999999997"/>
    <n v="0.57711567351026538"/>
    <n v="2026"/>
    <s v="Q3"/>
    <n v="7"/>
    <s v="Jul"/>
  </r>
  <r>
    <n v="3682"/>
    <d v="2026-07-09T00:00:00"/>
    <n v="2026"/>
    <s v="Q7"/>
    <n v="7"/>
    <x v="6"/>
    <x v="2"/>
    <x v="2"/>
    <x v="0"/>
    <s v="Returning"/>
    <x v="1"/>
    <x v="11"/>
    <n v="3"/>
    <n v="150.61000000000001"/>
    <n v="0"/>
    <n v="79.900000000000006"/>
    <n v="451.83000000000004"/>
    <n v="239.70000000000002"/>
    <n v="212.13000000000002"/>
    <n v="0.46949073766682159"/>
    <n v="2026"/>
    <s v="Q3"/>
    <n v="7"/>
    <s v="Jul"/>
  </r>
  <r>
    <n v="4725"/>
    <d v="2026-07-09T00:00:00"/>
    <n v="2026"/>
    <s v="Q7"/>
    <n v="7"/>
    <x v="6"/>
    <x v="3"/>
    <x v="13"/>
    <x v="0"/>
    <s v="Returning"/>
    <x v="1"/>
    <x v="17"/>
    <n v="2"/>
    <n v="71.069999999999993"/>
    <n v="0"/>
    <n v="31.57"/>
    <n v="142.13999999999999"/>
    <n v="63.14"/>
    <n v="78.999999999999986"/>
    <n v="0.55579006613198245"/>
    <n v="2026"/>
    <s v="Q3"/>
    <n v="7"/>
    <s v="Jul"/>
  </r>
  <r>
    <n v="758"/>
    <d v="2026-07-10T00:00:00"/>
    <n v="2026"/>
    <s v="Q7"/>
    <n v="7"/>
    <x v="6"/>
    <x v="0"/>
    <x v="0"/>
    <x v="2"/>
    <s v="New"/>
    <x v="0"/>
    <x v="4"/>
    <n v="1"/>
    <n v="50.78"/>
    <n v="0"/>
    <n v="22.29"/>
    <n v="50.78"/>
    <n v="22.29"/>
    <n v="28.490000000000002"/>
    <n v="0.56104765655769995"/>
    <n v="2026"/>
    <s v="Q3"/>
    <n v="7"/>
    <s v="Jul"/>
  </r>
  <r>
    <n v="1910"/>
    <d v="2026-07-10T00:00:00"/>
    <n v="2026"/>
    <s v="Q7"/>
    <n v="7"/>
    <x v="6"/>
    <x v="0"/>
    <x v="15"/>
    <x v="0"/>
    <s v="Returning"/>
    <x v="1"/>
    <x v="3"/>
    <n v="2"/>
    <n v="141.51"/>
    <n v="0.05"/>
    <n v="77.040000000000006"/>
    <n v="268.86899999999997"/>
    <n v="154.08000000000001"/>
    <n v="114.78899999999996"/>
    <n v="0.42693281858451504"/>
    <n v="2026"/>
    <s v="Q3"/>
    <n v="7"/>
    <s v="Jul"/>
  </r>
  <r>
    <n v="1941"/>
    <d v="2026-07-10T00:00:00"/>
    <n v="2026"/>
    <s v="Q7"/>
    <n v="7"/>
    <x v="6"/>
    <x v="1"/>
    <x v="12"/>
    <x v="3"/>
    <s v="Returning"/>
    <x v="1"/>
    <x v="11"/>
    <n v="1"/>
    <n v="156.44"/>
    <n v="0.1"/>
    <n v="80.72"/>
    <n v="140.79599999999999"/>
    <n v="80.72"/>
    <n v="60.075999999999993"/>
    <n v="0.42668825818915307"/>
    <n v="2026"/>
    <s v="Q3"/>
    <n v="7"/>
    <s v="Jul"/>
  </r>
  <r>
    <n v="2324"/>
    <d v="2026-07-10T00:00:00"/>
    <n v="2026"/>
    <s v="Q7"/>
    <n v="7"/>
    <x v="6"/>
    <x v="1"/>
    <x v="12"/>
    <x v="0"/>
    <s v="New"/>
    <x v="4"/>
    <x v="16"/>
    <n v="2"/>
    <n v="51.75"/>
    <n v="0"/>
    <n v="21.4"/>
    <n v="103.5"/>
    <n v="42.8"/>
    <n v="60.7"/>
    <n v="0.58647342995169083"/>
    <n v="2026"/>
    <s v="Q3"/>
    <n v="7"/>
    <s v="Jul"/>
  </r>
  <r>
    <n v="2869"/>
    <d v="2026-07-10T00:00:00"/>
    <n v="2026"/>
    <s v="Q7"/>
    <n v="7"/>
    <x v="6"/>
    <x v="2"/>
    <x v="5"/>
    <x v="3"/>
    <s v="New"/>
    <x v="3"/>
    <x v="13"/>
    <n v="1"/>
    <n v="82.23"/>
    <n v="0.1"/>
    <n v="38.340000000000003"/>
    <n v="74.007000000000005"/>
    <n v="38.340000000000003"/>
    <n v="35.667000000000002"/>
    <n v="0.48194089748267055"/>
    <n v="2026"/>
    <s v="Q3"/>
    <n v="7"/>
    <s v="Jul"/>
  </r>
  <r>
    <n v="3236"/>
    <d v="2026-07-10T00:00:00"/>
    <n v="2026"/>
    <s v="Q7"/>
    <n v="7"/>
    <x v="6"/>
    <x v="1"/>
    <x v="6"/>
    <x v="0"/>
    <s v="New"/>
    <x v="1"/>
    <x v="3"/>
    <n v="1"/>
    <n v="144.16999999999999"/>
    <n v="0.1"/>
    <n v="78.13"/>
    <n v="129.75299999999999"/>
    <n v="78.13"/>
    <n v="51.62299999999999"/>
    <n v="0.39785592625989374"/>
    <n v="2026"/>
    <s v="Q3"/>
    <n v="7"/>
    <s v="Jul"/>
  </r>
  <r>
    <n v="3582"/>
    <d v="2026-07-10T00:00:00"/>
    <n v="2026"/>
    <s v="Q7"/>
    <n v="7"/>
    <x v="6"/>
    <x v="1"/>
    <x v="12"/>
    <x v="0"/>
    <s v="Returning"/>
    <x v="3"/>
    <x v="13"/>
    <n v="4"/>
    <n v="82.47"/>
    <n v="0"/>
    <n v="40.22"/>
    <n v="329.88"/>
    <n v="160.88"/>
    <n v="169"/>
    <n v="0.51230750575967021"/>
    <n v="2026"/>
    <s v="Q3"/>
    <n v="7"/>
    <s v="Jul"/>
  </r>
  <r>
    <n v="3715"/>
    <d v="2026-07-10T00:00:00"/>
    <n v="2026"/>
    <s v="Q7"/>
    <n v="7"/>
    <x v="6"/>
    <x v="3"/>
    <x v="8"/>
    <x v="0"/>
    <s v="New"/>
    <x v="3"/>
    <x v="19"/>
    <n v="1"/>
    <n v="122.14"/>
    <n v="0.15"/>
    <n v="59.87"/>
    <n v="103.819"/>
    <n v="59.87"/>
    <n v="43.949000000000005"/>
    <n v="0.42332328379198414"/>
    <n v="2026"/>
    <s v="Q3"/>
    <n v="7"/>
    <s v="Jul"/>
  </r>
  <r>
    <n v="3940"/>
    <d v="2026-07-10T00:00:00"/>
    <n v="2026"/>
    <s v="Q7"/>
    <n v="7"/>
    <x v="6"/>
    <x v="2"/>
    <x v="16"/>
    <x v="2"/>
    <s v="Returning"/>
    <x v="1"/>
    <x v="3"/>
    <n v="3"/>
    <n v="143.59"/>
    <n v="0"/>
    <n v="78.91"/>
    <n v="430.77"/>
    <n v="236.73"/>
    <n v="194.04"/>
    <n v="0.45044919562643637"/>
    <n v="2026"/>
    <s v="Q3"/>
    <n v="7"/>
    <s v="Jul"/>
  </r>
  <r>
    <n v="4760"/>
    <d v="2026-07-10T00:00:00"/>
    <n v="2026"/>
    <s v="Q7"/>
    <n v="7"/>
    <x v="6"/>
    <x v="3"/>
    <x v="13"/>
    <x v="0"/>
    <s v="Business"/>
    <x v="1"/>
    <x v="11"/>
    <n v="2"/>
    <n v="157.66"/>
    <n v="0"/>
    <n v="78.760000000000005"/>
    <n v="315.32"/>
    <n v="157.52000000000001"/>
    <n v="157.79999999999998"/>
    <n v="0.50044399340352652"/>
    <n v="2026"/>
    <s v="Q3"/>
    <n v="7"/>
    <s v="Jul"/>
  </r>
  <r>
    <n v="4768"/>
    <d v="2026-07-10T00:00:00"/>
    <n v="2026"/>
    <s v="Q7"/>
    <n v="7"/>
    <x v="6"/>
    <x v="1"/>
    <x v="1"/>
    <x v="0"/>
    <s v="Business"/>
    <x v="0"/>
    <x v="8"/>
    <n v="1"/>
    <n v="101.58"/>
    <n v="0"/>
    <n v="49.83"/>
    <n v="101.58"/>
    <n v="49.83"/>
    <n v="51.75"/>
    <n v="0.50945067926757237"/>
    <n v="2026"/>
    <s v="Q3"/>
    <n v="7"/>
    <s v="Jul"/>
  </r>
  <r>
    <n v="5025"/>
    <d v="2026-07-10T00:00:00"/>
    <n v="2026"/>
    <s v="Q7"/>
    <n v="7"/>
    <x v="6"/>
    <x v="2"/>
    <x v="3"/>
    <x v="0"/>
    <s v="Returning"/>
    <x v="2"/>
    <x v="18"/>
    <n v="4"/>
    <n v="166.71"/>
    <n v="0"/>
    <n v="86.55"/>
    <n v="666.84"/>
    <n v="346.2"/>
    <n v="320.64000000000004"/>
    <n v="0.48083498290444487"/>
    <n v="2026"/>
    <s v="Q3"/>
    <n v="7"/>
    <s v="Jul"/>
  </r>
  <r>
    <n v="165"/>
    <d v="2026-07-11T00:00:00"/>
    <n v="2026"/>
    <s v="Q7"/>
    <n v="7"/>
    <x v="6"/>
    <x v="1"/>
    <x v="12"/>
    <x v="2"/>
    <s v="New"/>
    <x v="0"/>
    <x v="0"/>
    <n v="2"/>
    <n v="83.33"/>
    <n v="0"/>
    <n v="42.11"/>
    <n v="166.66"/>
    <n v="84.22"/>
    <n v="82.44"/>
    <n v="0.49465978639145564"/>
    <n v="2026"/>
    <s v="Q3"/>
    <n v="7"/>
    <s v="Jul"/>
  </r>
  <r>
    <n v="198"/>
    <d v="2026-07-11T00:00:00"/>
    <n v="2026"/>
    <s v="Q7"/>
    <n v="7"/>
    <x v="6"/>
    <x v="0"/>
    <x v="15"/>
    <x v="0"/>
    <s v="New"/>
    <x v="1"/>
    <x v="17"/>
    <n v="2"/>
    <n v="71.77"/>
    <n v="0.05"/>
    <n v="32.9"/>
    <n v="136.363"/>
    <n v="65.8"/>
    <n v="70.563000000000002"/>
    <n v="0.5174644148339359"/>
    <n v="2026"/>
    <s v="Q3"/>
    <n v="7"/>
    <s v="Jul"/>
  </r>
  <r>
    <n v="1480"/>
    <d v="2026-07-11T00:00:00"/>
    <n v="2026"/>
    <s v="Q7"/>
    <n v="7"/>
    <x v="6"/>
    <x v="0"/>
    <x v="15"/>
    <x v="0"/>
    <s v="New"/>
    <x v="2"/>
    <x v="18"/>
    <n v="3"/>
    <n v="164.5"/>
    <n v="0"/>
    <n v="87.06"/>
    <n v="493.5"/>
    <n v="261.18"/>
    <n v="232.32"/>
    <n v="0.47075987841945288"/>
    <n v="2026"/>
    <s v="Q3"/>
    <n v="7"/>
    <s v="Jul"/>
  </r>
  <r>
    <n v="1990"/>
    <d v="2026-07-11T00:00:00"/>
    <n v="2026"/>
    <s v="Q7"/>
    <n v="7"/>
    <x v="6"/>
    <x v="0"/>
    <x v="15"/>
    <x v="0"/>
    <s v="Returning"/>
    <x v="3"/>
    <x v="13"/>
    <n v="3"/>
    <n v="82.28"/>
    <n v="0.1"/>
    <n v="39.51"/>
    <n v="222.15600000000001"/>
    <n v="118.53"/>
    <n v="103.626"/>
    <n v="0.46645600388915898"/>
    <n v="2026"/>
    <s v="Q3"/>
    <n v="7"/>
    <s v="Jul"/>
  </r>
  <r>
    <n v="2298"/>
    <d v="2026-07-11T00:00:00"/>
    <n v="2026"/>
    <s v="Q7"/>
    <n v="7"/>
    <x v="6"/>
    <x v="2"/>
    <x v="2"/>
    <x v="2"/>
    <s v="New"/>
    <x v="0"/>
    <x v="8"/>
    <n v="2"/>
    <n v="103.17"/>
    <n v="0"/>
    <n v="50.49"/>
    <n v="206.34"/>
    <n v="100.98"/>
    <n v="105.36"/>
    <n v="0.51061355045071244"/>
    <n v="2026"/>
    <s v="Q3"/>
    <n v="7"/>
    <s v="Jul"/>
  </r>
  <r>
    <n v="2886"/>
    <d v="2026-07-11T00:00:00"/>
    <n v="2026"/>
    <s v="Q7"/>
    <n v="7"/>
    <x v="6"/>
    <x v="0"/>
    <x v="15"/>
    <x v="0"/>
    <s v="New"/>
    <x v="0"/>
    <x v="4"/>
    <n v="1"/>
    <n v="50.33"/>
    <n v="0.05"/>
    <n v="22.06"/>
    <n v="47.813499999999998"/>
    <n v="22.06"/>
    <n v="25.753499999999999"/>
    <n v="0.53862402877848303"/>
    <n v="2026"/>
    <s v="Q3"/>
    <n v="7"/>
    <s v="Jul"/>
  </r>
  <r>
    <n v="2893"/>
    <d v="2026-07-11T00:00:00"/>
    <n v="2026"/>
    <s v="Q7"/>
    <n v="7"/>
    <x v="6"/>
    <x v="1"/>
    <x v="11"/>
    <x v="1"/>
    <s v="Business"/>
    <x v="1"/>
    <x v="3"/>
    <n v="6"/>
    <n v="142.78"/>
    <n v="0.15"/>
    <n v="80.38"/>
    <n v="728.178"/>
    <n v="482.28"/>
    <n v="245.89800000000002"/>
    <n v="0.33768941110552642"/>
    <n v="2026"/>
    <s v="Q3"/>
    <n v="7"/>
    <s v="Jul"/>
  </r>
  <r>
    <n v="2939"/>
    <d v="2026-07-11T00:00:00"/>
    <n v="2026"/>
    <s v="Q7"/>
    <n v="7"/>
    <x v="6"/>
    <x v="1"/>
    <x v="6"/>
    <x v="0"/>
    <s v="New"/>
    <x v="3"/>
    <x v="7"/>
    <n v="1"/>
    <n v="195.38"/>
    <n v="0.05"/>
    <n v="101.67"/>
    <n v="185.61099999999999"/>
    <n v="101.67"/>
    <n v="83.940999999999988"/>
    <n v="0.45224151585843508"/>
    <n v="2026"/>
    <s v="Q3"/>
    <n v="7"/>
    <s v="Jul"/>
  </r>
  <r>
    <n v="3249"/>
    <d v="2026-07-11T00:00:00"/>
    <n v="2026"/>
    <s v="Q7"/>
    <n v="7"/>
    <x v="6"/>
    <x v="3"/>
    <x v="4"/>
    <x v="2"/>
    <s v="Returning"/>
    <x v="0"/>
    <x v="8"/>
    <n v="5"/>
    <n v="104.8"/>
    <n v="0"/>
    <n v="50.94"/>
    <n v="524"/>
    <n v="254.7"/>
    <n v="269.3"/>
    <n v="0.51393129770992374"/>
    <n v="2026"/>
    <s v="Q3"/>
    <n v="7"/>
    <s v="Jul"/>
  </r>
  <r>
    <n v="3832"/>
    <d v="2026-07-11T00:00:00"/>
    <n v="2026"/>
    <s v="Q7"/>
    <n v="7"/>
    <x v="6"/>
    <x v="3"/>
    <x v="7"/>
    <x v="0"/>
    <s v="Returning"/>
    <x v="3"/>
    <x v="13"/>
    <n v="3"/>
    <n v="82.26"/>
    <n v="0"/>
    <n v="40.020000000000003"/>
    <n v="246.78000000000003"/>
    <n v="120.06"/>
    <n v="126.72000000000003"/>
    <n v="0.51349380014587898"/>
    <n v="2026"/>
    <s v="Q3"/>
    <n v="7"/>
    <s v="Jul"/>
  </r>
  <r>
    <n v="3868"/>
    <d v="2026-07-11T00:00:00"/>
    <n v="2026"/>
    <s v="Q7"/>
    <n v="7"/>
    <x v="6"/>
    <x v="2"/>
    <x v="10"/>
    <x v="0"/>
    <s v="Business"/>
    <x v="1"/>
    <x v="1"/>
    <n v="1"/>
    <n v="90.79"/>
    <n v="0"/>
    <n v="46.39"/>
    <n v="90.79"/>
    <n v="46.39"/>
    <n v="44.400000000000006"/>
    <n v="0.4890406432426479"/>
    <n v="2026"/>
    <s v="Q3"/>
    <n v="7"/>
    <s v="Jul"/>
  </r>
  <r>
    <n v="4365"/>
    <d v="2026-07-11T00:00:00"/>
    <n v="2026"/>
    <s v="Q7"/>
    <n v="7"/>
    <x v="6"/>
    <x v="1"/>
    <x v="11"/>
    <x v="0"/>
    <s v="Returning"/>
    <x v="0"/>
    <x v="6"/>
    <n v="1"/>
    <n v="41.33"/>
    <n v="0"/>
    <n v="17.2"/>
    <n v="41.33"/>
    <n v="17.2"/>
    <n v="24.13"/>
    <n v="0.58383740624243896"/>
    <n v="2026"/>
    <s v="Q3"/>
    <n v="7"/>
    <s v="Jul"/>
  </r>
  <r>
    <n v="314"/>
    <d v="2026-07-12T00:00:00"/>
    <n v="2026"/>
    <s v="Q7"/>
    <n v="7"/>
    <x v="6"/>
    <x v="2"/>
    <x v="2"/>
    <x v="0"/>
    <s v="Returning"/>
    <x v="4"/>
    <x v="10"/>
    <n v="2"/>
    <n v="41.09"/>
    <n v="0.05"/>
    <n v="14.54"/>
    <n v="78.070999999999998"/>
    <n v="29.08"/>
    <n v="48.991"/>
    <n v="0.62751854081541159"/>
    <n v="2026"/>
    <s v="Q3"/>
    <n v="7"/>
    <s v="Jul"/>
  </r>
  <r>
    <n v="552"/>
    <d v="2026-07-12T00:00:00"/>
    <n v="2026"/>
    <s v="Q7"/>
    <n v="7"/>
    <x v="6"/>
    <x v="1"/>
    <x v="12"/>
    <x v="1"/>
    <s v="Business"/>
    <x v="3"/>
    <x v="13"/>
    <n v="5"/>
    <n v="82.39"/>
    <n v="0.05"/>
    <n v="39.479999999999997"/>
    <n v="391.35249999999996"/>
    <n v="197.39999999999998"/>
    <n v="193.95249999999999"/>
    <n v="0.49559540312122702"/>
    <n v="2026"/>
    <s v="Q3"/>
    <n v="7"/>
    <s v="Jul"/>
  </r>
  <r>
    <n v="1317"/>
    <d v="2026-07-12T00:00:00"/>
    <n v="2026"/>
    <s v="Q7"/>
    <n v="7"/>
    <x v="6"/>
    <x v="1"/>
    <x v="14"/>
    <x v="0"/>
    <s v="Business"/>
    <x v="4"/>
    <x v="14"/>
    <n v="3"/>
    <n v="37"/>
    <n v="0"/>
    <n v="13.69"/>
    <n v="111"/>
    <n v="41.07"/>
    <n v="69.930000000000007"/>
    <n v="0.63000000000000012"/>
    <n v="2026"/>
    <s v="Q3"/>
    <n v="7"/>
    <s v="Jul"/>
  </r>
  <r>
    <n v="1515"/>
    <d v="2026-07-12T00:00:00"/>
    <n v="2026"/>
    <s v="Q7"/>
    <n v="7"/>
    <x v="6"/>
    <x v="3"/>
    <x v="8"/>
    <x v="2"/>
    <s v="New"/>
    <x v="4"/>
    <x v="10"/>
    <n v="2"/>
    <n v="40.9"/>
    <n v="0"/>
    <n v="14.81"/>
    <n v="81.8"/>
    <n v="29.62"/>
    <n v="52.179999999999993"/>
    <n v="0.63789731051344734"/>
    <n v="2026"/>
    <s v="Q3"/>
    <n v="7"/>
    <s v="Jul"/>
  </r>
  <r>
    <n v="1674"/>
    <d v="2026-07-12T00:00:00"/>
    <n v="2026"/>
    <s v="Q7"/>
    <n v="7"/>
    <x v="6"/>
    <x v="0"/>
    <x v="0"/>
    <x v="0"/>
    <s v="New"/>
    <x v="4"/>
    <x v="12"/>
    <n v="1"/>
    <n v="123.33"/>
    <n v="0.1"/>
    <n v="70.900000000000006"/>
    <n v="110.997"/>
    <n v="70.900000000000006"/>
    <n v="40.096999999999994"/>
    <n v="0.36124399758552028"/>
    <n v="2026"/>
    <s v="Q3"/>
    <n v="7"/>
    <s v="Jul"/>
  </r>
  <r>
    <n v="2407"/>
    <d v="2026-07-12T00:00:00"/>
    <n v="2026"/>
    <s v="Q7"/>
    <n v="7"/>
    <x v="6"/>
    <x v="1"/>
    <x v="12"/>
    <x v="3"/>
    <s v="Business"/>
    <x v="1"/>
    <x v="11"/>
    <n v="1"/>
    <n v="153.25"/>
    <n v="0.15"/>
    <n v="78.28"/>
    <n v="130.26249999999999"/>
    <n v="78.28"/>
    <n v="51.982499999999987"/>
    <n v="0.39905959121005657"/>
    <n v="2026"/>
    <s v="Q3"/>
    <n v="7"/>
    <s v="Jul"/>
  </r>
  <r>
    <n v="2817"/>
    <d v="2026-07-12T00:00:00"/>
    <n v="2026"/>
    <s v="Q7"/>
    <n v="7"/>
    <x v="6"/>
    <x v="3"/>
    <x v="7"/>
    <x v="3"/>
    <s v="New"/>
    <x v="2"/>
    <x v="15"/>
    <n v="3"/>
    <n v="134.43"/>
    <n v="0.1"/>
    <n v="65.78"/>
    <n v="362.96100000000001"/>
    <n v="197.34"/>
    <n v="165.62100000000001"/>
    <n v="0.45630522287518493"/>
    <n v="2026"/>
    <s v="Q3"/>
    <n v="7"/>
    <s v="Jul"/>
  </r>
  <r>
    <n v="3059"/>
    <d v="2026-07-12T00:00:00"/>
    <n v="2026"/>
    <s v="Q7"/>
    <n v="7"/>
    <x v="6"/>
    <x v="0"/>
    <x v="0"/>
    <x v="0"/>
    <s v="Returning"/>
    <x v="1"/>
    <x v="1"/>
    <n v="1"/>
    <n v="93.73"/>
    <n v="0.05"/>
    <n v="44.51"/>
    <n v="89.043499999999995"/>
    <n v="44.51"/>
    <n v="44.533499999999997"/>
    <n v="0.50013195797559618"/>
    <n v="2026"/>
    <s v="Q3"/>
    <n v="7"/>
    <s v="Jul"/>
  </r>
  <r>
    <n v="3210"/>
    <d v="2026-07-12T00:00:00"/>
    <n v="2026"/>
    <s v="Q7"/>
    <n v="7"/>
    <x v="6"/>
    <x v="0"/>
    <x v="0"/>
    <x v="0"/>
    <s v="Returning"/>
    <x v="2"/>
    <x v="2"/>
    <n v="1"/>
    <n v="37.090000000000003"/>
    <n v="0"/>
    <n v="13.43"/>
    <n v="37.090000000000003"/>
    <n v="13.43"/>
    <n v="23.660000000000004"/>
    <n v="0.63790779185764357"/>
    <n v="2026"/>
    <s v="Q3"/>
    <n v="7"/>
    <s v="Jul"/>
  </r>
  <r>
    <n v="3670"/>
    <d v="2026-07-12T00:00:00"/>
    <n v="2026"/>
    <s v="Q7"/>
    <n v="7"/>
    <x v="6"/>
    <x v="0"/>
    <x v="0"/>
    <x v="2"/>
    <s v="New"/>
    <x v="2"/>
    <x v="9"/>
    <n v="1"/>
    <n v="45.43"/>
    <n v="0"/>
    <n v="18.66"/>
    <n v="45.43"/>
    <n v="18.66"/>
    <n v="26.77"/>
    <n v="0.58925819942769098"/>
    <n v="2026"/>
    <s v="Q3"/>
    <n v="7"/>
    <s v="Jul"/>
  </r>
  <r>
    <n v="4017"/>
    <d v="2026-07-12T00:00:00"/>
    <n v="2026"/>
    <s v="Q7"/>
    <n v="7"/>
    <x v="6"/>
    <x v="3"/>
    <x v="8"/>
    <x v="3"/>
    <s v="New"/>
    <x v="4"/>
    <x v="10"/>
    <n v="1"/>
    <n v="39.5"/>
    <n v="0.1"/>
    <n v="14.86"/>
    <n v="35.550000000000004"/>
    <n v="14.86"/>
    <n v="20.690000000000005"/>
    <n v="0.58199718706047832"/>
    <n v="2026"/>
    <s v="Q3"/>
    <n v="7"/>
    <s v="Jul"/>
  </r>
  <r>
    <n v="5012"/>
    <d v="2026-07-12T00:00:00"/>
    <n v="2026"/>
    <s v="Q7"/>
    <n v="7"/>
    <x v="6"/>
    <x v="2"/>
    <x v="16"/>
    <x v="2"/>
    <s v="Returning"/>
    <x v="4"/>
    <x v="12"/>
    <n v="2"/>
    <n v="123.58"/>
    <n v="0.1"/>
    <n v="68.739999999999995"/>
    <n v="222.44399999999999"/>
    <n v="137.47999999999999"/>
    <n v="84.963999999999999"/>
    <n v="0.3819568071065077"/>
    <n v="2026"/>
    <s v="Q3"/>
    <n v="7"/>
    <s v="Jul"/>
  </r>
  <r>
    <n v="884"/>
    <d v="2026-07-13T00:00:00"/>
    <n v="2026"/>
    <s v="Q7"/>
    <n v="7"/>
    <x v="6"/>
    <x v="3"/>
    <x v="13"/>
    <x v="2"/>
    <s v="Returning"/>
    <x v="0"/>
    <x v="8"/>
    <n v="1"/>
    <n v="103.61"/>
    <n v="0"/>
    <n v="51.84"/>
    <n v="103.61"/>
    <n v="51.84"/>
    <n v="51.769999999999996"/>
    <n v="0.49966219476884466"/>
    <n v="2026"/>
    <s v="Q3"/>
    <n v="7"/>
    <s v="Jul"/>
  </r>
  <r>
    <n v="1025"/>
    <d v="2026-07-13T00:00:00"/>
    <n v="2026"/>
    <s v="Q7"/>
    <n v="7"/>
    <x v="6"/>
    <x v="2"/>
    <x v="2"/>
    <x v="2"/>
    <s v="Returning"/>
    <x v="1"/>
    <x v="3"/>
    <n v="2"/>
    <n v="145.75"/>
    <n v="0.05"/>
    <n v="79.319999999999993"/>
    <n v="276.92500000000001"/>
    <n v="158.63999999999999"/>
    <n v="118.28500000000003"/>
    <n v="0.42713731154644768"/>
    <n v="2026"/>
    <s v="Q3"/>
    <n v="7"/>
    <s v="Jul"/>
  </r>
  <r>
    <n v="1279"/>
    <d v="2026-07-13T00:00:00"/>
    <n v="2026"/>
    <s v="Q7"/>
    <n v="7"/>
    <x v="6"/>
    <x v="3"/>
    <x v="8"/>
    <x v="3"/>
    <s v="New"/>
    <x v="3"/>
    <x v="7"/>
    <n v="2"/>
    <n v="193.76"/>
    <n v="0.1"/>
    <n v="104.66"/>
    <n v="348.76799999999997"/>
    <n v="209.32"/>
    <n v="139.44799999999998"/>
    <n v="0.39983025965684921"/>
    <n v="2026"/>
    <s v="Q3"/>
    <n v="7"/>
    <s v="Jul"/>
  </r>
  <r>
    <n v="1534"/>
    <d v="2026-07-13T00:00:00"/>
    <n v="2026"/>
    <s v="Q7"/>
    <n v="7"/>
    <x v="6"/>
    <x v="2"/>
    <x v="16"/>
    <x v="0"/>
    <s v="Returning"/>
    <x v="1"/>
    <x v="3"/>
    <n v="2"/>
    <n v="146.09"/>
    <n v="0.1"/>
    <n v="79.36"/>
    <n v="262.96199999999999"/>
    <n v="158.72"/>
    <n v="104.24199999999999"/>
    <n v="0.39641469109605187"/>
    <n v="2026"/>
    <s v="Q3"/>
    <n v="7"/>
    <s v="Jul"/>
  </r>
  <r>
    <n v="2147"/>
    <d v="2026-07-13T00:00:00"/>
    <n v="2026"/>
    <s v="Q7"/>
    <n v="7"/>
    <x v="6"/>
    <x v="1"/>
    <x v="14"/>
    <x v="2"/>
    <s v="New"/>
    <x v="2"/>
    <x v="15"/>
    <n v="1"/>
    <n v="131.91999999999999"/>
    <n v="0"/>
    <n v="66.19"/>
    <n v="131.91999999999999"/>
    <n v="66.19"/>
    <n v="65.72999999999999"/>
    <n v="0.49825651910248631"/>
    <n v="2026"/>
    <s v="Q3"/>
    <n v="7"/>
    <s v="Jul"/>
  </r>
  <r>
    <n v="2385"/>
    <d v="2026-07-13T00:00:00"/>
    <n v="2026"/>
    <s v="Q7"/>
    <n v="7"/>
    <x v="6"/>
    <x v="1"/>
    <x v="11"/>
    <x v="1"/>
    <s v="Business"/>
    <x v="3"/>
    <x v="13"/>
    <n v="6"/>
    <n v="83.28"/>
    <n v="0.15"/>
    <n v="38.76"/>
    <n v="424.72800000000001"/>
    <n v="232.56"/>
    <n v="192.16800000000001"/>
    <n v="0.45244956772334294"/>
    <n v="2026"/>
    <s v="Q3"/>
    <n v="7"/>
    <s v="Jul"/>
  </r>
  <r>
    <n v="2517"/>
    <d v="2026-07-13T00:00:00"/>
    <n v="2026"/>
    <s v="Q7"/>
    <n v="7"/>
    <x v="6"/>
    <x v="1"/>
    <x v="6"/>
    <x v="0"/>
    <s v="New"/>
    <x v="2"/>
    <x v="2"/>
    <n v="1"/>
    <n v="36.479999999999997"/>
    <n v="0.05"/>
    <n v="13.22"/>
    <n v="34.655999999999999"/>
    <n v="13.22"/>
    <n v="21.436"/>
    <n v="0.61853647276084955"/>
    <n v="2026"/>
    <s v="Q3"/>
    <n v="7"/>
    <s v="Jul"/>
  </r>
  <r>
    <n v="2746"/>
    <d v="2026-07-13T00:00:00"/>
    <n v="2026"/>
    <s v="Q7"/>
    <n v="7"/>
    <x v="6"/>
    <x v="0"/>
    <x v="0"/>
    <x v="2"/>
    <s v="New"/>
    <x v="1"/>
    <x v="11"/>
    <n v="3"/>
    <n v="155.44"/>
    <n v="0.05"/>
    <n v="79.95"/>
    <n v="443.00399999999996"/>
    <n v="239.85000000000002"/>
    <n v="203.15399999999994"/>
    <n v="0.45858276674702703"/>
    <n v="2026"/>
    <s v="Q3"/>
    <n v="7"/>
    <s v="Jul"/>
  </r>
  <r>
    <n v="3297"/>
    <d v="2026-07-13T00:00:00"/>
    <n v="2026"/>
    <s v="Q7"/>
    <n v="7"/>
    <x v="6"/>
    <x v="0"/>
    <x v="15"/>
    <x v="1"/>
    <s v="Returning"/>
    <x v="4"/>
    <x v="10"/>
    <n v="6"/>
    <n v="40.58"/>
    <n v="0.15"/>
    <n v="15.06"/>
    <n v="206.958"/>
    <n v="90.36"/>
    <n v="116.598"/>
    <n v="0.5633896732670397"/>
    <n v="2026"/>
    <s v="Q3"/>
    <n v="7"/>
    <s v="Jul"/>
  </r>
  <r>
    <n v="772"/>
    <d v="2026-07-14T00:00:00"/>
    <n v="2026"/>
    <s v="Q7"/>
    <n v="7"/>
    <x v="6"/>
    <x v="3"/>
    <x v="13"/>
    <x v="0"/>
    <s v="Returning"/>
    <x v="0"/>
    <x v="8"/>
    <n v="2"/>
    <n v="101.03"/>
    <n v="0.1"/>
    <n v="50.98"/>
    <n v="181.85400000000001"/>
    <n v="101.96"/>
    <n v="79.89400000000002"/>
    <n v="0.43933045190097558"/>
    <n v="2026"/>
    <s v="Q3"/>
    <n v="7"/>
    <s v="Jul"/>
  </r>
  <r>
    <n v="838"/>
    <d v="2026-07-14T00:00:00"/>
    <n v="2026"/>
    <s v="Q7"/>
    <n v="7"/>
    <x v="6"/>
    <x v="0"/>
    <x v="9"/>
    <x v="2"/>
    <s v="Returning"/>
    <x v="3"/>
    <x v="13"/>
    <n v="1"/>
    <n v="80.150000000000006"/>
    <n v="0.05"/>
    <n v="38.89"/>
    <n v="76.142499999999998"/>
    <n v="38.89"/>
    <n v="37.252499999999998"/>
    <n v="0.48924713530551267"/>
    <n v="2026"/>
    <s v="Q3"/>
    <n v="7"/>
    <s v="Jul"/>
  </r>
  <r>
    <n v="1144"/>
    <d v="2026-07-14T00:00:00"/>
    <n v="2026"/>
    <s v="Q7"/>
    <n v="7"/>
    <x v="6"/>
    <x v="2"/>
    <x v="2"/>
    <x v="2"/>
    <s v="New"/>
    <x v="3"/>
    <x v="13"/>
    <n v="1"/>
    <n v="83.74"/>
    <n v="0"/>
    <n v="38.96"/>
    <n v="83.74"/>
    <n v="38.96"/>
    <n v="44.779999999999994"/>
    <n v="0.53475041796035339"/>
    <n v="2026"/>
    <s v="Q3"/>
    <n v="7"/>
    <s v="Jul"/>
  </r>
  <r>
    <n v="1686"/>
    <d v="2026-07-14T00:00:00"/>
    <n v="2026"/>
    <s v="Q7"/>
    <n v="7"/>
    <x v="6"/>
    <x v="2"/>
    <x v="5"/>
    <x v="1"/>
    <s v="Returning"/>
    <x v="2"/>
    <x v="2"/>
    <n v="8"/>
    <n v="35.75"/>
    <n v="0.15"/>
    <n v="13.56"/>
    <n v="243.1"/>
    <n v="108.48"/>
    <n v="134.62"/>
    <n v="0.55376388317564795"/>
    <n v="2026"/>
    <s v="Q3"/>
    <n v="7"/>
    <s v="Jul"/>
  </r>
  <r>
    <n v="2823"/>
    <d v="2026-07-14T00:00:00"/>
    <n v="2026"/>
    <s v="Q7"/>
    <n v="7"/>
    <x v="6"/>
    <x v="0"/>
    <x v="15"/>
    <x v="0"/>
    <s v="New"/>
    <x v="0"/>
    <x v="0"/>
    <n v="3"/>
    <n v="81.39"/>
    <n v="0"/>
    <n v="43.54"/>
    <n v="244.17000000000002"/>
    <n v="130.62"/>
    <n v="113.55000000000001"/>
    <n v="0.46504484580415284"/>
    <n v="2026"/>
    <s v="Q3"/>
    <n v="7"/>
    <s v="Jul"/>
  </r>
  <r>
    <n v="2883"/>
    <d v="2026-07-14T00:00:00"/>
    <n v="2026"/>
    <s v="Q7"/>
    <n v="7"/>
    <x v="6"/>
    <x v="2"/>
    <x v="10"/>
    <x v="3"/>
    <s v="New"/>
    <x v="2"/>
    <x v="2"/>
    <n v="1"/>
    <n v="36.799999999999997"/>
    <n v="0"/>
    <n v="13.91"/>
    <n v="36.799999999999997"/>
    <n v="13.91"/>
    <n v="22.889999999999997"/>
    <n v="0.62201086956521734"/>
    <n v="2026"/>
    <s v="Q3"/>
    <n v="7"/>
    <s v="Jul"/>
  </r>
  <r>
    <n v="3259"/>
    <d v="2026-07-14T00:00:00"/>
    <n v="2026"/>
    <s v="Q7"/>
    <n v="7"/>
    <x v="6"/>
    <x v="2"/>
    <x v="16"/>
    <x v="1"/>
    <s v="Returning"/>
    <x v="3"/>
    <x v="7"/>
    <n v="6"/>
    <n v="194.15"/>
    <n v="0.1"/>
    <n v="105.12"/>
    <n v="1048.4100000000001"/>
    <n v="630.72"/>
    <n v="417.69000000000005"/>
    <n v="0.3984032964202936"/>
    <n v="2026"/>
    <s v="Q3"/>
    <n v="7"/>
    <s v="Jul"/>
  </r>
  <r>
    <n v="3709"/>
    <d v="2026-07-14T00:00:00"/>
    <n v="2026"/>
    <s v="Q7"/>
    <n v="7"/>
    <x v="6"/>
    <x v="0"/>
    <x v="9"/>
    <x v="0"/>
    <s v="New"/>
    <x v="4"/>
    <x v="16"/>
    <n v="1"/>
    <n v="50.94"/>
    <n v="0"/>
    <n v="22.28"/>
    <n v="50.94"/>
    <n v="22.28"/>
    <n v="28.659999999999997"/>
    <n v="0.5626226933647428"/>
    <n v="2026"/>
    <s v="Q3"/>
    <n v="7"/>
    <s v="Jul"/>
  </r>
  <r>
    <n v="61"/>
    <d v="2026-07-15T00:00:00"/>
    <n v="2026"/>
    <s v="Q7"/>
    <n v="7"/>
    <x v="6"/>
    <x v="3"/>
    <x v="8"/>
    <x v="0"/>
    <s v="Returning"/>
    <x v="4"/>
    <x v="12"/>
    <n v="2"/>
    <n v="125.89"/>
    <n v="0"/>
    <n v="70.8"/>
    <n v="251.78"/>
    <n v="141.6"/>
    <n v="110.18"/>
    <n v="0.43760425768528083"/>
    <n v="2026"/>
    <s v="Q3"/>
    <n v="7"/>
    <s v="Jul"/>
  </r>
  <r>
    <n v="357"/>
    <d v="2026-07-15T00:00:00"/>
    <n v="2026"/>
    <s v="Q7"/>
    <n v="7"/>
    <x v="6"/>
    <x v="0"/>
    <x v="9"/>
    <x v="0"/>
    <s v="New"/>
    <x v="4"/>
    <x v="16"/>
    <n v="2"/>
    <n v="51.9"/>
    <n v="0"/>
    <n v="21.82"/>
    <n v="103.8"/>
    <n v="43.64"/>
    <n v="60.16"/>
    <n v="0.57957610789980729"/>
    <n v="2026"/>
    <s v="Q3"/>
    <n v="7"/>
    <s v="Jul"/>
  </r>
  <r>
    <n v="1607"/>
    <d v="2026-07-15T00:00:00"/>
    <n v="2026"/>
    <s v="Q7"/>
    <n v="7"/>
    <x v="6"/>
    <x v="0"/>
    <x v="0"/>
    <x v="2"/>
    <s v="New"/>
    <x v="4"/>
    <x v="10"/>
    <n v="2"/>
    <n v="39.75"/>
    <n v="0"/>
    <n v="14.78"/>
    <n v="79.5"/>
    <n v="29.56"/>
    <n v="49.94"/>
    <n v="0.62817610062893081"/>
    <n v="2026"/>
    <s v="Q3"/>
    <n v="7"/>
    <s v="Jul"/>
  </r>
  <r>
    <n v="3295"/>
    <d v="2026-07-15T00:00:00"/>
    <n v="2026"/>
    <s v="Q7"/>
    <n v="7"/>
    <x v="6"/>
    <x v="1"/>
    <x v="12"/>
    <x v="3"/>
    <s v="Returning"/>
    <x v="1"/>
    <x v="1"/>
    <n v="1"/>
    <n v="93.46"/>
    <n v="0.15"/>
    <n v="46.65"/>
    <n v="79.440999999999988"/>
    <n v="46.65"/>
    <n v="32.79099999999999"/>
    <n v="0.41277174255107557"/>
    <n v="2026"/>
    <s v="Q3"/>
    <n v="7"/>
    <s v="Jul"/>
  </r>
  <r>
    <n v="4048"/>
    <d v="2026-07-15T00:00:00"/>
    <n v="2026"/>
    <s v="Q7"/>
    <n v="7"/>
    <x v="6"/>
    <x v="3"/>
    <x v="13"/>
    <x v="1"/>
    <s v="Business"/>
    <x v="0"/>
    <x v="0"/>
    <n v="3"/>
    <n v="82.79"/>
    <n v="0.1"/>
    <n v="43.07"/>
    <n v="223.53300000000002"/>
    <n v="129.21"/>
    <n v="94.323000000000008"/>
    <n v="0.42196454214813922"/>
    <n v="2026"/>
    <s v="Q3"/>
    <n v="7"/>
    <s v="Jul"/>
  </r>
  <r>
    <n v="4424"/>
    <d v="2026-07-15T00:00:00"/>
    <n v="2026"/>
    <s v="Q7"/>
    <n v="7"/>
    <x v="6"/>
    <x v="2"/>
    <x v="2"/>
    <x v="2"/>
    <s v="Business"/>
    <x v="1"/>
    <x v="1"/>
    <n v="1"/>
    <n v="92.54"/>
    <n v="0"/>
    <n v="44.48"/>
    <n v="92.54"/>
    <n v="44.48"/>
    <n v="48.060000000000009"/>
    <n v="0.51934298681651181"/>
    <n v="2026"/>
    <s v="Q3"/>
    <n v="7"/>
    <s v="Jul"/>
  </r>
  <r>
    <n v="4732"/>
    <d v="2026-07-15T00:00:00"/>
    <n v="2026"/>
    <s v="Q7"/>
    <n v="7"/>
    <x v="6"/>
    <x v="1"/>
    <x v="14"/>
    <x v="2"/>
    <s v="New"/>
    <x v="2"/>
    <x v="9"/>
    <n v="1"/>
    <n v="46.53"/>
    <n v="0"/>
    <n v="18.829999999999998"/>
    <n v="46.53"/>
    <n v="18.829999999999998"/>
    <n v="27.700000000000003"/>
    <n v="0.59531485063399958"/>
    <n v="2026"/>
    <s v="Q3"/>
    <n v="7"/>
    <s v="Jul"/>
  </r>
  <r>
    <n v="194"/>
    <d v="2026-07-16T00:00:00"/>
    <n v="2026"/>
    <s v="Q7"/>
    <n v="7"/>
    <x v="6"/>
    <x v="1"/>
    <x v="12"/>
    <x v="0"/>
    <s v="Returning"/>
    <x v="0"/>
    <x v="4"/>
    <n v="2"/>
    <n v="49.69"/>
    <n v="0"/>
    <n v="21.97"/>
    <n v="99.38"/>
    <n v="43.94"/>
    <n v="55.44"/>
    <n v="0.557858724089354"/>
    <n v="2026"/>
    <s v="Q3"/>
    <n v="7"/>
    <s v="Jul"/>
  </r>
  <r>
    <n v="258"/>
    <d v="2026-07-16T00:00:00"/>
    <n v="2026"/>
    <s v="Q7"/>
    <n v="7"/>
    <x v="6"/>
    <x v="3"/>
    <x v="8"/>
    <x v="3"/>
    <s v="New"/>
    <x v="1"/>
    <x v="17"/>
    <n v="3"/>
    <n v="71.34"/>
    <n v="0.1"/>
    <n v="31.71"/>
    <n v="192.61800000000002"/>
    <n v="95.13"/>
    <n v="97.488000000000028"/>
    <n v="0.50612092327819835"/>
    <n v="2026"/>
    <s v="Q3"/>
    <n v="7"/>
    <s v="Jul"/>
  </r>
  <r>
    <n v="543"/>
    <d v="2026-07-16T00:00:00"/>
    <n v="2026"/>
    <s v="Q7"/>
    <n v="7"/>
    <x v="6"/>
    <x v="1"/>
    <x v="14"/>
    <x v="3"/>
    <s v="Returning"/>
    <x v="0"/>
    <x v="0"/>
    <n v="1"/>
    <n v="83.03"/>
    <n v="0"/>
    <n v="42.41"/>
    <n v="83.03"/>
    <n v="42.41"/>
    <n v="40.620000000000005"/>
    <n v="0.48922076357942917"/>
    <n v="2026"/>
    <s v="Q3"/>
    <n v="7"/>
    <s v="Jul"/>
  </r>
  <r>
    <n v="972"/>
    <d v="2026-07-16T00:00:00"/>
    <n v="2026"/>
    <s v="Q7"/>
    <n v="7"/>
    <x v="6"/>
    <x v="3"/>
    <x v="4"/>
    <x v="0"/>
    <s v="Returning"/>
    <x v="4"/>
    <x v="10"/>
    <n v="1"/>
    <n v="40.799999999999997"/>
    <n v="0"/>
    <n v="14.42"/>
    <n v="40.799999999999997"/>
    <n v="14.42"/>
    <n v="26.379999999999995"/>
    <n v="0.64656862745098032"/>
    <n v="2026"/>
    <s v="Q3"/>
    <n v="7"/>
    <s v="Jul"/>
  </r>
  <r>
    <n v="1146"/>
    <d v="2026-07-16T00:00:00"/>
    <n v="2026"/>
    <s v="Q7"/>
    <n v="7"/>
    <x v="6"/>
    <x v="1"/>
    <x v="6"/>
    <x v="3"/>
    <s v="Returning"/>
    <x v="3"/>
    <x v="19"/>
    <n v="2"/>
    <n v="125.34"/>
    <n v="0.15"/>
    <n v="59.04"/>
    <n v="213.078"/>
    <n v="118.08"/>
    <n v="94.998000000000005"/>
    <n v="0.44583673584321237"/>
    <n v="2026"/>
    <s v="Q3"/>
    <n v="7"/>
    <s v="Jul"/>
  </r>
  <r>
    <n v="1464"/>
    <d v="2026-07-16T00:00:00"/>
    <n v="2026"/>
    <s v="Q7"/>
    <n v="7"/>
    <x v="6"/>
    <x v="0"/>
    <x v="9"/>
    <x v="0"/>
    <s v="Returning"/>
    <x v="4"/>
    <x v="12"/>
    <n v="1"/>
    <n v="122.73"/>
    <n v="0.1"/>
    <n v="70.540000000000006"/>
    <n v="110.45700000000001"/>
    <n v="70.540000000000006"/>
    <n v="39.917000000000002"/>
    <n v="0.36138044668966202"/>
    <n v="2026"/>
    <s v="Q3"/>
    <n v="7"/>
    <s v="Jul"/>
  </r>
  <r>
    <n v="1581"/>
    <d v="2026-07-16T00:00:00"/>
    <n v="2026"/>
    <s v="Q7"/>
    <n v="7"/>
    <x v="6"/>
    <x v="2"/>
    <x v="5"/>
    <x v="2"/>
    <s v="New"/>
    <x v="1"/>
    <x v="1"/>
    <n v="5"/>
    <n v="92.72"/>
    <n v="0.1"/>
    <n v="46.2"/>
    <n v="417.24"/>
    <n v="231"/>
    <n v="186.24"/>
    <n v="0.44636180615473109"/>
    <n v="2026"/>
    <s v="Q3"/>
    <n v="7"/>
    <s v="Jul"/>
  </r>
  <r>
    <n v="1894"/>
    <d v="2026-07-16T00:00:00"/>
    <n v="2026"/>
    <s v="Q7"/>
    <n v="7"/>
    <x v="6"/>
    <x v="3"/>
    <x v="7"/>
    <x v="1"/>
    <s v="Business"/>
    <x v="4"/>
    <x v="14"/>
    <n v="5"/>
    <n v="36.29"/>
    <n v="0.05"/>
    <n v="13.52"/>
    <n v="172.37749999999997"/>
    <n v="67.599999999999994"/>
    <n v="104.77749999999997"/>
    <n v="0.60783744978317933"/>
    <n v="2026"/>
    <s v="Q3"/>
    <n v="7"/>
    <s v="Jul"/>
  </r>
  <r>
    <n v="2100"/>
    <d v="2026-07-16T00:00:00"/>
    <n v="2026"/>
    <s v="Q7"/>
    <n v="7"/>
    <x v="6"/>
    <x v="2"/>
    <x v="2"/>
    <x v="0"/>
    <s v="Business"/>
    <x v="0"/>
    <x v="4"/>
    <n v="2"/>
    <n v="49.84"/>
    <n v="0.1"/>
    <n v="23.06"/>
    <n v="89.712000000000003"/>
    <n v="46.12"/>
    <n v="43.592000000000006"/>
    <n v="0.48591046905653651"/>
    <n v="2026"/>
    <s v="Q3"/>
    <n v="7"/>
    <s v="Jul"/>
  </r>
  <r>
    <n v="2902"/>
    <d v="2026-07-16T00:00:00"/>
    <n v="2026"/>
    <s v="Q7"/>
    <n v="7"/>
    <x v="6"/>
    <x v="1"/>
    <x v="12"/>
    <x v="3"/>
    <s v="Business"/>
    <x v="4"/>
    <x v="14"/>
    <n v="1"/>
    <n v="35.799999999999997"/>
    <n v="0"/>
    <n v="14.05"/>
    <n v="35.799999999999997"/>
    <n v="14.05"/>
    <n v="21.749999999999996"/>
    <n v="0.60754189944134074"/>
    <n v="2026"/>
    <s v="Q3"/>
    <n v="7"/>
    <s v="Jul"/>
  </r>
  <r>
    <n v="3115"/>
    <d v="2026-07-16T00:00:00"/>
    <n v="2026"/>
    <s v="Q7"/>
    <n v="7"/>
    <x v="6"/>
    <x v="3"/>
    <x v="13"/>
    <x v="0"/>
    <s v="New"/>
    <x v="3"/>
    <x v="7"/>
    <n v="1"/>
    <n v="195.12"/>
    <n v="0"/>
    <n v="101.14"/>
    <n v="195.12"/>
    <n v="101.14"/>
    <n v="93.98"/>
    <n v="0.48165231652316526"/>
    <n v="2026"/>
    <s v="Q3"/>
    <n v="7"/>
    <s v="Jul"/>
  </r>
  <r>
    <n v="3546"/>
    <d v="2026-07-16T00:00:00"/>
    <n v="2026"/>
    <s v="Q7"/>
    <n v="7"/>
    <x v="6"/>
    <x v="0"/>
    <x v="15"/>
    <x v="0"/>
    <s v="New"/>
    <x v="0"/>
    <x v="6"/>
    <n v="2"/>
    <n v="39.69"/>
    <n v="0.05"/>
    <n v="16.88"/>
    <n v="75.410999999999987"/>
    <n v="33.76"/>
    <n v="41.650999999999989"/>
    <n v="0.55231995332245953"/>
    <n v="2026"/>
    <s v="Q3"/>
    <n v="7"/>
    <s v="Jul"/>
  </r>
  <r>
    <n v="4224"/>
    <d v="2026-07-16T00:00:00"/>
    <n v="2026"/>
    <s v="Q7"/>
    <n v="7"/>
    <x v="6"/>
    <x v="2"/>
    <x v="3"/>
    <x v="2"/>
    <s v="Returning"/>
    <x v="3"/>
    <x v="5"/>
    <n v="1"/>
    <n v="348.73"/>
    <n v="0.15"/>
    <n v="190.33"/>
    <n v="296.4205"/>
    <n v="190.33"/>
    <n v="106.09049999999999"/>
    <n v="0.35790540802677273"/>
    <n v="2026"/>
    <s v="Q3"/>
    <n v="7"/>
    <s v="Jul"/>
  </r>
  <r>
    <n v="4858"/>
    <d v="2026-07-16T00:00:00"/>
    <n v="2026"/>
    <s v="Q7"/>
    <n v="7"/>
    <x v="6"/>
    <x v="1"/>
    <x v="12"/>
    <x v="2"/>
    <s v="Returning"/>
    <x v="2"/>
    <x v="2"/>
    <n v="1"/>
    <n v="35.5"/>
    <n v="0"/>
    <n v="13.26"/>
    <n v="35.5"/>
    <n v="13.26"/>
    <n v="22.240000000000002"/>
    <n v="0.62647887323943663"/>
    <n v="2026"/>
    <s v="Q3"/>
    <n v="7"/>
    <s v="Jul"/>
  </r>
  <r>
    <n v="768"/>
    <d v="2026-07-17T00:00:00"/>
    <n v="2026"/>
    <s v="Q7"/>
    <n v="7"/>
    <x v="6"/>
    <x v="0"/>
    <x v="9"/>
    <x v="0"/>
    <s v="Business"/>
    <x v="2"/>
    <x v="9"/>
    <n v="1"/>
    <n v="46.44"/>
    <n v="0"/>
    <n v="18.47"/>
    <n v="46.44"/>
    <n v="18.47"/>
    <n v="27.97"/>
    <n v="0.60228251507321273"/>
    <n v="2026"/>
    <s v="Q3"/>
    <n v="7"/>
    <s v="Jul"/>
  </r>
  <r>
    <n v="1901"/>
    <d v="2026-07-17T00:00:00"/>
    <n v="2026"/>
    <s v="Q7"/>
    <n v="7"/>
    <x v="6"/>
    <x v="1"/>
    <x v="14"/>
    <x v="0"/>
    <s v="New"/>
    <x v="1"/>
    <x v="17"/>
    <n v="1"/>
    <n v="70.44"/>
    <n v="0.05"/>
    <n v="32.229999999999997"/>
    <n v="66.917999999999992"/>
    <n v="32.229999999999997"/>
    <n v="34.687999999999995"/>
    <n v="0.51836576108072563"/>
    <n v="2026"/>
    <s v="Q3"/>
    <n v="7"/>
    <s v="Jul"/>
  </r>
  <r>
    <n v="2226"/>
    <d v="2026-07-17T00:00:00"/>
    <n v="2026"/>
    <s v="Q7"/>
    <n v="7"/>
    <x v="6"/>
    <x v="0"/>
    <x v="15"/>
    <x v="2"/>
    <s v="New"/>
    <x v="1"/>
    <x v="17"/>
    <n v="1"/>
    <n v="69.78"/>
    <n v="0.05"/>
    <n v="32.83"/>
    <n v="66.290999999999997"/>
    <n v="32.83"/>
    <n v="33.460999999999999"/>
    <n v="0.50475931876121949"/>
    <n v="2026"/>
    <s v="Q3"/>
    <n v="7"/>
    <s v="Jul"/>
  </r>
  <r>
    <n v="2660"/>
    <d v="2026-07-17T00:00:00"/>
    <n v="2026"/>
    <s v="Q7"/>
    <n v="7"/>
    <x v="6"/>
    <x v="2"/>
    <x v="5"/>
    <x v="2"/>
    <s v="New"/>
    <x v="2"/>
    <x v="2"/>
    <n v="4"/>
    <n v="35.450000000000003"/>
    <n v="0.1"/>
    <n v="13.83"/>
    <n v="127.62000000000002"/>
    <n v="55.32"/>
    <n v="72.300000000000011"/>
    <n v="0.56652562294311237"/>
    <n v="2026"/>
    <s v="Q3"/>
    <n v="7"/>
    <s v="Jul"/>
  </r>
  <r>
    <n v="3004"/>
    <d v="2026-07-17T00:00:00"/>
    <n v="2026"/>
    <s v="Q7"/>
    <n v="7"/>
    <x v="6"/>
    <x v="3"/>
    <x v="8"/>
    <x v="0"/>
    <s v="Returning"/>
    <x v="0"/>
    <x v="4"/>
    <n v="1"/>
    <n v="50.82"/>
    <n v="0.05"/>
    <n v="22.36"/>
    <n v="48.278999999999996"/>
    <n v="22.36"/>
    <n v="25.918999999999997"/>
    <n v="0.5368586756146565"/>
    <n v="2026"/>
    <s v="Q3"/>
    <n v="7"/>
    <s v="Jul"/>
  </r>
  <r>
    <n v="4020"/>
    <d v="2026-07-17T00:00:00"/>
    <n v="2026"/>
    <s v="Q7"/>
    <n v="7"/>
    <x v="6"/>
    <x v="2"/>
    <x v="2"/>
    <x v="0"/>
    <s v="Returning"/>
    <x v="3"/>
    <x v="19"/>
    <n v="1"/>
    <n v="126.13"/>
    <n v="0.15"/>
    <n v="60.43"/>
    <n v="107.2105"/>
    <n v="60.43"/>
    <n v="46.780499999999996"/>
    <n v="0.43634252242084498"/>
    <n v="2026"/>
    <s v="Q3"/>
    <n v="7"/>
    <s v="Jul"/>
  </r>
  <r>
    <n v="4154"/>
    <d v="2026-07-17T00:00:00"/>
    <n v="2026"/>
    <s v="Q7"/>
    <n v="7"/>
    <x v="6"/>
    <x v="2"/>
    <x v="10"/>
    <x v="0"/>
    <s v="Returning"/>
    <x v="1"/>
    <x v="17"/>
    <n v="3"/>
    <n v="72.150000000000006"/>
    <n v="0"/>
    <n v="33.01"/>
    <n v="216.45000000000002"/>
    <n v="99.03"/>
    <n v="117.42000000000002"/>
    <n v="0.54248094248094247"/>
    <n v="2026"/>
    <s v="Q3"/>
    <n v="7"/>
    <s v="Jul"/>
  </r>
  <r>
    <n v="4957"/>
    <d v="2026-07-17T00:00:00"/>
    <n v="2026"/>
    <s v="Q7"/>
    <n v="7"/>
    <x v="6"/>
    <x v="1"/>
    <x v="1"/>
    <x v="0"/>
    <s v="Returning"/>
    <x v="4"/>
    <x v="14"/>
    <n v="1"/>
    <n v="35.58"/>
    <n v="0"/>
    <n v="13.68"/>
    <n v="35.58"/>
    <n v="13.68"/>
    <n v="21.9"/>
    <n v="0.61551433389544685"/>
    <n v="2026"/>
    <s v="Q3"/>
    <n v="7"/>
    <s v="Jul"/>
  </r>
  <r>
    <n v="945"/>
    <d v="2026-07-18T00:00:00"/>
    <n v="2026"/>
    <s v="Q7"/>
    <n v="7"/>
    <x v="6"/>
    <x v="2"/>
    <x v="3"/>
    <x v="0"/>
    <s v="New"/>
    <x v="1"/>
    <x v="11"/>
    <n v="1"/>
    <n v="154.9"/>
    <n v="0.05"/>
    <n v="77.819999999999993"/>
    <n v="147.155"/>
    <n v="77.819999999999993"/>
    <n v="69.335000000000008"/>
    <n v="0.47116985491488572"/>
    <n v="2026"/>
    <s v="Q3"/>
    <n v="7"/>
    <s v="Jul"/>
  </r>
  <r>
    <n v="1726"/>
    <d v="2026-07-18T00:00:00"/>
    <n v="2026"/>
    <s v="Q7"/>
    <n v="7"/>
    <x v="6"/>
    <x v="1"/>
    <x v="14"/>
    <x v="2"/>
    <s v="Business"/>
    <x v="3"/>
    <x v="13"/>
    <n v="2"/>
    <n v="80.98"/>
    <n v="0.05"/>
    <n v="39.85"/>
    <n v="153.86199999999999"/>
    <n v="79.7"/>
    <n v="74.161999999999992"/>
    <n v="0.48200335365457353"/>
    <n v="2026"/>
    <s v="Q3"/>
    <n v="7"/>
    <s v="Jul"/>
  </r>
  <r>
    <n v="1790"/>
    <d v="2026-07-18T00:00:00"/>
    <n v="2026"/>
    <s v="Q7"/>
    <n v="7"/>
    <x v="6"/>
    <x v="1"/>
    <x v="12"/>
    <x v="0"/>
    <s v="New"/>
    <x v="1"/>
    <x v="1"/>
    <n v="1"/>
    <n v="91.36"/>
    <n v="0"/>
    <n v="44.86"/>
    <n v="91.36"/>
    <n v="44.86"/>
    <n v="46.5"/>
    <n v="0.50897548161120842"/>
    <n v="2026"/>
    <s v="Q3"/>
    <n v="7"/>
    <s v="Jul"/>
  </r>
  <r>
    <n v="2193"/>
    <d v="2026-07-18T00:00:00"/>
    <n v="2026"/>
    <s v="Q7"/>
    <n v="7"/>
    <x v="6"/>
    <x v="2"/>
    <x v="2"/>
    <x v="0"/>
    <s v="Returning"/>
    <x v="0"/>
    <x v="6"/>
    <n v="2"/>
    <n v="39.409999999999997"/>
    <n v="0"/>
    <n v="16.8"/>
    <n v="78.819999999999993"/>
    <n v="33.6"/>
    <n v="45.219999999999992"/>
    <n v="0.57371225577264651"/>
    <n v="2026"/>
    <s v="Q3"/>
    <n v="7"/>
    <s v="Jul"/>
  </r>
  <r>
    <n v="2781"/>
    <d v="2026-07-18T00:00:00"/>
    <n v="2026"/>
    <s v="Q7"/>
    <n v="7"/>
    <x v="6"/>
    <x v="0"/>
    <x v="0"/>
    <x v="0"/>
    <s v="Returning"/>
    <x v="2"/>
    <x v="15"/>
    <n v="2"/>
    <n v="134.99"/>
    <n v="0"/>
    <n v="68.77"/>
    <n v="269.98"/>
    <n v="137.54"/>
    <n v="132.44000000000003"/>
    <n v="0.49055485591525305"/>
    <n v="2026"/>
    <s v="Q3"/>
    <n v="7"/>
    <s v="Jul"/>
  </r>
  <r>
    <n v="3043"/>
    <d v="2026-07-18T00:00:00"/>
    <n v="2026"/>
    <s v="Q7"/>
    <n v="7"/>
    <x v="6"/>
    <x v="1"/>
    <x v="12"/>
    <x v="3"/>
    <s v="New"/>
    <x v="0"/>
    <x v="6"/>
    <n v="2"/>
    <n v="40.93"/>
    <n v="0.05"/>
    <n v="16.89"/>
    <n v="77.766999999999996"/>
    <n v="33.78"/>
    <n v="43.986999999999995"/>
    <n v="0.56562552239381736"/>
    <n v="2026"/>
    <s v="Q3"/>
    <n v="7"/>
    <s v="Jul"/>
  </r>
  <r>
    <n v="3102"/>
    <d v="2026-07-18T00:00:00"/>
    <n v="2026"/>
    <s v="Q7"/>
    <n v="7"/>
    <x v="6"/>
    <x v="3"/>
    <x v="13"/>
    <x v="3"/>
    <s v="Returning"/>
    <x v="1"/>
    <x v="1"/>
    <n v="1"/>
    <n v="90.02"/>
    <n v="0.05"/>
    <n v="45.83"/>
    <n v="85.518999999999991"/>
    <n v="45.83"/>
    <n v="39.688999999999993"/>
    <n v="0.46409569803201622"/>
    <n v="2026"/>
    <s v="Q3"/>
    <n v="7"/>
    <s v="Jul"/>
  </r>
  <r>
    <n v="3156"/>
    <d v="2026-07-18T00:00:00"/>
    <n v="2026"/>
    <s v="Q7"/>
    <n v="7"/>
    <x v="6"/>
    <x v="0"/>
    <x v="0"/>
    <x v="2"/>
    <s v="Returning"/>
    <x v="4"/>
    <x v="16"/>
    <n v="2"/>
    <n v="50.73"/>
    <n v="0"/>
    <n v="21.87"/>
    <n v="101.46"/>
    <n v="43.74"/>
    <n v="57.719999999999992"/>
    <n v="0.56889414547604966"/>
    <n v="2026"/>
    <s v="Q3"/>
    <n v="7"/>
    <s v="Jul"/>
  </r>
  <r>
    <n v="3308"/>
    <d v="2026-07-18T00:00:00"/>
    <n v="2026"/>
    <s v="Q7"/>
    <n v="7"/>
    <x v="6"/>
    <x v="3"/>
    <x v="13"/>
    <x v="2"/>
    <s v="New"/>
    <x v="4"/>
    <x v="12"/>
    <n v="3"/>
    <n v="121.05"/>
    <n v="0.05"/>
    <n v="68.56"/>
    <n v="344.99249999999995"/>
    <n v="205.68"/>
    <n v="139.31249999999994"/>
    <n v="0.40381312637231231"/>
    <n v="2026"/>
    <s v="Q3"/>
    <n v="7"/>
    <s v="Jul"/>
  </r>
  <r>
    <n v="3329"/>
    <d v="2026-07-18T00:00:00"/>
    <n v="2026"/>
    <s v="Q7"/>
    <n v="7"/>
    <x v="6"/>
    <x v="1"/>
    <x v="11"/>
    <x v="0"/>
    <s v="New"/>
    <x v="0"/>
    <x v="0"/>
    <n v="2"/>
    <n v="81.739999999999995"/>
    <n v="0"/>
    <n v="42.75"/>
    <n v="163.47999999999999"/>
    <n v="85.5"/>
    <n v="77.97999999999999"/>
    <n v="0.47700024467824809"/>
    <n v="2026"/>
    <s v="Q3"/>
    <n v="7"/>
    <s v="Jul"/>
  </r>
  <r>
    <n v="4102"/>
    <d v="2026-07-18T00:00:00"/>
    <n v="2026"/>
    <s v="Q7"/>
    <n v="7"/>
    <x v="6"/>
    <x v="1"/>
    <x v="12"/>
    <x v="0"/>
    <s v="Returning"/>
    <x v="1"/>
    <x v="11"/>
    <n v="3"/>
    <n v="154.01"/>
    <n v="0.1"/>
    <n v="78.78"/>
    <n v="415.827"/>
    <n v="236.34"/>
    <n v="179.48699999999999"/>
    <n v="0.43163863818366771"/>
    <n v="2026"/>
    <s v="Q3"/>
    <n v="7"/>
    <s v="Jul"/>
  </r>
  <r>
    <n v="4109"/>
    <d v="2026-07-18T00:00:00"/>
    <n v="2026"/>
    <s v="Q7"/>
    <n v="7"/>
    <x v="6"/>
    <x v="1"/>
    <x v="12"/>
    <x v="3"/>
    <s v="New"/>
    <x v="0"/>
    <x v="8"/>
    <n v="4"/>
    <n v="101.61"/>
    <n v="0"/>
    <n v="51.68"/>
    <n v="406.44"/>
    <n v="206.72"/>
    <n v="199.72"/>
    <n v="0.49138864285011319"/>
    <n v="2026"/>
    <s v="Q3"/>
    <n v="7"/>
    <s v="Jul"/>
  </r>
  <r>
    <n v="4813"/>
    <d v="2026-07-18T00:00:00"/>
    <n v="2026"/>
    <s v="Q7"/>
    <n v="7"/>
    <x v="6"/>
    <x v="2"/>
    <x v="10"/>
    <x v="2"/>
    <s v="Returning"/>
    <x v="4"/>
    <x v="14"/>
    <n v="2"/>
    <n v="36.869999999999997"/>
    <n v="0.15"/>
    <n v="13.94"/>
    <n v="62.678999999999995"/>
    <n v="27.88"/>
    <n v="34.798999999999992"/>
    <n v="0.55519392459994565"/>
    <n v="2026"/>
    <s v="Q3"/>
    <n v="7"/>
    <s v="Jul"/>
  </r>
  <r>
    <n v="5054"/>
    <d v="2026-07-18T00:00:00"/>
    <n v="2026"/>
    <s v="Q7"/>
    <n v="7"/>
    <x v="6"/>
    <x v="3"/>
    <x v="8"/>
    <x v="0"/>
    <s v="New"/>
    <x v="3"/>
    <x v="19"/>
    <n v="2"/>
    <n v="121.06"/>
    <n v="0"/>
    <n v="59.62"/>
    <n v="242.12"/>
    <n v="119.24"/>
    <n v="122.88000000000001"/>
    <n v="0.50751693375185858"/>
    <n v="2026"/>
    <s v="Q3"/>
    <n v="7"/>
    <s v="Jul"/>
  </r>
  <r>
    <n v="138"/>
    <d v="2026-07-19T00:00:00"/>
    <n v="2026"/>
    <s v="Q7"/>
    <n v="7"/>
    <x v="6"/>
    <x v="1"/>
    <x v="12"/>
    <x v="0"/>
    <s v="New"/>
    <x v="1"/>
    <x v="17"/>
    <n v="2"/>
    <n v="71.81"/>
    <n v="0"/>
    <n v="32.35"/>
    <n v="143.62"/>
    <n v="64.7"/>
    <n v="78.92"/>
    <n v="0.54950563988302459"/>
    <n v="2026"/>
    <s v="Q3"/>
    <n v="7"/>
    <s v="Jul"/>
  </r>
  <r>
    <n v="433"/>
    <d v="2026-07-19T00:00:00"/>
    <n v="2026"/>
    <s v="Q7"/>
    <n v="7"/>
    <x v="6"/>
    <x v="1"/>
    <x v="12"/>
    <x v="0"/>
    <s v="New"/>
    <x v="1"/>
    <x v="3"/>
    <n v="4"/>
    <n v="145.18"/>
    <n v="0"/>
    <n v="79.540000000000006"/>
    <n v="580.72"/>
    <n v="318.16000000000003"/>
    <n v="262.56"/>
    <n v="0.45212839234054275"/>
    <n v="2026"/>
    <s v="Q3"/>
    <n v="7"/>
    <s v="Jul"/>
  </r>
  <r>
    <n v="484"/>
    <d v="2026-07-19T00:00:00"/>
    <n v="2026"/>
    <s v="Q7"/>
    <n v="7"/>
    <x v="6"/>
    <x v="1"/>
    <x v="12"/>
    <x v="0"/>
    <s v="New"/>
    <x v="4"/>
    <x v="14"/>
    <n v="2"/>
    <n v="36.07"/>
    <n v="0"/>
    <n v="13.6"/>
    <n v="72.14"/>
    <n v="27.2"/>
    <n v="44.94"/>
    <n v="0.62295536456889378"/>
    <n v="2026"/>
    <s v="Q3"/>
    <n v="7"/>
    <s v="Jul"/>
  </r>
  <r>
    <n v="492"/>
    <d v="2026-07-19T00:00:00"/>
    <n v="2026"/>
    <s v="Q7"/>
    <n v="7"/>
    <x v="6"/>
    <x v="1"/>
    <x v="14"/>
    <x v="2"/>
    <s v="New"/>
    <x v="1"/>
    <x v="17"/>
    <n v="3"/>
    <n v="72.23"/>
    <n v="0.1"/>
    <n v="31.67"/>
    <n v="195.02100000000002"/>
    <n v="95.01"/>
    <n v="100.01100000000001"/>
    <n v="0.5128216961250327"/>
    <n v="2026"/>
    <s v="Q3"/>
    <n v="7"/>
    <s v="Jul"/>
  </r>
  <r>
    <n v="626"/>
    <d v="2026-07-19T00:00:00"/>
    <n v="2026"/>
    <s v="Q7"/>
    <n v="7"/>
    <x v="6"/>
    <x v="1"/>
    <x v="14"/>
    <x v="2"/>
    <s v="Returning"/>
    <x v="2"/>
    <x v="2"/>
    <n v="1"/>
    <n v="36.549999999999997"/>
    <n v="0.1"/>
    <n v="13.2"/>
    <n v="32.894999999999996"/>
    <n v="13.2"/>
    <n v="19.694999999999997"/>
    <n v="0.59872321021431829"/>
    <n v="2026"/>
    <s v="Q3"/>
    <n v="7"/>
    <s v="Jul"/>
  </r>
  <r>
    <n v="1409"/>
    <d v="2026-07-19T00:00:00"/>
    <n v="2026"/>
    <s v="Q7"/>
    <n v="7"/>
    <x v="6"/>
    <x v="1"/>
    <x v="14"/>
    <x v="0"/>
    <s v="New"/>
    <x v="3"/>
    <x v="19"/>
    <n v="5"/>
    <n v="124.68"/>
    <n v="0.05"/>
    <n v="60.61"/>
    <n v="592.23"/>
    <n v="303.05"/>
    <n v="289.18"/>
    <n v="0.48829002245749115"/>
    <n v="2026"/>
    <s v="Q3"/>
    <n v="7"/>
    <s v="Jul"/>
  </r>
  <r>
    <n v="1486"/>
    <d v="2026-07-19T00:00:00"/>
    <n v="2026"/>
    <s v="Q7"/>
    <n v="7"/>
    <x v="6"/>
    <x v="3"/>
    <x v="8"/>
    <x v="0"/>
    <s v="Returning"/>
    <x v="0"/>
    <x v="8"/>
    <n v="1"/>
    <n v="101.7"/>
    <n v="0.05"/>
    <n v="49.92"/>
    <n v="96.614999999999995"/>
    <n v="49.92"/>
    <n v="46.694999999999993"/>
    <n v="0.48331004502406455"/>
    <n v="2026"/>
    <s v="Q3"/>
    <n v="7"/>
    <s v="Jul"/>
  </r>
  <r>
    <n v="1940"/>
    <d v="2026-07-19T00:00:00"/>
    <n v="2026"/>
    <s v="Q7"/>
    <n v="7"/>
    <x v="6"/>
    <x v="2"/>
    <x v="16"/>
    <x v="0"/>
    <s v="New"/>
    <x v="4"/>
    <x v="16"/>
    <n v="2"/>
    <n v="50.24"/>
    <n v="0.05"/>
    <n v="21.88"/>
    <n v="95.456000000000003"/>
    <n v="43.76"/>
    <n v="51.696000000000005"/>
    <n v="0.54156889037881328"/>
    <n v="2026"/>
    <s v="Q3"/>
    <n v="7"/>
    <s v="Jul"/>
  </r>
  <r>
    <n v="2215"/>
    <d v="2026-07-19T00:00:00"/>
    <n v="2026"/>
    <s v="Q7"/>
    <n v="7"/>
    <x v="6"/>
    <x v="3"/>
    <x v="13"/>
    <x v="2"/>
    <s v="Returning"/>
    <x v="4"/>
    <x v="14"/>
    <n v="3"/>
    <n v="35.53"/>
    <n v="0"/>
    <n v="14"/>
    <n v="106.59"/>
    <n v="42"/>
    <n v="64.59"/>
    <n v="0.60596678862932729"/>
    <n v="2026"/>
    <s v="Q3"/>
    <n v="7"/>
    <s v="Jul"/>
  </r>
  <r>
    <n v="2555"/>
    <d v="2026-07-19T00:00:00"/>
    <n v="2026"/>
    <s v="Q7"/>
    <n v="7"/>
    <x v="6"/>
    <x v="2"/>
    <x v="2"/>
    <x v="3"/>
    <s v="New"/>
    <x v="2"/>
    <x v="9"/>
    <n v="2"/>
    <n v="46.89"/>
    <n v="0.1"/>
    <n v="18.53"/>
    <n v="84.402000000000001"/>
    <n v="37.06"/>
    <n v="47.341999999999999"/>
    <n v="0.56091087888912583"/>
    <n v="2026"/>
    <s v="Q3"/>
    <n v="7"/>
    <s v="Jul"/>
  </r>
  <r>
    <n v="4710"/>
    <d v="2026-07-19T00:00:00"/>
    <n v="2026"/>
    <s v="Q7"/>
    <n v="7"/>
    <x v="6"/>
    <x v="0"/>
    <x v="0"/>
    <x v="2"/>
    <s v="Returning"/>
    <x v="3"/>
    <x v="7"/>
    <n v="1"/>
    <n v="197.29"/>
    <n v="0.1"/>
    <n v="104.7"/>
    <n v="177.56100000000001"/>
    <n v="104.7"/>
    <n v="72.861000000000004"/>
    <n v="0.4103434875901803"/>
    <n v="2026"/>
    <s v="Q3"/>
    <n v="7"/>
    <s v="Jul"/>
  </r>
  <r>
    <n v="4974"/>
    <d v="2026-07-19T00:00:00"/>
    <n v="2026"/>
    <s v="Q7"/>
    <n v="7"/>
    <x v="6"/>
    <x v="0"/>
    <x v="9"/>
    <x v="2"/>
    <s v="Business"/>
    <x v="1"/>
    <x v="17"/>
    <n v="1"/>
    <n v="70.52"/>
    <n v="0.1"/>
    <n v="33.28"/>
    <n v="63.467999999999996"/>
    <n v="33.28"/>
    <n v="30.187999999999995"/>
    <n v="0.47564126804058732"/>
    <n v="2026"/>
    <s v="Q3"/>
    <n v="7"/>
    <s v="Jul"/>
  </r>
  <r>
    <n v="5048"/>
    <d v="2026-07-19T00:00:00"/>
    <n v="2026"/>
    <s v="Q7"/>
    <n v="7"/>
    <x v="6"/>
    <x v="1"/>
    <x v="12"/>
    <x v="3"/>
    <s v="New"/>
    <x v="4"/>
    <x v="16"/>
    <n v="3"/>
    <n v="49.9"/>
    <n v="0.05"/>
    <n v="22.27"/>
    <n v="142.21499999999997"/>
    <n v="66.81"/>
    <n v="75.404999999999973"/>
    <n v="0.53021833139964125"/>
    <n v="2026"/>
    <s v="Q3"/>
    <n v="7"/>
    <s v="Jul"/>
  </r>
  <r>
    <n v="1"/>
    <d v="2026-07-20T00:00:00"/>
    <n v="2026"/>
    <s v="Q7"/>
    <n v="7"/>
    <x v="6"/>
    <x v="3"/>
    <x v="7"/>
    <x v="2"/>
    <s v="New"/>
    <x v="1"/>
    <x v="11"/>
    <n v="3"/>
    <n v="156.25"/>
    <n v="0"/>
    <n v="79.900000000000006"/>
    <n v="468.75"/>
    <n v="239.70000000000002"/>
    <n v="229.04999999999998"/>
    <n v="0.48863999999999996"/>
    <n v="2026"/>
    <s v="Q3"/>
    <n v="7"/>
    <s v="Jul"/>
  </r>
  <r>
    <n v="270"/>
    <d v="2026-07-20T00:00:00"/>
    <n v="2026"/>
    <s v="Q7"/>
    <n v="7"/>
    <x v="6"/>
    <x v="2"/>
    <x v="2"/>
    <x v="3"/>
    <s v="Returning"/>
    <x v="3"/>
    <x v="19"/>
    <n v="3"/>
    <n v="120.14"/>
    <n v="0"/>
    <n v="58.9"/>
    <n v="360.42"/>
    <n v="176.7"/>
    <n v="183.72000000000003"/>
    <n v="0.5097386382553688"/>
    <n v="2026"/>
    <s v="Q3"/>
    <n v="7"/>
    <s v="Jul"/>
  </r>
  <r>
    <n v="2130"/>
    <d v="2026-07-20T00:00:00"/>
    <n v="2026"/>
    <s v="Q7"/>
    <n v="7"/>
    <x v="6"/>
    <x v="1"/>
    <x v="14"/>
    <x v="2"/>
    <s v="Returning"/>
    <x v="1"/>
    <x v="3"/>
    <n v="1"/>
    <n v="145.21"/>
    <n v="0"/>
    <n v="80.52"/>
    <n v="145.21"/>
    <n v="80.52"/>
    <n v="64.690000000000012"/>
    <n v="0.44549273466014744"/>
    <n v="2026"/>
    <s v="Q3"/>
    <n v="7"/>
    <s v="Jul"/>
  </r>
  <r>
    <n v="2474"/>
    <d v="2026-07-20T00:00:00"/>
    <n v="2026"/>
    <s v="Q7"/>
    <n v="7"/>
    <x v="6"/>
    <x v="2"/>
    <x v="2"/>
    <x v="2"/>
    <s v="Returning"/>
    <x v="0"/>
    <x v="6"/>
    <n v="2"/>
    <n v="39.78"/>
    <n v="0.1"/>
    <n v="16.260000000000002"/>
    <n v="71.603999999999999"/>
    <n v="32.520000000000003"/>
    <n v="39.083999999999996"/>
    <n v="0.54583542818836928"/>
    <n v="2026"/>
    <s v="Q3"/>
    <n v="7"/>
    <s v="Jul"/>
  </r>
  <r>
    <n v="2514"/>
    <d v="2026-07-20T00:00:00"/>
    <n v="2026"/>
    <s v="Q7"/>
    <n v="7"/>
    <x v="6"/>
    <x v="1"/>
    <x v="6"/>
    <x v="0"/>
    <s v="New"/>
    <x v="2"/>
    <x v="18"/>
    <n v="2"/>
    <n v="161.97"/>
    <n v="0.1"/>
    <n v="88.57"/>
    <n v="291.54599999999999"/>
    <n v="177.14"/>
    <n v="114.40600000000001"/>
    <n v="0.39241148909606033"/>
    <n v="2026"/>
    <s v="Q3"/>
    <n v="7"/>
    <s v="Jul"/>
  </r>
  <r>
    <n v="2616"/>
    <d v="2026-07-20T00:00:00"/>
    <n v="2026"/>
    <s v="Q7"/>
    <n v="7"/>
    <x v="6"/>
    <x v="2"/>
    <x v="3"/>
    <x v="2"/>
    <s v="New"/>
    <x v="4"/>
    <x v="12"/>
    <n v="2"/>
    <n v="125.37"/>
    <n v="0"/>
    <n v="68.040000000000006"/>
    <n v="250.74"/>
    <n v="136.08000000000001"/>
    <n v="114.66"/>
    <n v="0.457286432160804"/>
    <n v="2026"/>
    <s v="Q3"/>
    <n v="7"/>
    <s v="Jul"/>
  </r>
  <r>
    <n v="2632"/>
    <d v="2026-07-20T00:00:00"/>
    <n v="2026"/>
    <s v="Q7"/>
    <n v="7"/>
    <x v="6"/>
    <x v="0"/>
    <x v="15"/>
    <x v="0"/>
    <s v="New"/>
    <x v="3"/>
    <x v="7"/>
    <n v="1"/>
    <n v="196.57"/>
    <n v="0"/>
    <n v="104.78"/>
    <n v="196.57"/>
    <n v="104.78"/>
    <n v="91.789999999999992"/>
    <n v="0.46695833545301924"/>
    <n v="2026"/>
    <s v="Q3"/>
    <n v="7"/>
    <s v="Jul"/>
  </r>
  <r>
    <n v="3725"/>
    <d v="2026-07-20T00:00:00"/>
    <n v="2026"/>
    <s v="Q7"/>
    <n v="7"/>
    <x v="6"/>
    <x v="2"/>
    <x v="16"/>
    <x v="0"/>
    <s v="Returning"/>
    <x v="3"/>
    <x v="7"/>
    <n v="2"/>
    <n v="195.74"/>
    <n v="0.05"/>
    <n v="107.17"/>
    <n v="371.90600000000001"/>
    <n v="214.34"/>
    <n v="157.566"/>
    <n v="0.4236715729243411"/>
    <n v="2026"/>
    <s v="Q3"/>
    <n v="7"/>
    <s v="Jul"/>
  </r>
  <r>
    <n v="3834"/>
    <d v="2026-07-20T00:00:00"/>
    <n v="2026"/>
    <s v="Q7"/>
    <n v="7"/>
    <x v="6"/>
    <x v="1"/>
    <x v="14"/>
    <x v="2"/>
    <s v="New"/>
    <x v="3"/>
    <x v="7"/>
    <n v="3"/>
    <n v="192.28"/>
    <n v="0"/>
    <n v="104.3"/>
    <n v="576.84"/>
    <n v="312.89999999999998"/>
    <n v="263.94000000000005"/>
    <n v="0.45756188891200339"/>
    <n v="2026"/>
    <s v="Q3"/>
    <n v="7"/>
    <s v="Jul"/>
  </r>
  <r>
    <n v="159"/>
    <d v="2026-07-21T00:00:00"/>
    <n v="2026"/>
    <s v="Q7"/>
    <n v="7"/>
    <x v="6"/>
    <x v="1"/>
    <x v="1"/>
    <x v="0"/>
    <s v="Returning"/>
    <x v="1"/>
    <x v="17"/>
    <n v="2"/>
    <n v="70.150000000000006"/>
    <n v="0.05"/>
    <n v="32.950000000000003"/>
    <n v="133.285"/>
    <n v="65.900000000000006"/>
    <n v="67.384999999999991"/>
    <n v="0.50557076940390888"/>
    <n v="2026"/>
    <s v="Q3"/>
    <n v="7"/>
    <s v="Jul"/>
  </r>
  <r>
    <n v="435"/>
    <d v="2026-07-21T00:00:00"/>
    <n v="2026"/>
    <s v="Q7"/>
    <n v="7"/>
    <x v="6"/>
    <x v="2"/>
    <x v="2"/>
    <x v="0"/>
    <s v="Returning"/>
    <x v="3"/>
    <x v="5"/>
    <n v="2"/>
    <n v="342.38"/>
    <n v="0.05"/>
    <n v="192.01"/>
    <n v="650.52199999999993"/>
    <n v="384.02"/>
    <n v="266.50199999999995"/>
    <n v="0.40967407712575438"/>
    <n v="2026"/>
    <s v="Q3"/>
    <n v="7"/>
    <s v="Jul"/>
  </r>
  <r>
    <n v="1467"/>
    <d v="2026-07-21T00:00:00"/>
    <n v="2026"/>
    <s v="Q7"/>
    <n v="7"/>
    <x v="6"/>
    <x v="1"/>
    <x v="14"/>
    <x v="3"/>
    <s v="New"/>
    <x v="4"/>
    <x v="16"/>
    <n v="1"/>
    <n v="50.59"/>
    <n v="0.05"/>
    <n v="22.04"/>
    <n v="48.060499999999998"/>
    <n v="22.04"/>
    <n v="26.020499999999998"/>
    <n v="0.54141134611583319"/>
    <n v="2026"/>
    <s v="Q3"/>
    <n v="7"/>
    <s v="Jul"/>
  </r>
  <r>
    <n v="1552"/>
    <d v="2026-07-21T00:00:00"/>
    <n v="2026"/>
    <s v="Q7"/>
    <n v="7"/>
    <x v="6"/>
    <x v="3"/>
    <x v="4"/>
    <x v="2"/>
    <s v="New"/>
    <x v="2"/>
    <x v="9"/>
    <n v="2"/>
    <n v="46.34"/>
    <n v="0.1"/>
    <n v="18.41"/>
    <n v="83.412000000000006"/>
    <n v="36.82"/>
    <n v="46.592000000000006"/>
    <n v="0.55857670359180933"/>
    <n v="2026"/>
    <s v="Q3"/>
    <n v="7"/>
    <s v="Jul"/>
  </r>
  <r>
    <n v="1745"/>
    <d v="2026-07-21T00:00:00"/>
    <n v="2026"/>
    <s v="Q7"/>
    <n v="7"/>
    <x v="6"/>
    <x v="1"/>
    <x v="6"/>
    <x v="3"/>
    <s v="New"/>
    <x v="1"/>
    <x v="1"/>
    <n v="1"/>
    <n v="91.45"/>
    <n v="0"/>
    <n v="44.16"/>
    <n v="91.45"/>
    <n v="44.16"/>
    <n v="47.290000000000006"/>
    <n v="0.51711317659923461"/>
    <n v="2026"/>
    <s v="Q3"/>
    <n v="7"/>
    <s v="Jul"/>
  </r>
  <r>
    <n v="2174"/>
    <d v="2026-07-21T00:00:00"/>
    <n v="2026"/>
    <s v="Q7"/>
    <n v="7"/>
    <x v="6"/>
    <x v="3"/>
    <x v="8"/>
    <x v="3"/>
    <s v="Returning"/>
    <x v="0"/>
    <x v="6"/>
    <n v="3"/>
    <n v="40.28"/>
    <n v="0"/>
    <n v="17.12"/>
    <n v="120.84"/>
    <n v="51.36"/>
    <n v="69.48"/>
    <n v="0.57497517378351537"/>
    <n v="2026"/>
    <s v="Q3"/>
    <n v="7"/>
    <s v="Jul"/>
  </r>
  <r>
    <n v="3444"/>
    <d v="2026-07-21T00:00:00"/>
    <n v="2026"/>
    <s v="Q7"/>
    <n v="7"/>
    <x v="6"/>
    <x v="1"/>
    <x v="14"/>
    <x v="0"/>
    <s v="Returning"/>
    <x v="4"/>
    <x v="14"/>
    <n v="2"/>
    <n v="36.93"/>
    <n v="0"/>
    <n v="13.63"/>
    <n v="73.86"/>
    <n v="27.26"/>
    <n v="46.599999999999994"/>
    <n v="0.63092336853506625"/>
    <n v="2026"/>
    <s v="Q3"/>
    <n v="7"/>
    <s v="Jul"/>
  </r>
  <r>
    <n v="3646"/>
    <d v="2026-07-21T00:00:00"/>
    <n v="2026"/>
    <s v="Q7"/>
    <n v="7"/>
    <x v="6"/>
    <x v="2"/>
    <x v="2"/>
    <x v="3"/>
    <s v="Returning"/>
    <x v="1"/>
    <x v="3"/>
    <n v="1"/>
    <n v="143.69"/>
    <n v="0"/>
    <n v="80.87"/>
    <n v="143.69"/>
    <n v="80.87"/>
    <n v="62.819999999999993"/>
    <n v="0.43719117544714309"/>
    <n v="2026"/>
    <s v="Q3"/>
    <n v="7"/>
    <s v="Jul"/>
  </r>
  <r>
    <n v="4558"/>
    <d v="2026-07-21T00:00:00"/>
    <n v="2026"/>
    <s v="Q7"/>
    <n v="7"/>
    <x v="6"/>
    <x v="1"/>
    <x v="14"/>
    <x v="3"/>
    <s v="New"/>
    <x v="1"/>
    <x v="3"/>
    <n v="2"/>
    <n v="147.09"/>
    <n v="0"/>
    <n v="81.58"/>
    <n v="294.18"/>
    <n v="163.16"/>
    <n v="131.02000000000001"/>
    <n v="0.44537358080087025"/>
    <n v="2026"/>
    <s v="Q3"/>
    <n v="7"/>
    <s v="Jul"/>
  </r>
  <r>
    <n v="4564"/>
    <d v="2026-07-21T00:00:00"/>
    <n v="2026"/>
    <s v="Q7"/>
    <n v="7"/>
    <x v="6"/>
    <x v="2"/>
    <x v="5"/>
    <x v="0"/>
    <s v="New"/>
    <x v="1"/>
    <x v="11"/>
    <n v="1"/>
    <n v="153.88"/>
    <n v="0"/>
    <n v="80.98"/>
    <n v="153.88"/>
    <n v="80.98"/>
    <n v="72.899999999999991"/>
    <n v="0.47374577592929551"/>
    <n v="2026"/>
    <s v="Q3"/>
    <n v="7"/>
    <s v="Jul"/>
  </r>
  <r>
    <n v="4616"/>
    <d v="2026-07-21T00:00:00"/>
    <n v="2026"/>
    <s v="Q7"/>
    <n v="7"/>
    <x v="6"/>
    <x v="3"/>
    <x v="13"/>
    <x v="3"/>
    <s v="New"/>
    <x v="1"/>
    <x v="17"/>
    <n v="3"/>
    <n v="72.2"/>
    <n v="0"/>
    <n v="31.45"/>
    <n v="216.60000000000002"/>
    <n v="94.35"/>
    <n v="122.25000000000003"/>
    <n v="0.5644044321329641"/>
    <n v="2026"/>
    <s v="Q3"/>
    <n v="7"/>
    <s v="Jul"/>
  </r>
  <r>
    <n v="536"/>
    <d v="2026-07-22T00:00:00"/>
    <n v="2026"/>
    <s v="Q7"/>
    <n v="7"/>
    <x v="6"/>
    <x v="3"/>
    <x v="13"/>
    <x v="2"/>
    <s v="Business"/>
    <x v="4"/>
    <x v="10"/>
    <n v="1"/>
    <n v="40.67"/>
    <n v="0"/>
    <n v="14.28"/>
    <n v="40.67"/>
    <n v="14.28"/>
    <n v="26.39"/>
    <n v="0.64888123924268504"/>
    <n v="2026"/>
    <s v="Q3"/>
    <n v="7"/>
    <s v="Jul"/>
  </r>
  <r>
    <n v="571"/>
    <d v="2026-07-22T00:00:00"/>
    <n v="2026"/>
    <s v="Q7"/>
    <n v="7"/>
    <x v="6"/>
    <x v="0"/>
    <x v="0"/>
    <x v="0"/>
    <s v="New"/>
    <x v="1"/>
    <x v="11"/>
    <n v="3"/>
    <n v="152.53"/>
    <n v="0"/>
    <n v="80.88"/>
    <n v="457.59000000000003"/>
    <n v="242.64"/>
    <n v="214.95000000000005"/>
    <n v="0.46974365698551113"/>
    <n v="2026"/>
    <s v="Q3"/>
    <n v="7"/>
    <s v="Jul"/>
  </r>
  <r>
    <n v="965"/>
    <d v="2026-07-22T00:00:00"/>
    <n v="2026"/>
    <s v="Q7"/>
    <n v="7"/>
    <x v="6"/>
    <x v="1"/>
    <x v="11"/>
    <x v="2"/>
    <s v="Returning"/>
    <x v="2"/>
    <x v="2"/>
    <n v="2"/>
    <n v="35.39"/>
    <n v="0.05"/>
    <n v="13.39"/>
    <n v="67.241"/>
    <n v="26.78"/>
    <n v="40.460999999999999"/>
    <n v="0.60173108668818132"/>
    <n v="2026"/>
    <s v="Q3"/>
    <n v="7"/>
    <s v="Jul"/>
  </r>
  <r>
    <n v="1504"/>
    <d v="2026-07-22T00:00:00"/>
    <n v="2026"/>
    <s v="Q7"/>
    <n v="7"/>
    <x v="6"/>
    <x v="3"/>
    <x v="4"/>
    <x v="0"/>
    <s v="Returning"/>
    <x v="1"/>
    <x v="1"/>
    <n v="5"/>
    <n v="93.35"/>
    <n v="0"/>
    <n v="46.31"/>
    <n v="466.75"/>
    <n v="231.55"/>
    <n v="235.2"/>
    <n v="0.50391001606855912"/>
    <n v="2026"/>
    <s v="Q3"/>
    <n v="7"/>
    <s v="Jul"/>
  </r>
  <r>
    <n v="2560"/>
    <d v="2026-07-22T00:00:00"/>
    <n v="2026"/>
    <s v="Q7"/>
    <n v="7"/>
    <x v="6"/>
    <x v="1"/>
    <x v="12"/>
    <x v="0"/>
    <s v="Returning"/>
    <x v="0"/>
    <x v="4"/>
    <n v="2"/>
    <n v="51.71"/>
    <n v="0"/>
    <n v="22.75"/>
    <n v="103.42"/>
    <n v="45.5"/>
    <n v="57.92"/>
    <n v="0.5600464126861342"/>
    <n v="2026"/>
    <s v="Q3"/>
    <n v="7"/>
    <s v="Jul"/>
  </r>
  <r>
    <n v="2758"/>
    <d v="2026-07-22T00:00:00"/>
    <n v="2026"/>
    <s v="Q7"/>
    <n v="7"/>
    <x v="6"/>
    <x v="0"/>
    <x v="0"/>
    <x v="0"/>
    <s v="New"/>
    <x v="0"/>
    <x v="6"/>
    <n v="1"/>
    <n v="39.86"/>
    <n v="0"/>
    <n v="16.53"/>
    <n v="39.86"/>
    <n v="16.53"/>
    <n v="23.33"/>
    <n v="0.58529854490717503"/>
    <n v="2026"/>
    <s v="Q3"/>
    <n v="7"/>
    <s v="Jul"/>
  </r>
  <r>
    <n v="4030"/>
    <d v="2026-07-22T00:00:00"/>
    <n v="2026"/>
    <s v="Q7"/>
    <n v="7"/>
    <x v="6"/>
    <x v="3"/>
    <x v="8"/>
    <x v="0"/>
    <s v="New"/>
    <x v="3"/>
    <x v="13"/>
    <n v="2"/>
    <n v="83.71"/>
    <n v="0"/>
    <n v="39.29"/>
    <n v="167.42"/>
    <n v="78.58"/>
    <n v="88.839999999999989"/>
    <n v="0.53064150041811009"/>
    <n v="2026"/>
    <s v="Q3"/>
    <n v="7"/>
    <s v="Jul"/>
  </r>
  <r>
    <n v="4337"/>
    <d v="2026-07-22T00:00:00"/>
    <n v="2026"/>
    <s v="Q7"/>
    <n v="7"/>
    <x v="6"/>
    <x v="1"/>
    <x v="14"/>
    <x v="2"/>
    <s v="New"/>
    <x v="2"/>
    <x v="9"/>
    <n v="1"/>
    <n v="47.62"/>
    <n v="0"/>
    <n v="17.82"/>
    <n v="47.62"/>
    <n v="17.82"/>
    <n v="29.799999999999997"/>
    <n v="0.62578748425031494"/>
    <n v="2026"/>
    <s v="Q3"/>
    <n v="7"/>
    <s v="Jul"/>
  </r>
  <r>
    <n v="5129"/>
    <d v="2026-07-22T00:00:00"/>
    <n v="2026"/>
    <s v="Q7"/>
    <n v="7"/>
    <x v="6"/>
    <x v="1"/>
    <x v="12"/>
    <x v="0"/>
    <s v="Returning"/>
    <x v="0"/>
    <x v="0"/>
    <n v="1"/>
    <n v="80.05"/>
    <n v="0.05"/>
    <n v="43.81"/>
    <n v="76.047499999999999"/>
    <n v="43.81"/>
    <n v="32.237499999999997"/>
    <n v="0.42391268615010352"/>
    <n v="2026"/>
    <s v="Q3"/>
    <n v="7"/>
    <s v="Jul"/>
  </r>
  <r>
    <n v="81"/>
    <d v="2026-07-23T00:00:00"/>
    <n v="2026"/>
    <s v="Q7"/>
    <n v="7"/>
    <x v="6"/>
    <x v="3"/>
    <x v="8"/>
    <x v="2"/>
    <s v="Returning"/>
    <x v="4"/>
    <x v="16"/>
    <n v="1"/>
    <n v="51.82"/>
    <n v="0"/>
    <n v="21.43"/>
    <n v="51.82"/>
    <n v="21.43"/>
    <n v="30.39"/>
    <n v="0.58645310690852959"/>
    <n v="2026"/>
    <s v="Q3"/>
    <n v="7"/>
    <s v="Jul"/>
  </r>
  <r>
    <n v="493"/>
    <d v="2026-07-23T00:00:00"/>
    <n v="2026"/>
    <s v="Q7"/>
    <n v="7"/>
    <x v="6"/>
    <x v="1"/>
    <x v="11"/>
    <x v="0"/>
    <s v="Business"/>
    <x v="2"/>
    <x v="18"/>
    <n v="4"/>
    <n v="161.28"/>
    <n v="0.15"/>
    <n v="89.2"/>
    <n v="548.35199999999998"/>
    <n v="356.8"/>
    <n v="191.55199999999996"/>
    <n v="0.3493230625583566"/>
    <n v="2026"/>
    <s v="Q3"/>
    <n v="7"/>
    <s v="Jul"/>
  </r>
  <r>
    <n v="613"/>
    <d v="2026-07-23T00:00:00"/>
    <n v="2026"/>
    <s v="Q7"/>
    <n v="7"/>
    <x v="6"/>
    <x v="0"/>
    <x v="0"/>
    <x v="0"/>
    <s v="New"/>
    <x v="0"/>
    <x v="6"/>
    <n v="1"/>
    <n v="39.86"/>
    <n v="0.05"/>
    <n v="16.989999999999998"/>
    <n v="37.866999999999997"/>
    <n v="16.989999999999998"/>
    <n v="20.876999999999999"/>
    <n v="0.55132437214461139"/>
    <n v="2026"/>
    <s v="Q3"/>
    <n v="7"/>
    <s v="Jul"/>
  </r>
  <r>
    <n v="958"/>
    <d v="2026-07-23T00:00:00"/>
    <n v="2026"/>
    <s v="Q7"/>
    <n v="7"/>
    <x v="6"/>
    <x v="3"/>
    <x v="8"/>
    <x v="3"/>
    <s v="New"/>
    <x v="0"/>
    <x v="8"/>
    <n v="6"/>
    <n v="102.96"/>
    <n v="0.05"/>
    <n v="51.74"/>
    <n v="586.87199999999996"/>
    <n v="310.44"/>
    <n v="276.43199999999996"/>
    <n v="0.47102604997341835"/>
    <n v="2026"/>
    <s v="Q3"/>
    <n v="7"/>
    <s v="Jul"/>
  </r>
  <r>
    <n v="1270"/>
    <d v="2026-07-23T00:00:00"/>
    <n v="2026"/>
    <s v="Q7"/>
    <n v="7"/>
    <x v="6"/>
    <x v="1"/>
    <x v="12"/>
    <x v="3"/>
    <s v="Returning"/>
    <x v="1"/>
    <x v="1"/>
    <n v="1"/>
    <n v="94.04"/>
    <n v="0"/>
    <n v="44.88"/>
    <n v="94.04"/>
    <n v="44.88"/>
    <n v="49.160000000000004"/>
    <n v="0.52275627392598889"/>
    <n v="2026"/>
    <s v="Q3"/>
    <n v="7"/>
    <s v="Jul"/>
  </r>
  <r>
    <n v="1513"/>
    <d v="2026-07-23T00:00:00"/>
    <n v="2026"/>
    <s v="Q7"/>
    <n v="7"/>
    <x v="6"/>
    <x v="3"/>
    <x v="8"/>
    <x v="0"/>
    <s v="New"/>
    <x v="1"/>
    <x v="17"/>
    <n v="2"/>
    <n v="70.790000000000006"/>
    <n v="0"/>
    <n v="32.44"/>
    <n v="141.58000000000001"/>
    <n v="64.88"/>
    <n v="76.700000000000017"/>
    <n v="0.541743184065546"/>
    <n v="2026"/>
    <s v="Q3"/>
    <n v="7"/>
    <s v="Jul"/>
  </r>
  <r>
    <n v="2009"/>
    <d v="2026-07-23T00:00:00"/>
    <n v="2026"/>
    <s v="Q7"/>
    <n v="7"/>
    <x v="6"/>
    <x v="2"/>
    <x v="10"/>
    <x v="0"/>
    <s v="New"/>
    <x v="2"/>
    <x v="9"/>
    <n v="2"/>
    <n v="46.41"/>
    <n v="0"/>
    <n v="18.600000000000001"/>
    <n v="92.82"/>
    <n v="37.200000000000003"/>
    <n v="55.61999999999999"/>
    <n v="0.59922430510665803"/>
    <n v="2026"/>
    <s v="Q3"/>
    <n v="7"/>
    <s v="Jul"/>
  </r>
  <r>
    <n v="2838"/>
    <d v="2026-07-23T00:00:00"/>
    <n v="2026"/>
    <s v="Q7"/>
    <n v="7"/>
    <x v="6"/>
    <x v="3"/>
    <x v="13"/>
    <x v="3"/>
    <s v="New"/>
    <x v="1"/>
    <x v="17"/>
    <n v="1"/>
    <n v="69.75"/>
    <n v="0"/>
    <n v="33.299999999999997"/>
    <n v="69.75"/>
    <n v="33.299999999999997"/>
    <n v="36.450000000000003"/>
    <n v="0.52258064516129032"/>
    <n v="2026"/>
    <s v="Q3"/>
    <n v="7"/>
    <s v="Jul"/>
  </r>
  <r>
    <n v="3730"/>
    <d v="2026-07-23T00:00:00"/>
    <n v="2026"/>
    <s v="Q7"/>
    <n v="7"/>
    <x v="6"/>
    <x v="0"/>
    <x v="15"/>
    <x v="2"/>
    <s v="Business"/>
    <x v="0"/>
    <x v="6"/>
    <n v="3"/>
    <n v="40.81"/>
    <n v="0"/>
    <n v="16.86"/>
    <n v="122.43"/>
    <n v="50.58"/>
    <n v="71.850000000000009"/>
    <n v="0.58686596422445481"/>
    <n v="2026"/>
    <s v="Q3"/>
    <n v="7"/>
    <s v="Jul"/>
  </r>
  <r>
    <n v="4287"/>
    <d v="2026-07-23T00:00:00"/>
    <n v="2026"/>
    <s v="Q7"/>
    <n v="7"/>
    <x v="6"/>
    <x v="3"/>
    <x v="8"/>
    <x v="3"/>
    <s v="Returning"/>
    <x v="1"/>
    <x v="11"/>
    <n v="5"/>
    <n v="156.69"/>
    <n v="0"/>
    <n v="80.489999999999995"/>
    <n v="783.45"/>
    <n v="402.45"/>
    <n v="381.00000000000006"/>
    <n v="0.48631054949262881"/>
    <n v="2026"/>
    <s v="Q3"/>
    <n v="7"/>
    <s v="Jul"/>
  </r>
  <r>
    <n v="4297"/>
    <d v="2026-07-23T00:00:00"/>
    <n v="2026"/>
    <s v="Q7"/>
    <n v="7"/>
    <x v="6"/>
    <x v="1"/>
    <x v="6"/>
    <x v="3"/>
    <s v="Returning"/>
    <x v="2"/>
    <x v="18"/>
    <n v="1"/>
    <n v="168.59"/>
    <n v="0.1"/>
    <n v="88.8"/>
    <n v="151.73099999999999"/>
    <n v="88.8"/>
    <n v="62.930999999999997"/>
    <n v="0.41475374181940405"/>
    <n v="2026"/>
    <s v="Q3"/>
    <n v="7"/>
    <s v="Jul"/>
  </r>
  <r>
    <n v="5118"/>
    <d v="2026-07-23T00:00:00"/>
    <n v="2026"/>
    <s v="Q7"/>
    <n v="7"/>
    <x v="6"/>
    <x v="1"/>
    <x v="12"/>
    <x v="0"/>
    <s v="Business"/>
    <x v="2"/>
    <x v="2"/>
    <n v="5"/>
    <n v="36.880000000000003"/>
    <n v="0.1"/>
    <n v="13.76"/>
    <n v="165.96"/>
    <n v="68.8"/>
    <n v="97.160000000000011"/>
    <n v="0.58544227524704751"/>
    <n v="2026"/>
    <s v="Q3"/>
    <n v="7"/>
    <s v="Jul"/>
  </r>
  <r>
    <n v="363"/>
    <d v="2026-07-24T00:00:00"/>
    <n v="2026"/>
    <s v="Q7"/>
    <n v="7"/>
    <x v="6"/>
    <x v="0"/>
    <x v="0"/>
    <x v="1"/>
    <s v="Business"/>
    <x v="2"/>
    <x v="15"/>
    <n v="8"/>
    <n v="136.13"/>
    <n v="0.1"/>
    <n v="66.55"/>
    <n v="980.13599999999997"/>
    <n v="532.4"/>
    <n v="447.73599999999999"/>
    <n v="0.45681007533648393"/>
    <n v="2026"/>
    <s v="Q3"/>
    <n v="7"/>
    <s v="Jul"/>
  </r>
  <r>
    <n v="4243"/>
    <d v="2026-07-24T00:00:00"/>
    <n v="2026"/>
    <s v="Q7"/>
    <n v="7"/>
    <x v="6"/>
    <x v="1"/>
    <x v="14"/>
    <x v="3"/>
    <s v="Returning"/>
    <x v="0"/>
    <x v="6"/>
    <n v="2"/>
    <n v="40.479999999999997"/>
    <n v="0.05"/>
    <n v="16.93"/>
    <n v="76.911999999999992"/>
    <n v="33.86"/>
    <n v="43.051999999999992"/>
    <n v="0.5597566049511129"/>
    <n v="2026"/>
    <s v="Q3"/>
    <n v="7"/>
    <s v="Jul"/>
  </r>
  <r>
    <n v="4348"/>
    <d v="2026-07-24T00:00:00"/>
    <n v="2026"/>
    <s v="Q7"/>
    <n v="7"/>
    <x v="6"/>
    <x v="0"/>
    <x v="0"/>
    <x v="0"/>
    <s v="New"/>
    <x v="0"/>
    <x v="4"/>
    <n v="4"/>
    <n v="50.09"/>
    <n v="0"/>
    <n v="22.11"/>
    <n v="200.36"/>
    <n v="88.44"/>
    <n v="111.92000000000002"/>
    <n v="0.55859452984627678"/>
    <n v="2026"/>
    <s v="Q3"/>
    <n v="7"/>
    <s v="Jul"/>
  </r>
  <r>
    <n v="4405"/>
    <d v="2026-07-24T00:00:00"/>
    <n v="2026"/>
    <s v="Q7"/>
    <n v="7"/>
    <x v="6"/>
    <x v="3"/>
    <x v="8"/>
    <x v="0"/>
    <s v="Returning"/>
    <x v="1"/>
    <x v="11"/>
    <n v="1"/>
    <n v="156.54"/>
    <n v="0.1"/>
    <n v="77.38"/>
    <n v="140.886"/>
    <n v="77.38"/>
    <n v="63.506"/>
    <n v="0.4507616086765186"/>
    <n v="2026"/>
    <s v="Q3"/>
    <n v="7"/>
    <s v="Jul"/>
  </r>
  <r>
    <n v="4857"/>
    <d v="2026-07-24T00:00:00"/>
    <n v="2026"/>
    <s v="Q7"/>
    <n v="7"/>
    <x v="6"/>
    <x v="1"/>
    <x v="6"/>
    <x v="2"/>
    <s v="Returning"/>
    <x v="1"/>
    <x v="11"/>
    <n v="1"/>
    <n v="152.1"/>
    <n v="0.1"/>
    <n v="80.459999999999994"/>
    <n v="136.88999999999999"/>
    <n v="80.459999999999994"/>
    <n v="56.429999999999993"/>
    <n v="0.41222879684418146"/>
    <n v="2026"/>
    <s v="Q3"/>
    <n v="7"/>
    <s v="Jul"/>
  </r>
  <r>
    <n v="87"/>
    <d v="2026-07-25T00:00:00"/>
    <n v="2026"/>
    <s v="Q7"/>
    <n v="7"/>
    <x v="6"/>
    <x v="1"/>
    <x v="11"/>
    <x v="0"/>
    <s v="Returning"/>
    <x v="1"/>
    <x v="11"/>
    <n v="1"/>
    <n v="155.35"/>
    <n v="0"/>
    <n v="80.47"/>
    <n v="155.35"/>
    <n v="80.47"/>
    <n v="74.88"/>
    <n v="0.48200836820083681"/>
    <n v="2026"/>
    <s v="Q3"/>
    <n v="7"/>
    <s v="Jul"/>
  </r>
  <r>
    <n v="315"/>
    <d v="2026-07-25T00:00:00"/>
    <n v="2026"/>
    <s v="Q7"/>
    <n v="7"/>
    <x v="6"/>
    <x v="2"/>
    <x v="3"/>
    <x v="3"/>
    <s v="New"/>
    <x v="0"/>
    <x v="0"/>
    <n v="1"/>
    <n v="81.13"/>
    <n v="0.05"/>
    <n v="42.41"/>
    <n v="77.073499999999996"/>
    <n v="42.41"/>
    <n v="34.663499999999999"/>
    <n v="0.44974602165465433"/>
    <n v="2026"/>
    <s v="Q3"/>
    <n v="7"/>
    <s v="Jul"/>
  </r>
  <r>
    <n v="970"/>
    <d v="2026-07-25T00:00:00"/>
    <n v="2026"/>
    <s v="Q7"/>
    <n v="7"/>
    <x v="6"/>
    <x v="1"/>
    <x v="11"/>
    <x v="0"/>
    <s v="New"/>
    <x v="1"/>
    <x v="3"/>
    <n v="1"/>
    <n v="145.87"/>
    <n v="0"/>
    <n v="81.430000000000007"/>
    <n v="145.87"/>
    <n v="81.430000000000007"/>
    <n v="64.44"/>
    <n v="0.44176321382052508"/>
    <n v="2026"/>
    <s v="Q3"/>
    <n v="7"/>
    <s v="Jul"/>
  </r>
  <r>
    <n v="1891"/>
    <d v="2026-07-25T00:00:00"/>
    <n v="2026"/>
    <s v="Q7"/>
    <n v="7"/>
    <x v="6"/>
    <x v="1"/>
    <x v="12"/>
    <x v="0"/>
    <s v="New"/>
    <x v="1"/>
    <x v="11"/>
    <n v="6"/>
    <n v="151.88999999999999"/>
    <n v="0.15"/>
    <n v="76.83"/>
    <n v="774.6389999999999"/>
    <n v="460.98"/>
    <n v="313.65899999999988"/>
    <n v="0.40490989996630677"/>
    <n v="2026"/>
    <s v="Q3"/>
    <n v="7"/>
    <s v="Jul"/>
  </r>
  <r>
    <n v="2148"/>
    <d v="2026-07-25T00:00:00"/>
    <n v="2026"/>
    <s v="Q7"/>
    <n v="7"/>
    <x v="6"/>
    <x v="2"/>
    <x v="10"/>
    <x v="0"/>
    <s v="New"/>
    <x v="4"/>
    <x v="10"/>
    <n v="2"/>
    <n v="41.14"/>
    <n v="0.1"/>
    <n v="14.84"/>
    <n v="74.052000000000007"/>
    <n v="29.68"/>
    <n v="44.372000000000007"/>
    <n v="0.59920056176740677"/>
    <n v="2026"/>
    <s v="Q3"/>
    <n v="7"/>
    <s v="Jul"/>
  </r>
  <r>
    <n v="2467"/>
    <d v="2026-07-25T00:00:00"/>
    <n v="2026"/>
    <s v="Q7"/>
    <n v="7"/>
    <x v="6"/>
    <x v="3"/>
    <x v="4"/>
    <x v="2"/>
    <s v="Returning"/>
    <x v="0"/>
    <x v="4"/>
    <n v="1"/>
    <n v="49.5"/>
    <n v="0"/>
    <n v="21.83"/>
    <n v="49.5"/>
    <n v="21.83"/>
    <n v="27.67"/>
    <n v="0.55898989898989904"/>
    <n v="2026"/>
    <s v="Q3"/>
    <n v="7"/>
    <s v="Jul"/>
  </r>
  <r>
    <n v="3710"/>
    <d v="2026-07-25T00:00:00"/>
    <n v="2026"/>
    <s v="Q7"/>
    <n v="7"/>
    <x v="6"/>
    <x v="3"/>
    <x v="7"/>
    <x v="0"/>
    <s v="New"/>
    <x v="2"/>
    <x v="9"/>
    <n v="2"/>
    <n v="46.48"/>
    <n v="0.05"/>
    <n v="18.760000000000002"/>
    <n v="88.311999999999983"/>
    <n v="37.520000000000003"/>
    <n v="50.79199999999998"/>
    <n v="0.57514267596702584"/>
    <n v="2026"/>
    <s v="Q3"/>
    <n v="7"/>
    <s v="Jul"/>
  </r>
  <r>
    <n v="3714"/>
    <d v="2026-07-25T00:00:00"/>
    <n v="2026"/>
    <s v="Q7"/>
    <n v="7"/>
    <x v="6"/>
    <x v="2"/>
    <x v="2"/>
    <x v="3"/>
    <s v="Returning"/>
    <x v="2"/>
    <x v="2"/>
    <n v="1"/>
    <n v="36.909999999999997"/>
    <n v="0"/>
    <n v="13.56"/>
    <n v="36.909999999999997"/>
    <n v="13.56"/>
    <n v="23.349999999999994"/>
    <n v="0.63261988620969922"/>
    <n v="2026"/>
    <s v="Q3"/>
    <n v="7"/>
    <s v="Jul"/>
  </r>
  <r>
    <n v="3893"/>
    <d v="2026-07-25T00:00:00"/>
    <n v="2026"/>
    <s v="Q7"/>
    <n v="7"/>
    <x v="6"/>
    <x v="0"/>
    <x v="0"/>
    <x v="0"/>
    <s v="Returning"/>
    <x v="2"/>
    <x v="2"/>
    <n v="1"/>
    <n v="35.6"/>
    <n v="0"/>
    <n v="13.91"/>
    <n v="35.6"/>
    <n v="13.91"/>
    <n v="21.69"/>
    <n v="0.60926966292134832"/>
    <n v="2026"/>
    <s v="Q3"/>
    <n v="7"/>
    <s v="Jul"/>
  </r>
  <r>
    <n v="4136"/>
    <d v="2026-07-25T00:00:00"/>
    <n v="2026"/>
    <s v="Q7"/>
    <n v="7"/>
    <x v="6"/>
    <x v="1"/>
    <x v="11"/>
    <x v="2"/>
    <s v="New"/>
    <x v="0"/>
    <x v="0"/>
    <n v="2"/>
    <n v="80.25"/>
    <n v="0.05"/>
    <n v="42.39"/>
    <n v="152.47499999999999"/>
    <n v="84.78"/>
    <n v="67.694999999999993"/>
    <n v="0.44397442203639936"/>
    <n v="2026"/>
    <s v="Q3"/>
    <n v="7"/>
    <s v="Jul"/>
  </r>
  <r>
    <n v="4212"/>
    <d v="2026-07-25T00:00:00"/>
    <n v="2026"/>
    <s v="Q7"/>
    <n v="7"/>
    <x v="6"/>
    <x v="0"/>
    <x v="0"/>
    <x v="3"/>
    <s v="Returning"/>
    <x v="2"/>
    <x v="9"/>
    <n v="2"/>
    <n v="47.52"/>
    <n v="0.1"/>
    <n v="17.86"/>
    <n v="85.536000000000001"/>
    <n v="35.72"/>
    <n v="49.816000000000003"/>
    <n v="0.58239805462027683"/>
    <n v="2026"/>
    <s v="Q3"/>
    <n v="7"/>
    <s v="Jul"/>
  </r>
  <r>
    <n v="4332"/>
    <d v="2026-07-25T00:00:00"/>
    <n v="2026"/>
    <s v="Q7"/>
    <n v="7"/>
    <x v="6"/>
    <x v="3"/>
    <x v="13"/>
    <x v="0"/>
    <s v="New"/>
    <x v="2"/>
    <x v="18"/>
    <n v="2"/>
    <n v="164.58"/>
    <n v="0.1"/>
    <n v="86.55"/>
    <n v="296.24400000000003"/>
    <n v="173.1"/>
    <n v="123.14400000000003"/>
    <n v="0.41568436829100341"/>
    <n v="2026"/>
    <s v="Q3"/>
    <n v="7"/>
    <s v="Jul"/>
  </r>
  <r>
    <n v="702"/>
    <d v="2026-07-26T00:00:00"/>
    <n v="2026"/>
    <s v="Q7"/>
    <n v="7"/>
    <x v="6"/>
    <x v="0"/>
    <x v="9"/>
    <x v="0"/>
    <s v="New"/>
    <x v="0"/>
    <x v="6"/>
    <n v="1"/>
    <n v="39.99"/>
    <n v="0.05"/>
    <n v="16.739999999999998"/>
    <n v="37.990499999999997"/>
    <n v="16.739999999999998"/>
    <n v="21.250499999999999"/>
    <n v="0.55936352509179932"/>
    <n v="2026"/>
    <s v="Q3"/>
    <n v="7"/>
    <s v="Jul"/>
  </r>
  <r>
    <n v="1223"/>
    <d v="2026-07-26T00:00:00"/>
    <n v="2026"/>
    <s v="Q7"/>
    <n v="7"/>
    <x v="6"/>
    <x v="1"/>
    <x v="12"/>
    <x v="2"/>
    <s v="New"/>
    <x v="1"/>
    <x v="3"/>
    <n v="1"/>
    <n v="140.44"/>
    <n v="0"/>
    <n v="77.08"/>
    <n v="140.44"/>
    <n v="77.08"/>
    <n v="63.36"/>
    <n v="0.45115351751637711"/>
    <n v="2026"/>
    <s v="Q3"/>
    <n v="7"/>
    <s v="Jul"/>
  </r>
  <r>
    <n v="1370"/>
    <d v="2026-07-26T00:00:00"/>
    <n v="2026"/>
    <s v="Q7"/>
    <n v="7"/>
    <x v="6"/>
    <x v="2"/>
    <x v="10"/>
    <x v="3"/>
    <s v="New"/>
    <x v="4"/>
    <x v="12"/>
    <n v="2"/>
    <n v="123.73"/>
    <n v="0.05"/>
    <n v="68.22"/>
    <n v="235.08699999999999"/>
    <n v="136.44"/>
    <n v="98.646999999999991"/>
    <n v="0.41961911973014243"/>
    <n v="2026"/>
    <s v="Q3"/>
    <n v="7"/>
    <s v="Jul"/>
  </r>
  <r>
    <n v="3476"/>
    <d v="2026-07-26T00:00:00"/>
    <n v="2026"/>
    <s v="Q7"/>
    <n v="7"/>
    <x v="6"/>
    <x v="3"/>
    <x v="13"/>
    <x v="1"/>
    <s v="New"/>
    <x v="2"/>
    <x v="15"/>
    <n v="3"/>
    <n v="132.68"/>
    <n v="0.15"/>
    <n v="67.38"/>
    <n v="338.334"/>
    <n v="202.14"/>
    <n v="136.19400000000002"/>
    <n v="0.40254304917625783"/>
    <n v="2026"/>
    <s v="Q3"/>
    <n v="7"/>
    <s v="Jul"/>
  </r>
  <r>
    <n v="4066"/>
    <d v="2026-07-26T00:00:00"/>
    <n v="2026"/>
    <s v="Q7"/>
    <n v="7"/>
    <x v="6"/>
    <x v="3"/>
    <x v="7"/>
    <x v="2"/>
    <s v="New"/>
    <x v="4"/>
    <x v="14"/>
    <n v="1"/>
    <n v="35.479999999999997"/>
    <n v="0.05"/>
    <n v="14.15"/>
    <n v="33.705999999999996"/>
    <n v="14.15"/>
    <n v="19.555999999999997"/>
    <n v="0.58019343737020113"/>
    <n v="2026"/>
    <s v="Q3"/>
    <n v="7"/>
    <s v="Jul"/>
  </r>
  <r>
    <n v="4153"/>
    <d v="2026-07-26T00:00:00"/>
    <n v="2026"/>
    <s v="Q7"/>
    <n v="7"/>
    <x v="6"/>
    <x v="3"/>
    <x v="7"/>
    <x v="0"/>
    <s v="Business"/>
    <x v="2"/>
    <x v="15"/>
    <n v="3"/>
    <n v="134.63"/>
    <n v="0"/>
    <n v="67.2"/>
    <n v="403.89"/>
    <n v="201.60000000000002"/>
    <n v="202.28999999999996"/>
    <n v="0.50085419297333422"/>
    <n v="2026"/>
    <s v="Q3"/>
    <n v="7"/>
    <s v="Jul"/>
  </r>
  <r>
    <n v="379"/>
    <d v="2026-07-27T00:00:00"/>
    <n v="2026"/>
    <s v="Q7"/>
    <n v="7"/>
    <x v="6"/>
    <x v="0"/>
    <x v="9"/>
    <x v="3"/>
    <s v="New"/>
    <x v="1"/>
    <x v="17"/>
    <n v="3"/>
    <n v="72.03"/>
    <n v="0"/>
    <n v="32.46"/>
    <n v="216.09"/>
    <n v="97.38"/>
    <n v="118.71000000000001"/>
    <n v="0.54935443565181175"/>
    <n v="2026"/>
    <s v="Q3"/>
    <n v="7"/>
    <s v="Jul"/>
  </r>
  <r>
    <n v="820"/>
    <d v="2026-07-27T00:00:00"/>
    <n v="2026"/>
    <s v="Q7"/>
    <n v="7"/>
    <x v="6"/>
    <x v="3"/>
    <x v="7"/>
    <x v="3"/>
    <s v="Returning"/>
    <x v="4"/>
    <x v="10"/>
    <n v="1"/>
    <n v="40.24"/>
    <n v="0"/>
    <n v="15.05"/>
    <n v="40.24"/>
    <n v="15.05"/>
    <n v="25.19"/>
    <n v="0.62599403578528823"/>
    <n v="2026"/>
    <s v="Q3"/>
    <n v="7"/>
    <s v="Jul"/>
  </r>
  <r>
    <n v="2003"/>
    <d v="2026-07-27T00:00:00"/>
    <n v="2026"/>
    <s v="Q7"/>
    <n v="7"/>
    <x v="6"/>
    <x v="2"/>
    <x v="5"/>
    <x v="2"/>
    <s v="Returning"/>
    <x v="2"/>
    <x v="2"/>
    <n v="1"/>
    <n v="36.14"/>
    <n v="0"/>
    <n v="13.52"/>
    <n v="36.14"/>
    <n v="13.52"/>
    <n v="22.62"/>
    <n v="0.62589928057553956"/>
    <n v="2026"/>
    <s v="Q3"/>
    <n v="7"/>
    <s v="Jul"/>
  </r>
  <r>
    <n v="2682"/>
    <d v="2026-07-27T00:00:00"/>
    <n v="2026"/>
    <s v="Q7"/>
    <n v="7"/>
    <x v="6"/>
    <x v="1"/>
    <x v="11"/>
    <x v="0"/>
    <s v="New"/>
    <x v="4"/>
    <x v="10"/>
    <n v="2"/>
    <n v="40.22"/>
    <n v="0.05"/>
    <n v="14.72"/>
    <n v="76.417999999999992"/>
    <n v="29.44"/>
    <n v="46.977999999999994"/>
    <n v="0.61475045146431473"/>
    <n v="2026"/>
    <s v="Q3"/>
    <n v="7"/>
    <s v="Jul"/>
  </r>
  <r>
    <n v="3860"/>
    <d v="2026-07-27T00:00:00"/>
    <n v="2026"/>
    <s v="Q7"/>
    <n v="7"/>
    <x v="6"/>
    <x v="3"/>
    <x v="7"/>
    <x v="0"/>
    <s v="Returning"/>
    <x v="4"/>
    <x v="14"/>
    <n v="3"/>
    <n v="37.130000000000003"/>
    <n v="0.05"/>
    <n v="14.29"/>
    <n v="105.82050000000001"/>
    <n v="42.87"/>
    <n v="62.950500000000012"/>
    <n v="0.59488000907196625"/>
    <n v="2026"/>
    <s v="Q3"/>
    <n v="7"/>
    <s v="Jul"/>
  </r>
  <r>
    <n v="4063"/>
    <d v="2026-07-27T00:00:00"/>
    <n v="2026"/>
    <s v="Q7"/>
    <n v="7"/>
    <x v="6"/>
    <x v="0"/>
    <x v="9"/>
    <x v="0"/>
    <s v="New"/>
    <x v="3"/>
    <x v="19"/>
    <n v="4"/>
    <n v="125.07"/>
    <n v="0.05"/>
    <n v="60"/>
    <n v="475.26599999999996"/>
    <n v="240"/>
    <n v="235.26599999999996"/>
    <n v="0.4950196311118405"/>
    <n v="2026"/>
    <s v="Q3"/>
    <n v="7"/>
    <s v="Jul"/>
  </r>
  <r>
    <n v="4474"/>
    <d v="2026-07-27T00:00:00"/>
    <n v="2026"/>
    <s v="Q7"/>
    <n v="7"/>
    <x v="6"/>
    <x v="3"/>
    <x v="13"/>
    <x v="1"/>
    <s v="Returning"/>
    <x v="4"/>
    <x v="12"/>
    <n v="5"/>
    <n v="122.14"/>
    <n v="0.05"/>
    <n v="70.64"/>
    <n v="580.16499999999996"/>
    <n v="353.2"/>
    <n v="226.96499999999997"/>
    <n v="0.39120767367903958"/>
    <n v="2026"/>
    <s v="Q3"/>
    <n v="7"/>
    <s v="Jul"/>
  </r>
  <r>
    <n v="21"/>
    <d v="2026-07-28T00:00:00"/>
    <n v="2026"/>
    <s v="Q7"/>
    <n v="7"/>
    <x v="6"/>
    <x v="1"/>
    <x v="11"/>
    <x v="0"/>
    <s v="Business"/>
    <x v="3"/>
    <x v="19"/>
    <n v="1"/>
    <n v="120.09"/>
    <n v="0"/>
    <n v="62.18"/>
    <n v="120.09"/>
    <n v="62.18"/>
    <n v="57.910000000000004"/>
    <n v="0.48222166708302111"/>
    <n v="2026"/>
    <s v="Q3"/>
    <n v="7"/>
    <s v="Jul"/>
  </r>
  <r>
    <n v="368"/>
    <d v="2026-07-28T00:00:00"/>
    <n v="2026"/>
    <s v="Q7"/>
    <n v="7"/>
    <x v="6"/>
    <x v="3"/>
    <x v="4"/>
    <x v="3"/>
    <s v="Returning"/>
    <x v="0"/>
    <x v="8"/>
    <n v="6"/>
    <n v="102.75"/>
    <n v="0"/>
    <n v="51.55"/>
    <n v="616.5"/>
    <n v="309.29999999999995"/>
    <n v="307.20000000000005"/>
    <n v="0.49829683698296845"/>
    <n v="2026"/>
    <s v="Q3"/>
    <n v="7"/>
    <s v="Jul"/>
  </r>
  <r>
    <n v="457"/>
    <d v="2026-07-28T00:00:00"/>
    <n v="2026"/>
    <s v="Q7"/>
    <n v="7"/>
    <x v="6"/>
    <x v="2"/>
    <x v="2"/>
    <x v="0"/>
    <s v="Returning"/>
    <x v="3"/>
    <x v="7"/>
    <n v="4"/>
    <n v="191.15"/>
    <n v="0"/>
    <n v="105.01"/>
    <n v="764.6"/>
    <n v="420.04"/>
    <n v="344.56"/>
    <n v="0.45064085796494896"/>
    <n v="2026"/>
    <s v="Q3"/>
    <n v="7"/>
    <s v="Jul"/>
  </r>
  <r>
    <n v="1516"/>
    <d v="2026-07-28T00:00:00"/>
    <n v="2026"/>
    <s v="Q7"/>
    <n v="7"/>
    <x v="6"/>
    <x v="0"/>
    <x v="9"/>
    <x v="0"/>
    <s v="Business"/>
    <x v="4"/>
    <x v="10"/>
    <n v="2"/>
    <n v="40.15"/>
    <n v="0.1"/>
    <n v="14.86"/>
    <n v="72.27"/>
    <n v="29.72"/>
    <n v="42.55"/>
    <n v="0.58876435588764353"/>
    <n v="2026"/>
    <s v="Q3"/>
    <n v="7"/>
    <s v="Jul"/>
  </r>
  <r>
    <n v="2266"/>
    <d v="2026-07-28T00:00:00"/>
    <n v="2026"/>
    <s v="Q7"/>
    <n v="7"/>
    <x v="6"/>
    <x v="1"/>
    <x v="11"/>
    <x v="3"/>
    <s v="Business"/>
    <x v="3"/>
    <x v="13"/>
    <n v="1"/>
    <n v="83.05"/>
    <n v="0"/>
    <n v="38.86"/>
    <n v="83.05"/>
    <n v="38.86"/>
    <n v="44.19"/>
    <n v="0.53208910295003009"/>
    <n v="2026"/>
    <s v="Q3"/>
    <n v="7"/>
    <s v="Jul"/>
  </r>
  <r>
    <n v="2802"/>
    <d v="2026-07-28T00:00:00"/>
    <n v="2026"/>
    <s v="Q7"/>
    <n v="7"/>
    <x v="6"/>
    <x v="0"/>
    <x v="9"/>
    <x v="0"/>
    <s v="Returning"/>
    <x v="1"/>
    <x v="3"/>
    <n v="2"/>
    <n v="146.22999999999999"/>
    <n v="0"/>
    <n v="79.040000000000006"/>
    <n v="292.45999999999998"/>
    <n v="158.08000000000001"/>
    <n v="134.37999999999997"/>
    <n v="0.45948163851466861"/>
    <n v="2026"/>
    <s v="Q3"/>
    <n v="7"/>
    <s v="Jul"/>
  </r>
  <r>
    <n v="3604"/>
    <d v="2026-07-28T00:00:00"/>
    <n v="2026"/>
    <s v="Q7"/>
    <n v="7"/>
    <x v="6"/>
    <x v="1"/>
    <x v="14"/>
    <x v="0"/>
    <s v="Returning"/>
    <x v="1"/>
    <x v="3"/>
    <n v="2"/>
    <n v="144.09"/>
    <n v="0"/>
    <n v="77.67"/>
    <n v="288.18"/>
    <n v="155.34"/>
    <n v="132.84"/>
    <n v="0.46096189881324173"/>
    <n v="2026"/>
    <s v="Q3"/>
    <n v="7"/>
    <s v="Jul"/>
  </r>
  <r>
    <n v="3644"/>
    <d v="2026-07-28T00:00:00"/>
    <n v="2026"/>
    <s v="Q7"/>
    <n v="7"/>
    <x v="6"/>
    <x v="2"/>
    <x v="10"/>
    <x v="2"/>
    <s v="Business"/>
    <x v="1"/>
    <x v="1"/>
    <n v="3"/>
    <n v="93.01"/>
    <n v="0.15"/>
    <n v="46.68"/>
    <n v="237.17550000000003"/>
    <n v="140.04"/>
    <n v="97.135500000000036"/>
    <n v="0.4095511551572571"/>
    <n v="2026"/>
    <s v="Q3"/>
    <n v="7"/>
    <s v="Jul"/>
  </r>
  <r>
    <n v="4271"/>
    <d v="2026-07-28T00:00:00"/>
    <n v="2026"/>
    <s v="Q7"/>
    <n v="7"/>
    <x v="6"/>
    <x v="0"/>
    <x v="0"/>
    <x v="2"/>
    <s v="New"/>
    <x v="3"/>
    <x v="19"/>
    <n v="1"/>
    <n v="121.61"/>
    <n v="0.1"/>
    <n v="60.58"/>
    <n v="109.449"/>
    <n v="60.58"/>
    <n v="48.869"/>
    <n v="0.4465001964385239"/>
    <n v="2026"/>
    <s v="Q3"/>
    <n v="7"/>
    <s v="Jul"/>
  </r>
  <r>
    <n v="272"/>
    <d v="2026-07-29T00:00:00"/>
    <n v="2026"/>
    <s v="Q7"/>
    <n v="7"/>
    <x v="6"/>
    <x v="3"/>
    <x v="4"/>
    <x v="0"/>
    <s v="Business"/>
    <x v="3"/>
    <x v="7"/>
    <n v="2"/>
    <n v="195.09"/>
    <n v="0"/>
    <n v="106.82"/>
    <n v="390.18"/>
    <n v="213.64"/>
    <n v="176.54000000000002"/>
    <n v="0.45245783997129535"/>
    <n v="2026"/>
    <s v="Q3"/>
    <n v="7"/>
    <s v="Jul"/>
  </r>
  <r>
    <n v="1469"/>
    <d v="2026-07-29T00:00:00"/>
    <n v="2026"/>
    <s v="Q7"/>
    <n v="7"/>
    <x v="6"/>
    <x v="2"/>
    <x v="10"/>
    <x v="2"/>
    <s v="Returning"/>
    <x v="2"/>
    <x v="18"/>
    <n v="3"/>
    <n v="167.52"/>
    <n v="0"/>
    <n v="87.26"/>
    <n v="502.56000000000006"/>
    <n v="261.78000000000003"/>
    <n v="240.78000000000003"/>
    <n v="0.4791069723018147"/>
    <n v="2026"/>
    <s v="Q3"/>
    <n v="7"/>
    <s v="Jul"/>
  </r>
  <r>
    <n v="2253"/>
    <d v="2026-07-29T00:00:00"/>
    <n v="2026"/>
    <s v="Q7"/>
    <n v="7"/>
    <x v="6"/>
    <x v="1"/>
    <x v="14"/>
    <x v="3"/>
    <s v="New"/>
    <x v="0"/>
    <x v="4"/>
    <n v="3"/>
    <n v="50.98"/>
    <n v="0"/>
    <n v="22.63"/>
    <n v="152.94"/>
    <n v="67.89"/>
    <n v="85.05"/>
    <n v="0.55610043154178113"/>
    <n v="2026"/>
    <s v="Q3"/>
    <n v="7"/>
    <s v="Jul"/>
  </r>
  <r>
    <n v="2554"/>
    <d v="2026-07-29T00:00:00"/>
    <n v="2026"/>
    <s v="Q7"/>
    <n v="7"/>
    <x v="6"/>
    <x v="1"/>
    <x v="11"/>
    <x v="3"/>
    <s v="New"/>
    <x v="4"/>
    <x v="16"/>
    <n v="2"/>
    <n v="49.98"/>
    <n v="0.1"/>
    <n v="21.91"/>
    <n v="89.963999999999999"/>
    <n v="43.82"/>
    <n v="46.143999999999998"/>
    <n v="0.51291627762215997"/>
    <n v="2026"/>
    <s v="Q3"/>
    <n v="7"/>
    <s v="Jul"/>
  </r>
  <r>
    <n v="2624"/>
    <d v="2026-07-29T00:00:00"/>
    <n v="2026"/>
    <s v="Q7"/>
    <n v="7"/>
    <x v="6"/>
    <x v="3"/>
    <x v="4"/>
    <x v="1"/>
    <s v="Business"/>
    <x v="2"/>
    <x v="2"/>
    <n v="4"/>
    <n v="36.44"/>
    <n v="0.15"/>
    <n v="13.32"/>
    <n v="123.89599999999999"/>
    <n v="53.28"/>
    <n v="70.615999999999985"/>
    <n v="0.5699619035319945"/>
    <n v="2026"/>
    <s v="Q3"/>
    <n v="7"/>
    <s v="Jul"/>
  </r>
  <r>
    <n v="3338"/>
    <d v="2026-07-29T00:00:00"/>
    <n v="2026"/>
    <s v="Q7"/>
    <n v="7"/>
    <x v="6"/>
    <x v="0"/>
    <x v="0"/>
    <x v="0"/>
    <s v="Returning"/>
    <x v="3"/>
    <x v="7"/>
    <n v="1"/>
    <n v="195.34"/>
    <n v="0.05"/>
    <n v="106.6"/>
    <n v="185.57300000000001"/>
    <n v="106.6"/>
    <n v="78.973000000000013"/>
    <n v="0.42556298599472991"/>
    <n v="2026"/>
    <s v="Q3"/>
    <n v="7"/>
    <s v="Jul"/>
  </r>
  <r>
    <n v="4575"/>
    <d v="2026-07-29T00:00:00"/>
    <n v="2026"/>
    <s v="Q7"/>
    <n v="7"/>
    <x v="6"/>
    <x v="2"/>
    <x v="5"/>
    <x v="0"/>
    <s v="Business"/>
    <x v="0"/>
    <x v="8"/>
    <n v="1"/>
    <n v="103.31"/>
    <n v="0"/>
    <n v="50.93"/>
    <n v="103.31"/>
    <n v="50.93"/>
    <n v="52.38"/>
    <n v="0.50701771367728199"/>
    <n v="2026"/>
    <s v="Q3"/>
    <n v="7"/>
    <s v="Jul"/>
  </r>
  <r>
    <n v="4871"/>
    <d v="2026-07-29T00:00:00"/>
    <n v="2026"/>
    <s v="Q7"/>
    <n v="7"/>
    <x v="6"/>
    <x v="0"/>
    <x v="0"/>
    <x v="0"/>
    <s v="New"/>
    <x v="3"/>
    <x v="19"/>
    <n v="3"/>
    <n v="123.31"/>
    <n v="0"/>
    <n v="59.16"/>
    <n v="369.93"/>
    <n v="177.48"/>
    <n v="192.45000000000002"/>
    <n v="0.52023355770010549"/>
    <n v="2026"/>
    <s v="Q3"/>
    <n v="7"/>
    <s v="Jul"/>
  </r>
  <r>
    <n v="4931"/>
    <d v="2026-07-29T00:00:00"/>
    <n v="2026"/>
    <s v="Q7"/>
    <n v="7"/>
    <x v="6"/>
    <x v="0"/>
    <x v="15"/>
    <x v="0"/>
    <s v="New"/>
    <x v="4"/>
    <x v="10"/>
    <n v="1"/>
    <n v="40.36"/>
    <n v="0.1"/>
    <n v="14.82"/>
    <n v="36.323999999999998"/>
    <n v="14.82"/>
    <n v="21.503999999999998"/>
    <n v="0.59200528576148004"/>
    <n v="2026"/>
    <s v="Q3"/>
    <n v="7"/>
    <s v="Jul"/>
  </r>
  <r>
    <n v="4962"/>
    <d v="2026-07-29T00:00:00"/>
    <n v="2026"/>
    <s v="Q7"/>
    <n v="7"/>
    <x v="6"/>
    <x v="0"/>
    <x v="15"/>
    <x v="2"/>
    <s v="New"/>
    <x v="3"/>
    <x v="13"/>
    <n v="2"/>
    <n v="83.06"/>
    <n v="0"/>
    <n v="38.74"/>
    <n v="166.12"/>
    <n v="77.48"/>
    <n v="88.64"/>
    <n v="0.5335901757765471"/>
    <n v="2026"/>
    <s v="Q3"/>
    <n v="7"/>
    <s v="Jul"/>
  </r>
  <r>
    <n v="5006"/>
    <d v="2026-07-29T00:00:00"/>
    <n v="2026"/>
    <s v="Q7"/>
    <n v="7"/>
    <x v="6"/>
    <x v="2"/>
    <x v="3"/>
    <x v="0"/>
    <s v="Returning"/>
    <x v="1"/>
    <x v="11"/>
    <n v="2"/>
    <n v="151.72999999999999"/>
    <n v="0"/>
    <n v="81.209999999999994"/>
    <n v="303.45999999999998"/>
    <n v="162.41999999999999"/>
    <n v="141.04"/>
    <n v="0.46477295195412904"/>
    <n v="2026"/>
    <s v="Q3"/>
    <n v="7"/>
    <s v="Jul"/>
  </r>
  <r>
    <n v="5033"/>
    <d v="2026-07-29T00:00:00"/>
    <n v="2026"/>
    <s v="Q7"/>
    <n v="7"/>
    <x v="6"/>
    <x v="3"/>
    <x v="8"/>
    <x v="0"/>
    <s v="New"/>
    <x v="1"/>
    <x v="17"/>
    <n v="4"/>
    <n v="72.010000000000005"/>
    <n v="0.05"/>
    <n v="32.36"/>
    <n v="273.63800000000003"/>
    <n v="129.44"/>
    <n v="144.19800000000004"/>
    <n v="0.52696628392255473"/>
    <n v="2026"/>
    <s v="Q3"/>
    <n v="7"/>
    <s v="Jul"/>
  </r>
  <r>
    <n v="5117"/>
    <d v="2026-07-29T00:00:00"/>
    <n v="2026"/>
    <s v="Q7"/>
    <n v="7"/>
    <x v="6"/>
    <x v="1"/>
    <x v="11"/>
    <x v="0"/>
    <s v="Business"/>
    <x v="1"/>
    <x v="11"/>
    <n v="1"/>
    <n v="154.87"/>
    <n v="0"/>
    <n v="80.459999999999994"/>
    <n v="154.87"/>
    <n v="80.459999999999994"/>
    <n v="74.410000000000011"/>
    <n v="0.48046748886162594"/>
    <n v="2026"/>
    <s v="Q3"/>
    <n v="7"/>
    <s v="Jul"/>
  </r>
  <r>
    <n v="954"/>
    <d v="2026-07-30T00:00:00"/>
    <n v="2026"/>
    <s v="Q7"/>
    <n v="7"/>
    <x v="6"/>
    <x v="1"/>
    <x v="1"/>
    <x v="0"/>
    <s v="New"/>
    <x v="2"/>
    <x v="15"/>
    <n v="3"/>
    <n v="134.61000000000001"/>
    <n v="0.1"/>
    <n v="65.77"/>
    <n v="363.44700000000006"/>
    <n v="197.31"/>
    <n v="166.13700000000006"/>
    <n v="0.45711479252820914"/>
    <n v="2026"/>
    <s v="Q3"/>
    <n v="7"/>
    <s v="Jul"/>
  </r>
  <r>
    <n v="1644"/>
    <d v="2026-07-30T00:00:00"/>
    <n v="2026"/>
    <s v="Q7"/>
    <n v="7"/>
    <x v="6"/>
    <x v="3"/>
    <x v="13"/>
    <x v="0"/>
    <s v="Returning"/>
    <x v="0"/>
    <x v="0"/>
    <n v="3"/>
    <n v="81.5"/>
    <n v="0.05"/>
    <n v="43.85"/>
    <n v="232.27499999999998"/>
    <n v="131.55000000000001"/>
    <n v="100.72499999999997"/>
    <n v="0.43364546335163051"/>
    <n v="2026"/>
    <s v="Q3"/>
    <n v="7"/>
    <s v="Jul"/>
  </r>
  <r>
    <n v="2030"/>
    <d v="2026-07-30T00:00:00"/>
    <n v="2026"/>
    <s v="Q7"/>
    <n v="7"/>
    <x v="6"/>
    <x v="0"/>
    <x v="0"/>
    <x v="3"/>
    <s v="Business"/>
    <x v="2"/>
    <x v="15"/>
    <n v="2"/>
    <n v="135.63"/>
    <n v="0"/>
    <n v="66.63"/>
    <n v="271.26"/>
    <n v="133.26"/>
    <n v="138"/>
    <n v="0.50873700508737008"/>
    <n v="2026"/>
    <s v="Q3"/>
    <n v="7"/>
    <s v="Jul"/>
  </r>
  <r>
    <n v="2595"/>
    <d v="2026-07-30T00:00:00"/>
    <n v="2026"/>
    <s v="Q7"/>
    <n v="7"/>
    <x v="6"/>
    <x v="0"/>
    <x v="9"/>
    <x v="1"/>
    <s v="Business"/>
    <x v="2"/>
    <x v="15"/>
    <n v="15"/>
    <n v="133.44999999999999"/>
    <n v="0.2"/>
    <n v="65.819999999999993"/>
    <n v="1601.3999999999999"/>
    <n v="987.3"/>
    <n v="614.09999999999991"/>
    <n v="0.3834769576620457"/>
    <n v="2026"/>
    <s v="Q3"/>
    <n v="7"/>
    <s v="Jul"/>
  </r>
  <r>
    <n v="2763"/>
    <d v="2026-07-30T00:00:00"/>
    <n v="2026"/>
    <s v="Q7"/>
    <n v="7"/>
    <x v="6"/>
    <x v="0"/>
    <x v="15"/>
    <x v="0"/>
    <s v="Business"/>
    <x v="3"/>
    <x v="19"/>
    <n v="1"/>
    <n v="120.94"/>
    <n v="0"/>
    <n v="62.24"/>
    <n v="120.94"/>
    <n v="62.24"/>
    <n v="58.699999999999996"/>
    <n v="0.48536464362493797"/>
    <n v="2026"/>
    <s v="Q3"/>
    <n v="7"/>
    <s v="Jul"/>
  </r>
  <r>
    <n v="3537"/>
    <d v="2026-07-30T00:00:00"/>
    <n v="2026"/>
    <s v="Q7"/>
    <n v="7"/>
    <x v="6"/>
    <x v="1"/>
    <x v="11"/>
    <x v="0"/>
    <s v="Returning"/>
    <x v="3"/>
    <x v="5"/>
    <n v="2"/>
    <n v="332.99"/>
    <n v="0.15"/>
    <n v="199.09"/>
    <n v="566.08299999999997"/>
    <n v="398.18"/>
    <n v="167.90299999999996"/>
    <n v="0.29660491482697759"/>
    <n v="2026"/>
    <s v="Q3"/>
    <n v="7"/>
    <s v="Jul"/>
  </r>
  <r>
    <n v="3550"/>
    <d v="2026-07-30T00:00:00"/>
    <n v="2026"/>
    <s v="Q7"/>
    <n v="7"/>
    <x v="6"/>
    <x v="0"/>
    <x v="15"/>
    <x v="0"/>
    <s v="Returning"/>
    <x v="3"/>
    <x v="19"/>
    <n v="3"/>
    <n v="120.88"/>
    <n v="0"/>
    <n v="60.97"/>
    <n v="362.64"/>
    <n v="182.91"/>
    <n v="179.73"/>
    <n v="0.49561548643282594"/>
    <n v="2026"/>
    <s v="Q3"/>
    <n v="7"/>
    <s v="Jul"/>
  </r>
  <r>
    <n v="3875"/>
    <d v="2026-07-30T00:00:00"/>
    <n v="2026"/>
    <s v="Q7"/>
    <n v="7"/>
    <x v="6"/>
    <x v="3"/>
    <x v="8"/>
    <x v="0"/>
    <s v="Returning"/>
    <x v="0"/>
    <x v="8"/>
    <n v="1"/>
    <n v="101.73"/>
    <n v="0.05"/>
    <n v="51.63"/>
    <n v="96.643500000000003"/>
    <n v="51.63"/>
    <n v="45.013500000000001"/>
    <n v="0.46576852038678235"/>
    <n v="2026"/>
    <s v="Q3"/>
    <n v="7"/>
    <s v="Jul"/>
  </r>
  <r>
    <n v="4467"/>
    <d v="2026-07-30T00:00:00"/>
    <n v="2026"/>
    <s v="Q7"/>
    <n v="7"/>
    <x v="6"/>
    <x v="3"/>
    <x v="7"/>
    <x v="0"/>
    <s v="Returning"/>
    <x v="2"/>
    <x v="2"/>
    <n v="2"/>
    <n v="36.21"/>
    <n v="0"/>
    <n v="13.5"/>
    <n v="72.42"/>
    <n v="27"/>
    <n v="45.42"/>
    <n v="0.62717481358740679"/>
    <n v="2026"/>
    <s v="Q3"/>
    <n v="7"/>
    <s v="Jul"/>
  </r>
  <r>
    <n v="739"/>
    <d v="2026-07-31T00:00:00"/>
    <n v="2026"/>
    <s v="Q7"/>
    <n v="7"/>
    <x v="6"/>
    <x v="3"/>
    <x v="7"/>
    <x v="0"/>
    <s v="Business"/>
    <x v="0"/>
    <x v="8"/>
    <n v="5"/>
    <n v="104.65"/>
    <n v="0"/>
    <n v="49.2"/>
    <n v="523.25"/>
    <n v="246"/>
    <n v="277.25"/>
    <n v="0.52986144290492121"/>
    <n v="2026"/>
    <s v="Q3"/>
    <n v="7"/>
    <s v="Jul"/>
  </r>
  <r>
    <n v="2376"/>
    <d v="2026-07-31T00:00:00"/>
    <n v="2026"/>
    <s v="Q7"/>
    <n v="7"/>
    <x v="6"/>
    <x v="2"/>
    <x v="5"/>
    <x v="1"/>
    <s v="Returning"/>
    <x v="3"/>
    <x v="7"/>
    <n v="5"/>
    <n v="198.35"/>
    <n v="0.05"/>
    <n v="104.96"/>
    <n v="942.16249999999991"/>
    <n v="524.79999999999995"/>
    <n v="417.36249999999995"/>
    <n v="0.44298356175288234"/>
    <n v="2026"/>
    <s v="Q3"/>
    <n v="7"/>
    <s v="Jul"/>
  </r>
  <r>
    <n v="3109"/>
    <d v="2026-07-31T00:00:00"/>
    <n v="2026"/>
    <s v="Q7"/>
    <n v="7"/>
    <x v="6"/>
    <x v="0"/>
    <x v="0"/>
    <x v="3"/>
    <s v="Returning"/>
    <x v="4"/>
    <x v="14"/>
    <n v="2"/>
    <n v="36.56"/>
    <n v="0.05"/>
    <n v="13.76"/>
    <n v="69.463999999999999"/>
    <n v="27.52"/>
    <n v="41.944000000000003"/>
    <n v="0.60382356328457909"/>
    <n v="2026"/>
    <s v="Q3"/>
    <n v="7"/>
    <s v="Jul"/>
  </r>
  <r>
    <n v="4362"/>
    <d v="2026-07-31T00:00:00"/>
    <n v="2026"/>
    <s v="Q7"/>
    <n v="7"/>
    <x v="6"/>
    <x v="1"/>
    <x v="14"/>
    <x v="0"/>
    <s v="Returning"/>
    <x v="1"/>
    <x v="1"/>
    <n v="5"/>
    <n v="92.41"/>
    <n v="0"/>
    <n v="44.29"/>
    <n v="462.04999999999995"/>
    <n v="221.45"/>
    <n v="240.59999999999997"/>
    <n v="0.52072286549074775"/>
    <n v="2026"/>
    <s v="Q3"/>
    <n v="7"/>
    <s v="Jul"/>
  </r>
  <r>
    <n v="777"/>
    <d v="2026-08-01T00:00:00"/>
    <n v="2026"/>
    <s v="Q8"/>
    <n v="8"/>
    <x v="7"/>
    <x v="3"/>
    <x v="13"/>
    <x v="0"/>
    <s v="Returning"/>
    <x v="3"/>
    <x v="19"/>
    <n v="4"/>
    <n v="121.87"/>
    <n v="0"/>
    <n v="59.89"/>
    <n v="487.48"/>
    <n v="239.56"/>
    <n v="247.92000000000002"/>
    <n v="0.50857471075736438"/>
    <n v="2026"/>
    <s v="Q3"/>
    <n v="8"/>
    <s v="Aug"/>
  </r>
  <r>
    <n v="831"/>
    <d v="2026-08-01T00:00:00"/>
    <n v="2026"/>
    <s v="Q8"/>
    <n v="8"/>
    <x v="7"/>
    <x v="3"/>
    <x v="8"/>
    <x v="0"/>
    <s v="Returning"/>
    <x v="2"/>
    <x v="15"/>
    <n v="2"/>
    <n v="130.9"/>
    <n v="0.05"/>
    <n v="67.959999999999994"/>
    <n v="248.71"/>
    <n v="135.91999999999999"/>
    <n v="112.79000000000002"/>
    <n v="0.45350006031120588"/>
    <n v="2026"/>
    <s v="Q3"/>
    <n v="8"/>
    <s v="Aug"/>
  </r>
  <r>
    <n v="2059"/>
    <d v="2026-08-01T00:00:00"/>
    <n v="2026"/>
    <s v="Q8"/>
    <n v="8"/>
    <x v="7"/>
    <x v="2"/>
    <x v="2"/>
    <x v="2"/>
    <s v="New"/>
    <x v="0"/>
    <x v="4"/>
    <n v="1"/>
    <n v="50.98"/>
    <n v="0"/>
    <n v="22.92"/>
    <n v="50.98"/>
    <n v="22.92"/>
    <n v="28.059999999999995"/>
    <n v="0.55041192624558644"/>
    <n v="2026"/>
    <s v="Q3"/>
    <n v="8"/>
    <s v="Aug"/>
  </r>
  <r>
    <n v="2519"/>
    <d v="2026-08-01T00:00:00"/>
    <n v="2026"/>
    <s v="Q8"/>
    <n v="8"/>
    <x v="7"/>
    <x v="2"/>
    <x v="2"/>
    <x v="0"/>
    <s v="Returning"/>
    <x v="1"/>
    <x v="1"/>
    <n v="2"/>
    <n v="91.11"/>
    <n v="0"/>
    <n v="44.19"/>
    <n v="182.22"/>
    <n v="88.38"/>
    <n v="93.84"/>
    <n v="0.51498189002304906"/>
    <n v="2026"/>
    <s v="Q3"/>
    <n v="8"/>
    <s v="Aug"/>
  </r>
  <r>
    <n v="2644"/>
    <d v="2026-08-01T00:00:00"/>
    <n v="2026"/>
    <s v="Q8"/>
    <n v="8"/>
    <x v="7"/>
    <x v="0"/>
    <x v="0"/>
    <x v="3"/>
    <s v="Returning"/>
    <x v="2"/>
    <x v="2"/>
    <n v="3"/>
    <n v="35.619999999999997"/>
    <n v="0.05"/>
    <n v="13.47"/>
    <n v="101.51699999999998"/>
    <n v="40.410000000000004"/>
    <n v="61.106999999999978"/>
    <n v="0.60193859156594454"/>
    <n v="2026"/>
    <s v="Q3"/>
    <n v="8"/>
    <s v="Aug"/>
  </r>
  <r>
    <n v="4141"/>
    <d v="2026-08-01T00:00:00"/>
    <n v="2026"/>
    <s v="Q8"/>
    <n v="8"/>
    <x v="7"/>
    <x v="3"/>
    <x v="13"/>
    <x v="0"/>
    <s v="New"/>
    <x v="1"/>
    <x v="1"/>
    <n v="1"/>
    <n v="91.95"/>
    <n v="0.05"/>
    <n v="46.47"/>
    <n v="87.352499999999992"/>
    <n v="46.47"/>
    <n v="40.882499999999993"/>
    <n v="0.46801751523997592"/>
    <n v="2026"/>
    <s v="Q3"/>
    <n v="8"/>
    <s v="Aug"/>
  </r>
  <r>
    <n v="4804"/>
    <d v="2026-08-01T00:00:00"/>
    <n v="2026"/>
    <s v="Q8"/>
    <n v="8"/>
    <x v="7"/>
    <x v="0"/>
    <x v="9"/>
    <x v="0"/>
    <s v="Returning"/>
    <x v="4"/>
    <x v="16"/>
    <n v="1"/>
    <n v="49.46"/>
    <n v="0"/>
    <n v="21.47"/>
    <n v="49.46"/>
    <n v="21.47"/>
    <n v="27.990000000000002"/>
    <n v="0.5659118479579458"/>
    <n v="2026"/>
    <s v="Q3"/>
    <n v="8"/>
    <s v="Aug"/>
  </r>
  <r>
    <n v="5161"/>
    <d v="2026-08-01T00:00:00"/>
    <n v="2026"/>
    <s v="Q8"/>
    <n v="8"/>
    <x v="7"/>
    <x v="0"/>
    <x v="15"/>
    <x v="0"/>
    <s v="New"/>
    <x v="0"/>
    <x v="6"/>
    <n v="1"/>
    <n v="41.25"/>
    <n v="0.05"/>
    <n v="16.98"/>
    <n v="39.1875"/>
    <n v="16.98"/>
    <n v="22.2075"/>
    <n v="0.56669856459330148"/>
    <n v="2026"/>
    <s v="Q3"/>
    <n v="8"/>
    <s v="Aug"/>
  </r>
  <r>
    <n v="590"/>
    <d v="2026-08-02T00:00:00"/>
    <n v="2026"/>
    <s v="Q8"/>
    <n v="8"/>
    <x v="7"/>
    <x v="2"/>
    <x v="5"/>
    <x v="0"/>
    <s v="Returning"/>
    <x v="2"/>
    <x v="15"/>
    <n v="4"/>
    <n v="133.65"/>
    <n v="0"/>
    <n v="66"/>
    <n v="534.6"/>
    <n v="264"/>
    <n v="270.60000000000002"/>
    <n v="0.50617283950617287"/>
    <n v="2026"/>
    <s v="Q3"/>
    <n v="8"/>
    <s v="Aug"/>
  </r>
  <r>
    <n v="1599"/>
    <d v="2026-08-02T00:00:00"/>
    <n v="2026"/>
    <s v="Q8"/>
    <n v="8"/>
    <x v="7"/>
    <x v="3"/>
    <x v="4"/>
    <x v="0"/>
    <s v="Returning"/>
    <x v="3"/>
    <x v="7"/>
    <n v="2"/>
    <n v="200.45"/>
    <n v="0.05"/>
    <n v="105.42"/>
    <n v="380.85499999999996"/>
    <n v="210.84"/>
    <n v="170.01499999999996"/>
    <n v="0.44640348689133652"/>
    <n v="2026"/>
    <s v="Q3"/>
    <n v="8"/>
    <s v="Aug"/>
  </r>
  <r>
    <n v="1665"/>
    <d v="2026-08-02T00:00:00"/>
    <n v="2026"/>
    <s v="Q8"/>
    <n v="8"/>
    <x v="7"/>
    <x v="0"/>
    <x v="0"/>
    <x v="3"/>
    <s v="Returning"/>
    <x v="0"/>
    <x v="4"/>
    <n v="2"/>
    <n v="51.87"/>
    <n v="0.05"/>
    <n v="21.98"/>
    <n v="98.552999999999997"/>
    <n v="43.96"/>
    <n v="54.592999999999996"/>
    <n v="0.55394559272675614"/>
    <n v="2026"/>
    <s v="Q3"/>
    <n v="8"/>
    <s v="Aug"/>
  </r>
  <r>
    <n v="2409"/>
    <d v="2026-08-02T00:00:00"/>
    <n v="2026"/>
    <s v="Q8"/>
    <n v="8"/>
    <x v="7"/>
    <x v="3"/>
    <x v="13"/>
    <x v="0"/>
    <s v="Returning"/>
    <x v="3"/>
    <x v="13"/>
    <n v="1"/>
    <n v="83.6"/>
    <n v="0.05"/>
    <n v="38.51"/>
    <n v="79.419999999999987"/>
    <n v="38.51"/>
    <n v="40.909999999999989"/>
    <n v="0.51510954419541677"/>
    <n v="2026"/>
    <s v="Q3"/>
    <n v="8"/>
    <s v="Aug"/>
  </r>
  <r>
    <n v="2936"/>
    <d v="2026-08-02T00:00:00"/>
    <n v="2026"/>
    <s v="Q8"/>
    <n v="8"/>
    <x v="7"/>
    <x v="2"/>
    <x v="16"/>
    <x v="0"/>
    <s v="New"/>
    <x v="2"/>
    <x v="2"/>
    <n v="1"/>
    <n v="35.74"/>
    <n v="0"/>
    <n v="13.49"/>
    <n v="35.74"/>
    <n v="13.49"/>
    <n v="22.25"/>
    <n v="0.62255176273083379"/>
    <n v="2026"/>
    <s v="Q3"/>
    <n v="8"/>
    <s v="Aug"/>
  </r>
  <r>
    <n v="3397"/>
    <d v="2026-08-02T00:00:00"/>
    <n v="2026"/>
    <s v="Q8"/>
    <n v="8"/>
    <x v="7"/>
    <x v="3"/>
    <x v="4"/>
    <x v="0"/>
    <s v="Returning"/>
    <x v="0"/>
    <x v="0"/>
    <n v="1"/>
    <n v="79.849999999999994"/>
    <n v="0.1"/>
    <n v="43.11"/>
    <n v="71.864999999999995"/>
    <n v="43.11"/>
    <n v="28.754999999999995"/>
    <n v="0.40012523481527862"/>
    <n v="2026"/>
    <s v="Q3"/>
    <n v="8"/>
    <s v="Aug"/>
  </r>
  <r>
    <n v="4556"/>
    <d v="2026-08-02T00:00:00"/>
    <n v="2026"/>
    <s v="Q8"/>
    <n v="8"/>
    <x v="7"/>
    <x v="0"/>
    <x v="15"/>
    <x v="0"/>
    <s v="Returning"/>
    <x v="2"/>
    <x v="9"/>
    <n v="2"/>
    <n v="46.44"/>
    <n v="0"/>
    <n v="18.489999999999998"/>
    <n v="92.88"/>
    <n v="36.979999999999997"/>
    <n v="55.9"/>
    <n v="0.60185185185185186"/>
    <n v="2026"/>
    <s v="Q3"/>
    <n v="8"/>
    <s v="Aug"/>
  </r>
  <r>
    <n v="4614"/>
    <d v="2026-08-02T00:00:00"/>
    <n v="2026"/>
    <s v="Q8"/>
    <n v="8"/>
    <x v="7"/>
    <x v="3"/>
    <x v="8"/>
    <x v="2"/>
    <s v="Returning"/>
    <x v="0"/>
    <x v="4"/>
    <n v="2"/>
    <n v="50.44"/>
    <n v="0"/>
    <n v="22.99"/>
    <n v="100.88"/>
    <n v="45.98"/>
    <n v="54.9"/>
    <n v="0.54421094369547984"/>
    <n v="2026"/>
    <s v="Q3"/>
    <n v="8"/>
    <s v="Aug"/>
  </r>
  <r>
    <n v="4999"/>
    <d v="2026-08-02T00:00:00"/>
    <n v="2026"/>
    <s v="Q8"/>
    <n v="8"/>
    <x v="7"/>
    <x v="3"/>
    <x v="8"/>
    <x v="0"/>
    <s v="Returning"/>
    <x v="0"/>
    <x v="0"/>
    <n v="2"/>
    <n v="81.38"/>
    <n v="0"/>
    <n v="42.19"/>
    <n v="162.76"/>
    <n v="84.38"/>
    <n v="78.38"/>
    <n v="0.4815679528139592"/>
    <n v="2026"/>
    <s v="Q3"/>
    <n v="8"/>
    <s v="Aug"/>
  </r>
  <r>
    <n v="207"/>
    <d v="2026-08-03T00:00:00"/>
    <n v="2026"/>
    <s v="Q8"/>
    <n v="8"/>
    <x v="7"/>
    <x v="2"/>
    <x v="16"/>
    <x v="0"/>
    <s v="Returning"/>
    <x v="4"/>
    <x v="10"/>
    <n v="1"/>
    <n v="41.3"/>
    <n v="0"/>
    <n v="14.52"/>
    <n v="41.3"/>
    <n v="14.52"/>
    <n v="26.779999999999998"/>
    <n v="0.64842615012106541"/>
    <n v="2026"/>
    <s v="Q3"/>
    <n v="8"/>
    <s v="Aug"/>
  </r>
  <r>
    <n v="295"/>
    <d v="2026-08-03T00:00:00"/>
    <n v="2026"/>
    <s v="Q8"/>
    <n v="8"/>
    <x v="7"/>
    <x v="3"/>
    <x v="8"/>
    <x v="3"/>
    <s v="Returning"/>
    <x v="2"/>
    <x v="2"/>
    <n v="2"/>
    <n v="36.15"/>
    <n v="0.1"/>
    <n v="13.19"/>
    <n v="65.069999999999993"/>
    <n v="26.38"/>
    <n v="38.69"/>
    <n v="0.59459044106347014"/>
    <n v="2026"/>
    <s v="Q3"/>
    <n v="8"/>
    <s v="Aug"/>
  </r>
  <r>
    <n v="657"/>
    <d v="2026-08-03T00:00:00"/>
    <n v="2026"/>
    <s v="Q8"/>
    <n v="8"/>
    <x v="7"/>
    <x v="1"/>
    <x v="12"/>
    <x v="0"/>
    <s v="Returning"/>
    <x v="2"/>
    <x v="15"/>
    <n v="3"/>
    <n v="132.59"/>
    <n v="0.1"/>
    <n v="66.040000000000006"/>
    <n v="357.99299999999999"/>
    <n v="198.12"/>
    <n v="159.87299999999999"/>
    <n v="0.44658135773604507"/>
    <n v="2026"/>
    <s v="Q3"/>
    <n v="8"/>
    <s v="Aug"/>
  </r>
  <r>
    <n v="694"/>
    <d v="2026-08-03T00:00:00"/>
    <n v="2026"/>
    <s v="Q8"/>
    <n v="8"/>
    <x v="7"/>
    <x v="2"/>
    <x v="3"/>
    <x v="0"/>
    <s v="New"/>
    <x v="1"/>
    <x v="3"/>
    <n v="3"/>
    <n v="144"/>
    <n v="0"/>
    <n v="78.89"/>
    <n v="432"/>
    <n v="236.67000000000002"/>
    <n v="195.32999999999998"/>
    <n v="0.45215277777777774"/>
    <n v="2026"/>
    <s v="Q3"/>
    <n v="8"/>
    <s v="Aug"/>
  </r>
  <r>
    <n v="1187"/>
    <d v="2026-08-03T00:00:00"/>
    <n v="2026"/>
    <s v="Q8"/>
    <n v="8"/>
    <x v="7"/>
    <x v="0"/>
    <x v="0"/>
    <x v="0"/>
    <s v="Returning"/>
    <x v="2"/>
    <x v="9"/>
    <n v="2"/>
    <n v="45.45"/>
    <n v="0.05"/>
    <n v="18.829999999999998"/>
    <n v="86.355000000000004"/>
    <n v="37.659999999999997"/>
    <n v="48.695000000000007"/>
    <n v="0.56389323142840608"/>
    <n v="2026"/>
    <s v="Q3"/>
    <n v="8"/>
    <s v="Aug"/>
  </r>
  <r>
    <n v="1915"/>
    <d v="2026-08-03T00:00:00"/>
    <n v="2026"/>
    <s v="Q8"/>
    <n v="8"/>
    <x v="7"/>
    <x v="1"/>
    <x v="6"/>
    <x v="0"/>
    <s v="Returning"/>
    <x v="0"/>
    <x v="6"/>
    <n v="1"/>
    <n v="41.16"/>
    <n v="0.05"/>
    <n v="16.66"/>
    <n v="39.101999999999997"/>
    <n v="16.66"/>
    <n v="22.441999999999997"/>
    <n v="0.57393483709273174"/>
    <n v="2026"/>
    <s v="Q3"/>
    <n v="8"/>
    <s v="Aug"/>
  </r>
  <r>
    <n v="2156"/>
    <d v="2026-08-03T00:00:00"/>
    <n v="2026"/>
    <s v="Q8"/>
    <n v="8"/>
    <x v="7"/>
    <x v="0"/>
    <x v="0"/>
    <x v="2"/>
    <s v="Returning"/>
    <x v="2"/>
    <x v="18"/>
    <n v="1"/>
    <n v="162.78"/>
    <n v="0"/>
    <n v="85.08"/>
    <n v="162.78"/>
    <n v="85.08"/>
    <n v="77.7"/>
    <n v="0.47733136748986366"/>
    <n v="2026"/>
    <s v="Q3"/>
    <n v="8"/>
    <s v="Aug"/>
  </r>
  <r>
    <n v="2539"/>
    <d v="2026-08-03T00:00:00"/>
    <n v="2026"/>
    <s v="Q8"/>
    <n v="8"/>
    <x v="7"/>
    <x v="2"/>
    <x v="16"/>
    <x v="2"/>
    <s v="New"/>
    <x v="0"/>
    <x v="0"/>
    <n v="1"/>
    <n v="80.040000000000006"/>
    <n v="0.1"/>
    <n v="41.88"/>
    <n v="72.036000000000001"/>
    <n v="41.88"/>
    <n v="30.155999999999999"/>
    <n v="0.41862402132267196"/>
    <n v="2026"/>
    <s v="Q3"/>
    <n v="8"/>
    <s v="Aug"/>
  </r>
  <r>
    <n v="3803"/>
    <d v="2026-08-03T00:00:00"/>
    <n v="2026"/>
    <s v="Q8"/>
    <n v="8"/>
    <x v="7"/>
    <x v="2"/>
    <x v="5"/>
    <x v="0"/>
    <s v="New"/>
    <x v="1"/>
    <x v="1"/>
    <n v="1"/>
    <n v="90.21"/>
    <n v="0"/>
    <n v="46.31"/>
    <n v="90.21"/>
    <n v="46.31"/>
    <n v="43.899999999999991"/>
    <n v="0.48664227912648261"/>
    <n v="2026"/>
    <s v="Q3"/>
    <n v="8"/>
    <s v="Aug"/>
  </r>
  <r>
    <n v="100"/>
    <d v="2026-08-04T00:00:00"/>
    <n v="2026"/>
    <s v="Q8"/>
    <n v="8"/>
    <x v="7"/>
    <x v="0"/>
    <x v="9"/>
    <x v="2"/>
    <s v="Business"/>
    <x v="2"/>
    <x v="15"/>
    <n v="1"/>
    <n v="133.6"/>
    <n v="0.1"/>
    <n v="67.3"/>
    <n v="120.24"/>
    <n v="67.3"/>
    <n v="52.94"/>
    <n v="0.44028609447771122"/>
    <n v="2026"/>
    <s v="Q3"/>
    <n v="8"/>
    <s v="Aug"/>
  </r>
  <r>
    <n v="118"/>
    <d v="2026-08-04T00:00:00"/>
    <n v="2026"/>
    <s v="Q8"/>
    <n v="8"/>
    <x v="7"/>
    <x v="3"/>
    <x v="4"/>
    <x v="0"/>
    <s v="Returning"/>
    <x v="2"/>
    <x v="9"/>
    <n v="1"/>
    <n v="47.53"/>
    <n v="0"/>
    <n v="18.04"/>
    <n v="47.53"/>
    <n v="18.04"/>
    <n v="29.490000000000002"/>
    <n v="0.62045024195245113"/>
    <n v="2026"/>
    <s v="Q3"/>
    <n v="8"/>
    <s v="Aug"/>
  </r>
  <r>
    <n v="220"/>
    <d v="2026-08-04T00:00:00"/>
    <n v="2026"/>
    <s v="Q8"/>
    <n v="8"/>
    <x v="7"/>
    <x v="0"/>
    <x v="15"/>
    <x v="0"/>
    <s v="Returning"/>
    <x v="2"/>
    <x v="9"/>
    <n v="2"/>
    <n v="46.71"/>
    <n v="0"/>
    <n v="18.41"/>
    <n v="93.42"/>
    <n v="36.82"/>
    <n v="56.6"/>
    <n v="0.60586598158852489"/>
    <n v="2026"/>
    <s v="Q3"/>
    <n v="8"/>
    <s v="Aug"/>
  </r>
  <r>
    <n v="1145"/>
    <d v="2026-08-04T00:00:00"/>
    <n v="2026"/>
    <s v="Q8"/>
    <n v="8"/>
    <x v="7"/>
    <x v="2"/>
    <x v="16"/>
    <x v="3"/>
    <s v="New"/>
    <x v="3"/>
    <x v="7"/>
    <n v="1"/>
    <n v="197.26"/>
    <n v="0"/>
    <n v="104.09"/>
    <n v="197.26"/>
    <n v="104.09"/>
    <n v="93.169999999999987"/>
    <n v="0.47232079488999285"/>
    <n v="2026"/>
    <s v="Q3"/>
    <n v="8"/>
    <s v="Aug"/>
  </r>
  <r>
    <n v="1289"/>
    <d v="2026-08-04T00:00:00"/>
    <n v="2026"/>
    <s v="Q8"/>
    <n v="8"/>
    <x v="7"/>
    <x v="2"/>
    <x v="16"/>
    <x v="3"/>
    <s v="New"/>
    <x v="1"/>
    <x v="17"/>
    <n v="1"/>
    <n v="70.56"/>
    <n v="0"/>
    <n v="32.11"/>
    <n v="70.56"/>
    <n v="32.11"/>
    <n v="38.450000000000003"/>
    <n v="0.54492630385487528"/>
    <n v="2026"/>
    <s v="Q3"/>
    <n v="8"/>
    <s v="Aug"/>
  </r>
  <r>
    <n v="1411"/>
    <d v="2026-08-04T00:00:00"/>
    <n v="2026"/>
    <s v="Q8"/>
    <n v="8"/>
    <x v="7"/>
    <x v="1"/>
    <x v="12"/>
    <x v="0"/>
    <s v="Business"/>
    <x v="4"/>
    <x v="14"/>
    <n v="1"/>
    <n v="36.58"/>
    <n v="0"/>
    <n v="13.98"/>
    <n v="36.58"/>
    <n v="13.98"/>
    <n v="22.599999999999998"/>
    <n v="0.61782394751230174"/>
    <n v="2026"/>
    <s v="Q3"/>
    <n v="8"/>
    <s v="Aug"/>
  </r>
  <r>
    <n v="1799"/>
    <d v="2026-08-04T00:00:00"/>
    <n v="2026"/>
    <s v="Q8"/>
    <n v="8"/>
    <x v="7"/>
    <x v="3"/>
    <x v="13"/>
    <x v="1"/>
    <s v="Business"/>
    <x v="0"/>
    <x v="0"/>
    <n v="4"/>
    <n v="82.98"/>
    <n v="0.05"/>
    <n v="43.79"/>
    <n v="315.32400000000001"/>
    <n v="175.16"/>
    <n v="140.16400000000002"/>
    <n v="0.44450787126891711"/>
    <n v="2026"/>
    <s v="Q3"/>
    <n v="8"/>
    <s v="Aug"/>
  </r>
  <r>
    <n v="1871"/>
    <d v="2026-08-04T00:00:00"/>
    <n v="2026"/>
    <s v="Q8"/>
    <n v="8"/>
    <x v="7"/>
    <x v="0"/>
    <x v="0"/>
    <x v="0"/>
    <s v="New"/>
    <x v="0"/>
    <x v="6"/>
    <n v="1"/>
    <n v="41.25"/>
    <n v="0"/>
    <n v="17.02"/>
    <n v="41.25"/>
    <n v="17.02"/>
    <n v="24.23"/>
    <n v="0.58739393939393936"/>
    <n v="2026"/>
    <s v="Q3"/>
    <n v="8"/>
    <s v="Aug"/>
  </r>
  <r>
    <n v="4180"/>
    <d v="2026-08-04T00:00:00"/>
    <n v="2026"/>
    <s v="Q8"/>
    <n v="8"/>
    <x v="7"/>
    <x v="2"/>
    <x v="3"/>
    <x v="0"/>
    <s v="Returning"/>
    <x v="0"/>
    <x v="8"/>
    <n v="1"/>
    <n v="101.37"/>
    <n v="0"/>
    <n v="51.56"/>
    <n v="101.37"/>
    <n v="51.56"/>
    <n v="49.81"/>
    <n v="0.49136825490776365"/>
    <n v="2026"/>
    <s v="Q3"/>
    <n v="8"/>
    <s v="Aug"/>
  </r>
  <r>
    <n v="4338"/>
    <d v="2026-08-04T00:00:00"/>
    <n v="2026"/>
    <s v="Q8"/>
    <n v="8"/>
    <x v="7"/>
    <x v="2"/>
    <x v="16"/>
    <x v="0"/>
    <s v="Returning"/>
    <x v="3"/>
    <x v="5"/>
    <n v="1"/>
    <n v="340.66"/>
    <n v="0.05"/>
    <n v="194.13"/>
    <n v="323.62700000000001"/>
    <n v="194.13"/>
    <n v="129.49700000000001"/>
    <n v="0.40014275693931595"/>
    <n v="2026"/>
    <s v="Q3"/>
    <n v="8"/>
    <s v="Aug"/>
  </r>
  <r>
    <n v="4463"/>
    <d v="2026-08-04T00:00:00"/>
    <n v="2026"/>
    <s v="Q8"/>
    <n v="8"/>
    <x v="7"/>
    <x v="2"/>
    <x v="2"/>
    <x v="3"/>
    <s v="Business"/>
    <x v="0"/>
    <x v="4"/>
    <n v="1"/>
    <n v="50.43"/>
    <n v="0.15"/>
    <n v="22.94"/>
    <n v="42.865499999999997"/>
    <n v="22.94"/>
    <n v="19.925499999999996"/>
    <n v="0.46483768998378644"/>
    <n v="2026"/>
    <s v="Q3"/>
    <n v="8"/>
    <s v="Aug"/>
  </r>
  <r>
    <n v="382"/>
    <d v="2026-08-05T00:00:00"/>
    <n v="2026"/>
    <s v="Q8"/>
    <n v="8"/>
    <x v="7"/>
    <x v="3"/>
    <x v="8"/>
    <x v="0"/>
    <s v="New"/>
    <x v="4"/>
    <x v="10"/>
    <n v="1"/>
    <n v="40.42"/>
    <n v="0.05"/>
    <n v="14.33"/>
    <n v="38.399000000000001"/>
    <n v="14.33"/>
    <n v="24.069000000000003"/>
    <n v="0.62681319826037141"/>
    <n v="2026"/>
    <s v="Q3"/>
    <n v="8"/>
    <s v="Aug"/>
  </r>
  <r>
    <n v="1011"/>
    <d v="2026-08-05T00:00:00"/>
    <n v="2026"/>
    <s v="Q8"/>
    <n v="8"/>
    <x v="7"/>
    <x v="0"/>
    <x v="0"/>
    <x v="0"/>
    <s v="New"/>
    <x v="0"/>
    <x v="4"/>
    <n v="1"/>
    <n v="51.81"/>
    <n v="0.05"/>
    <n v="22.28"/>
    <n v="49.219499999999996"/>
    <n v="22.28"/>
    <n v="26.939499999999995"/>
    <n v="0.54733388189640275"/>
    <n v="2026"/>
    <s v="Q3"/>
    <n v="8"/>
    <s v="Aug"/>
  </r>
  <r>
    <n v="1148"/>
    <d v="2026-08-05T00:00:00"/>
    <n v="2026"/>
    <s v="Q8"/>
    <n v="8"/>
    <x v="7"/>
    <x v="2"/>
    <x v="2"/>
    <x v="2"/>
    <s v="New"/>
    <x v="4"/>
    <x v="14"/>
    <n v="3"/>
    <n v="35.9"/>
    <n v="0"/>
    <n v="14.11"/>
    <n v="107.69999999999999"/>
    <n v="42.33"/>
    <n v="65.36999999999999"/>
    <n v="0.60696378830083564"/>
    <n v="2026"/>
    <s v="Q3"/>
    <n v="8"/>
    <s v="Aug"/>
  </r>
  <r>
    <n v="1397"/>
    <d v="2026-08-05T00:00:00"/>
    <n v="2026"/>
    <s v="Q8"/>
    <n v="8"/>
    <x v="7"/>
    <x v="1"/>
    <x v="14"/>
    <x v="2"/>
    <s v="Business"/>
    <x v="1"/>
    <x v="1"/>
    <n v="2"/>
    <n v="90.27"/>
    <n v="0.05"/>
    <n v="46.38"/>
    <n v="171.51299999999998"/>
    <n v="92.76"/>
    <n v="78.752999999999972"/>
    <n v="0.45916636056742044"/>
    <n v="2026"/>
    <s v="Q3"/>
    <n v="8"/>
    <s v="Aug"/>
  </r>
  <r>
    <n v="2252"/>
    <d v="2026-08-05T00:00:00"/>
    <n v="2026"/>
    <s v="Q8"/>
    <n v="8"/>
    <x v="7"/>
    <x v="1"/>
    <x v="11"/>
    <x v="0"/>
    <s v="New"/>
    <x v="0"/>
    <x v="4"/>
    <n v="1"/>
    <n v="49.68"/>
    <n v="0.05"/>
    <n v="22.02"/>
    <n v="47.195999999999998"/>
    <n v="22.02"/>
    <n v="25.175999999999998"/>
    <n v="0.53343503686753113"/>
    <n v="2026"/>
    <s v="Q3"/>
    <n v="8"/>
    <s v="Aug"/>
  </r>
  <r>
    <n v="2415"/>
    <d v="2026-08-05T00:00:00"/>
    <n v="2026"/>
    <s v="Q8"/>
    <n v="8"/>
    <x v="7"/>
    <x v="1"/>
    <x v="12"/>
    <x v="0"/>
    <s v="New"/>
    <x v="2"/>
    <x v="15"/>
    <n v="2"/>
    <n v="131.25"/>
    <n v="0.05"/>
    <n v="65.42"/>
    <n v="249.375"/>
    <n v="130.84"/>
    <n v="118.535"/>
    <n v="0.47532832080200499"/>
    <n v="2026"/>
    <s v="Q3"/>
    <n v="8"/>
    <s v="Aug"/>
  </r>
  <r>
    <n v="2525"/>
    <d v="2026-08-05T00:00:00"/>
    <n v="2026"/>
    <s v="Q8"/>
    <n v="8"/>
    <x v="7"/>
    <x v="3"/>
    <x v="4"/>
    <x v="2"/>
    <s v="New"/>
    <x v="4"/>
    <x v="14"/>
    <n v="2"/>
    <n v="36.78"/>
    <n v="0.05"/>
    <n v="13.85"/>
    <n v="69.882000000000005"/>
    <n v="27.7"/>
    <n v="42.182000000000002"/>
    <n v="0.60361752668784519"/>
    <n v="2026"/>
    <s v="Q3"/>
    <n v="8"/>
    <s v="Aug"/>
  </r>
  <r>
    <n v="2652"/>
    <d v="2026-08-05T00:00:00"/>
    <n v="2026"/>
    <s v="Q8"/>
    <n v="8"/>
    <x v="7"/>
    <x v="2"/>
    <x v="2"/>
    <x v="2"/>
    <s v="Returning"/>
    <x v="0"/>
    <x v="0"/>
    <n v="1"/>
    <n v="80.790000000000006"/>
    <n v="0.1"/>
    <n v="43.65"/>
    <n v="72.711000000000013"/>
    <n v="43.65"/>
    <n v="29.061000000000014"/>
    <n v="0.39967817799232591"/>
    <n v="2026"/>
    <s v="Q3"/>
    <n v="8"/>
    <s v="Aug"/>
  </r>
  <r>
    <n v="4035"/>
    <d v="2026-08-05T00:00:00"/>
    <n v="2026"/>
    <s v="Q8"/>
    <n v="8"/>
    <x v="7"/>
    <x v="0"/>
    <x v="9"/>
    <x v="0"/>
    <s v="Returning"/>
    <x v="0"/>
    <x v="6"/>
    <n v="2"/>
    <n v="40.53"/>
    <n v="0.05"/>
    <n v="17.100000000000001"/>
    <n v="77.007000000000005"/>
    <n v="34.200000000000003"/>
    <n v="42.807000000000002"/>
    <n v="0.55588452997779425"/>
    <n v="2026"/>
    <s v="Q3"/>
    <n v="8"/>
    <s v="Aug"/>
  </r>
  <r>
    <n v="4377"/>
    <d v="2026-08-05T00:00:00"/>
    <n v="2026"/>
    <s v="Q8"/>
    <n v="8"/>
    <x v="7"/>
    <x v="2"/>
    <x v="2"/>
    <x v="3"/>
    <s v="New"/>
    <x v="0"/>
    <x v="0"/>
    <n v="2"/>
    <n v="81.66"/>
    <n v="0"/>
    <n v="42.11"/>
    <n v="163.32"/>
    <n v="84.22"/>
    <n v="79.099999999999994"/>
    <n v="0.48432525104090129"/>
    <n v="2026"/>
    <s v="Q3"/>
    <n v="8"/>
    <s v="Aug"/>
  </r>
  <r>
    <n v="4734"/>
    <d v="2026-08-05T00:00:00"/>
    <n v="2026"/>
    <s v="Q8"/>
    <n v="8"/>
    <x v="7"/>
    <x v="1"/>
    <x v="12"/>
    <x v="3"/>
    <s v="Returning"/>
    <x v="1"/>
    <x v="3"/>
    <n v="1"/>
    <n v="146.55000000000001"/>
    <n v="0"/>
    <n v="78.8"/>
    <n v="146.55000000000001"/>
    <n v="78.8"/>
    <n v="67.750000000000014"/>
    <n v="0.46229955646537024"/>
    <n v="2026"/>
    <s v="Q3"/>
    <n v="8"/>
    <s v="Aug"/>
  </r>
  <r>
    <n v="4892"/>
    <d v="2026-08-05T00:00:00"/>
    <n v="2026"/>
    <s v="Q8"/>
    <n v="8"/>
    <x v="7"/>
    <x v="1"/>
    <x v="1"/>
    <x v="2"/>
    <s v="Returning"/>
    <x v="2"/>
    <x v="18"/>
    <n v="2"/>
    <n v="161.75"/>
    <n v="0.1"/>
    <n v="85.85"/>
    <n v="291.15000000000003"/>
    <n v="171.7"/>
    <n v="119.45000000000005"/>
    <n v="0.41026962047054794"/>
    <n v="2026"/>
    <s v="Q3"/>
    <n v="8"/>
    <s v="Aug"/>
  </r>
  <r>
    <n v="5059"/>
    <d v="2026-08-05T00:00:00"/>
    <n v="2026"/>
    <s v="Q8"/>
    <n v="8"/>
    <x v="7"/>
    <x v="1"/>
    <x v="1"/>
    <x v="3"/>
    <s v="Returning"/>
    <x v="3"/>
    <x v="19"/>
    <n v="2"/>
    <n v="122.47"/>
    <n v="0"/>
    <n v="59.73"/>
    <n v="244.94"/>
    <n v="119.46"/>
    <n v="125.48"/>
    <n v="0.5122887237690863"/>
    <n v="2026"/>
    <s v="Q3"/>
    <n v="8"/>
    <s v="Aug"/>
  </r>
  <r>
    <n v="835"/>
    <d v="2026-08-06T00:00:00"/>
    <n v="2026"/>
    <s v="Q8"/>
    <n v="8"/>
    <x v="7"/>
    <x v="3"/>
    <x v="7"/>
    <x v="3"/>
    <s v="Returning"/>
    <x v="1"/>
    <x v="17"/>
    <n v="3"/>
    <n v="70.930000000000007"/>
    <n v="0"/>
    <n v="32.9"/>
    <n v="212.79000000000002"/>
    <n v="98.699999999999989"/>
    <n v="114.09000000000003"/>
    <n v="0.53616241364725792"/>
    <n v="2026"/>
    <s v="Q3"/>
    <n v="8"/>
    <s v="Aug"/>
  </r>
  <r>
    <n v="1104"/>
    <d v="2026-08-06T00:00:00"/>
    <n v="2026"/>
    <s v="Q8"/>
    <n v="8"/>
    <x v="7"/>
    <x v="0"/>
    <x v="15"/>
    <x v="0"/>
    <s v="Returning"/>
    <x v="3"/>
    <x v="7"/>
    <n v="1"/>
    <n v="191.44"/>
    <n v="0"/>
    <n v="102.13"/>
    <n v="191.44"/>
    <n v="102.13"/>
    <n v="89.31"/>
    <n v="0.46651692436272463"/>
    <n v="2026"/>
    <s v="Q3"/>
    <n v="8"/>
    <s v="Aug"/>
  </r>
  <r>
    <n v="1976"/>
    <d v="2026-08-06T00:00:00"/>
    <n v="2026"/>
    <s v="Q8"/>
    <n v="8"/>
    <x v="7"/>
    <x v="3"/>
    <x v="8"/>
    <x v="0"/>
    <s v="Returning"/>
    <x v="0"/>
    <x v="0"/>
    <n v="2"/>
    <n v="82.92"/>
    <n v="0"/>
    <n v="41.64"/>
    <n v="165.84"/>
    <n v="83.28"/>
    <n v="82.56"/>
    <n v="0.49782923299565845"/>
    <n v="2026"/>
    <s v="Q3"/>
    <n v="8"/>
    <s v="Aug"/>
  </r>
  <r>
    <n v="2596"/>
    <d v="2026-08-06T00:00:00"/>
    <n v="2026"/>
    <s v="Q8"/>
    <n v="8"/>
    <x v="7"/>
    <x v="2"/>
    <x v="3"/>
    <x v="2"/>
    <s v="Returning"/>
    <x v="3"/>
    <x v="13"/>
    <n v="1"/>
    <n v="82.82"/>
    <n v="0"/>
    <n v="38.83"/>
    <n v="82.82"/>
    <n v="38.83"/>
    <n v="43.989999999999995"/>
    <n v="0.53115189567737264"/>
    <n v="2026"/>
    <s v="Q3"/>
    <n v="8"/>
    <s v="Aug"/>
  </r>
  <r>
    <n v="2693"/>
    <d v="2026-08-06T00:00:00"/>
    <n v="2026"/>
    <s v="Q8"/>
    <n v="8"/>
    <x v="7"/>
    <x v="3"/>
    <x v="8"/>
    <x v="0"/>
    <s v="New"/>
    <x v="3"/>
    <x v="5"/>
    <n v="1"/>
    <n v="335.26"/>
    <n v="0.05"/>
    <n v="193.73"/>
    <n v="318.49699999999996"/>
    <n v="193.73"/>
    <n v="124.76699999999997"/>
    <n v="0.39173681384754011"/>
    <n v="2026"/>
    <s v="Q3"/>
    <n v="8"/>
    <s v="Aug"/>
  </r>
  <r>
    <n v="3045"/>
    <d v="2026-08-06T00:00:00"/>
    <n v="2026"/>
    <s v="Q8"/>
    <n v="8"/>
    <x v="7"/>
    <x v="2"/>
    <x v="16"/>
    <x v="3"/>
    <s v="Business"/>
    <x v="2"/>
    <x v="9"/>
    <n v="1"/>
    <n v="47.19"/>
    <n v="0.05"/>
    <n v="18.11"/>
    <n v="44.830499999999994"/>
    <n v="18.11"/>
    <n v="26.720499999999994"/>
    <n v="0.59603395010093574"/>
    <n v="2026"/>
    <s v="Q3"/>
    <n v="8"/>
    <s v="Aug"/>
  </r>
  <r>
    <n v="3340"/>
    <d v="2026-08-06T00:00:00"/>
    <n v="2026"/>
    <s v="Q8"/>
    <n v="8"/>
    <x v="7"/>
    <x v="2"/>
    <x v="16"/>
    <x v="3"/>
    <s v="Returning"/>
    <x v="1"/>
    <x v="1"/>
    <n v="3"/>
    <n v="91.57"/>
    <n v="0"/>
    <n v="44.52"/>
    <n v="274.70999999999998"/>
    <n v="133.56"/>
    <n v="141.14999999999998"/>
    <n v="0.51381456808998571"/>
    <n v="2026"/>
    <s v="Q3"/>
    <n v="8"/>
    <s v="Aug"/>
  </r>
  <r>
    <n v="3553"/>
    <d v="2026-08-06T00:00:00"/>
    <n v="2026"/>
    <s v="Q8"/>
    <n v="8"/>
    <x v="7"/>
    <x v="3"/>
    <x v="13"/>
    <x v="0"/>
    <s v="New"/>
    <x v="1"/>
    <x v="11"/>
    <n v="4"/>
    <n v="154.41999999999999"/>
    <n v="0"/>
    <n v="77.86"/>
    <n v="617.67999999999995"/>
    <n v="311.44"/>
    <n v="306.23999999999995"/>
    <n v="0.49579070068643954"/>
    <n v="2026"/>
    <s v="Q3"/>
    <n v="8"/>
    <s v="Aug"/>
  </r>
  <r>
    <n v="3807"/>
    <d v="2026-08-06T00:00:00"/>
    <n v="2026"/>
    <s v="Q8"/>
    <n v="8"/>
    <x v="7"/>
    <x v="0"/>
    <x v="0"/>
    <x v="3"/>
    <s v="Returning"/>
    <x v="0"/>
    <x v="4"/>
    <n v="2"/>
    <n v="49.91"/>
    <n v="0.05"/>
    <n v="21.86"/>
    <n v="94.828999999999994"/>
    <n v="43.72"/>
    <n v="51.108999999999995"/>
    <n v="0.53895960096594919"/>
    <n v="2026"/>
    <s v="Q3"/>
    <n v="8"/>
    <s v="Aug"/>
  </r>
  <r>
    <n v="4061"/>
    <d v="2026-08-06T00:00:00"/>
    <n v="2026"/>
    <s v="Q8"/>
    <n v="8"/>
    <x v="7"/>
    <x v="3"/>
    <x v="8"/>
    <x v="3"/>
    <s v="Returning"/>
    <x v="1"/>
    <x v="1"/>
    <n v="1"/>
    <n v="91.58"/>
    <n v="0.1"/>
    <n v="44.87"/>
    <n v="82.421999999999997"/>
    <n v="44.87"/>
    <n v="37.552"/>
    <n v="0.45560651282424597"/>
    <n v="2026"/>
    <s v="Q3"/>
    <n v="8"/>
    <s v="Aug"/>
  </r>
  <r>
    <n v="4645"/>
    <d v="2026-08-06T00:00:00"/>
    <n v="2026"/>
    <s v="Q8"/>
    <n v="8"/>
    <x v="7"/>
    <x v="2"/>
    <x v="10"/>
    <x v="0"/>
    <s v="New"/>
    <x v="4"/>
    <x v="10"/>
    <n v="3"/>
    <n v="41.11"/>
    <n v="0"/>
    <n v="14.49"/>
    <n v="123.33"/>
    <n v="43.47"/>
    <n v="79.86"/>
    <n v="0.64753101435173921"/>
    <n v="2026"/>
    <s v="Q3"/>
    <n v="8"/>
    <s v="Aug"/>
  </r>
  <r>
    <n v="5104"/>
    <d v="2026-08-06T00:00:00"/>
    <n v="2026"/>
    <s v="Q8"/>
    <n v="8"/>
    <x v="7"/>
    <x v="1"/>
    <x v="12"/>
    <x v="0"/>
    <s v="Returning"/>
    <x v="2"/>
    <x v="2"/>
    <n v="4"/>
    <n v="35.9"/>
    <n v="0"/>
    <n v="13.49"/>
    <n v="143.6"/>
    <n v="53.96"/>
    <n v="89.639999999999986"/>
    <n v="0.62423398328690805"/>
    <n v="2026"/>
    <s v="Q3"/>
    <n v="8"/>
    <s v="Aug"/>
  </r>
  <r>
    <n v="813"/>
    <d v="2026-08-07T00:00:00"/>
    <n v="2026"/>
    <s v="Q8"/>
    <n v="8"/>
    <x v="7"/>
    <x v="2"/>
    <x v="16"/>
    <x v="0"/>
    <s v="Returning"/>
    <x v="4"/>
    <x v="14"/>
    <n v="1"/>
    <n v="36.33"/>
    <n v="0.05"/>
    <n v="13.78"/>
    <n v="34.513499999999993"/>
    <n v="13.78"/>
    <n v="20.733499999999992"/>
    <n v="0.60073594390600771"/>
    <n v="2026"/>
    <s v="Q3"/>
    <n v="8"/>
    <s v="Aug"/>
  </r>
  <r>
    <n v="836"/>
    <d v="2026-08-07T00:00:00"/>
    <n v="2026"/>
    <s v="Q8"/>
    <n v="8"/>
    <x v="7"/>
    <x v="1"/>
    <x v="14"/>
    <x v="3"/>
    <s v="New"/>
    <x v="2"/>
    <x v="9"/>
    <n v="5"/>
    <n v="45.94"/>
    <n v="0.05"/>
    <n v="18.059999999999999"/>
    <n v="218.21499999999997"/>
    <n v="90.3"/>
    <n v="127.91499999999998"/>
    <n v="0.5861879339183832"/>
    <n v="2026"/>
    <s v="Q3"/>
    <n v="8"/>
    <s v="Aug"/>
  </r>
  <r>
    <n v="1266"/>
    <d v="2026-08-07T00:00:00"/>
    <n v="2026"/>
    <s v="Q8"/>
    <n v="8"/>
    <x v="7"/>
    <x v="0"/>
    <x v="15"/>
    <x v="2"/>
    <s v="Returning"/>
    <x v="4"/>
    <x v="14"/>
    <n v="1"/>
    <n v="36.630000000000003"/>
    <n v="0"/>
    <n v="13.7"/>
    <n v="36.630000000000003"/>
    <n v="13.7"/>
    <n v="22.930000000000003"/>
    <n v="0.62598962598962604"/>
    <n v="2026"/>
    <s v="Q3"/>
    <n v="8"/>
    <s v="Aug"/>
  </r>
  <r>
    <n v="2201"/>
    <d v="2026-08-07T00:00:00"/>
    <n v="2026"/>
    <s v="Q8"/>
    <n v="8"/>
    <x v="7"/>
    <x v="1"/>
    <x v="1"/>
    <x v="0"/>
    <s v="Returning"/>
    <x v="1"/>
    <x v="3"/>
    <n v="1"/>
    <n v="141.38"/>
    <n v="0.05"/>
    <n v="77.14"/>
    <n v="134.31099999999998"/>
    <n v="77.14"/>
    <n v="57.170999999999978"/>
    <n v="0.42566133823737434"/>
    <n v="2026"/>
    <s v="Q3"/>
    <n v="8"/>
    <s v="Aug"/>
  </r>
  <r>
    <n v="2382"/>
    <d v="2026-08-07T00:00:00"/>
    <n v="2026"/>
    <s v="Q8"/>
    <n v="8"/>
    <x v="7"/>
    <x v="1"/>
    <x v="14"/>
    <x v="2"/>
    <s v="Returning"/>
    <x v="3"/>
    <x v="5"/>
    <n v="3"/>
    <n v="343.45"/>
    <n v="0.05"/>
    <n v="195.73"/>
    <n v="978.83249999999987"/>
    <n v="587.18999999999994"/>
    <n v="391.64249999999993"/>
    <n v="0.40011186796515236"/>
    <n v="2026"/>
    <s v="Q3"/>
    <n v="8"/>
    <s v="Aug"/>
  </r>
  <r>
    <n v="1227"/>
    <d v="2026-08-08T00:00:00"/>
    <n v="2026"/>
    <s v="Q8"/>
    <n v="8"/>
    <x v="7"/>
    <x v="3"/>
    <x v="8"/>
    <x v="0"/>
    <s v="Returning"/>
    <x v="0"/>
    <x v="8"/>
    <n v="1"/>
    <n v="104.69"/>
    <n v="0"/>
    <n v="49.06"/>
    <n v="104.69"/>
    <n v="49.06"/>
    <n v="55.629999999999995"/>
    <n v="0.53137835514375775"/>
    <n v="2026"/>
    <s v="Q3"/>
    <n v="8"/>
    <s v="Aug"/>
  </r>
  <r>
    <n v="1843"/>
    <d v="2026-08-08T00:00:00"/>
    <n v="2026"/>
    <s v="Q8"/>
    <n v="8"/>
    <x v="7"/>
    <x v="3"/>
    <x v="8"/>
    <x v="0"/>
    <s v="New"/>
    <x v="3"/>
    <x v="5"/>
    <n v="2"/>
    <n v="341.23"/>
    <n v="0.05"/>
    <n v="192.5"/>
    <n v="648.33699999999999"/>
    <n v="385"/>
    <n v="263.33699999999999"/>
    <n v="0.40617302421425894"/>
    <n v="2026"/>
    <s v="Q3"/>
    <n v="8"/>
    <s v="Aug"/>
  </r>
  <r>
    <n v="2369"/>
    <d v="2026-08-08T00:00:00"/>
    <n v="2026"/>
    <s v="Q8"/>
    <n v="8"/>
    <x v="7"/>
    <x v="3"/>
    <x v="8"/>
    <x v="2"/>
    <s v="New"/>
    <x v="3"/>
    <x v="19"/>
    <n v="1"/>
    <n v="125.95"/>
    <n v="0.05"/>
    <n v="61.9"/>
    <n v="119.6525"/>
    <n v="61.9"/>
    <n v="57.752500000000005"/>
    <n v="0.48266856104134892"/>
    <n v="2026"/>
    <s v="Q3"/>
    <n v="8"/>
    <s v="Aug"/>
  </r>
  <r>
    <n v="2386"/>
    <d v="2026-08-08T00:00:00"/>
    <n v="2026"/>
    <s v="Q8"/>
    <n v="8"/>
    <x v="7"/>
    <x v="1"/>
    <x v="1"/>
    <x v="0"/>
    <s v="Returning"/>
    <x v="1"/>
    <x v="1"/>
    <n v="6"/>
    <n v="91.9"/>
    <n v="0.05"/>
    <n v="44.69"/>
    <n v="523.83000000000004"/>
    <n v="268.14"/>
    <n v="255.69000000000005"/>
    <n v="0.48811637363266713"/>
    <n v="2026"/>
    <s v="Q3"/>
    <n v="8"/>
    <s v="Aug"/>
  </r>
  <r>
    <n v="2579"/>
    <d v="2026-08-08T00:00:00"/>
    <n v="2026"/>
    <s v="Q8"/>
    <n v="8"/>
    <x v="7"/>
    <x v="3"/>
    <x v="8"/>
    <x v="2"/>
    <s v="Returning"/>
    <x v="3"/>
    <x v="13"/>
    <n v="1"/>
    <n v="81.22"/>
    <n v="0"/>
    <n v="39.18"/>
    <n v="81.22"/>
    <n v="39.18"/>
    <n v="42.04"/>
    <n v="0.51760650086185667"/>
    <n v="2026"/>
    <s v="Q3"/>
    <n v="8"/>
    <s v="Aug"/>
  </r>
  <r>
    <n v="3075"/>
    <d v="2026-08-08T00:00:00"/>
    <n v="2026"/>
    <s v="Q8"/>
    <n v="8"/>
    <x v="7"/>
    <x v="0"/>
    <x v="0"/>
    <x v="0"/>
    <s v="Business"/>
    <x v="1"/>
    <x v="17"/>
    <n v="2"/>
    <n v="72.31"/>
    <n v="0"/>
    <n v="31.75"/>
    <n v="144.62"/>
    <n v="63.5"/>
    <n v="81.12"/>
    <n v="0.56091826856589688"/>
    <n v="2026"/>
    <s v="Q3"/>
    <n v="8"/>
    <s v="Aug"/>
  </r>
  <r>
    <n v="3982"/>
    <d v="2026-08-08T00:00:00"/>
    <n v="2026"/>
    <s v="Q8"/>
    <n v="8"/>
    <x v="7"/>
    <x v="2"/>
    <x v="2"/>
    <x v="2"/>
    <s v="Returning"/>
    <x v="3"/>
    <x v="13"/>
    <n v="1"/>
    <n v="79.989999999999995"/>
    <n v="0.05"/>
    <n v="40.25"/>
    <n v="75.990499999999997"/>
    <n v="40.25"/>
    <n v="35.740499999999997"/>
    <n v="0.47032852790809376"/>
    <n v="2026"/>
    <s v="Q3"/>
    <n v="8"/>
    <s v="Aug"/>
  </r>
  <r>
    <n v="4530"/>
    <d v="2026-08-08T00:00:00"/>
    <n v="2026"/>
    <s v="Q8"/>
    <n v="8"/>
    <x v="7"/>
    <x v="3"/>
    <x v="13"/>
    <x v="0"/>
    <s v="New"/>
    <x v="1"/>
    <x v="11"/>
    <n v="1"/>
    <n v="151.87"/>
    <n v="0.1"/>
    <n v="76.97"/>
    <n v="136.68300000000002"/>
    <n v="76.97"/>
    <n v="59.713000000000022"/>
    <n v="0.4368721786908395"/>
    <n v="2026"/>
    <s v="Q3"/>
    <n v="8"/>
    <s v="Aug"/>
  </r>
  <r>
    <n v="4641"/>
    <d v="2026-08-08T00:00:00"/>
    <n v="2026"/>
    <s v="Q8"/>
    <n v="8"/>
    <x v="7"/>
    <x v="3"/>
    <x v="8"/>
    <x v="3"/>
    <s v="New"/>
    <x v="1"/>
    <x v="11"/>
    <n v="1"/>
    <n v="156.55000000000001"/>
    <n v="0"/>
    <n v="80.430000000000007"/>
    <n v="156.55000000000001"/>
    <n v="80.430000000000007"/>
    <n v="76.12"/>
    <n v="0.48623442989460236"/>
    <n v="2026"/>
    <s v="Q3"/>
    <n v="8"/>
    <s v="Aug"/>
  </r>
  <r>
    <n v="4778"/>
    <d v="2026-08-08T00:00:00"/>
    <n v="2026"/>
    <s v="Q8"/>
    <n v="8"/>
    <x v="7"/>
    <x v="1"/>
    <x v="12"/>
    <x v="2"/>
    <s v="New"/>
    <x v="1"/>
    <x v="11"/>
    <n v="1"/>
    <n v="152.72"/>
    <n v="0"/>
    <n v="77.73"/>
    <n v="152.72"/>
    <n v="77.73"/>
    <n v="74.989999999999995"/>
    <n v="0.4910293347302252"/>
    <n v="2026"/>
    <s v="Q3"/>
    <n v="8"/>
    <s v="Aug"/>
  </r>
  <r>
    <n v="5132"/>
    <d v="2026-08-08T00:00:00"/>
    <n v="2026"/>
    <s v="Q8"/>
    <n v="8"/>
    <x v="7"/>
    <x v="1"/>
    <x v="12"/>
    <x v="0"/>
    <s v="Business"/>
    <x v="0"/>
    <x v="6"/>
    <n v="1"/>
    <n v="40.51"/>
    <n v="0.05"/>
    <n v="16.29"/>
    <n v="38.484499999999997"/>
    <n v="16.29"/>
    <n v="22.194499999999998"/>
    <n v="0.57671270251659756"/>
    <n v="2026"/>
    <s v="Q3"/>
    <n v="8"/>
    <s v="Aug"/>
  </r>
  <r>
    <n v="227"/>
    <d v="2026-08-09T00:00:00"/>
    <n v="2026"/>
    <s v="Q8"/>
    <n v="8"/>
    <x v="7"/>
    <x v="3"/>
    <x v="7"/>
    <x v="3"/>
    <s v="Returning"/>
    <x v="4"/>
    <x v="10"/>
    <n v="3"/>
    <n v="40.61"/>
    <n v="0"/>
    <n v="14.72"/>
    <n v="121.83"/>
    <n v="44.160000000000004"/>
    <n v="77.669999999999987"/>
    <n v="0.63752770253632096"/>
    <n v="2026"/>
    <s v="Q3"/>
    <n v="8"/>
    <s v="Aug"/>
  </r>
  <r>
    <n v="390"/>
    <d v="2026-08-09T00:00:00"/>
    <n v="2026"/>
    <s v="Q8"/>
    <n v="8"/>
    <x v="7"/>
    <x v="2"/>
    <x v="5"/>
    <x v="2"/>
    <s v="New"/>
    <x v="1"/>
    <x v="1"/>
    <n v="1"/>
    <n v="93.41"/>
    <n v="0.05"/>
    <n v="44.7"/>
    <n v="88.739499999999992"/>
    <n v="44.7"/>
    <n v="44.03949999999999"/>
    <n v="0.49627843294136198"/>
    <n v="2026"/>
    <s v="Q3"/>
    <n v="8"/>
    <s v="Aug"/>
  </r>
  <r>
    <n v="859"/>
    <d v="2026-08-09T00:00:00"/>
    <n v="2026"/>
    <s v="Q8"/>
    <n v="8"/>
    <x v="7"/>
    <x v="0"/>
    <x v="0"/>
    <x v="2"/>
    <s v="New"/>
    <x v="1"/>
    <x v="1"/>
    <n v="2"/>
    <n v="90.23"/>
    <n v="0"/>
    <n v="44.22"/>
    <n v="180.46"/>
    <n v="88.44"/>
    <n v="92.02000000000001"/>
    <n v="0.50991909564446414"/>
    <n v="2026"/>
    <s v="Q3"/>
    <n v="8"/>
    <s v="Aug"/>
  </r>
  <r>
    <n v="1468"/>
    <d v="2026-08-09T00:00:00"/>
    <n v="2026"/>
    <s v="Q8"/>
    <n v="8"/>
    <x v="7"/>
    <x v="1"/>
    <x v="11"/>
    <x v="2"/>
    <s v="Returning"/>
    <x v="0"/>
    <x v="4"/>
    <n v="1"/>
    <n v="51.75"/>
    <n v="0"/>
    <n v="22.36"/>
    <n v="51.75"/>
    <n v="22.36"/>
    <n v="29.39"/>
    <n v="0.56792270531400968"/>
    <n v="2026"/>
    <s v="Q3"/>
    <n v="8"/>
    <s v="Aug"/>
  </r>
  <r>
    <n v="2356"/>
    <d v="2026-08-09T00:00:00"/>
    <n v="2026"/>
    <s v="Q8"/>
    <n v="8"/>
    <x v="7"/>
    <x v="3"/>
    <x v="13"/>
    <x v="2"/>
    <s v="New"/>
    <x v="0"/>
    <x v="8"/>
    <n v="3"/>
    <n v="102.91"/>
    <n v="0.1"/>
    <n v="50.23"/>
    <n v="277.85700000000003"/>
    <n v="150.69"/>
    <n v="127.16700000000003"/>
    <n v="0.45767067232425318"/>
    <n v="2026"/>
    <s v="Q3"/>
    <n v="8"/>
    <s v="Aug"/>
  </r>
  <r>
    <n v="3556"/>
    <d v="2026-08-09T00:00:00"/>
    <n v="2026"/>
    <s v="Q8"/>
    <n v="8"/>
    <x v="7"/>
    <x v="2"/>
    <x v="16"/>
    <x v="0"/>
    <s v="New"/>
    <x v="0"/>
    <x v="0"/>
    <n v="4"/>
    <n v="82.63"/>
    <n v="0.1"/>
    <n v="43.78"/>
    <n v="297.46800000000002"/>
    <n v="175.12"/>
    <n v="122.34800000000001"/>
    <n v="0.41129802197211129"/>
    <n v="2026"/>
    <s v="Q3"/>
    <n v="8"/>
    <s v="Aug"/>
  </r>
  <r>
    <n v="925"/>
    <d v="2026-08-10T00:00:00"/>
    <n v="2026"/>
    <s v="Q8"/>
    <n v="8"/>
    <x v="7"/>
    <x v="0"/>
    <x v="0"/>
    <x v="2"/>
    <s v="Returning"/>
    <x v="3"/>
    <x v="7"/>
    <n v="1"/>
    <n v="196.39"/>
    <n v="0"/>
    <n v="102.92"/>
    <n v="196.39"/>
    <n v="102.92"/>
    <n v="93.469999999999985"/>
    <n v="0.47594073017974436"/>
    <n v="2026"/>
    <s v="Q3"/>
    <n v="8"/>
    <s v="Aug"/>
  </r>
  <r>
    <n v="1563"/>
    <d v="2026-08-10T00:00:00"/>
    <n v="2026"/>
    <s v="Q8"/>
    <n v="8"/>
    <x v="7"/>
    <x v="2"/>
    <x v="10"/>
    <x v="3"/>
    <s v="Business"/>
    <x v="2"/>
    <x v="2"/>
    <n v="2"/>
    <n v="36.25"/>
    <n v="0"/>
    <n v="13.77"/>
    <n v="72.5"/>
    <n v="27.54"/>
    <n v="44.96"/>
    <n v="0.62013793103448278"/>
    <n v="2026"/>
    <s v="Q3"/>
    <n v="8"/>
    <s v="Aug"/>
  </r>
  <r>
    <n v="1634"/>
    <d v="2026-08-10T00:00:00"/>
    <n v="2026"/>
    <s v="Q8"/>
    <n v="8"/>
    <x v="7"/>
    <x v="1"/>
    <x v="1"/>
    <x v="2"/>
    <s v="Returning"/>
    <x v="3"/>
    <x v="7"/>
    <n v="2"/>
    <n v="199.85"/>
    <n v="0.05"/>
    <n v="104.34"/>
    <n v="379.71499999999997"/>
    <n v="208.68"/>
    <n v="171.03499999999997"/>
    <n v="0.45042992770893953"/>
    <n v="2026"/>
    <s v="Q3"/>
    <n v="8"/>
    <s v="Aug"/>
  </r>
  <r>
    <n v="2187"/>
    <d v="2026-08-10T00:00:00"/>
    <n v="2026"/>
    <s v="Q8"/>
    <n v="8"/>
    <x v="7"/>
    <x v="2"/>
    <x v="2"/>
    <x v="2"/>
    <s v="New"/>
    <x v="2"/>
    <x v="9"/>
    <n v="1"/>
    <n v="46.32"/>
    <n v="0.05"/>
    <n v="18.34"/>
    <n v="44.003999999999998"/>
    <n v="18.34"/>
    <n v="25.663999999999998"/>
    <n v="0.58321970729933637"/>
    <n v="2026"/>
    <s v="Q3"/>
    <n v="8"/>
    <s v="Aug"/>
  </r>
  <r>
    <n v="2773"/>
    <d v="2026-08-10T00:00:00"/>
    <n v="2026"/>
    <s v="Q8"/>
    <n v="8"/>
    <x v="7"/>
    <x v="1"/>
    <x v="14"/>
    <x v="0"/>
    <s v="New"/>
    <x v="1"/>
    <x v="11"/>
    <n v="4"/>
    <n v="151.06"/>
    <n v="0"/>
    <n v="77.67"/>
    <n v="604.24"/>
    <n v="310.68"/>
    <n v="293.56"/>
    <n v="0.48583344366476894"/>
    <n v="2026"/>
    <s v="Q3"/>
    <n v="8"/>
    <s v="Aug"/>
  </r>
  <r>
    <n v="5040"/>
    <d v="2026-08-10T00:00:00"/>
    <n v="2026"/>
    <s v="Q8"/>
    <n v="8"/>
    <x v="7"/>
    <x v="3"/>
    <x v="7"/>
    <x v="0"/>
    <s v="Returning"/>
    <x v="1"/>
    <x v="17"/>
    <n v="1"/>
    <n v="72.39"/>
    <n v="0.1"/>
    <n v="31.64"/>
    <n v="65.150999999999996"/>
    <n v="31.64"/>
    <n v="33.510999999999996"/>
    <n v="0.51435895074519189"/>
    <n v="2026"/>
    <s v="Q3"/>
    <n v="8"/>
    <s v="Aug"/>
  </r>
  <r>
    <n v="415"/>
    <d v="2026-08-11T00:00:00"/>
    <n v="2026"/>
    <s v="Q8"/>
    <n v="8"/>
    <x v="7"/>
    <x v="0"/>
    <x v="9"/>
    <x v="2"/>
    <s v="Returning"/>
    <x v="1"/>
    <x v="17"/>
    <n v="1"/>
    <n v="72.650000000000006"/>
    <n v="0"/>
    <n v="31.72"/>
    <n v="72.650000000000006"/>
    <n v="31.72"/>
    <n v="40.930000000000007"/>
    <n v="0.56338609772883697"/>
    <n v="2026"/>
    <s v="Q3"/>
    <n v="8"/>
    <s v="Aug"/>
  </r>
  <r>
    <n v="1111"/>
    <d v="2026-08-11T00:00:00"/>
    <n v="2026"/>
    <s v="Q8"/>
    <n v="8"/>
    <x v="7"/>
    <x v="3"/>
    <x v="13"/>
    <x v="0"/>
    <s v="New"/>
    <x v="3"/>
    <x v="7"/>
    <n v="1"/>
    <n v="198.44"/>
    <n v="0"/>
    <n v="106.79"/>
    <n v="198.44"/>
    <n v="106.79"/>
    <n v="91.649999999999991"/>
    <n v="0.46185244910300338"/>
    <n v="2026"/>
    <s v="Q3"/>
    <n v="8"/>
    <s v="Aug"/>
  </r>
  <r>
    <n v="1243"/>
    <d v="2026-08-11T00:00:00"/>
    <n v="2026"/>
    <s v="Q8"/>
    <n v="8"/>
    <x v="7"/>
    <x v="2"/>
    <x v="16"/>
    <x v="0"/>
    <s v="Returning"/>
    <x v="3"/>
    <x v="7"/>
    <n v="1"/>
    <n v="193.67"/>
    <n v="0"/>
    <n v="103.79"/>
    <n v="193.67"/>
    <n v="103.79"/>
    <n v="89.879999999999981"/>
    <n v="0.46408839779005517"/>
    <n v="2026"/>
    <s v="Q3"/>
    <n v="8"/>
    <s v="Aug"/>
  </r>
  <r>
    <n v="1326"/>
    <d v="2026-08-11T00:00:00"/>
    <n v="2026"/>
    <s v="Q8"/>
    <n v="8"/>
    <x v="7"/>
    <x v="3"/>
    <x v="8"/>
    <x v="0"/>
    <s v="Returning"/>
    <x v="2"/>
    <x v="18"/>
    <n v="5"/>
    <n v="166.03"/>
    <n v="0"/>
    <n v="87.46"/>
    <n v="830.15"/>
    <n v="437.29999999999995"/>
    <n v="392.85"/>
    <n v="0.47322772992832624"/>
    <n v="2026"/>
    <s v="Q3"/>
    <n v="8"/>
    <s v="Aug"/>
  </r>
  <r>
    <n v="1682"/>
    <d v="2026-08-11T00:00:00"/>
    <n v="2026"/>
    <s v="Q8"/>
    <n v="8"/>
    <x v="7"/>
    <x v="0"/>
    <x v="0"/>
    <x v="0"/>
    <s v="Business"/>
    <x v="3"/>
    <x v="13"/>
    <n v="2"/>
    <n v="81.569999999999993"/>
    <n v="0"/>
    <n v="40.36"/>
    <n v="163.13999999999999"/>
    <n v="80.72"/>
    <n v="82.419999999999987"/>
    <n v="0.50521024886600463"/>
    <n v="2026"/>
    <s v="Q3"/>
    <n v="8"/>
    <s v="Aug"/>
  </r>
  <r>
    <n v="2618"/>
    <d v="2026-08-11T00:00:00"/>
    <n v="2026"/>
    <s v="Q8"/>
    <n v="8"/>
    <x v="7"/>
    <x v="0"/>
    <x v="15"/>
    <x v="2"/>
    <s v="Business"/>
    <x v="1"/>
    <x v="3"/>
    <n v="2"/>
    <n v="143.86000000000001"/>
    <n v="0"/>
    <n v="81.23"/>
    <n v="287.72000000000003"/>
    <n v="162.46"/>
    <n v="125.26000000000002"/>
    <n v="0.43535381621020441"/>
    <n v="2026"/>
    <s v="Q3"/>
    <n v="8"/>
    <s v="Aug"/>
  </r>
  <r>
    <n v="3319"/>
    <d v="2026-08-11T00:00:00"/>
    <n v="2026"/>
    <s v="Q8"/>
    <n v="8"/>
    <x v="7"/>
    <x v="1"/>
    <x v="14"/>
    <x v="0"/>
    <s v="Returning"/>
    <x v="1"/>
    <x v="1"/>
    <n v="3"/>
    <n v="93.53"/>
    <n v="0"/>
    <n v="46.19"/>
    <n v="280.59000000000003"/>
    <n v="138.57"/>
    <n v="142.02000000000004"/>
    <n v="0.5061477600769807"/>
    <n v="2026"/>
    <s v="Q3"/>
    <n v="8"/>
    <s v="Aug"/>
  </r>
  <r>
    <n v="4600"/>
    <d v="2026-08-11T00:00:00"/>
    <n v="2026"/>
    <s v="Q8"/>
    <n v="8"/>
    <x v="7"/>
    <x v="3"/>
    <x v="4"/>
    <x v="1"/>
    <s v="Business"/>
    <x v="2"/>
    <x v="18"/>
    <n v="10"/>
    <n v="162.38"/>
    <n v="0.05"/>
    <n v="85.82"/>
    <n v="1542.61"/>
    <n v="858.19999999999993"/>
    <n v="684.41"/>
    <n v="0.44367014345816508"/>
    <n v="2026"/>
    <s v="Q3"/>
    <n v="8"/>
    <s v="Aug"/>
  </r>
  <r>
    <n v="5168"/>
    <d v="2026-08-11T00:00:00"/>
    <n v="2026"/>
    <s v="Q8"/>
    <n v="8"/>
    <x v="7"/>
    <x v="0"/>
    <x v="15"/>
    <x v="3"/>
    <s v="Business"/>
    <x v="4"/>
    <x v="12"/>
    <n v="1"/>
    <n v="122.52"/>
    <n v="0.05"/>
    <n v="69.66"/>
    <n v="116.39399999999999"/>
    <n v="69.66"/>
    <n v="46.733999999999995"/>
    <n v="0.40151554203824935"/>
    <n v="2026"/>
    <s v="Q3"/>
    <n v="8"/>
    <s v="Aug"/>
  </r>
  <r>
    <n v="245"/>
    <d v="2026-08-12T00:00:00"/>
    <n v="2026"/>
    <s v="Q8"/>
    <n v="8"/>
    <x v="7"/>
    <x v="3"/>
    <x v="13"/>
    <x v="3"/>
    <s v="Returning"/>
    <x v="1"/>
    <x v="3"/>
    <n v="1"/>
    <n v="142.84"/>
    <n v="0"/>
    <n v="77.7"/>
    <n v="142.84"/>
    <n v="77.7"/>
    <n v="65.14"/>
    <n v="0.4560347241669"/>
    <n v="2026"/>
    <s v="Q3"/>
    <n v="8"/>
    <s v="Aug"/>
  </r>
  <r>
    <n v="322"/>
    <d v="2026-08-12T00:00:00"/>
    <n v="2026"/>
    <s v="Q8"/>
    <n v="8"/>
    <x v="7"/>
    <x v="1"/>
    <x v="14"/>
    <x v="2"/>
    <s v="Returning"/>
    <x v="1"/>
    <x v="17"/>
    <n v="3"/>
    <n v="72.349999999999994"/>
    <n v="0"/>
    <n v="32.119999999999997"/>
    <n v="217.04999999999998"/>
    <n v="96.359999999999985"/>
    <n v="120.69"/>
    <n v="0.55604699378023503"/>
    <n v="2026"/>
    <s v="Q3"/>
    <n v="8"/>
    <s v="Aug"/>
  </r>
  <r>
    <n v="1101"/>
    <d v="2026-08-12T00:00:00"/>
    <n v="2026"/>
    <s v="Q8"/>
    <n v="8"/>
    <x v="7"/>
    <x v="3"/>
    <x v="4"/>
    <x v="0"/>
    <s v="New"/>
    <x v="4"/>
    <x v="10"/>
    <n v="3"/>
    <n v="40.14"/>
    <n v="0.05"/>
    <n v="14.53"/>
    <n v="114.399"/>
    <n v="43.589999999999996"/>
    <n v="70.808999999999997"/>
    <n v="0.61896520074476169"/>
    <n v="2026"/>
    <s v="Q3"/>
    <n v="8"/>
    <s v="Aug"/>
  </r>
  <r>
    <n v="1564"/>
    <d v="2026-08-12T00:00:00"/>
    <n v="2026"/>
    <s v="Q8"/>
    <n v="8"/>
    <x v="7"/>
    <x v="3"/>
    <x v="13"/>
    <x v="0"/>
    <s v="New"/>
    <x v="4"/>
    <x v="16"/>
    <n v="2"/>
    <n v="51.84"/>
    <n v="0"/>
    <n v="21.62"/>
    <n v="103.68"/>
    <n v="43.24"/>
    <n v="60.440000000000005"/>
    <n v="0.58294753086419759"/>
    <n v="2026"/>
    <s v="Q3"/>
    <n v="8"/>
    <s v="Aug"/>
  </r>
  <r>
    <n v="3712"/>
    <d v="2026-08-12T00:00:00"/>
    <n v="2026"/>
    <s v="Q8"/>
    <n v="8"/>
    <x v="7"/>
    <x v="3"/>
    <x v="8"/>
    <x v="0"/>
    <s v="New"/>
    <x v="0"/>
    <x v="0"/>
    <n v="3"/>
    <n v="82.32"/>
    <n v="0.15"/>
    <n v="41.95"/>
    <n v="209.91599999999997"/>
    <n v="125.85000000000001"/>
    <n v="84.06599999999996"/>
    <n v="0.40047447550448739"/>
    <n v="2026"/>
    <s v="Q3"/>
    <n v="8"/>
    <s v="Aug"/>
  </r>
  <r>
    <n v="771"/>
    <d v="2026-08-13T00:00:00"/>
    <n v="2026"/>
    <s v="Q8"/>
    <n v="8"/>
    <x v="7"/>
    <x v="2"/>
    <x v="5"/>
    <x v="0"/>
    <s v="Returning"/>
    <x v="1"/>
    <x v="1"/>
    <n v="1"/>
    <n v="91.78"/>
    <n v="0"/>
    <n v="46.15"/>
    <n v="91.78"/>
    <n v="46.15"/>
    <n v="45.63"/>
    <n v="0.49716713881019831"/>
    <n v="2026"/>
    <s v="Q3"/>
    <n v="8"/>
    <s v="Aug"/>
  </r>
  <r>
    <n v="2749"/>
    <d v="2026-08-13T00:00:00"/>
    <n v="2026"/>
    <s v="Q8"/>
    <n v="8"/>
    <x v="7"/>
    <x v="1"/>
    <x v="14"/>
    <x v="0"/>
    <s v="Business"/>
    <x v="1"/>
    <x v="1"/>
    <n v="2"/>
    <n v="93.13"/>
    <n v="0"/>
    <n v="45.68"/>
    <n v="186.26"/>
    <n v="91.36"/>
    <n v="94.899999999999991"/>
    <n v="0.50950284548480618"/>
    <n v="2026"/>
    <s v="Q3"/>
    <n v="8"/>
    <s v="Aug"/>
  </r>
  <r>
    <n v="4252"/>
    <d v="2026-08-13T00:00:00"/>
    <n v="2026"/>
    <s v="Q8"/>
    <n v="8"/>
    <x v="7"/>
    <x v="1"/>
    <x v="12"/>
    <x v="0"/>
    <s v="Returning"/>
    <x v="2"/>
    <x v="2"/>
    <n v="1"/>
    <n v="36.67"/>
    <n v="0.1"/>
    <n v="13.18"/>
    <n v="33.003"/>
    <n v="13.18"/>
    <n v="19.823"/>
    <n v="0.60064236584552921"/>
    <n v="2026"/>
    <s v="Q3"/>
    <n v="8"/>
    <s v="Aug"/>
  </r>
  <r>
    <n v="4665"/>
    <d v="2026-08-13T00:00:00"/>
    <n v="2026"/>
    <s v="Q8"/>
    <n v="8"/>
    <x v="7"/>
    <x v="3"/>
    <x v="8"/>
    <x v="1"/>
    <s v="Returning"/>
    <x v="4"/>
    <x v="16"/>
    <n v="4"/>
    <n v="51.25"/>
    <n v="0.1"/>
    <n v="21.77"/>
    <n v="184.5"/>
    <n v="87.08"/>
    <n v="97.42"/>
    <n v="0.52802168021680218"/>
    <n v="2026"/>
    <s v="Q3"/>
    <n v="8"/>
    <s v="Aug"/>
  </r>
  <r>
    <n v="4767"/>
    <d v="2026-08-13T00:00:00"/>
    <n v="2026"/>
    <s v="Q8"/>
    <n v="8"/>
    <x v="7"/>
    <x v="3"/>
    <x v="8"/>
    <x v="3"/>
    <s v="Business"/>
    <x v="4"/>
    <x v="10"/>
    <n v="1"/>
    <n v="39.61"/>
    <n v="0.1"/>
    <n v="14.85"/>
    <n v="35.649000000000001"/>
    <n v="14.85"/>
    <n v="20.798999999999999"/>
    <n v="0.58343852562484222"/>
    <n v="2026"/>
    <s v="Q3"/>
    <n v="8"/>
    <s v="Aug"/>
  </r>
  <r>
    <n v="4832"/>
    <d v="2026-08-13T00:00:00"/>
    <n v="2026"/>
    <s v="Q8"/>
    <n v="8"/>
    <x v="7"/>
    <x v="0"/>
    <x v="15"/>
    <x v="3"/>
    <s v="Returning"/>
    <x v="0"/>
    <x v="0"/>
    <n v="2"/>
    <n v="81.59"/>
    <n v="0.15"/>
    <n v="43.9"/>
    <n v="138.703"/>
    <n v="87.8"/>
    <n v="50.903000000000006"/>
    <n v="0.3669927831409559"/>
    <n v="2026"/>
    <s v="Q3"/>
    <n v="8"/>
    <s v="Aug"/>
  </r>
  <r>
    <n v="747"/>
    <d v="2026-08-14T00:00:00"/>
    <n v="2026"/>
    <s v="Q8"/>
    <n v="8"/>
    <x v="7"/>
    <x v="1"/>
    <x v="1"/>
    <x v="2"/>
    <s v="New"/>
    <x v="4"/>
    <x v="12"/>
    <n v="3"/>
    <n v="122.96"/>
    <n v="0.1"/>
    <n v="67.62"/>
    <n v="331.99200000000002"/>
    <n v="202.86"/>
    <n v="129.13200000000001"/>
    <n v="0.38896117978746475"/>
    <n v="2026"/>
    <s v="Q3"/>
    <n v="8"/>
    <s v="Aug"/>
  </r>
  <r>
    <n v="2281"/>
    <d v="2026-08-14T00:00:00"/>
    <n v="2026"/>
    <s v="Q8"/>
    <n v="8"/>
    <x v="7"/>
    <x v="1"/>
    <x v="11"/>
    <x v="2"/>
    <s v="Returning"/>
    <x v="1"/>
    <x v="17"/>
    <n v="1"/>
    <n v="70.91"/>
    <n v="0"/>
    <n v="33.11"/>
    <n v="70.91"/>
    <n v="33.11"/>
    <n v="37.799999999999997"/>
    <n v="0.53307008884501483"/>
    <n v="2026"/>
    <s v="Q3"/>
    <n v="8"/>
    <s v="Aug"/>
  </r>
  <r>
    <n v="2414"/>
    <d v="2026-08-14T00:00:00"/>
    <n v="2026"/>
    <s v="Q8"/>
    <n v="8"/>
    <x v="7"/>
    <x v="1"/>
    <x v="6"/>
    <x v="1"/>
    <s v="Business"/>
    <x v="0"/>
    <x v="4"/>
    <n v="6"/>
    <n v="50.94"/>
    <n v="0.1"/>
    <n v="22.76"/>
    <n v="275.07600000000002"/>
    <n v="136.56"/>
    <n v="138.51600000000002"/>
    <n v="0.50355538105832576"/>
    <n v="2026"/>
    <s v="Q3"/>
    <n v="8"/>
    <s v="Aug"/>
  </r>
  <r>
    <n v="3162"/>
    <d v="2026-08-14T00:00:00"/>
    <n v="2026"/>
    <s v="Q8"/>
    <n v="8"/>
    <x v="7"/>
    <x v="1"/>
    <x v="1"/>
    <x v="0"/>
    <s v="New"/>
    <x v="1"/>
    <x v="3"/>
    <n v="1"/>
    <n v="144.96"/>
    <n v="0.05"/>
    <n v="77.959999999999994"/>
    <n v="137.71199999999999"/>
    <n v="77.959999999999994"/>
    <n v="59.751999999999995"/>
    <n v="0.43389101893807364"/>
    <n v="2026"/>
    <s v="Q3"/>
    <n v="8"/>
    <s v="Aug"/>
  </r>
  <r>
    <n v="3200"/>
    <d v="2026-08-14T00:00:00"/>
    <n v="2026"/>
    <s v="Q8"/>
    <n v="8"/>
    <x v="7"/>
    <x v="3"/>
    <x v="8"/>
    <x v="2"/>
    <s v="New"/>
    <x v="1"/>
    <x v="11"/>
    <n v="1"/>
    <n v="152.97"/>
    <n v="0"/>
    <n v="79.66"/>
    <n v="152.97"/>
    <n v="79.66"/>
    <n v="73.31"/>
    <n v="0.47924429626724196"/>
    <n v="2026"/>
    <s v="Q3"/>
    <n v="8"/>
    <s v="Aug"/>
  </r>
  <r>
    <n v="3521"/>
    <d v="2026-08-14T00:00:00"/>
    <n v="2026"/>
    <s v="Q8"/>
    <n v="8"/>
    <x v="7"/>
    <x v="2"/>
    <x v="16"/>
    <x v="0"/>
    <s v="Business"/>
    <x v="2"/>
    <x v="9"/>
    <n v="2"/>
    <n v="45.79"/>
    <n v="0"/>
    <n v="18.23"/>
    <n v="91.58"/>
    <n v="36.46"/>
    <n v="55.12"/>
    <n v="0.60187813933173184"/>
    <n v="2026"/>
    <s v="Q3"/>
    <n v="8"/>
    <s v="Aug"/>
  </r>
  <r>
    <n v="4447"/>
    <d v="2026-08-14T00:00:00"/>
    <n v="2026"/>
    <s v="Q8"/>
    <n v="8"/>
    <x v="7"/>
    <x v="1"/>
    <x v="6"/>
    <x v="0"/>
    <s v="New"/>
    <x v="2"/>
    <x v="18"/>
    <n v="1"/>
    <n v="161.31"/>
    <n v="0"/>
    <n v="87.81"/>
    <n v="161.31"/>
    <n v="87.81"/>
    <n v="73.5"/>
    <n v="0.45564441138181139"/>
    <n v="2026"/>
    <s v="Q3"/>
    <n v="8"/>
    <s v="Aug"/>
  </r>
  <r>
    <n v="421"/>
    <d v="2026-08-15T00:00:00"/>
    <n v="2026"/>
    <s v="Q8"/>
    <n v="8"/>
    <x v="7"/>
    <x v="3"/>
    <x v="7"/>
    <x v="0"/>
    <s v="New"/>
    <x v="4"/>
    <x v="14"/>
    <n v="2"/>
    <n v="35.97"/>
    <n v="0.05"/>
    <n v="14.28"/>
    <n v="68.342999999999989"/>
    <n v="28.56"/>
    <n v="39.782999999999987"/>
    <n v="0.58210789693165343"/>
    <n v="2026"/>
    <s v="Q3"/>
    <n v="8"/>
    <s v="Aug"/>
  </r>
  <r>
    <n v="962"/>
    <d v="2026-08-15T00:00:00"/>
    <n v="2026"/>
    <s v="Q8"/>
    <n v="8"/>
    <x v="7"/>
    <x v="0"/>
    <x v="0"/>
    <x v="2"/>
    <s v="New"/>
    <x v="4"/>
    <x v="10"/>
    <n v="2"/>
    <n v="39.729999999999997"/>
    <n v="0"/>
    <n v="14.95"/>
    <n v="79.459999999999994"/>
    <n v="29.9"/>
    <n v="49.559999999999995"/>
    <n v="0.62371004278882458"/>
    <n v="2026"/>
    <s v="Q3"/>
    <n v="8"/>
    <s v="Aug"/>
  </r>
  <r>
    <n v="1386"/>
    <d v="2026-08-15T00:00:00"/>
    <n v="2026"/>
    <s v="Q8"/>
    <n v="8"/>
    <x v="7"/>
    <x v="1"/>
    <x v="12"/>
    <x v="0"/>
    <s v="Business"/>
    <x v="2"/>
    <x v="2"/>
    <n v="2"/>
    <n v="36.049999999999997"/>
    <n v="0"/>
    <n v="13.8"/>
    <n v="72.099999999999994"/>
    <n v="27.6"/>
    <n v="44.499999999999993"/>
    <n v="0.61719833564493753"/>
    <n v="2026"/>
    <s v="Q3"/>
    <n v="8"/>
    <s v="Aug"/>
  </r>
  <r>
    <n v="3083"/>
    <d v="2026-08-15T00:00:00"/>
    <n v="2026"/>
    <s v="Q8"/>
    <n v="8"/>
    <x v="7"/>
    <x v="3"/>
    <x v="7"/>
    <x v="0"/>
    <s v="New"/>
    <x v="3"/>
    <x v="7"/>
    <n v="1"/>
    <n v="194.36"/>
    <n v="0"/>
    <n v="106.01"/>
    <n v="194.36"/>
    <n v="106.01"/>
    <n v="88.350000000000009"/>
    <n v="0.45456884132537562"/>
    <n v="2026"/>
    <s v="Q3"/>
    <n v="8"/>
    <s v="Aug"/>
  </r>
  <r>
    <n v="3174"/>
    <d v="2026-08-15T00:00:00"/>
    <n v="2026"/>
    <s v="Q8"/>
    <n v="8"/>
    <x v="7"/>
    <x v="3"/>
    <x v="4"/>
    <x v="2"/>
    <s v="Returning"/>
    <x v="3"/>
    <x v="7"/>
    <n v="1"/>
    <n v="192.67"/>
    <n v="0.05"/>
    <n v="103.37"/>
    <n v="183.03649999999999"/>
    <n v="103.37"/>
    <n v="79.666499999999985"/>
    <n v="0.43524925356417976"/>
    <n v="2026"/>
    <s v="Q3"/>
    <n v="8"/>
    <s v="Aug"/>
  </r>
  <r>
    <n v="4045"/>
    <d v="2026-08-15T00:00:00"/>
    <n v="2026"/>
    <s v="Q8"/>
    <n v="8"/>
    <x v="7"/>
    <x v="2"/>
    <x v="16"/>
    <x v="0"/>
    <s v="New"/>
    <x v="1"/>
    <x v="1"/>
    <n v="3"/>
    <n v="92.12"/>
    <n v="0.1"/>
    <n v="44.1"/>
    <n v="248.72400000000002"/>
    <n v="132.30000000000001"/>
    <n v="116.42400000000001"/>
    <n v="0.46808510638297873"/>
    <n v="2026"/>
    <s v="Q3"/>
    <n v="8"/>
    <s v="Aug"/>
  </r>
  <r>
    <n v="4850"/>
    <d v="2026-08-15T00:00:00"/>
    <n v="2026"/>
    <s v="Q8"/>
    <n v="8"/>
    <x v="7"/>
    <x v="1"/>
    <x v="1"/>
    <x v="2"/>
    <s v="Business"/>
    <x v="3"/>
    <x v="7"/>
    <n v="1"/>
    <n v="192.82"/>
    <n v="0"/>
    <n v="104.98"/>
    <n v="192.82"/>
    <n v="104.98"/>
    <n v="87.839999999999989"/>
    <n v="0.45555440307022088"/>
    <n v="2026"/>
    <s v="Q3"/>
    <n v="8"/>
    <s v="Aug"/>
  </r>
  <r>
    <n v="71"/>
    <d v="2026-08-16T00:00:00"/>
    <n v="2026"/>
    <s v="Q8"/>
    <n v="8"/>
    <x v="7"/>
    <x v="2"/>
    <x v="16"/>
    <x v="0"/>
    <s v="New"/>
    <x v="0"/>
    <x v="0"/>
    <n v="3"/>
    <n v="80.099999999999994"/>
    <n v="0"/>
    <n v="42.41"/>
    <n v="240.29999999999998"/>
    <n v="127.22999999999999"/>
    <n v="113.07"/>
    <n v="0.47053682896379528"/>
    <n v="2026"/>
    <s v="Q3"/>
    <n v="8"/>
    <s v="Aug"/>
  </r>
  <r>
    <n v="627"/>
    <d v="2026-08-16T00:00:00"/>
    <n v="2026"/>
    <s v="Q8"/>
    <n v="8"/>
    <x v="7"/>
    <x v="3"/>
    <x v="7"/>
    <x v="3"/>
    <s v="New"/>
    <x v="0"/>
    <x v="0"/>
    <n v="6"/>
    <n v="83.26"/>
    <n v="0"/>
    <n v="43.8"/>
    <n v="499.56000000000006"/>
    <n v="262.79999999999995"/>
    <n v="236.7600000000001"/>
    <n v="0.47393706461686297"/>
    <n v="2026"/>
    <s v="Q3"/>
    <n v="8"/>
    <s v="Aug"/>
  </r>
  <r>
    <n v="959"/>
    <d v="2026-08-16T00:00:00"/>
    <n v="2026"/>
    <s v="Q8"/>
    <n v="8"/>
    <x v="7"/>
    <x v="1"/>
    <x v="1"/>
    <x v="2"/>
    <s v="Returning"/>
    <x v="4"/>
    <x v="10"/>
    <n v="4"/>
    <n v="40.46"/>
    <n v="0"/>
    <n v="15.12"/>
    <n v="161.84"/>
    <n v="60.48"/>
    <n v="101.36000000000001"/>
    <n v="0.62629757785467133"/>
    <n v="2026"/>
    <s v="Q3"/>
    <n v="8"/>
    <s v="Aug"/>
  </r>
  <r>
    <n v="967"/>
    <d v="2026-08-16T00:00:00"/>
    <n v="2026"/>
    <s v="Q8"/>
    <n v="8"/>
    <x v="7"/>
    <x v="2"/>
    <x v="16"/>
    <x v="1"/>
    <s v="Returning"/>
    <x v="0"/>
    <x v="0"/>
    <n v="5"/>
    <n v="81.55"/>
    <n v="0.2"/>
    <n v="42.09"/>
    <n v="326.20000000000005"/>
    <n v="210.45000000000002"/>
    <n v="115.75000000000003"/>
    <n v="0.3548436541998774"/>
    <n v="2026"/>
    <s v="Q3"/>
    <n v="8"/>
    <s v="Aug"/>
  </r>
  <r>
    <n v="1267"/>
    <d v="2026-08-16T00:00:00"/>
    <n v="2026"/>
    <s v="Q8"/>
    <n v="8"/>
    <x v="7"/>
    <x v="1"/>
    <x v="12"/>
    <x v="2"/>
    <s v="New"/>
    <x v="3"/>
    <x v="13"/>
    <n v="2"/>
    <n v="83.56"/>
    <n v="0"/>
    <n v="39.119999999999997"/>
    <n v="167.12"/>
    <n v="78.239999999999995"/>
    <n v="88.88000000000001"/>
    <n v="0.53183341311632359"/>
    <n v="2026"/>
    <s v="Q3"/>
    <n v="8"/>
    <s v="Aug"/>
  </r>
  <r>
    <n v="1394"/>
    <d v="2026-08-16T00:00:00"/>
    <n v="2026"/>
    <s v="Q8"/>
    <n v="8"/>
    <x v="7"/>
    <x v="2"/>
    <x v="10"/>
    <x v="0"/>
    <s v="Returning"/>
    <x v="3"/>
    <x v="19"/>
    <n v="3"/>
    <n v="125.75"/>
    <n v="0"/>
    <n v="62.05"/>
    <n v="377.25"/>
    <n v="186.14999999999998"/>
    <n v="191.10000000000002"/>
    <n v="0.50656063618290259"/>
    <n v="2026"/>
    <s v="Q3"/>
    <n v="8"/>
    <s v="Aug"/>
  </r>
  <r>
    <n v="1652"/>
    <d v="2026-08-16T00:00:00"/>
    <n v="2026"/>
    <s v="Q8"/>
    <n v="8"/>
    <x v="7"/>
    <x v="0"/>
    <x v="0"/>
    <x v="0"/>
    <s v="Returning"/>
    <x v="2"/>
    <x v="2"/>
    <n v="1"/>
    <n v="35.619999999999997"/>
    <n v="0.1"/>
    <n v="13.55"/>
    <n v="32.058"/>
    <n v="13.55"/>
    <n v="18.507999999999999"/>
    <n v="0.57732859192713204"/>
    <n v="2026"/>
    <s v="Q3"/>
    <n v="8"/>
    <s v="Aug"/>
  </r>
  <r>
    <n v="2126"/>
    <d v="2026-08-16T00:00:00"/>
    <n v="2026"/>
    <s v="Q8"/>
    <n v="8"/>
    <x v="7"/>
    <x v="1"/>
    <x v="14"/>
    <x v="0"/>
    <s v="Business"/>
    <x v="0"/>
    <x v="8"/>
    <n v="2"/>
    <n v="104.02"/>
    <n v="0"/>
    <n v="50.26"/>
    <n v="208.04"/>
    <n v="100.52"/>
    <n v="107.52"/>
    <n v="0.51682368775235532"/>
    <n v="2026"/>
    <s v="Q3"/>
    <n v="8"/>
    <s v="Aug"/>
  </r>
  <r>
    <n v="2282"/>
    <d v="2026-08-16T00:00:00"/>
    <n v="2026"/>
    <s v="Q8"/>
    <n v="8"/>
    <x v="7"/>
    <x v="1"/>
    <x v="6"/>
    <x v="1"/>
    <s v="Business"/>
    <x v="1"/>
    <x v="1"/>
    <n v="8"/>
    <n v="92.71"/>
    <n v="0.1"/>
    <n v="44.83"/>
    <n v="667.51199999999994"/>
    <n v="358.64"/>
    <n v="308.87199999999996"/>
    <n v="0.46272126943036229"/>
    <n v="2026"/>
    <s v="Q3"/>
    <n v="8"/>
    <s v="Aug"/>
  </r>
  <r>
    <n v="2426"/>
    <d v="2026-08-16T00:00:00"/>
    <n v="2026"/>
    <s v="Q8"/>
    <n v="8"/>
    <x v="7"/>
    <x v="1"/>
    <x v="12"/>
    <x v="0"/>
    <s v="New"/>
    <x v="1"/>
    <x v="1"/>
    <n v="1"/>
    <n v="90.58"/>
    <n v="0"/>
    <n v="44.53"/>
    <n v="90.58"/>
    <n v="44.53"/>
    <n v="46.05"/>
    <n v="0.50839037315080593"/>
    <n v="2026"/>
    <s v="Q3"/>
    <n v="8"/>
    <s v="Aug"/>
  </r>
  <r>
    <n v="2534"/>
    <d v="2026-08-16T00:00:00"/>
    <n v="2026"/>
    <s v="Q8"/>
    <n v="8"/>
    <x v="7"/>
    <x v="1"/>
    <x v="14"/>
    <x v="0"/>
    <s v="New"/>
    <x v="3"/>
    <x v="19"/>
    <n v="1"/>
    <n v="120.22"/>
    <n v="0"/>
    <n v="62.31"/>
    <n v="120.22"/>
    <n v="62.31"/>
    <n v="57.91"/>
    <n v="0.48170021627017134"/>
    <n v="2026"/>
    <s v="Q3"/>
    <n v="8"/>
    <s v="Aug"/>
  </r>
  <r>
    <n v="2948"/>
    <d v="2026-08-16T00:00:00"/>
    <n v="2026"/>
    <s v="Q8"/>
    <n v="8"/>
    <x v="7"/>
    <x v="2"/>
    <x v="2"/>
    <x v="2"/>
    <s v="New"/>
    <x v="2"/>
    <x v="2"/>
    <n v="3"/>
    <n v="36.35"/>
    <n v="0"/>
    <n v="13.42"/>
    <n v="109.05000000000001"/>
    <n v="40.26"/>
    <n v="68.79000000000002"/>
    <n v="0.63081155433287495"/>
    <n v="2026"/>
    <s v="Q3"/>
    <n v="8"/>
    <s v="Aug"/>
  </r>
  <r>
    <n v="3141"/>
    <d v="2026-08-16T00:00:00"/>
    <n v="2026"/>
    <s v="Q8"/>
    <n v="8"/>
    <x v="7"/>
    <x v="1"/>
    <x v="12"/>
    <x v="3"/>
    <s v="Returning"/>
    <x v="3"/>
    <x v="7"/>
    <n v="2"/>
    <n v="195.28"/>
    <n v="0"/>
    <n v="102.24"/>
    <n v="390.56"/>
    <n v="204.48"/>
    <n v="186.08"/>
    <n v="0.4764440802949611"/>
    <n v="2026"/>
    <s v="Q3"/>
    <n v="8"/>
    <s v="Aug"/>
  </r>
  <r>
    <n v="3935"/>
    <d v="2026-08-16T00:00:00"/>
    <n v="2026"/>
    <s v="Q8"/>
    <n v="8"/>
    <x v="7"/>
    <x v="2"/>
    <x v="16"/>
    <x v="3"/>
    <s v="Returning"/>
    <x v="2"/>
    <x v="9"/>
    <n v="4"/>
    <n v="46.05"/>
    <n v="0"/>
    <n v="18.75"/>
    <n v="184.2"/>
    <n v="75"/>
    <n v="109.19999999999999"/>
    <n v="0.5928338762214983"/>
    <n v="2026"/>
    <s v="Q3"/>
    <n v="8"/>
    <s v="Aug"/>
  </r>
  <r>
    <n v="4636"/>
    <d v="2026-08-16T00:00:00"/>
    <n v="2026"/>
    <s v="Q8"/>
    <n v="8"/>
    <x v="7"/>
    <x v="0"/>
    <x v="0"/>
    <x v="2"/>
    <s v="Returning"/>
    <x v="3"/>
    <x v="13"/>
    <n v="1"/>
    <n v="81.040000000000006"/>
    <n v="0.1"/>
    <n v="39.29"/>
    <n v="72.936000000000007"/>
    <n v="39.29"/>
    <n v="33.646000000000008"/>
    <n v="0.46130854447735009"/>
    <n v="2026"/>
    <s v="Q3"/>
    <n v="8"/>
    <s v="Aug"/>
  </r>
  <r>
    <n v="4895"/>
    <d v="2026-08-16T00:00:00"/>
    <n v="2026"/>
    <s v="Q8"/>
    <n v="8"/>
    <x v="7"/>
    <x v="0"/>
    <x v="15"/>
    <x v="2"/>
    <s v="Business"/>
    <x v="3"/>
    <x v="7"/>
    <n v="1"/>
    <n v="191.12"/>
    <n v="0.05"/>
    <n v="106.14"/>
    <n v="181.56399999999999"/>
    <n v="106.14"/>
    <n v="75.423999999999992"/>
    <n v="0.41541274702033443"/>
    <n v="2026"/>
    <s v="Q3"/>
    <n v="8"/>
    <s v="Aug"/>
  </r>
  <r>
    <n v="5029"/>
    <d v="2026-08-16T00:00:00"/>
    <n v="2026"/>
    <s v="Q8"/>
    <n v="8"/>
    <x v="7"/>
    <x v="0"/>
    <x v="15"/>
    <x v="0"/>
    <s v="New"/>
    <x v="1"/>
    <x v="11"/>
    <n v="1"/>
    <n v="156.19"/>
    <n v="0"/>
    <n v="79.239999999999995"/>
    <n v="156.19"/>
    <n v="79.239999999999995"/>
    <n v="76.95"/>
    <n v="0.49266918496702738"/>
    <n v="2026"/>
    <s v="Q3"/>
    <n v="8"/>
    <s v="Aug"/>
  </r>
  <r>
    <n v="1965"/>
    <d v="2026-08-17T00:00:00"/>
    <n v="2026"/>
    <s v="Q8"/>
    <n v="8"/>
    <x v="7"/>
    <x v="1"/>
    <x v="11"/>
    <x v="0"/>
    <s v="Returning"/>
    <x v="2"/>
    <x v="2"/>
    <n v="4"/>
    <n v="36.93"/>
    <n v="0"/>
    <n v="13.36"/>
    <n v="147.72"/>
    <n v="53.44"/>
    <n v="94.28"/>
    <n v="0.63823449769834828"/>
    <n v="2026"/>
    <s v="Q3"/>
    <n v="8"/>
    <s v="Aug"/>
  </r>
  <r>
    <n v="3647"/>
    <d v="2026-08-17T00:00:00"/>
    <n v="2026"/>
    <s v="Q8"/>
    <n v="8"/>
    <x v="7"/>
    <x v="1"/>
    <x v="12"/>
    <x v="2"/>
    <s v="Returning"/>
    <x v="0"/>
    <x v="8"/>
    <n v="3"/>
    <n v="104.96"/>
    <n v="0.05"/>
    <n v="51.66"/>
    <n v="299.13599999999997"/>
    <n v="154.97999999999999"/>
    <n v="144.15599999999998"/>
    <n v="0.48190789473684209"/>
    <n v="2026"/>
    <s v="Q3"/>
    <n v="8"/>
    <s v="Aug"/>
  </r>
  <r>
    <n v="3918"/>
    <d v="2026-08-17T00:00:00"/>
    <n v="2026"/>
    <s v="Q8"/>
    <n v="8"/>
    <x v="7"/>
    <x v="1"/>
    <x v="1"/>
    <x v="3"/>
    <s v="New"/>
    <x v="2"/>
    <x v="18"/>
    <n v="3"/>
    <n v="168.51"/>
    <n v="0"/>
    <n v="85.34"/>
    <n v="505.53"/>
    <n v="256.02"/>
    <n v="249.51"/>
    <n v="0.49356121298439265"/>
    <n v="2026"/>
    <s v="Q3"/>
    <n v="8"/>
    <s v="Aug"/>
  </r>
  <r>
    <n v="4256"/>
    <d v="2026-08-17T00:00:00"/>
    <n v="2026"/>
    <s v="Q8"/>
    <n v="8"/>
    <x v="7"/>
    <x v="1"/>
    <x v="12"/>
    <x v="2"/>
    <s v="New"/>
    <x v="2"/>
    <x v="9"/>
    <n v="1"/>
    <n v="46.44"/>
    <n v="0.05"/>
    <n v="18.59"/>
    <n v="44.117999999999995"/>
    <n v="18.59"/>
    <n v="25.527999999999995"/>
    <n v="0.57863003762636556"/>
    <n v="2026"/>
    <s v="Q3"/>
    <n v="8"/>
    <s v="Aug"/>
  </r>
  <r>
    <n v="5087"/>
    <d v="2026-08-17T00:00:00"/>
    <n v="2026"/>
    <s v="Q8"/>
    <n v="8"/>
    <x v="7"/>
    <x v="0"/>
    <x v="0"/>
    <x v="0"/>
    <s v="New"/>
    <x v="1"/>
    <x v="17"/>
    <n v="1"/>
    <n v="69.900000000000006"/>
    <n v="0.1"/>
    <n v="31.43"/>
    <n v="62.910000000000004"/>
    <n v="31.43"/>
    <n v="31.480000000000004"/>
    <n v="0.50039739310125575"/>
    <n v="2026"/>
    <s v="Q3"/>
    <n v="8"/>
    <s v="Aug"/>
  </r>
  <r>
    <n v="1921"/>
    <d v="2026-08-18T00:00:00"/>
    <n v="2026"/>
    <s v="Q8"/>
    <n v="8"/>
    <x v="7"/>
    <x v="3"/>
    <x v="13"/>
    <x v="0"/>
    <s v="New"/>
    <x v="0"/>
    <x v="6"/>
    <n v="2"/>
    <n v="39.83"/>
    <n v="0"/>
    <n v="17.18"/>
    <n v="79.66"/>
    <n v="34.36"/>
    <n v="45.3"/>
    <n v="0.56866683404468987"/>
    <n v="2026"/>
    <s v="Q3"/>
    <n v="8"/>
    <s v="Aug"/>
  </r>
  <r>
    <n v="1966"/>
    <d v="2026-08-18T00:00:00"/>
    <n v="2026"/>
    <s v="Q8"/>
    <n v="8"/>
    <x v="7"/>
    <x v="0"/>
    <x v="9"/>
    <x v="0"/>
    <s v="New"/>
    <x v="2"/>
    <x v="2"/>
    <n v="2"/>
    <n v="36.020000000000003"/>
    <n v="0"/>
    <n v="13.87"/>
    <n v="72.040000000000006"/>
    <n v="27.74"/>
    <n v="44.300000000000011"/>
    <n v="0.61493614658523055"/>
    <n v="2026"/>
    <s v="Q3"/>
    <n v="8"/>
    <s v="Aug"/>
  </r>
  <r>
    <n v="2431"/>
    <d v="2026-08-18T00:00:00"/>
    <n v="2026"/>
    <s v="Q8"/>
    <n v="8"/>
    <x v="7"/>
    <x v="0"/>
    <x v="15"/>
    <x v="3"/>
    <s v="Business"/>
    <x v="4"/>
    <x v="12"/>
    <n v="3"/>
    <n v="125.31"/>
    <n v="0"/>
    <n v="67.64"/>
    <n v="375.93"/>
    <n v="202.92000000000002"/>
    <n v="173.01"/>
    <n v="0.46021865772883247"/>
    <n v="2026"/>
    <s v="Q3"/>
    <n v="8"/>
    <s v="Aug"/>
  </r>
  <r>
    <n v="3676"/>
    <d v="2026-08-18T00:00:00"/>
    <n v="2026"/>
    <s v="Q8"/>
    <n v="8"/>
    <x v="7"/>
    <x v="1"/>
    <x v="12"/>
    <x v="0"/>
    <s v="Returning"/>
    <x v="1"/>
    <x v="1"/>
    <n v="3"/>
    <n v="92.5"/>
    <n v="0.1"/>
    <n v="46.38"/>
    <n v="249.75"/>
    <n v="139.14000000000001"/>
    <n v="110.60999999999999"/>
    <n v="0.4428828828828828"/>
    <n v="2026"/>
    <s v="Q3"/>
    <n v="8"/>
    <s v="Aug"/>
  </r>
  <r>
    <n v="3972"/>
    <d v="2026-08-18T00:00:00"/>
    <n v="2026"/>
    <s v="Q8"/>
    <n v="8"/>
    <x v="7"/>
    <x v="1"/>
    <x v="1"/>
    <x v="1"/>
    <s v="Business"/>
    <x v="0"/>
    <x v="8"/>
    <n v="5"/>
    <n v="100.48"/>
    <n v="0.1"/>
    <n v="49.67"/>
    <n v="452.16"/>
    <n v="248.35000000000002"/>
    <n v="203.81"/>
    <n v="0.45074752300070769"/>
    <n v="2026"/>
    <s v="Q3"/>
    <n v="8"/>
    <s v="Aug"/>
  </r>
  <r>
    <n v="4056"/>
    <d v="2026-08-18T00:00:00"/>
    <n v="2026"/>
    <s v="Q8"/>
    <n v="8"/>
    <x v="7"/>
    <x v="0"/>
    <x v="15"/>
    <x v="3"/>
    <s v="New"/>
    <x v="3"/>
    <x v="13"/>
    <n v="2"/>
    <n v="79.78"/>
    <n v="0"/>
    <n v="38.770000000000003"/>
    <n v="159.56"/>
    <n v="77.540000000000006"/>
    <n v="82.02"/>
    <n v="0.51403860616695907"/>
    <n v="2026"/>
    <s v="Q3"/>
    <n v="8"/>
    <s v="Aug"/>
  </r>
  <r>
    <n v="4471"/>
    <d v="2026-08-18T00:00:00"/>
    <n v="2026"/>
    <s v="Q8"/>
    <n v="8"/>
    <x v="7"/>
    <x v="2"/>
    <x v="10"/>
    <x v="1"/>
    <s v="Business"/>
    <x v="1"/>
    <x v="3"/>
    <n v="4"/>
    <n v="144.44"/>
    <n v="0.1"/>
    <n v="77.66"/>
    <n v="519.98400000000004"/>
    <n v="310.64"/>
    <n v="209.34400000000005"/>
    <n v="0.4025970029847073"/>
    <n v="2026"/>
    <s v="Q3"/>
    <n v="8"/>
    <s v="Aug"/>
  </r>
  <r>
    <n v="1054"/>
    <d v="2026-08-19T00:00:00"/>
    <n v="2026"/>
    <s v="Q8"/>
    <n v="8"/>
    <x v="7"/>
    <x v="1"/>
    <x v="1"/>
    <x v="0"/>
    <s v="Returning"/>
    <x v="1"/>
    <x v="11"/>
    <n v="3"/>
    <n v="157.41999999999999"/>
    <n v="0"/>
    <n v="77.989999999999995"/>
    <n v="472.26"/>
    <n v="233.96999999999997"/>
    <n v="238.29000000000002"/>
    <n v="0.5045737517469191"/>
    <n v="2026"/>
    <s v="Q3"/>
    <n v="8"/>
    <s v="Aug"/>
  </r>
  <r>
    <n v="1854"/>
    <d v="2026-08-19T00:00:00"/>
    <n v="2026"/>
    <s v="Q8"/>
    <n v="8"/>
    <x v="7"/>
    <x v="1"/>
    <x v="14"/>
    <x v="3"/>
    <s v="Business"/>
    <x v="1"/>
    <x v="1"/>
    <n v="1"/>
    <n v="90.37"/>
    <n v="0.05"/>
    <n v="45.89"/>
    <n v="85.851500000000001"/>
    <n v="45.89"/>
    <n v="39.961500000000001"/>
    <n v="0.46547235633623174"/>
    <n v="2026"/>
    <s v="Q3"/>
    <n v="8"/>
    <s v="Aug"/>
  </r>
  <r>
    <n v="2140"/>
    <d v="2026-08-19T00:00:00"/>
    <n v="2026"/>
    <s v="Q8"/>
    <n v="8"/>
    <x v="7"/>
    <x v="1"/>
    <x v="6"/>
    <x v="1"/>
    <s v="Business"/>
    <x v="0"/>
    <x v="8"/>
    <n v="15"/>
    <n v="104.79"/>
    <n v="0.15"/>
    <n v="49.67"/>
    <n v="1336.0725"/>
    <n v="745.05000000000007"/>
    <n v="591.02249999999992"/>
    <n v="0.44235810556687599"/>
    <n v="2026"/>
    <s v="Q3"/>
    <n v="8"/>
    <s v="Aug"/>
  </r>
  <r>
    <n v="2328"/>
    <d v="2026-08-19T00:00:00"/>
    <n v="2026"/>
    <s v="Q8"/>
    <n v="8"/>
    <x v="7"/>
    <x v="2"/>
    <x v="2"/>
    <x v="0"/>
    <s v="Returning"/>
    <x v="2"/>
    <x v="15"/>
    <n v="1"/>
    <n v="130.94"/>
    <n v="0"/>
    <n v="66.06"/>
    <n v="130.94"/>
    <n v="66.06"/>
    <n v="64.88"/>
    <n v="0.49549411944402011"/>
    <n v="2026"/>
    <s v="Q3"/>
    <n v="8"/>
    <s v="Aug"/>
  </r>
  <r>
    <n v="4215"/>
    <d v="2026-08-19T00:00:00"/>
    <n v="2026"/>
    <s v="Q8"/>
    <n v="8"/>
    <x v="7"/>
    <x v="1"/>
    <x v="6"/>
    <x v="0"/>
    <s v="Returning"/>
    <x v="0"/>
    <x v="6"/>
    <n v="1"/>
    <n v="40.42"/>
    <n v="0.05"/>
    <n v="16.62"/>
    <n v="38.399000000000001"/>
    <n v="16.62"/>
    <n v="21.779"/>
    <n v="0.5671762285476184"/>
    <n v="2026"/>
    <s v="Q3"/>
    <n v="8"/>
    <s v="Aug"/>
  </r>
  <r>
    <n v="4563"/>
    <d v="2026-08-19T00:00:00"/>
    <n v="2026"/>
    <s v="Q8"/>
    <n v="8"/>
    <x v="7"/>
    <x v="1"/>
    <x v="11"/>
    <x v="3"/>
    <s v="Returning"/>
    <x v="3"/>
    <x v="5"/>
    <n v="1"/>
    <n v="338.45"/>
    <n v="0.15"/>
    <n v="197.2"/>
    <n v="287.6825"/>
    <n v="197.2"/>
    <n v="90.482500000000016"/>
    <n v="0.31452208598020392"/>
    <n v="2026"/>
    <s v="Q3"/>
    <n v="8"/>
    <s v="Aug"/>
  </r>
  <r>
    <n v="4775"/>
    <d v="2026-08-19T00:00:00"/>
    <n v="2026"/>
    <s v="Q8"/>
    <n v="8"/>
    <x v="7"/>
    <x v="2"/>
    <x v="10"/>
    <x v="3"/>
    <s v="Returning"/>
    <x v="0"/>
    <x v="8"/>
    <n v="1"/>
    <n v="103.92"/>
    <n v="0.05"/>
    <n v="50.71"/>
    <n v="98.724000000000004"/>
    <n v="50.71"/>
    <n v="48.014000000000003"/>
    <n v="0.48634577205137558"/>
    <n v="2026"/>
    <s v="Q3"/>
    <n v="8"/>
    <s v="Aug"/>
  </r>
  <r>
    <n v="247"/>
    <d v="2026-08-20T00:00:00"/>
    <n v="2026"/>
    <s v="Q8"/>
    <n v="8"/>
    <x v="7"/>
    <x v="0"/>
    <x v="9"/>
    <x v="0"/>
    <s v="New"/>
    <x v="0"/>
    <x v="4"/>
    <n v="6"/>
    <n v="51.67"/>
    <n v="0.1"/>
    <n v="23.1"/>
    <n v="279.01799999999997"/>
    <n v="138.60000000000002"/>
    <n v="140.41799999999995"/>
    <n v="0.50325785433197845"/>
    <n v="2026"/>
    <s v="Q3"/>
    <n v="8"/>
    <s v="Aug"/>
  </r>
  <r>
    <n v="827"/>
    <d v="2026-08-20T00:00:00"/>
    <n v="2026"/>
    <s v="Q8"/>
    <n v="8"/>
    <x v="7"/>
    <x v="1"/>
    <x v="12"/>
    <x v="1"/>
    <s v="Returning"/>
    <x v="2"/>
    <x v="18"/>
    <n v="4"/>
    <n v="166.02"/>
    <n v="0.1"/>
    <n v="87.99"/>
    <n v="597.67200000000003"/>
    <n v="351.96"/>
    <n v="245.71200000000005"/>
    <n v="0.4111151266915633"/>
    <n v="2026"/>
    <s v="Q3"/>
    <n v="8"/>
    <s v="Aug"/>
  </r>
  <r>
    <n v="1156"/>
    <d v="2026-08-20T00:00:00"/>
    <n v="2026"/>
    <s v="Q8"/>
    <n v="8"/>
    <x v="7"/>
    <x v="2"/>
    <x v="5"/>
    <x v="2"/>
    <s v="New"/>
    <x v="0"/>
    <x v="4"/>
    <n v="2"/>
    <n v="50.59"/>
    <n v="0.1"/>
    <n v="22.68"/>
    <n v="91.062000000000012"/>
    <n v="45.36"/>
    <n v="45.702000000000012"/>
    <n v="0.5018778414706464"/>
    <n v="2026"/>
    <s v="Q3"/>
    <n v="8"/>
    <s v="Aug"/>
  </r>
  <r>
    <n v="1543"/>
    <d v="2026-08-20T00:00:00"/>
    <n v="2026"/>
    <s v="Q8"/>
    <n v="8"/>
    <x v="7"/>
    <x v="3"/>
    <x v="7"/>
    <x v="2"/>
    <s v="Returning"/>
    <x v="1"/>
    <x v="11"/>
    <n v="1"/>
    <n v="155.83000000000001"/>
    <n v="0"/>
    <n v="77.260000000000005"/>
    <n v="155.83000000000001"/>
    <n v="77.260000000000005"/>
    <n v="78.570000000000007"/>
    <n v="0.50420329846627732"/>
    <n v="2026"/>
    <s v="Q3"/>
    <n v="8"/>
    <s v="Aug"/>
  </r>
  <r>
    <n v="2613"/>
    <d v="2026-08-20T00:00:00"/>
    <n v="2026"/>
    <s v="Q8"/>
    <n v="8"/>
    <x v="7"/>
    <x v="3"/>
    <x v="4"/>
    <x v="0"/>
    <s v="New"/>
    <x v="4"/>
    <x v="14"/>
    <n v="1"/>
    <n v="36.380000000000003"/>
    <n v="0.05"/>
    <n v="14.2"/>
    <n v="34.561"/>
    <n v="14.2"/>
    <n v="20.361000000000001"/>
    <n v="0.58913225890454557"/>
    <n v="2026"/>
    <s v="Q3"/>
    <n v="8"/>
    <s v="Aug"/>
  </r>
  <r>
    <n v="3002"/>
    <d v="2026-08-20T00:00:00"/>
    <n v="2026"/>
    <s v="Q8"/>
    <n v="8"/>
    <x v="7"/>
    <x v="1"/>
    <x v="12"/>
    <x v="2"/>
    <s v="New"/>
    <x v="3"/>
    <x v="19"/>
    <n v="2"/>
    <n v="124.09"/>
    <n v="0"/>
    <n v="60.39"/>
    <n v="248.18"/>
    <n v="120.78"/>
    <n v="127.4"/>
    <n v="0.513337094044645"/>
    <n v="2026"/>
    <s v="Q3"/>
    <n v="8"/>
    <s v="Aug"/>
  </r>
  <r>
    <n v="3103"/>
    <d v="2026-08-20T00:00:00"/>
    <n v="2026"/>
    <s v="Q8"/>
    <n v="8"/>
    <x v="7"/>
    <x v="3"/>
    <x v="8"/>
    <x v="0"/>
    <s v="New"/>
    <x v="1"/>
    <x v="3"/>
    <n v="1"/>
    <n v="141.97999999999999"/>
    <n v="0.05"/>
    <n v="79.510000000000005"/>
    <n v="134.88099999999997"/>
    <n v="79.510000000000005"/>
    <n v="55.370999999999967"/>
    <n v="0.41051741905828082"/>
    <n v="2026"/>
    <s v="Q3"/>
    <n v="8"/>
    <s v="Aug"/>
  </r>
  <r>
    <n v="3234"/>
    <d v="2026-08-20T00:00:00"/>
    <n v="2026"/>
    <s v="Q8"/>
    <n v="8"/>
    <x v="7"/>
    <x v="3"/>
    <x v="13"/>
    <x v="2"/>
    <s v="New"/>
    <x v="3"/>
    <x v="19"/>
    <n v="5"/>
    <n v="121.93"/>
    <n v="0.15"/>
    <n v="62.28"/>
    <n v="518.2025000000001"/>
    <n v="311.39999999999998"/>
    <n v="206.80250000000012"/>
    <n v="0.39907661580173792"/>
    <n v="2026"/>
    <s v="Q3"/>
    <n v="8"/>
    <s v="Aug"/>
  </r>
  <r>
    <n v="3281"/>
    <d v="2026-08-20T00:00:00"/>
    <n v="2026"/>
    <s v="Q8"/>
    <n v="8"/>
    <x v="7"/>
    <x v="3"/>
    <x v="4"/>
    <x v="0"/>
    <s v="New"/>
    <x v="2"/>
    <x v="2"/>
    <n v="1"/>
    <n v="35.58"/>
    <n v="0.15"/>
    <n v="13.94"/>
    <n v="30.242999999999999"/>
    <n v="13.94"/>
    <n v="16.302999999999997"/>
    <n v="0.53906689151208542"/>
    <n v="2026"/>
    <s v="Q3"/>
    <n v="8"/>
    <s v="Aug"/>
  </r>
  <r>
    <n v="3870"/>
    <d v="2026-08-20T00:00:00"/>
    <n v="2026"/>
    <s v="Q8"/>
    <n v="8"/>
    <x v="7"/>
    <x v="2"/>
    <x v="5"/>
    <x v="3"/>
    <s v="Returning"/>
    <x v="1"/>
    <x v="11"/>
    <n v="1"/>
    <n v="157.84"/>
    <n v="0"/>
    <n v="77.87"/>
    <n v="157.84"/>
    <n v="77.87"/>
    <n v="79.97"/>
    <n v="0.50665230613279266"/>
    <n v="2026"/>
    <s v="Q3"/>
    <n v="8"/>
    <s v="Aug"/>
  </r>
  <r>
    <n v="3938"/>
    <d v="2026-08-20T00:00:00"/>
    <n v="2026"/>
    <s v="Q8"/>
    <n v="8"/>
    <x v="7"/>
    <x v="1"/>
    <x v="12"/>
    <x v="0"/>
    <s v="New"/>
    <x v="3"/>
    <x v="5"/>
    <n v="1"/>
    <n v="336.35"/>
    <n v="0"/>
    <n v="195.07"/>
    <n v="336.35"/>
    <n v="195.07"/>
    <n v="141.28000000000003"/>
    <n v="0.42003865021554931"/>
    <n v="2026"/>
    <s v="Q3"/>
    <n v="8"/>
    <s v="Aug"/>
  </r>
  <r>
    <n v="4237"/>
    <d v="2026-08-20T00:00:00"/>
    <n v="2026"/>
    <s v="Q8"/>
    <n v="8"/>
    <x v="7"/>
    <x v="3"/>
    <x v="13"/>
    <x v="1"/>
    <s v="Returning"/>
    <x v="1"/>
    <x v="11"/>
    <n v="3"/>
    <n v="153.03"/>
    <n v="0.15"/>
    <n v="78.239999999999995"/>
    <n v="390.22650000000004"/>
    <n v="234.71999999999997"/>
    <n v="155.50650000000007"/>
    <n v="0.39850317700104954"/>
    <n v="2026"/>
    <s v="Q3"/>
    <n v="8"/>
    <s v="Aug"/>
  </r>
  <r>
    <n v="4970"/>
    <d v="2026-08-20T00:00:00"/>
    <n v="2026"/>
    <s v="Q8"/>
    <n v="8"/>
    <x v="7"/>
    <x v="1"/>
    <x v="14"/>
    <x v="0"/>
    <s v="Returning"/>
    <x v="0"/>
    <x v="8"/>
    <n v="2"/>
    <n v="105.01"/>
    <n v="0.15"/>
    <n v="50.56"/>
    <n v="178.517"/>
    <n v="101.12"/>
    <n v="77.396999999999991"/>
    <n v="0.43355534766996978"/>
    <n v="2026"/>
    <s v="Q3"/>
    <n v="8"/>
    <s v="Aug"/>
  </r>
  <r>
    <n v="515"/>
    <d v="2026-08-21T00:00:00"/>
    <n v="2026"/>
    <s v="Q8"/>
    <n v="8"/>
    <x v="7"/>
    <x v="0"/>
    <x v="0"/>
    <x v="2"/>
    <s v="Returning"/>
    <x v="2"/>
    <x v="9"/>
    <n v="2"/>
    <n v="45.47"/>
    <n v="0"/>
    <n v="18.27"/>
    <n v="90.94"/>
    <n v="36.54"/>
    <n v="54.4"/>
    <n v="0.5981966131515285"/>
    <n v="2026"/>
    <s v="Q3"/>
    <n v="8"/>
    <s v="Aug"/>
  </r>
  <r>
    <n v="661"/>
    <d v="2026-08-21T00:00:00"/>
    <n v="2026"/>
    <s v="Q8"/>
    <n v="8"/>
    <x v="7"/>
    <x v="0"/>
    <x v="15"/>
    <x v="2"/>
    <s v="New"/>
    <x v="2"/>
    <x v="9"/>
    <n v="2"/>
    <n v="47.58"/>
    <n v="0.1"/>
    <n v="18.47"/>
    <n v="85.644000000000005"/>
    <n v="36.94"/>
    <n v="48.704000000000008"/>
    <n v="0.56867965064686377"/>
    <n v="2026"/>
    <s v="Q3"/>
    <n v="8"/>
    <s v="Aug"/>
  </r>
  <r>
    <n v="1443"/>
    <d v="2026-08-21T00:00:00"/>
    <n v="2026"/>
    <s v="Q8"/>
    <n v="8"/>
    <x v="7"/>
    <x v="3"/>
    <x v="4"/>
    <x v="0"/>
    <s v="New"/>
    <x v="1"/>
    <x v="11"/>
    <n v="5"/>
    <n v="155.65"/>
    <n v="0"/>
    <n v="79.13"/>
    <n v="778.25"/>
    <n v="395.65"/>
    <n v="382.6"/>
    <n v="0.49161580469000965"/>
    <n v="2026"/>
    <s v="Q3"/>
    <n v="8"/>
    <s v="Aug"/>
  </r>
  <r>
    <n v="1446"/>
    <d v="2026-08-21T00:00:00"/>
    <n v="2026"/>
    <s v="Q8"/>
    <n v="8"/>
    <x v="7"/>
    <x v="3"/>
    <x v="13"/>
    <x v="2"/>
    <s v="Returning"/>
    <x v="3"/>
    <x v="7"/>
    <n v="1"/>
    <n v="195.15"/>
    <n v="0"/>
    <n v="101.99"/>
    <n v="195.15"/>
    <n v="101.99"/>
    <n v="93.160000000000011"/>
    <n v="0.47737637714578535"/>
    <n v="2026"/>
    <s v="Q3"/>
    <n v="8"/>
    <s v="Aug"/>
  </r>
  <r>
    <n v="1524"/>
    <d v="2026-08-21T00:00:00"/>
    <n v="2026"/>
    <s v="Q8"/>
    <n v="8"/>
    <x v="7"/>
    <x v="1"/>
    <x v="6"/>
    <x v="3"/>
    <s v="New"/>
    <x v="0"/>
    <x v="0"/>
    <n v="1"/>
    <n v="81.569999999999993"/>
    <n v="0"/>
    <n v="43.79"/>
    <n v="81.569999999999993"/>
    <n v="43.79"/>
    <n v="37.779999999999994"/>
    <n v="0.4631604756650729"/>
    <n v="2026"/>
    <s v="Q3"/>
    <n v="8"/>
    <s v="Aug"/>
  </r>
  <r>
    <n v="1946"/>
    <d v="2026-08-21T00:00:00"/>
    <n v="2026"/>
    <s v="Q8"/>
    <n v="8"/>
    <x v="7"/>
    <x v="0"/>
    <x v="15"/>
    <x v="2"/>
    <s v="New"/>
    <x v="3"/>
    <x v="19"/>
    <n v="5"/>
    <n v="125.44"/>
    <n v="0"/>
    <n v="59.58"/>
    <n v="627.20000000000005"/>
    <n v="297.89999999999998"/>
    <n v="329.30000000000007"/>
    <n v="0.52503188775510212"/>
    <n v="2026"/>
    <s v="Q3"/>
    <n v="8"/>
    <s v="Aug"/>
  </r>
  <r>
    <n v="2285"/>
    <d v="2026-08-21T00:00:00"/>
    <n v="2026"/>
    <s v="Q8"/>
    <n v="8"/>
    <x v="7"/>
    <x v="1"/>
    <x v="11"/>
    <x v="0"/>
    <s v="Business"/>
    <x v="1"/>
    <x v="11"/>
    <n v="2"/>
    <n v="155.11000000000001"/>
    <n v="0.05"/>
    <n v="80.13"/>
    <n v="294.709"/>
    <n v="160.26"/>
    <n v="134.44900000000001"/>
    <n v="0.45620934548995795"/>
    <n v="2026"/>
    <s v="Q3"/>
    <n v="8"/>
    <s v="Aug"/>
  </r>
  <r>
    <n v="2978"/>
    <d v="2026-08-21T00:00:00"/>
    <n v="2026"/>
    <s v="Q8"/>
    <n v="8"/>
    <x v="7"/>
    <x v="2"/>
    <x v="10"/>
    <x v="2"/>
    <s v="New"/>
    <x v="0"/>
    <x v="0"/>
    <n v="1"/>
    <n v="80.7"/>
    <n v="0"/>
    <n v="41.98"/>
    <n v="80.7"/>
    <n v="41.98"/>
    <n v="38.720000000000006"/>
    <n v="0.47980173482032223"/>
    <n v="2026"/>
    <s v="Q3"/>
    <n v="8"/>
    <s v="Aug"/>
  </r>
  <r>
    <n v="3842"/>
    <d v="2026-08-21T00:00:00"/>
    <n v="2026"/>
    <s v="Q8"/>
    <n v="8"/>
    <x v="7"/>
    <x v="3"/>
    <x v="8"/>
    <x v="1"/>
    <s v="Returning"/>
    <x v="1"/>
    <x v="11"/>
    <n v="10"/>
    <n v="156.72"/>
    <n v="0.15"/>
    <n v="78.12"/>
    <n v="1332.12"/>
    <n v="781.2"/>
    <n v="550.91999999999985"/>
    <n v="0.41356634537429054"/>
    <n v="2026"/>
    <s v="Q3"/>
    <n v="8"/>
    <s v="Aug"/>
  </r>
  <r>
    <n v="4220"/>
    <d v="2026-08-21T00:00:00"/>
    <n v="2026"/>
    <s v="Q8"/>
    <n v="8"/>
    <x v="7"/>
    <x v="1"/>
    <x v="14"/>
    <x v="1"/>
    <s v="Business"/>
    <x v="2"/>
    <x v="18"/>
    <n v="5"/>
    <n v="162.76"/>
    <n v="0.15"/>
    <n v="85.32"/>
    <n v="691.7299999999999"/>
    <n v="426.59999999999997"/>
    <n v="265.12999999999994"/>
    <n v="0.38328538591647027"/>
    <n v="2026"/>
    <s v="Q3"/>
    <n v="8"/>
    <s v="Aug"/>
  </r>
  <r>
    <n v="478"/>
    <d v="2026-08-22T00:00:00"/>
    <n v="2026"/>
    <s v="Q8"/>
    <n v="8"/>
    <x v="7"/>
    <x v="3"/>
    <x v="8"/>
    <x v="2"/>
    <s v="Business"/>
    <x v="4"/>
    <x v="10"/>
    <n v="2"/>
    <n v="40.22"/>
    <n v="0"/>
    <n v="14.45"/>
    <n v="80.44"/>
    <n v="28.9"/>
    <n v="51.54"/>
    <n v="0.64072600696171056"/>
    <n v="2026"/>
    <s v="Q3"/>
    <n v="8"/>
    <s v="Aug"/>
  </r>
  <r>
    <n v="491"/>
    <d v="2026-08-22T00:00:00"/>
    <n v="2026"/>
    <s v="Q8"/>
    <n v="8"/>
    <x v="7"/>
    <x v="0"/>
    <x v="9"/>
    <x v="3"/>
    <s v="New"/>
    <x v="2"/>
    <x v="9"/>
    <n v="1"/>
    <n v="45.42"/>
    <n v="0.15"/>
    <n v="18.079999999999998"/>
    <n v="38.606999999999999"/>
    <n v="18.079999999999998"/>
    <n v="20.527000000000001"/>
    <n v="0.53169114409304019"/>
    <n v="2026"/>
    <s v="Q3"/>
    <n v="8"/>
    <s v="Aug"/>
  </r>
  <r>
    <n v="862"/>
    <d v="2026-08-22T00:00:00"/>
    <n v="2026"/>
    <s v="Q8"/>
    <n v="8"/>
    <x v="7"/>
    <x v="0"/>
    <x v="9"/>
    <x v="0"/>
    <s v="Returning"/>
    <x v="1"/>
    <x v="1"/>
    <n v="1"/>
    <n v="93.55"/>
    <n v="0"/>
    <n v="44.89"/>
    <n v="93.55"/>
    <n v="44.89"/>
    <n v="48.66"/>
    <n v="0.5201496525921967"/>
    <n v="2026"/>
    <s v="Q3"/>
    <n v="8"/>
    <s v="Aug"/>
  </r>
  <r>
    <n v="957"/>
    <d v="2026-08-22T00:00:00"/>
    <n v="2026"/>
    <s v="Q8"/>
    <n v="8"/>
    <x v="7"/>
    <x v="2"/>
    <x v="2"/>
    <x v="0"/>
    <s v="Returning"/>
    <x v="1"/>
    <x v="3"/>
    <n v="2"/>
    <n v="146.85"/>
    <n v="0"/>
    <n v="81.010000000000005"/>
    <n v="293.7"/>
    <n v="162.02000000000001"/>
    <n v="131.67999999999998"/>
    <n v="0.44834865509022809"/>
    <n v="2026"/>
    <s v="Q3"/>
    <n v="8"/>
    <s v="Aug"/>
  </r>
  <r>
    <n v="1728"/>
    <d v="2026-08-22T00:00:00"/>
    <n v="2026"/>
    <s v="Q8"/>
    <n v="8"/>
    <x v="7"/>
    <x v="0"/>
    <x v="9"/>
    <x v="1"/>
    <s v="Business"/>
    <x v="0"/>
    <x v="8"/>
    <n v="6"/>
    <n v="101.54"/>
    <n v="0.1"/>
    <n v="50"/>
    <n v="548.31600000000003"/>
    <n v="300"/>
    <n v="248.31600000000003"/>
    <n v="0.45287024270676035"/>
    <n v="2026"/>
    <s v="Q3"/>
    <n v="8"/>
    <s v="Aug"/>
  </r>
  <r>
    <n v="2743"/>
    <d v="2026-08-22T00:00:00"/>
    <n v="2026"/>
    <s v="Q8"/>
    <n v="8"/>
    <x v="7"/>
    <x v="3"/>
    <x v="7"/>
    <x v="0"/>
    <s v="Business"/>
    <x v="4"/>
    <x v="12"/>
    <n v="1"/>
    <n v="125.14"/>
    <n v="0"/>
    <n v="69.44"/>
    <n v="125.14"/>
    <n v="69.44"/>
    <n v="55.7"/>
    <n v="0.4451014863353045"/>
    <n v="2026"/>
    <s v="Q3"/>
    <n v="8"/>
    <s v="Aug"/>
  </r>
  <r>
    <n v="3098"/>
    <d v="2026-08-22T00:00:00"/>
    <n v="2026"/>
    <s v="Q8"/>
    <n v="8"/>
    <x v="7"/>
    <x v="1"/>
    <x v="6"/>
    <x v="0"/>
    <s v="New"/>
    <x v="0"/>
    <x v="0"/>
    <n v="2"/>
    <n v="80.239999999999995"/>
    <n v="0.1"/>
    <n v="42.09"/>
    <n v="144.43199999999999"/>
    <n v="84.18"/>
    <n v="60.251999999999981"/>
    <n v="0.41716517115320695"/>
    <n v="2026"/>
    <s v="Q3"/>
    <n v="8"/>
    <s v="Aug"/>
  </r>
  <r>
    <n v="3606"/>
    <d v="2026-08-22T00:00:00"/>
    <n v="2026"/>
    <s v="Q8"/>
    <n v="8"/>
    <x v="7"/>
    <x v="3"/>
    <x v="4"/>
    <x v="0"/>
    <s v="Business"/>
    <x v="1"/>
    <x v="3"/>
    <n v="1"/>
    <n v="147.24"/>
    <n v="0"/>
    <n v="79.11"/>
    <n v="147.24"/>
    <n v="79.11"/>
    <n v="68.13000000000001"/>
    <n v="0.46271393643031788"/>
    <n v="2026"/>
    <s v="Q3"/>
    <n v="8"/>
    <s v="Aug"/>
  </r>
  <r>
    <n v="3815"/>
    <d v="2026-08-22T00:00:00"/>
    <n v="2026"/>
    <s v="Q8"/>
    <n v="8"/>
    <x v="7"/>
    <x v="2"/>
    <x v="2"/>
    <x v="0"/>
    <s v="Returning"/>
    <x v="3"/>
    <x v="7"/>
    <n v="2"/>
    <n v="199.53"/>
    <n v="0.05"/>
    <n v="105.87"/>
    <n v="379.10699999999997"/>
    <n v="211.74"/>
    <n v="167.36699999999996"/>
    <n v="0.44147694450379438"/>
    <n v="2026"/>
    <s v="Q3"/>
    <n v="8"/>
    <s v="Aug"/>
  </r>
  <r>
    <n v="3979"/>
    <d v="2026-08-22T00:00:00"/>
    <n v="2026"/>
    <s v="Q8"/>
    <n v="8"/>
    <x v="7"/>
    <x v="2"/>
    <x v="5"/>
    <x v="0"/>
    <s v="Business"/>
    <x v="4"/>
    <x v="10"/>
    <n v="1"/>
    <n v="40.19"/>
    <n v="0.05"/>
    <n v="14.73"/>
    <n v="38.180499999999995"/>
    <n v="14.73"/>
    <n v="23.450499999999995"/>
    <n v="0.61420096646193734"/>
    <n v="2026"/>
    <s v="Q3"/>
    <n v="8"/>
    <s v="Aug"/>
  </r>
  <r>
    <n v="4160"/>
    <d v="2026-08-22T00:00:00"/>
    <n v="2026"/>
    <s v="Q8"/>
    <n v="8"/>
    <x v="7"/>
    <x v="3"/>
    <x v="7"/>
    <x v="3"/>
    <s v="Business"/>
    <x v="4"/>
    <x v="12"/>
    <n v="4"/>
    <n v="123.31"/>
    <n v="0"/>
    <n v="69.02"/>
    <n v="493.24"/>
    <n v="276.08"/>
    <n v="217.16000000000003"/>
    <n v="0.44027248398345636"/>
    <n v="2026"/>
    <s v="Q3"/>
    <n v="8"/>
    <s v="Aug"/>
  </r>
  <r>
    <n v="4172"/>
    <d v="2026-08-22T00:00:00"/>
    <n v="2026"/>
    <s v="Q8"/>
    <n v="8"/>
    <x v="7"/>
    <x v="3"/>
    <x v="8"/>
    <x v="3"/>
    <s v="New"/>
    <x v="0"/>
    <x v="6"/>
    <n v="1"/>
    <n v="40.19"/>
    <n v="0.05"/>
    <n v="16.78"/>
    <n v="38.180499999999995"/>
    <n v="16.78"/>
    <n v="21.400499999999994"/>
    <n v="0.56050863660769235"/>
    <n v="2026"/>
    <s v="Q3"/>
    <n v="8"/>
    <s v="Aug"/>
  </r>
  <r>
    <n v="4265"/>
    <d v="2026-08-22T00:00:00"/>
    <n v="2026"/>
    <s v="Q8"/>
    <n v="8"/>
    <x v="7"/>
    <x v="2"/>
    <x v="16"/>
    <x v="0"/>
    <s v="Returning"/>
    <x v="0"/>
    <x v="6"/>
    <n v="1"/>
    <n v="40.98"/>
    <n v="0.05"/>
    <n v="16.600000000000001"/>
    <n v="38.930999999999997"/>
    <n v="16.600000000000001"/>
    <n v="22.330999999999996"/>
    <n v="0.57360458246641488"/>
    <n v="2026"/>
    <s v="Q3"/>
    <n v="8"/>
    <s v="Aug"/>
  </r>
  <r>
    <n v="4321"/>
    <d v="2026-08-22T00:00:00"/>
    <n v="2026"/>
    <s v="Q8"/>
    <n v="8"/>
    <x v="7"/>
    <x v="3"/>
    <x v="13"/>
    <x v="0"/>
    <s v="New"/>
    <x v="2"/>
    <x v="2"/>
    <n v="3"/>
    <n v="35.380000000000003"/>
    <n v="0"/>
    <n v="13.91"/>
    <n v="106.14000000000001"/>
    <n v="41.730000000000004"/>
    <n v="64.410000000000011"/>
    <n v="0.60684002261164505"/>
    <n v="2026"/>
    <s v="Q3"/>
    <n v="8"/>
    <s v="Aug"/>
  </r>
  <r>
    <n v="4975"/>
    <d v="2026-08-22T00:00:00"/>
    <n v="2026"/>
    <s v="Q8"/>
    <n v="8"/>
    <x v="7"/>
    <x v="2"/>
    <x v="10"/>
    <x v="2"/>
    <s v="New"/>
    <x v="2"/>
    <x v="15"/>
    <n v="4"/>
    <n v="134.49"/>
    <n v="0"/>
    <n v="68.17"/>
    <n v="537.96"/>
    <n v="272.68"/>
    <n v="265.28000000000003"/>
    <n v="0.49312216521674473"/>
    <n v="2026"/>
    <s v="Q3"/>
    <n v="8"/>
    <s v="Aug"/>
  </r>
  <r>
    <n v="991"/>
    <d v="2026-08-23T00:00:00"/>
    <n v="2026"/>
    <s v="Q8"/>
    <n v="8"/>
    <x v="7"/>
    <x v="2"/>
    <x v="3"/>
    <x v="1"/>
    <s v="Business"/>
    <x v="1"/>
    <x v="3"/>
    <n v="4"/>
    <n v="145.30000000000001"/>
    <n v="0.15"/>
    <n v="77.040000000000006"/>
    <n v="494.02000000000004"/>
    <n v="308.16000000000003"/>
    <n v="185.86"/>
    <n v="0.37621958625156876"/>
    <n v="2026"/>
    <s v="Q3"/>
    <n v="8"/>
    <s v="Aug"/>
  </r>
  <r>
    <n v="1008"/>
    <d v="2026-08-23T00:00:00"/>
    <n v="2026"/>
    <s v="Q8"/>
    <n v="8"/>
    <x v="7"/>
    <x v="3"/>
    <x v="4"/>
    <x v="1"/>
    <s v="Business"/>
    <x v="2"/>
    <x v="18"/>
    <n v="10"/>
    <n v="164.55"/>
    <n v="0.1"/>
    <n v="88.23"/>
    <n v="1480.95"/>
    <n v="882.30000000000007"/>
    <n v="598.65"/>
    <n v="0.40423376886458012"/>
    <n v="2026"/>
    <s v="Q3"/>
    <n v="8"/>
    <s v="Aug"/>
  </r>
  <r>
    <n v="1083"/>
    <d v="2026-08-23T00:00:00"/>
    <n v="2026"/>
    <s v="Q8"/>
    <n v="8"/>
    <x v="7"/>
    <x v="0"/>
    <x v="15"/>
    <x v="2"/>
    <s v="New"/>
    <x v="0"/>
    <x v="6"/>
    <n v="1"/>
    <n v="39.590000000000003"/>
    <n v="0"/>
    <n v="16.899999999999999"/>
    <n v="39.590000000000003"/>
    <n v="16.899999999999999"/>
    <n v="22.690000000000005"/>
    <n v="0.57312452639555456"/>
    <n v="2026"/>
    <s v="Q3"/>
    <n v="8"/>
    <s v="Aug"/>
  </r>
  <r>
    <n v="1553"/>
    <d v="2026-08-23T00:00:00"/>
    <n v="2026"/>
    <s v="Q8"/>
    <n v="8"/>
    <x v="7"/>
    <x v="2"/>
    <x v="2"/>
    <x v="1"/>
    <s v="Business"/>
    <x v="4"/>
    <x v="16"/>
    <n v="5"/>
    <n v="51.62"/>
    <n v="0.15"/>
    <n v="22.6"/>
    <n v="219.38499999999996"/>
    <n v="113"/>
    <n v="106.38499999999996"/>
    <n v="0.48492376415889865"/>
    <n v="2026"/>
    <s v="Q3"/>
    <n v="8"/>
    <s v="Aug"/>
  </r>
  <r>
    <n v="1579"/>
    <d v="2026-08-23T00:00:00"/>
    <n v="2026"/>
    <s v="Q8"/>
    <n v="8"/>
    <x v="7"/>
    <x v="3"/>
    <x v="7"/>
    <x v="2"/>
    <s v="Returning"/>
    <x v="1"/>
    <x v="1"/>
    <n v="3"/>
    <n v="90.71"/>
    <n v="0"/>
    <n v="45.57"/>
    <n v="272.13"/>
    <n v="136.71"/>
    <n v="135.41999999999999"/>
    <n v="0.49762980928232825"/>
    <n v="2026"/>
    <s v="Q3"/>
    <n v="8"/>
    <s v="Aug"/>
  </r>
  <r>
    <n v="1732"/>
    <d v="2026-08-23T00:00:00"/>
    <n v="2026"/>
    <s v="Q8"/>
    <n v="8"/>
    <x v="7"/>
    <x v="1"/>
    <x v="1"/>
    <x v="2"/>
    <s v="New"/>
    <x v="0"/>
    <x v="6"/>
    <n v="4"/>
    <n v="41.09"/>
    <n v="0"/>
    <n v="17"/>
    <n v="164.36"/>
    <n v="68"/>
    <n v="96.360000000000014"/>
    <n v="0.58627403261134103"/>
    <n v="2026"/>
    <s v="Q3"/>
    <n v="8"/>
    <s v="Aug"/>
  </r>
  <r>
    <n v="2083"/>
    <d v="2026-08-23T00:00:00"/>
    <n v="2026"/>
    <s v="Q8"/>
    <n v="8"/>
    <x v="7"/>
    <x v="1"/>
    <x v="14"/>
    <x v="0"/>
    <s v="New"/>
    <x v="1"/>
    <x v="1"/>
    <n v="1"/>
    <n v="91.37"/>
    <n v="0"/>
    <n v="46.73"/>
    <n v="91.37"/>
    <n v="46.73"/>
    <n v="44.640000000000008"/>
    <n v="0.48856298566269024"/>
    <n v="2026"/>
    <s v="Q3"/>
    <n v="8"/>
    <s v="Aug"/>
  </r>
  <r>
    <n v="2176"/>
    <d v="2026-08-23T00:00:00"/>
    <n v="2026"/>
    <s v="Q8"/>
    <n v="8"/>
    <x v="7"/>
    <x v="1"/>
    <x v="11"/>
    <x v="0"/>
    <s v="New"/>
    <x v="2"/>
    <x v="9"/>
    <n v="1"/>
    <n v="46.92"/>
    <n v="0"/>
    <n v="18.3"/>
    <n v="46.92"/>
    <n v="18.3"/>
    <n v="28.62"/>
    <n v="0.60997442455242967"/>
    <n v="2026"/>
    <s v="Q3"/>
    <n v="8"/>
    <s v="Aug"/>
  </r>
  <r>
    <n v="2723"/>
    <d v="2026-08-23T00:00:00"/>
    <n v="2026"/>
    <s v="Q8"/>
    <n v="8"/>
    <x v="7"/>
    <x v="0"/>
    <x v="0"/>
    <x v="0"/>
    <s v="New"/>
    <x v="0"/>
    <x v="8"/>
    <n v="1"/>
    <n v="100.29"/>
    <n v="0.05"/>
    <n v="49.82"/>
    <n v="95.275500000000008"/>
    <n v="49.82"/>
    <n v="45.455500000000008"/>
    <n v="0.47709537079312103"/>
    <n v="2026"/>
    <s v="Q3"/>
    <n v="8"/>
    <s v="Aug"/>
  </r>
  <r>
    <n v="3299"/>
    <d v="2026-08-23T00:00:00"/>
    <n v="2026"/>
    <s v="Q8"/>
    <n v="8"/>
    <x v="7"/>
    <x v="0"/>
    <x v="9"/>
    <x v="0"/>
    <s v="New"/>
    <x v="1"/>
    <x v="3"/>
    <n v="1"/>
    <n v="147.11000000000001"/>
    <n v="0.15"/>
    <n v="79.599999999999994"/>
    <n v="125.04350000000001"/>
    <n v="79.599999999999994"/>
    <n v="45.443500000000014"/>
    <n v="0.36342152930780097"/>
    <n v="2026"/>
    <s v="Q3"/>
    <n v="8"/>
    <s v="Aug"/>
  </r>
  <r>
    <n v="3398"/>
    <d v="2026-08-23T00:00:00"/>
    <n v="2026"/>
    <s v="Q8"/>
    <n v="8"/>
    <x v="7"/>
    <x v="1"/>
    <x v="12"/>
    <x v="0"/>
    <s v="New"/>
    <x v="1"/>
    <x v="11"/>
    <n v="2"/>
    <n v="156.44999999999999"/>
    <n v="0"/>
    <n v="80.13"/>
    <n v="312.89999999999998"/>
    <n v="160.26"/>
    <n v="152.63999999999999"/>
    <n v="0.487823585810163"/>
    <n v="2026"/>
    <s v="Q3"/>
    <n v="8"/>
    <s v="Aug"/>
  </r>
  <r>
    <n v="4012"/>
    <d v="2026-08-23T00:00:00"/>
    <n v="2026"/>
    <s v="Q8"/>
    <n v="8"/>
    <x v="7"/>
    <x v="1"/>
    <x v="14"/>
    <x v="0"/>
    <s v="New"/>
    <x v="1"/>
    <x v="17"/>
    <n v="2"/>
    <n v="72.97"/>
    <n v="0"/>
    <n v="33.25"/>
    <n v="145.94"/>
    <n v="66.5"/>
    <n v="79.44"/>
    <n v="0.54433328765245992"/>
    <n v="2026"/>
    <s v="Q3"/>
    <n v="8"/>
    <s v="Aug"/>
  </r>
  <r>
    <n v="4064"/>
    <d v="2026-08-23T00:00:00"/>
    <n v="2026"/>
    <s v="Q8"/>
    <n v="8"/>
    <x v="7"/>
    <x v="3"/>
    <x v="7"/>
    <x v="3"/>
    <s v="Returning"/>
    <x v="4"/>
    <x v="16"/>
    <n v="2"/>
    <n v="51.63"/>
    <n v="0"/>
    <n v="21.39"/>
    <n v="103.26"/>
    <n v="42.78"/>
    <n v="60.480000000000004"/>
    <n v="0.58570598489250436"/>
    <n v="2026"/>
    <s v="Q3"/>
    <n v="8"/>
    <s v="Aug"/>
  </r>
  <r>
    <n v="4671"/>
    <d v="2026-08-23T00:00:00"/>
    <n v="2026"/>
    <s v="Q8"/>
    <n v="8"/>
    <x v="7"/>
    <x v="1"/>
    <x v="12"/>
    <x v="1"/>
    <s v="Returning"/>
    <x v="0"/>
    <x v="8"/>
    <n v="8"/>
    <n v="100.06"/>
    <n v="0.05"/>
    <n v="49.39"/>
    <n v="760.45600000000002"/>
    <n v="395.12"/>
    <n v="365.33600000000001"/>
    <n v="0.48041701295012468"/>
    <n v="2026"/>
    <s v="Q3"/>
    <n v="8"/>
    <s v="Aug"/>
  </r>
  <r>
    <n v="1914"/>
    <d v="2026-08-24T00:00:00"/>
    <n v="2026"/>
    <s v="Q8"/>
    <n v="8"/>
    <x v="7"/>
    <x v="3"/>
    <x v="8"/>
    <x v="2"/>
    <s v="Returning"/>
    <x v="3"/>
    <x v="13"/>
    <n v="4"/>
    <n v="83.2"/>
    <n v="0"/>
    <n v="39.99"/>
    <n v="332.8"/>
    <n v="159.96"/>
    <n v="172.84"/>
    <n v="0.5193509615384615"/>
    <n v="2026"/>
    <s v="Q3"/>
    <n v="8"/>
    <s v="Aug"/>
  </r>
  <r>
    <n v="1973"/>
    <d v="2026-08-24T00:00:00"/>
    <n v="2026"/>
    <s v="Q8"/>
    <n v="8"/>
    <x v="7"/>
    <x v="0"/>
    <x v="0"/>
    <x v="0"/>
    <s v="New"/>
    <x v="4"/>
    <x v="16"/>
    <n v="3"/>
    <n v="51.29"/>
    <n v="0"/>
    <n v="22.08"/>
    <n v="153.87"/>
    <n v="66.239999999999995"/>
    <n v="87.63000000000001"/>
    <n v="0.56950672645739919"/>
    <n v="2026"/>
    <s v="Q3"/>
    <n v="8"/>
    <s v="Aug"/>
  </r>
  <r>
    <n v="2564"/>
    <d v="2026-08-24T00:00:00"/>
    <n v="2026"/>
    <s v="Q8"/>
    <n v="8"/>
    <x v="7"/>
    <x v="2"/>
    <x v="3"/>
    <x v="0"/>
    <s v="Returning"/>
    <x v="3"/>
    <x v="7"/>
    <n v="1"/>
    <n v="200.2"/>
    <n v="0"/>
    <n v="103.38"/>
    <n v="200.2"/>
    <n v="103.38"/>
    <n v="96.82"/>
    <n v="0.48361638361638359"/>
    <n v="2026"/>
    <s v="Q3"/>
    <n v="8"/>
    <s v="Aug"/>
  </r>
  <r>
    <n v="2791"/>
    <d v="2026-08-24T00:00:00"/>
    <n v="2026"/>
    <s v="Q8"/>
    <n v="8"/>
    <x v="7"/>
    <x v="0"/>
    <x v="15"/>
    <x v="2"/>
    <s v="Business"/>
    <x v="4"/>
    <x v="14"/>
    <n v="2"/>
    <n v="36.869999999999997"/>
    <n v="0"/>
    <n v="13.71"/>
    <n v="73.739999999999995"/>
    <n v="27.42"/>
    <n v="46.319999999999993"/>
    <n v="0.62815296989422287"/>
    <n v="2026"/>
    <s v="Q3"/>
    <n v="8"/>
    <s v="Aug"/>
  </r>
  <r>
    <n v="3559"/>
    <d v="2026-08-24T00:00:00"/>
    <n v="2026"/>
    <s v="Q8"/>
    <n v="8"/>
    <x v="7"/>
    <x v="3"/>
    <x v="8"/>
    <x v="0"/>
    <s v="Returning"/>
    <x v="4"/>
    <x v="14"/>
    <n v="1"/>
    <n v="36.28"/>
    <n v="0.1"/>
    <n v="14.16"/>
    <n v="32.652000000000001"/>
    <n v="14.16"/>
    <n v="18.492000000000001"/>
    <n v="0.56633590591694227"/>
    <n v="2026"/>
    <s v="Q3"/>
    <n v="8"/>
    <s v="Aug"/>
  </r>
  <r>
    <n v="3839"/>
    <d v="2026-08-24T00:00:00"/>
    <n v="2026"/>
    <s v="Q8"/>
    <n v="8"/>
    <x v="7"/>
    <x v="0"/>
    <x v="15"/>
    <x v="3"/>
    <s v="Returning"/>
    <x v="1"/>
    <x v="1"/>
    <n v="2"/>
    <n v="93.88"/>
    <n v="0.05"/>
    <n v="46.57"/>
    <n v="178.37199999999999"/>
    <n v="93.14"/>
    <n v="85.231999999999985"/>
    <n v="0.47783284371986628"/>
    <n v="2026"/>
    <s v="Q3"/>
    <n v="8"/>
    <s v="Aug"/>
  </r>
  <r>
    <n v="4133"/>
    <d v="2026-08-24T00:00:00"/>
    <n v="2026"/>
    <s v="Q8"/>
    <n v="8"/>
    <x v="7"/>
    <x v="3"/>
    <x v="4"/>
    <x v="0"/>
    <s v="New"/>
    <x v="3"/>
    <x v="7"/>
    <n v="1"/>
    <n v="192.67"/>
    <n v="0.05"/>
    <n v="101.04"/>
    <n v="183.03649999999999"/>
    <n v="101.04"/>
    <n v="81.996499999999983"/>
    <n v="0.44797895501716867"/>
    <n v="2026"/>
    <s v="Q3"/>
    <n v="8"/>
    <s v="Aug"/>
  </r>
  <r>
    <n v="4765"/>
    <d v="2026-08-24T00:00:00"/>
    <n v="2026"/>
    <s v="Q8"/>
    <n v="8"/>
    <x v="7"/>
    <x v="0"/>
    <x v="15"/>
    <x v="0"/>
    <s v="New"/>
    <x v="0"/>
    <x v="0"/>
    <n v="1"/>
    <n v="80.099999999999994"/>
    <n v="0.05"/>
    <n v="43.49"/>
    <n v="76.094999999999985"/>
    <n v="43.49"/>
    <n v="32.604999999999983"/>
    <n v="0.42847756094355727"/>
    <n v="2026"/>
    <s v="Q3"/>
    <n v="8"/>
    <s v="Aug"/>
  </r>
  <r>
    <n v="1868"/>
    <d v="2026-08-25T00:00:00"/>
    <n v="2026"/>
    <s v="Q8"/>
    <n v="8"/>
    <x v="7"/>
    <x v="3"/>
    <x v="8"/>
    <x v="3"/>
    <s v="Returning"/>
    <x v="1"/>
    <x v="3"/>
    <n v="1"/>
    <n v="145.02000000000001"/>
    <n v="0"/>
    <n v="78.959999999999994"/>
    <n v="145.02000000000001"/>
    <n v="78.959999999999994"/>
    <n v="66.060000000000016"/>
    <n v="0.4555233760860572"/>
    <n v="2026"/>
    <s v="Q3"/>
    <n v="8"/>
    <s v="Aug"/>
  </r>
  <r>
    <n v="987"/>
    <d v="2026-08-26T00:00:00"/>
    <n v="2026"/>
    <s v="Q8"/>
    <n v="8"/>
    <x v="7"/>
    <x v="1"/>
    <x v="11"/>
    <x v="3"/>
    <s v="Returning"/>
    <x v="2"/>
    <x v="2"/>
    <n v="1"/>
    <n v="37"/>
    <n v="0.15"/>
    <n v="13.68"/>
    <n v="31.45"/>
    <n v="13.68"/>
    <n v="17.77"/>
    <n v="0.56502384737678857"/>
    <n v="2026"/>
    <s v="Q3"/>
    <n v="8"/>
    <s v="Aug"/>
  </r>
  <r>
    <n v="2503"/>
    <d v="2026-08-26T00:00:00"/>
    <n v="2026"/>
    <s v="Q8"/>
    <n v="8"/>
    <x v="7"/>
    <x v="1"/>
    <x v="6"/>
    <x v="0"/>
    <s v="Returning"/>
    <x v="0"/>
    <x v="4"/>
    <n v="2"/>
    <n v="50.02"/>
    <n v="0"/>
    <n v="21.99"/>
    <n v="100.04"/>
    <n v="43.98"/>
    <n v="56.060000000000009"/>
    <n v="0.56037584966013598"/>
    <n v="2026"/>
    <s v="Q3"/>
    <n v="8"/>
    <s v="Aug"/>
  </r>
  <r>
    <n v="4928"/>
    <d v="2026-08-26T00:00:00"/>
    <n v="2026"/>
    <s v="Q8"/>
    <n v="8"/>
    <x v="7"/>
    <x v="1"/>
    <x v="11"/>
    <x v="2"/>
    <s v="Returning"/>
    <x v="4"/>
    <x v="14"/>
    <n v="2"/>
    <n v="35.950000000000003"/>
    <n v="0.05"/>
    <n v="13.93"/>
    <n v="68.305000000000007"/>
    <n v="27.86"/>
    <n v="40.445000000000007"/>
    <n v="0.59212356342873884"/>
    <n v="2026"/>
    <s v="Q3"/>
    <n v="8"/>
    <s v="Aug"/>
  </r>
  <r>
    <n v="852"/>
    <d v="2026-08-27T00:00:00"/>
    <n v="2026"/>
    <s v="Q8"/>
    <n v="8"/>
    <x v="7"/>
    <x v="0"/>
    <x v="9"/>
    <x v="0"/>
    <s v="New"/>
    <x v="2"/>
    <x v="9"/>
    <n v="3"/>
    <n v="45.84"/>
    <n v="0.15"/>
    <n v="17.899999999999999"/>
    <n v="116.89200000000001"/>
    <n v="53.699999999999996"/>
    <n v="63.192000000000014"/>
    <n v="0.54060158094651478"/>
    <n v="2026"/>
    <s v="Q3"/>
    <n v="8"/>
    <s v="Aug"/>
  </r>
  <r>
    <n v="2188"/>
    <d v="2026-08-27T00:00:00"/>
    <n v="2026"/>
    <s v="Q8"/>
    <n v="8"/>
    <x v="7"/>
    <x v="1"/>
    <x v="6"/>
    <x v="0"/>
    <s v="New"/>
    <x v="3"/>
    <x v="13"/>
    <n v="1"/>
    <n v="83.23"/>
    <n v="0.1"/>
    <n v="40.229999999999997"/>
    <n v="74.907000000000011"/>
    <n v="40.229999999999997"/>
    <n v="34.677000000000014"/>
    <n v="0.46293403820737727"/>
    <n v="2026"/>
    <s v="Q3"/>
    <n v="8"/>
    <s v="Aug"/>
  </r>
  <r>
    <n v="2574"/>
    <d v="2026-08-27T00:00:00"/>
    <n v="2026"/>
    <s v="Q8"/>
    <n v="8"/>
    <x v="7"/>
    <x v="0"/>
    <x v="9"/>
    <x v="2"/>
    <s v="New"/>
    <x v="0"/>
    <x v="8"/>
    <n v="1"/>
    <n v="104.33"/>
    <n v="0.1"/>
    <n v="49.86"/>
    <n v="93.897000000000006"/>
    <n v="49.86"/>
    <n v="44.037000000000006"/>
    <n v="0.46899261957251032"/>
    <n v="2026"/>
    <s v="Q3"/>
    <n v="8"/>
    <s v="Aug"/>
  </r>
  <r>
    <n v="2942"/>
    <d v="2026-08-27T00:00:00"/>
    <n v="2026"/>
    <s v="Q8"/>
    <n v="8"/>
    <x v="7"/>
    <x v="1"/>
    <x v="6"/>
    <x v="0"/>
    <s v="New"/>
    <x v="1"/>
    <x v="11"/>
    <n v="1"/>
    <n v="156.94999999999999"/>
    <n v="0"/>
    <n v="80.41"/>
    <n v="156.94999999999999"/>
    <n v="80.41"/>
    <n v="76.539999999999992"/>
    <n v="0.48767123287671232"/>
    <n v="2026"/>
    <s v="Q3"/>
    <n v="8"/>
    <s v="Aug"/>
  </r>
  <r>
    <n v="3211"/>
    <d v="2026-08-27T00:00:00"/>
    <n v="2026"/>
    <s v="Q8"/>
    <n v="8"/>
    <x v="7"/>
    <x v="1"/>
    <x v="14"/>
    <x v="2"/>
    <s v="Business"/>
    <x v="0"/>
    <x v="6"/>
    <n v="3"/>
    <n v="41.33"/>
    <n v="0.05"/>
    <n v="17"/>
    <n v="117.79049999999999"/>
    <n v="51"/>
    <n v="66.790499999999994"/>
    <n v="0.56702790123142355"/>
    <n v="2026"/>
    <s v="Q3"/>
    <n v="8"/>
    <s v="Aug"/>
  </r>
  <r>
    <n v="3306"/>
    <d v="2026-08-27T00:00:00"/>
    <n v="2026"/>
    <s v="Q8"/>
    <n v="8"/>
    <x v="7"/>
    <x v="0"/>
    <x v="15"/>
    <x v="0"/>
    <s v="Business"/>
    <x v="2"/>
    <x v="2"/>
    <n v="1"/>
    <n v="35.590000000000003"/>
    <n v="0"/>
    <n v="13.66"/>
    <n v="35.590000000000003"/>
    <n v="13.66"/>
    <n v="21.930000000000003"/>
    <n v="0.61618432143860635"/>
    <n v="2026"/>
    <s v="Q3"/>
    <n v="8"/>
    <s v="Aug"/>
  </r>
  <r>
    <n v="3837"/>
    <d v="2026-08-27T00:00:00"/>
    <n v="2026"/>
    <s v="Q8"/>
    <n v="8"/>
    <x v="7"/>
    <x v="3"/>
    <x v="8"/>
    <x v="0"/>
    <s v="Returning"/>
    <x v="3"/>
    <x v="5"/>
    <n v="2"/>
    <n v="335.87"/>
    <n v="0.1"/>
    <n v="196.54"/>
    <n v="604.56600000000003"/>
    <n v="393.08"/>
    <n v="211.48600000000005"/>
    <n v="0.34981457773014035"/>
    <n v="2026"/>
    <s v="Q3"/>
    <n v="8"/>
    <s v="Aug"/>
  </r>
  <r>
    <n v="4169"/>
    <d v="2026-08-27T00:00:00"/>
    <n v="2026"/>
    <s v="Q8"/>
    <n v="8"/>
    <x v="7"/>
    <x v="3"/>
    <x v="13"/>
    <x v="0"/>
    <s v="New"/>
    <x v="4"/>
    <x v="16"/>
    <n v="1"/>
    <n v="50.7"/>
    <n v="0.05"/>
    <n v="21.65"/>
    <n v="48.164999999999999"/>
    <n v="21.65"/>
    <n v="26.515000000000001"/>
    <n v="0.55050347762898377"/>
    <n v="2026"/>
    <s v="Q3"/>
    <n v="8"/>
    <s v="Aug"/>
  </r>
  <r>
    <n v="4452"/>
    <d v="2026-08-27T00:00:00"/>
    <n v="2026"/>
    <s v="Q8"/>
    <n v="8"/>
    <x v="7"/>
    <x v="2"/>
    <x v="2"/>
    <x v="3"/>
    <s v="New"/>
    <x v="1"/>
    <x v="11"/>
    <n v="3"/>
    <n v="152.76"/>
    <n v="0.1"/>
    <n v="77.36"/>
    <n v="412.452"/>
    <n v="232.07999999999998"/>
    <n v="180.37200000000001"/>
    <n v="0.43731634226528182"/>
    <n v="2026"/>
    <s v="Q3"/>
    <n v="8"/>
    <s v="Aug"/>
  </r>
  <r>
    <n v="4740"/>
    <d v="2026-08-27T00:00:00"/>
    <n v="2026"/>
    <s v="Q8"/>
    <n v="8"/>
    <x v="7"/>
    <x v="0"/>
    <x v="15"/>
    <x v="1"/>
    <s v="Returning"/>
    <x v="1"/>
    <x v="17"/>
    <n v="5"/>
    <n v="72.78"/>
    <n v="0.1"/>
    <n v="33.25"/>
    <n v="327.51"/>
    <n v="166.25"/>
    <n v="161.26"/>
    <n v="0.49238191200268694"/>
    <n v="2026"/>
    <s v="Q3"/>
    <n v="8"/>
    <s v="Aug"/>
  </r>
  <r>
    <n v="5000"/>
    <d v="2026-08-27T00:00:00"/>
    <n v="2026"/>
    <s v="Q8"/>
    <n v="8"/>
    <x v="7"/>
    <x v="1"/>
    <x v="12"/>
    <x v="3"/>
    <s v="New"/>
    <x v="2"/>
    <x v="2"/>
    <n v="2"/>
    <n v="37"/>
    <n v="0"/>
    <n v="13.83"/>
    <n v="74"/>
    <n v="27.66"/>
    <n v="46.34"/>
    <n v="0.62621621621621626"/>
    <n v="2026"/>
    <s v="Q3"/>
    <n v="8"/>
    <s v="Aug"/>
  </r>
  <r>
    <n v="5058"/>
    <d v="2026-08-27T00:00:00"/>
    <n v="2026"/>
    <s v="Q8"/>
    <n v="8"/>
    <x v="7"/>
    <x v="1"/>
    <x v="11"/>
    <x v="1"/>
    <s v="Business"/>
    <x v="0"/>
    <x v="6"/>
    <n v="6"/>
    <n v="41.33"/>
    <n v="0.2"/>
    <n v="17.02"/>
    <n v="198.38400000000001"/>
    <n v="102.12"/>
    <n v="96.26400000000001"/>
    <n v="0.48524074522138883"/>
    <n v="2026"/>
    <s v="Q3"/>
    <n v="8"/>
    <s v="Aug"/>
  </r>
  <r>
    <n v="496"/>
    <d v="2026-08-28T00:00:00"/>
    <n v="2026"/>
    <s v="Q8"/>
    <n v="8"/>
    <x v="7"/>
    <x v="0"/>
    <x v="15"/>
    <x v="2"/>
    <s v="Returning"/>
    <x v="4"/>
    <x v="14"/>
    <n v="1"/>
    <n v="37.020000000000003"/>
    <n v="0"/>
    <n v="13.64"/>
    <n v="37.020000000000003"/>
    <n v="13.64"/>
    <n v="23.380000000000003"/>
    <n v="0.63155051323608857"/>
    <n v="2026"/>
    <s v="Q3"/>
    <n v="8"/>
    <s v="Aug"/>
  </r>
  <r>
    <n v="1343"/>
    <d v="2026-08-28T00:00:00"/>
    <n v="2026"/>
    <s v="Q8"/>
    <n v="8"/>
    <x v="7"/>
    <x v="3"/>
    <x v="8"/>
    <x v="0"/>
    <s v="New"/>
    <x v="3"/>
    <x v="13"/>
    <n v="1"/>
    <n v="81.06"/>
    <n v="0"/>
    <n v="38.43"/>
    <n v="81.06"/>
    <n v="38.43"/>
    <n v="42.63"/>
    <n v="0.52590673575129532"/>
    <n v="2026"/>
    <s v="Q3"/>
    <n v="8"/>
    <s v="Aug"/>
  </r>
  <r>
    <n v="1455"/>
    <d v="2026-08-28T00:00:00"/>
    <n v="2026"/>
    <s v="Q8"/>
    <n v="8"/>
    <x v="7"/>
    <x v="2"/>
    <x v="2"/>
    <x v="0"/>
    <s v="New"/>
    <x v="0"/>
    <x v="4"/>
    <n v="2"/>
    <n v="51.91"/>
    <n v="0"/>
    <n v="21.94"/>
    <n v="103.82"/>
    <n v="43.88"/>
    <n v="59.939999999999991"/>
    <n v="0.57734540550953573"/>
    <n v="2026"/>
    <s v="Q3"/>
    <n v="8"/>
    <s v="Aug"/>
  </r>
  <r>
    <n v="1632"/>
    <d v="2026-08-28T00:00:00"/>
    <n v="2026"/>
    <s v="Q8"/>
    <n v="8"/>
    <x v="7"/>
    <x v="3"/>
    <x v="7"/>
    <x v="3"/>
    <s v="New"/>
    <x v="2"/>
    <x v="2"/>
    <n v="1"/>
    <n v="35.700000000000003"/>
    <n v="0.05"/>
    <n v="13.45"/>
    <n v="33.914999999999999"/>
    <n v="13.45"/>
    <n v="20.465"/>
    <n v="0.60342031549461894"/>
    <n v="2026"/>
    <s v="Q3"/>
    <n v="8"/>
    <s v="Aug"/>
  </r>
  <r>
    <n v="1817"/>
    <d v="2026-08-28T00:00:00"/>
    <n v="2026"/>
    <s v="Q8"/>
    <n v="8"/>
    <x v="7"/>
    <x v="0"/>
    <x v="9"/>
    <x v="2"/>
    <s v="New"/>
    <x v="4"/>
    <x v="14"/>
    <n v="1"/>
    <n v="36.590000000000003"/>
    <n v="0.05"/>
    <n v="14.15"/>
    <n v="34.7605"/>
    <n v="14.15"/>
    <n v="20.610500000000002"/>
    <n v="0.59292875534011313"/>
    <n v="2026"/>
    <s v="Q3"/>
    <n v="8"/>
    <s v="Aug"/>
  </r>
  <r>
    <n v="2993"/>
    <d v="2026-08-28T00:00:00"/>
    <n v="2026"/>
    <s v="Q8"/>
    <n v="8"/>
    <x v="7"/>
    <x v="1"/>
    <x v="12"/>
    <x v="1"/>
    <s v="Business"/>
    <x v="2"/>
    <x v="2"/>
    <n v="3"/>
    <n v="35.520000000000003"/>
    <n v="0.1"/>
    <n v="13.78"/>
    <n v="95.904000000000011"/>
    <n v="41.339999999999996"/>
    <n v="54.564000000000014"/>
    <n v="0.56894394394394399"/>
    <n v="2026"/>
    <s v="Q3"/>
    <n v="8"/>
    <s v="Aug"/>
  </r>
  <r>
    <n v="4676"/>
    <d v="2026-08-28T00:00:00"/>
    <n v="2026"/>
    <s v="Q8"/>
    <n v="8"/>
    <x v="7"/>
    <x v="3"/>
    <x v="13"/>
    <x v="2"/>
    <s v="New"/>
    <x v="0"/>
    <x v="0"/>
    <n v="2"/>
    <n v="81.88"/>
    <n v="0.1"/>
    <n v="42.87"/>
    <n v="147.38399999999999"/>
    <n v="85.74"/>
    <n v="61.643999999999991"/>
    <n v="0.41825435596808336"/>
    <n v="2026"/>
    <s v="Q3"/>
    <n v="8"/>
    <s v="Aug"/>
  </r>
  <r>
    <n v="5105"/>
    <d v="2026-08-28T00:00:00"/>
    <n v="2026"/>
    <s v="Q8"/>
    <n v="8"/>
    <x v="7"/>
    <x v="3"/>
    <x v="7"/>
    <x v="0"/>
    <s v="Business"/>
    <x v="2"/>
    <x v="9"/>
    <n v="4"/>
    <n v="46.54"/>
    <n v="0"/>
    <n v="18.86"/>
    <n v="186.16"/>
    <n v="75.44"/>
    <n v="110.72"/>
    <n v="0.5947571981091534"/>
    <n v="2026"/>
    <s v="Q3"/>
    <n v="8"/>
    <s v="Aug"/>
  </r>
  <r>
    <n v="223"/>
    <d v="2026-08-29T00:00:00"/>
    <n v="2026"/>
    <s v="Q8"/>
    <n v="8"/>
    <x v="7"/>
    <x v="2"/>
    <x v="2"/>
    <x v="2"/>
    <s v="Returning"/>
    <x v="4"/>
    <x v="16"/>
    <n v="1"/>
    <n v="49.79"/>
    <n v="0"/>
    <n v="21.43"/>
    <n v="49.79"/>
    <n v="21.43"/>
    <n v="28.36"/>
    <n v="0.56959228760795344"/>
    <n v="2026"/>
    <s v="Q3"/>
    <n v="8"/>
    <s v="Aug"/>
  </r>
  <r>
    <n v="1023"/>
    <d v="2026-08-29T00:00:00"/>
    <n v="2026"/>
    <s v="Q8"/>
    <n v="8"/>
    <x v="7"/>
    <x v="2"/>
    <x v="3"/>
    <x v="0"/>
    <s v="New"/>
    <x v="1"/>
    <x v="1"/>
    <n v="6"/>
    <n v="90.19"/>
    <n v="0"/>
    <n v="45.61"/>
    <n v="541.14"/>
    <n v="273.65999999999997"/>
    <n v="267.48"/>
    <n v="0.4942898325756736"/>
    <n v="2026"/>
    <s v="Q3"/>
    <n v="8"/>
    <s v="Aug"/>
  </r>
  <r>
    <n v="1694"/>
    <d v="2026-08-29T00:00:00"/>
    <n v="2026"/>
    <s v="Q8"/>
    <n v="8"/>
    <x v="7"/>
    <x v="1"/>
    <x v="12"/>
    <x v="0"/>
    <s v="New"/>
    <x v="1"/>
    <x v="17"/>
    <n v="1"/>
    <n v="70.38"/>
    <n v="0.15"/>
    <n v="32.64"/>
    <n v="59.822999999999993"/>
    <n v="32.64"/>
    <n v="27.182999999999993"/>
    <n v="0.45439045183290699"/>
    <n v="2026"/>
    <s v="Q3"/>
    <n v="8"/>
    <s v="Aug"/>
  </r>
  <r>
    <n v="2006"/>
    <d v="2026-08-29T00:00:00"/>
    <n v="2026"/>
    <s v="Q8"/>
    <n v="8"/>
    <x v="7"/>
    <x v="3"/>
    <x v="13"/>
    <x v="0"/>
    <s v="New"/>
    <x v="2"/>
    <x v="9"/>
    <n v="1"/>
    <n v="46.43"/>
    <n v="0"/>
    <n v="18.2"/>
    <n v="46.43"/>
    <n v="18.2"/>
    <n v="28.23"/>
    <n v="0.60801206116734874"/>
    <n v="2026"/>
    <s v="Q3"/>
    <n v="8"/>
    <s v="Aug"/>
  </r>
  <r>
    <n v="3026"/>
    <d v="2026-08-29T00:00:00"/>
    <n v="2026"/>
    <s v="Q8"/>
    <n v="8"/>
    <x v="7"/>
    <x v="0"/>
    <x v="0"/>
    <x v="0"/>
    <s v="New"/>
    <x v="3"/>
    <x v="7"/>
    <n v="1"/>
    <n v="194.75"/>
    <n v="0.05"/>
    <n v="105.94"/>
    <n v="185.01249999999999"/>
    <n v="105.94"/>
    <n v="79.072499999999991"/>
    <n v="0.42739004121343149"/>
    <n v="2026"/>
    <s v="Q3"/>
    <n v="8"/>
    <s v="Aug"/>
  </r>
  <r>
    <n v="3057"/>
    <d v="2026-08-29T00:00:00"/>
    <n v="2026"/>
    <s v="Q8"/>
    <n v="8"/>
    <x v="7"/>
    <x v="1"/>
    <x v="14"/>
    <x v="2"/>
    <s v="Returning"/>
    <x v="1"/>
    <x v="3"/>
    <n v="2"/>
    <n v="142.16"/>
    <n v="0"/>
    <n v="79.36"/>
    <n v="284.32"/>
    <n v="158.72"/>
    <n v="125.6"/>
    <n v="0.44175576814856499"/>
    <n v="2026"/>
    <s v="Q3"/>
    <n v="8"/>
    <s v="Aug"/>
  </r>
  <r>
    <n v="3112"/>
    <d v="2026-08-29T00:00:00"/>
    <n v="2026"/>
    <s v="Q8"/>
    <n v="8"/>
    <x v="7"/>
    <x v="3"/>
    <x v="8"/>
    <x v="0"/>
    <s v="Business"/>
    <x v="2"/>
    <x v="9"/>
    <n v="2"/>
    <n v="47.69"/>
    <n v="0.05"/>
    <n v="18.8"/>
    <n v="90.61099999999999"/>
    <n v="37.6"/>
    <n v="53.010999999999989"/>
    <n v="0.58503934400900548"/>
    <n v="2026"/>
    <s v="Q3"/>
    <n v="8"/>
    <s v="Aug"/>
  </r>
  <r>
    <n v="3137"/>
    <d v="2026-08-29T00:00:00"/>
    <n v="2026"/>
    <s v="Q8"/>
    <n v="8"/>
    <x v="7"/>
    <x v="2"/>
    <x v="5"/>
    <x v="2"/>
    <s v="New"/>
    <x v="2"/>
    <x v="18"/>
    <n v="3"/>
    <n v="164.51"/>
    <n v="0"/>
    <n v="86.76"/>
    <n v="493.53"/>
    <n v="260.28000000000003"/>
    <n v="233.24999999999994"/>
    <n v="0.47261564646526039"/>
    <n v="2026"/>
    <s v="Q3"/>
    <n v="8"/>
    <s v="Aug"/>
  </r>
  <r>
    <n v="3983"/>
    <d v="2026-08-29T00:00:00"/>
    <n v="2026"/>
    <s v="Q8"/>
    <n v="8"/>
    <x v="7"/>
    <x v="2"/>
    <x v="2"/>
    <x v="3"/>
    <s v="Business"/>
    <x v="3"/>
    <x v="7"/>
    <n v="2"/>
    <n v="194.71"/>
    <n v="0.1"/>
    <n v="105.57"/>
    <n v="350.47800000000001"/>
    <n v="211.14"/>
    <n v="139.33800000000002"/>
    <n v="0.39756561039494637"/>
    <n v="2026"/>
    <s v="Q3"/>
    <n v="8"/>
    <s v="Aug"/>
  </r>
  <r>
    <n v="4016"/>
    <d v="2026-08-29T00:00:00"/>
    <n v="2026"/>
    <s v="Q8"/>
    <n v="8"/>
    <x v="7"/>
    <x v="3"/>
    <x v="13"/>
    <x v="1"/>
    <s v="Business"/>
    <x v="1"/>
    <x v="3"/>
    <n v="5"/>
    <n v="145.24"/>
    <n v="0.15"/>
    <n v="77.69"/>
    <n v="617.27"/>
    <n v="388.45"/>
    <n v="228.82"/>
    <n v="0.37069677774717708"/>
    <n v="2026"/>
    <s v="Q3"/>
    <n v="8"/>
    <s v="Aug"/>
  </r>
  <r>
    <n v="4340"/>
    <d v="2026-08-29T00:00:00"/>
    <n v="2026"/>
    <s v="Q8"/>
    <n v="8"/>
    <x v="7"/>
    <x v="3"/>
    <x v="8"/>
    <x v="0"/>
    <s v="New"/>
    <x v="2"/>
    <x v="2"/>
    <n v="2"/>
    <n v="35.6"/>
    <n v="0.15"/>
    <n v="13.67"/>
    <n v="60.52"/>
    <n v="27.34"/>
    <n v="33.180000000000007"/>
    <n v="0.54824851288830145"/>
    <n v="2026"/>
    <s v="Q3"/>
    <n v="8"/>
    <s v="Aug"/>
  </r>
  <r>
    <n v="4640"/>
    <d v="2026-08-29T00:00:00"/>
    <n v="2026"/>
    <s v="Q8"/>
    <n v="8"/>
    <x v="7"/>
    <x v="0"/>
    <x v="15"/>
    <x v="0"/>
    <s v="New"/>
    <x v="4"/>
    <x v="10"/>
    <n v="2"/>
    <n v="41.05"/>
    <n v="0.05"/>
    <n v="14.47"/>
    <n v="77.99499999999999"/>
    <n v="28.94"/>
    <n v="49.054999999999993"/>
    <n v="0.62895057375472785"/>
    <n v="2026"/>
    <s v="Q3"/>
    <n v="8"/>
    <s v="Aug"/>
  </r>
  <r>
    <n v="4733"/>
    <d v="2026-08-29T00:00:00"/>
    <n v="2026"/>
    <s v="Q8"/>
    <n v="8"/>
    <x v="7"/>
    <x v="2"/>
    <x v="2"/>
    <x v="0"/>
    <s v="New"/>
    <x v="1"/>
    <x v="11"/>
    <n v="2"/>
    <n v="153.63999999999999"/>
    <n v="0.05"/>
    <n v="77.709999999999994"/>
    <n v="291.91599999999994"/>
    <n v="155.41999999999999"/>
    <n v="136.49599999999995"/>
    <n v="0.46758656599843784"/>
    <n v="2026"/>
    <s v="Q3"/>
    <n v="8"/>
    <s v="Aug"/>
  </r>
  <r>
    <n v="4827"/>
    <d v="2026-08-29T00:00:00"/>
    <n v="2026"/>
    <s v="Q8"/>
    <n v="8"/>
    <x v="7"/>
    <x v="2"/>
    <x v="2"/>
    <x v="0"/>
    <s v="Returning"/>
    <x v="2"/>
    <x v="2"/>
    <n v="5"/>
    <n v="36.700000000000003"/>
    <n v="0"/>
    <n v="13.45"/>
    <n v="183.5"/>
    <n v="67.25"/>
    <n v="116.25"/>
    <n v="0.63351498637602177"/>
    <n v="2026"/>
    <s v="Q3"/>
    <n v="8"/>
    <s v="Aug"/>
  </r>
  <r>
    <n v="5180"/>
    <d v="2026-08-29T00:00:00"/>
    <n v="2026"/>
    <s v="Q8"/>
    <n v="8"/>
    <x v="7"/>
    <x v="0"/>
    <x v="15"/>
    <x v="1"/>
    <s v="Business"/>
    <x v="3"/>
    <x v="19"/>
    <n v="8"/>
    <n v="124"/>
    <n v="0.1"/>
    <n v="61.85"/>
    <n v="892.80000000000007"/>
    <n v="494.8"/>
    <n v="398.00000000000006"/>
    <n v="0.44578853046594985"/>
    <n v="2026"/>
    <s v="Q3"/>
    <n v="8"/>
    <s v="Aug"/>
  </r>
  <r>
    <n v="121"/>
    <d v="2026-08-30T00:00:00"/>
    <n v="2026"/>
    <s v="Q8"/>
    <n v="8"/>
    <x v="7"/>
    <x v="1"/>
    <x v="1"/>
    <x v="3"/>
    <s v="New"/>
    <x v="0"/>
    <x v="0"/>
    <n v="1"/>
    <n v="81.23"/>
    <n v="0.1"/>
    <n v="42.65"/>
    <n v="73.106999999999999"/>
    <n v="42.65"/>
    <n v="30.457000000000001"/>
    <n v="0.41660853269864723"/>
    <n v="2026"/>
    <s v="Q3"/>
    <n v="8"/>
    <s v="Aug"/>
  </r>
  <r>
    <n v="618"/>
    <d v="2026-08-30T00:00:00"/>
    <n v="2026"/>
    <s v="Q8"/>
    <n v="8"/>
    <x v="7"/>
    <x v="1"/>
    <x v="12"/>
    <x v="0"/>
    <s v="Business"/>
    <x v="0"/>
    <x v="6"/>
    <n v="2"/>
    <n v="41.06"/>
    <n v="0.05"/>
    <n v="16.559999999999999"/>
    <n v="78.013999999999996"/>
    <n v="33.119999999999997"/>
    <n v="44.893999999999998"/>
    <n v="0.5754608147255621"/>
    <n v="2026"/>
    <s v="Q3"/>
    <n v="8"/>
    <s v="Aug"/>
  </r>
  <r>
    <n v="2860"/>
    <d v="2026-08-30T00:00:00"/>
    <n v="2026"/>
    <s v="Q8"/>
    <n v="8"/>
    <x v="7"/>
    <x v="3"/>
    <x v="7"/>
    <x v="3"/>
    <s v="Returning"/>
    <x v="1"/>
    <x v="3"/>
    <n v="1"/>
    <n v="143.49"/>
    <n v="0.1"/>
    <n v="80.72"/>
    <n v="129.14100000000002"/>
    <n v="80.72"/>
    <n v="48.421000000000021"/>
    <n v="0.3749467636149636"/>
    <n v="2026"/>
    <s v="Q3"/>
    <n v="8"/>
    <s v="Aug"/>
  </r>
  <r>
    <n v="3768"/>
    <d v="2026-08-30T00:00:00"/>
    <n v="2026"/>
    <s v="Q8"/>
    <n v="8"/>
    <x v="7"/>
    <x v="2"/>
    <x v="3"/>
    <x v="2"/>
    <s v="New"/>
    <x v="1"/>
    <x v="3"/>
    <n v="1"/>
    <n v="143.38"/>
    <n v="0"/>
    <n v="78.37"/>
    <n v="143.38"/>
    <n v="78.37"/>
    <n v="65.009999999999991"/>
    <n v="0.45341051750592826"/>
    <n v="2026"/>
    <s v="Q3"/>
    <n v="8"/>
    <s v="Aug"/>
  </r>
  <r>
    <n v="3987"/>
    <d v="2026-08-30T00:00:00"/>
    <n v="2026"/>
    <s v="Q8"/>
    <n v="8"/>
    <x v="7"/>
    <x v="1"/>
    <x v="12"/>
    <x v="3"/>
    <s v="Business"/>
    <x v="1"/>
    <x v="3"/>
    <n v="1"/>
    <n v="144.54"/>
    <n v="0"/>
    <n v="78.77"/>
    <n v="144.54"/>
    <n v="78.77"/>
    <n v="65.77"/>
    <n v="0.45502974955029751"/>
    <n v="2026"/>
    <s v="Q3"/>
    <n v="8"/>
    <s v="Aug"/>
  </r>
  <r>
    <n v="4990"/>
    <d v="2026-08-30T00:00:00"/>
    <n v="2026"/>
    <s v="Q8"/>
    <n v="8"/>
    <x v="7"/>
    <x v="3"/>
    <x v="8"/>
    <x v="3"/>
    <s v="Returning"/>
    <x v="4"/>
    <x v="10"/>
    <n v="1"/>
    <n v="40.92"/>
    <n v="0.1"/>
    <n v="14.94"/>
    <n v="36.828000000000003"/>
    <n v="14.94"/>
    <n v="21.888000000000005"/>
    <n v="0.59433040078201382"/>
    <n v="2026"/>
    <s v="Q3"/>
    <n v="8"/>
    <s v="Aug"/>
  </r>
  <r>
    <n v="348"/>
    <d v="2026-08-31T00:00:00"/>
    <n v="2026"/>
    <s v="Q8"/>
    <n v="8"/>
    <x v="7"/>
    <x v="1"/>
    <x v="12"/>
    <x v="1"/>
    <s v="Business"/>
    <x v="1"/>
    <x v="11"/>
    <n v="5"/>
    <n v="151.21"/>
    <n v="0.15"/>
    <n v="77.12"/>
    <n v="642.64250000000004"/>
    <n v="385.6"/>
    <n v="257.04250000000002"/>
    <n v="0.39997743691087967"/>
    <n v="2026"/>
    <s v="Q3"/>
    <n v="8"/>
    <s v="Aug"/>
  </r>
  <r>
    <n v="1642"/>
    <d v="2026-08-31T00:00:00"/>
    <n v="2026"/>
    <s v="Q8"/>
    <n v="8"/>
    <x v="7"/>
    <x v="3"/>
    <x v="8"/>
    <x v="3"/>
    <s v="New"/>
    <x v="4"/>
    <x v="10"/>
    <n v="1"/>
    <n v="40.770000000000003"/>
    <n v="0"/>
    <n v="15.13"/>
    <n v="40.770000000000003"/>
    <n v="15.13"/>
    <n v="25.64"/>
    <n v="0.62889379445670834"/>
    <n v="2026"/>
    <s v="Q3"/>
    <n v="8"/>
    <s v="Aug"/>
  </r>
  <r>
    <n v="2146"/>
    <d v="2026-08-31T00:00:00"/>
    <n v="2026"/>
    <s v="Q8"/>
    <n v="8"/>
    <x v="7"/>
    <x v="0"/>
    <x v="0"/>
    <x v="3"/>
    <s v="New"/>
    <x v="4"/>
    <x v="14"/>
    <n v="1"/>
    <n v="35.47"/>
    <n v="0.05"/>
    <n v="14.1"/>
    <n v="33.6965"/>
    <n v="14.1"/>
    <n v="19.596499999999999"/>
    <n v="0.58155891561438122"/>
    <n v="2026"/>
    <s v="Q3"/>
    <n v="8"/>
    <s v="Aug"/>
  </r>
  <r>
    <n v="2629"/>
    <d v="2026-08-31T00:00:00"/>
    <n v="2026"/>
    <s v="Q8"/>
    <n v="8"/>
    <x v="7"/>
    <x v="3"/>
    <x v="8"/>
    <x v="0"/>
    <s v="Returning"/>
    <x v="0"/>
    <x v="0"/>
    <n v="1"/>
    <n v="81.72"/>
    <n v="0"/>
    <n v="42.38"/>
    <n v="81.72"/>
    <n v="42.38"/>
    <n v="39.339999999999996"/>
    <n v="0.48139990210474787"/>
    <n v="2026"/>
    <s v="Q3"/>
    <n v="8"/>
    <s v="Aug"/>
  </r>
  <r>
    <n v="2870"/>
    <d v="2026-08-31T00:00:00"/>
    <n v="2026"/>
    <s v="Q8"/>
    <n v="8"/>
    <x v="7"/>
    <x v="3"/>
    <x v="7"/>
    <x v="0"/>
    <s v="New"/>
    <x v="2"/>
    <x v="9"/>
    <n v="1"/>
    <n v="45.84"/>
    <n v="0"/>
    <n v="17.84"/>
    <n v="45.84"/>
    <n v="17.84"/>
    <n v="28.000000000000004"/>
    <n v="0.61082024432809778"/>
    <n v="2026"/>
    <s v="Q3"/>
    <n v="8"/>
    <s v="Aug"/>
  </r>
  <r>
    <n v="2975"/>
    <d v="2026-08-31T00:00:00"/>
    <n v="2026"/>
    <s v="Q8"/>
    <n v="8"/>
    <x v="7"/>
    <x v="1"/>
    <x v="12"/>
    <x v="0"/>
    <s v="New"/>
    <x v="2"/>
    <x v="9"/>
    <n v="1"/>
    <n v="46.59"/>
    <n v="0"/>
    <n v="18.47"/>
    <n v="46.59"/>
    <n v="18.47"/>
    <n v="28.120000000000005"/>
    <n v="0.60356299635114841"/>
    <n v="2026"/>
    <s v="Q3"/>
    <n v="8"/>
    <s v="Aug"/>
  </r>
  <r>
    <n v="3163"/>
    <d v="2026-08-31T00:00:00"/>
    <n v="2026"/>
    <s v="Q8"/>
    <n v="8"/>
    <x v="7"/>
    <x v="0"/>
    <x v="15"/>
    <x v="2"/>
    <s v="Business"/>
    <x v="1"/>
    <x v="17"/>
    <n v="1"/>
    <n v="69.959999999999994"/>
    <n v="0"/>
    <n v="32.340000000000003"/>
    <n v="69.959999999999994"/>
    <n v="32.340000000000003"/>
    <n v="37.61999999999999"/>
    <n v="0.53773584905660365"/>
    <n v="2026"/>
    <s v="Q3"/>
    <n v="8"/>
    <s v="Aug"/>
  </r>
  <r>
    <n v="94"/>
    <d v="2026-09-01T00:00:00"/>
    <n v="2026"/>
    <s v="Q9"/>
    <n v="9"/>
    <x v="8"/>
    <x v="1"/>
    <x v="6"/>
    <x v="2"/>
    <s v="Returning"/>
    <x v="0"/>
    <x v="4"/>
    <n v="5"/>
    <n v="50.76"/>
    <n v="0"/>
    <n v="22.89"/>
    <n v="253.79999999999998"/>
    <n v="114.45"/>
    <n v="139.34999999999997"/>
    <n v="0.54905437352245856"/>
    <n v="2026"/>
    <s v="Q3"/>
    <n v="9"/>
    <s v="Sep"/>
  </r>
  <r>
    <n v="271"/>
    <d v="2026-09-01T00:00:00"/>
    <n v="2026"/>
    <s v="Q9"/>
    <n v="9"/>
    <x v="8"/>
    <x v="1"/>
    <x v="12"/>
    <x v="3"/>
    <s v="Returning"/>
    <x v="1"/>
    <x v="1"/>
    <n v="1"/>
    <n v="94.29"/>
    <n v="0.1"/>
    <n v="45.12"/>
    <n v="84.861000000000004"/>
    <n v="45.12"/>
    <n v="39.741000000000007"/>
    <n v="0.46830699614663984"/>
    <n v="2026"/>
    <s v="Q3"/>
    <n v="9"/>
    <s v="Sep"/>
  </r>
  <r>
    <n v="1481"/>
    <d v="2026-09-01T00:00:00"/>
    <n v="2026"/>
    <s v="Q9"/>
    <n v="9"/>
    <x v="8"/>
    <x v="1"/>
    <x v="12"/>
    <x v="1"/>
    <s v="Business"/>
    <x v="0"/>
    <x v="0"/>
    <n v="6"/>
    <n v="81.430000000000007"/>
    <n v="0.05"/>
    <n v="42.24"/>
    <n v="464.15100000000001"/>
    <n v="253.44"/>
    <n v="210.71100000000001"/>
    <n v="0.45397079829624415"/>
    <n v="2026"/>
    <s v="Q3"/>
    <n v="9"/>
    <s v="Sep"/>
  </r>
  <r>
    <n v="1663"/>
    <d v="2026-09-01T00:00:00"/>
    <n v="2026"/>
    <s v="Q9"/>
    <n v="9"/>
    <x v="8"/>
    <x v="2"/>
    <x v="5"/>
    <x v="0"/>
    <s v="Returning"/>
    <x v="2"/>
    <x v="9"/>
    <n v="1"/>
    <n v="45.54"/>
    <n v="0.1"/>
    <n v="18.440000000000001"/>
    <n v="40.985999999999997"/>
    <n v="18.440000000000001"/>
    <n v="22.545999999999996"/>
    <n v="0.5500902747279558"/>
    <n v="2026"/>
    <s v="Q3"/>
    <n v="9"/>
    <s v="Sep"/>
  </r>
  <r>
    <n v="2866"/>
    <d v="2026-09-01T00:00:00"/>
    <n v="2026"/>
    <s v="Q9"/>
    <n v="9"/>
    <x v="8"/>
    <x v="0"/>
    <x v="15"/>
    <x v="3"/>
    <s v="Returning"/>
    <x v="1"/>
    <x v="11"/>
    <n v="2"/>
    <n v="156.63999999999999"/>
    <n v="0.1"/>
    <n v="80.09"/>
    <n v="281.952"/>
    <n v="160.18"/>
    <n v="121.77199999999999"/>
    <n v="0.43188911587787987"/>
    <n v="2026"/>
    <s v="Q3"/>
    <n v="9"/>
    <s v="Sep"/>
  </r>
  <r>
    <n v="3288"/>
    <d v="2026-09-01T00:00:00"/>
    <n v="2026"/>
    <s v="Q9"/>
    <n v="9"/>
    <x v="8"/>
    <x v="3"/>
    <x v="7"/>
    <x v="3"/>
    <s v="Business"/>
    <x v="1"/>
    <x v="17"/>
    <n v="1"/>
    <n v="72.81"/>
    <n v="0"/>
    <n v="32.299999999999997"/>
    <n v="72.81"/>
    <n v="32.299999999999997"/>
    <n v="40.510000000000005"/>
    <n v="0.55637961818431536"/>
    <n v="2026"/>
    <s v="Q3"/>
    <n v="9"/>
    <s v="Sep"/>
  </r>
  <r>
    <n v="3426"/>
    <d v="2026-09-01T00:00:00"/>
    <n v="2026"/>
    <s v="Q9"/>
    <n v="9"/>
    <x v="8"/>
    <x v="1"/>
    <x v="11"/>
    <x v="2"/>
    <s v="New"/>
    <x v="3"/>
    <x v="13"/>
    <n v="6"/>
    <n v="80.319999999999993"/>
    <n v="0"/>
    <n v="38.42"/>
    <n v="481.91999999999996"/>
    <n v="230.52"/>
    <n v="251.39999999999995"/>
    <n v="0.52166334661354574"/>
    <n v="2026"/>
    <s v="Q3"/>
    <n v="9"/>
    <s v="Sep"/>
  </r>
  <r>
    <n v="4826"/>
    <d v="2026-09-01T00:00:00"/>
    <n v="2026"/>
    <s v="Q9"/>
    <n v="9"/>
    <x v="8"/>
    <x v="3"/>
    <x v="13"/>
    <x v="2"/>
    <s v="Returning"/>
    <x v="2"/>
    <x v="18"/>
    <n v="5"/>
    <n v="166.81"/>
    <n v="0.05"/>
    <n v="89.24"/>
    <n v="792.34749999999997"/>
    <n v="446.2"/>
    <n v="346.14749999999998"/>
    <n v="0.43686324497774021"/>
    <n v="2026"/>
    <s v="Q3"/>
    <n v="9"/>
    <s v="Sep"/>
  </r>
  <r>
    <n v="662"/>
    <d v="2026-09-02T00:00:00"/>
    <n v="2026"/>
    <s v="Q9"/>
    <n v="9"/>
    <x v="8"/>
    <x v="3"/>
    <x v="13"/>
    <x v="0"/>
    <s v="New"/>
    <x v="4"/>
    <x v="10"/>
    <n v="1"/>
    <n v="40.56"/>
    <n v="0.15"/>
    <n v="14.28"/>
    <n v="34.475999999999999"/>
    <n v="14.28"/>
    <n v="20.195999999999998"/>
    <n v="0.58579881656804733"/>
    <n v="2026"/>
    <s v="Q3"/>
    <n v="9"/>
    <s v="Sep"/>
  </r>
  <r>
    <n v="1393"/>
    <d v="2026-09-02T00:00:00"/>
    <n v="2026"/>
    <s v="Q9"/>
    <n v="9"/>
    <x v="8"/>
    <x v="2"/>
    <x v="16"/>
    <x v="0"/>
    <s v="Returning"/>
    <x v="2"/>
    <x v="18"/>
    <n v="2"/>
    <n v="162.4"/>
    <n v="0.1"/>
    <n v="88.04"/>
    <n v="292.32"/>
    <n v="176.08"/>
    <n v="116.23999999999998"/>
    <n v="0.39764641488779412"/>
    <n v="2026"/>
    <s v="Q3"/>
    <n v="9"/>
    <s v="Sep"/>
  </r>
  <r>
    <n v="1568"/>
    <d v="2026-09-02T00:00:00"/>
    <n v="2026"/>
    <s v="Q9"/>
    <n v="9"/>
    <x v="8"/>
    <x v="0"/>
    <x v="15"/>
    <x v="2"/>
    <s v="Returning"/>
    <x v="4"/>
    <x v="12"/>
    <n v="5"/>
    <n v="123.09"/>
    <n v="0"/>
    <n v="70.3"/>
    <n v="615.45000000000005"/>
    <n v="351.5"/>
    <n v="263.95000000000005"/>
    <n v="0.42887318222438869"/>
    <n v="2026"/>
    <s v="Q3"/>
    <n v="9"/>
    <s v="Sep"/>
  </r>
  <r>
    <n v="2428"/>
    <d v="2026-09-02T00:00:00"/>
    <n v="2026"/>
    <s v="Q9"/>
    <n v="9"/>
    <x v="8"/>
    <x v="1"/>
    <x v="6"/>
    <x v="3"/>
    <s v="New"/>
    <x v="2"/>
    <x v="2"/>
    <n v="1"/>
    <n v="36.69"/>
    <n v="0"/>
    <n v="13.92"/>
    <n v="36.69"/>
    <n v="13.92"/>
    <n v="22.769999999999996"/>
    <n v="0.6206050695012264"/>
    <n v="2026"/>
    <s v="Q3"/>
    <n v="9"/>
    <s v="Sep"/>
  </r>
  <r>
    <n v="2890"/>
    <d v="2026-09-02T00:00:00"/>
    <n v="2026"/>
    <s v="Q9"/>
    <n v="9"/>
    <x v="8"/>
    <x v="2"/>
    <x v="3"/>
    <x v="0"/>
    <s v="Business"/>
    <x v="2"/>
    <x v="15"/>
    <n v="4"/>
    <n v="130.43"/>
    <n v="0"/>
    <n v="66.849999999999994"/>
    <n v="521.72"/>
    <n v="267.39999999999998"/>
    <n v="254.32000000000005"/>
    <n v="0.48746454036648018"/>
    <n v="2026"/>
    <s v="Q3"/>
    <n v="9"/>
    <s v="Sep"/>
  </r>
  <r>
    <n v="2108"/>
    <d v="2026-09-03T00:00:00"/>
    <n v="2026"/>
    <s v="Q9"/>
    <n v="9"/>
    <x v="8"/>
    <x v="1"/>
    <x v="11"/>
    <x v="0"/>
    <s v="Returning"/>
    <x v="1"/>
    <x v="3"/>
    <n v="1"/>
    <n v="146.13999999999999"/>
    <n v="0"/>
    <n v="81.040000000000006"/>
    <n v="146.13999999999999"/>
    <n v="81.040000000000006"/>
    <n v="65.09999999999998"/>
    <n v="0.44546325441357593"/>
    <n v="2026"/>
    <s v="Q3"/>
    <n v="9"/>
    <s v="Sep"/>
  </r>
  <r>
    <n v="2340"/>
    <d v="2026-09-03T00:00:00"/>
    <n v="2026"/>
    <s v="Q9"/>
    <n v="9"/>
    <x v="8"/>
    <x v="1"/>
    <x v="14"/>
    <x v="2"/>
    <s v="New"/>
    <x v="3"/>
    <x v="5"/>
    <n v="4"/>
    <n v="332.93"/>
    <n v="0"/>
    <n v="193.56"/>
    <n v="1331.72"/>
    <n v="774.24"/>
    <n v="557.48"/>
    <n v="0.41861652599645571"/>
    <n v="2026"/>
    <s v="Q3"/>
    <n v="9"/>
    <s v="Sep"/>
  </r>
  <r>
    <n v="3078"/>
    <d v="2026-09-03T00:00:00"/>
    <n v="2026"/>
    <s v="Q9"/>
    <n v="9"/>
    <x v="8"/>
    <x v="1"/>
    <x v="14"/>
    <x v="2"/>
    <s v="Business"/>
    <x v="3"/>
    <x v="19"/>
    <n v="4"/>
    <n v="122.43"/>
    <n v="0"/>
    <n v="61.5"/>
    <n v="489.72"/>
    <n v="246"/>
    <n v="243.72000000000003"/>
    <n v="0.49767213918157316"/>
    <n v="2026"/>
    <s v="Q3"/>
    <n v="9"/>
    <s v="Sep"/>
  </r>
  <r>
    <n v="3575"/>
    <d v="2026-09-03T00:00:00"/>
    <n v="2026"/>
    <s v="Q9"/>
    <n v="9"/>
    <x v="8"/>
    <x v="2"/>
    <x v="2"/>
    <x v="3"/>
    <s v="Returning"/>
    <x v="0"/>
    <x v="0"/>
    <n v="3"/>
    <n v="81.12"/>
    <n v="0.1"/>
    <n v="41.78"/>
    <n v="219.02400000000003"/>
    <n v="125.34"/>
    <n v="93.684000000000026"/>
    <n v="0.42773394696471628"/>
    <n v="2026"/>
    <s v="Q3"/>
    <n v="9"/>
    <s v="Sep"/>
  </r>
  <r>
    <n v="3700"/>
    <d v="2026-09-03T00:00:00"/>
    <n v="2026"/>
    <s v="Q9"/>
    <n v="9"/>
    <x v="8"/>
    <x v="1"/>
    <x v="14"/>
    <x v="0"/>
    <s v="Returning"/>
    <x v="2"/>
    <x v="18"/>
    <n v="1"/>
    <n v="168.54"/>
    <n v="0.05"/>
    <n v="87.82"/>
    <n v="160.11299999999997"/>
    <n v="87.82"/>
    <n v="72.292999999999978"/>
    <n v="0.45151236938911887"/>
    <n v="2026"/>
    <s v="Q3"/>
    <n v="9"/>
    <s v="Sep"/>
  </r>
  <r>
    <n v="3762"/>
    <d v="2026-09-03T00:00:00"/>
    <n v="2026"/>
    <s v="Q9"/>
    <n v="9"/>
    <x v="8"/>
    <x v="0"/>
    <x v="0"/>
    <x v="2"/>
    <s v="New"/>
    <x v="0"/>
    <x v="6"/>
    <n v="4"/>
    <n v="39.61"/>
    <n v="0.1"/>
    <n v="16.829999999999998"/>
    <n v="142.596"/>
    <n v="67.319999999999993"/>
    <n v="75.27600000000001"/>
    <n v="0.52789699570815452"/>
    <n v="2026"/>
    <s v="Q3"/>
    <n v="9"/>
    <s v="Sep"/>
  </r>
  <r>
    <n v="2790"/>
    <d v="2026-09-04T00:00:00"/>
    <n v="2026"/>
    <s v="Q9"/>
    <n v="9"/>
    <x v="8"/>
    <x v="3"/>
    <x v="8"/>
    <x v="0"/>
    <s v="Returning"/>
    <x v="4"/>
    <x v="10"/>
    <n v="1"/>
    <n v="39.85"/>
    <n v="0.1"/>
    <n v="14.96"/>
    <n v="35.865000000000002"/>
    <n v="14.96"/>
    <n v="20.905000000000001"/>
    <n v="0.58288024536456151"/>
    <n v="2026"/>
    <s v="Q3"/>
    <n v="9"/>
    <s v="Sep"/>
  </r>
  <r>
    <n v="4149"/>
    <d v="2026-09-04T00:00:00"/>
    <n v="2026"/>
    <s v="Q9"/>
    <n v="9"/>
    <x v="8"/>
    <x v="3"/>
    <x v="8"/>
    <x v="0"/>
    <s v="New"/>
    <x v="4"/>
    <x v="10"/>
    <n v="1"/>
    <n v="40.51"/>
    <n v="0.05"/>
    <n v="14.7"/>
    <n v="38.484499999999997"/>
    <n v="14.7"/>
    <n v="23.784499999999998"/>
    <n v="0.6180280372617547"/>
    <n v="2026"/>
    <s v="Q3"/>
    <n v="9"/>
    <s v="Sep"/>
  </r>
  <r>
    <n v="1955"/>
    <d v="2026-09-05T00:00:00"/>
    <n v="2026"/>
    <s v="Q9"/>
    <n v="9"/>
    <x v="8"/>
    <x v="1"/>
    <x v="12"/>
    <x v="0"/>
    <s v="Returning"/>
    <x v="3"/>
    <x v="19"/>
    <n v="1"/>
    <n v="121.59"/>
    <n v="0"/>
    <n v="62.44"/>
    <n v="121.59"/>
    <n v="62.44"/>
    <n v="59.150000000000006"/>
    <n v="0.4864709268854347"/>
    <n v="2026"/>
    <s v="Q3"/>
    <n v="9"/>
    <s v="Sep"/>
  </r>
  <r>
    <n v="2077"/>
    <d v="2026-09-05T00:00:00"/>
    <n v="2026"/>
    <s v="Q9"/>
    <n v="9"/>
    <x v="8"/>
    <x v="3"/>
    <x v="8"/>
    <x v="1"/>
    <s v="Business"/>
    <x v="1"/>
    <x v="11"/>
    <n v="4"/>
    <n v="152.99"/>
    <n v="0.15"/>
    <n v="77.12"/>
    <n v="520.16600000000005"/>
    <n v="308.48"/>
    <n v="211.68600000000004"/>
    <n v="0.40695854784818697"/>
    <n v="2026"/>
    <s v="Q3"/>
    <n v="9"/>
    <s v="Sep"/>
  </r>
  <r>
    <n v="2879"/>
    <d v="2026-09-05T00:00:00"/>
    <n v="2026"/>
    <s v="Q9"/>
    <n v="9"/>
    <x v="8"/>
    <x v="2"/>
    <x v="10"/>
    <x v="0"/>
    <s v="Business"/>
    <x v="2"/>
    <x v="2"/>
    <n v="3"/>
    <n v="36.19"/>
    <n v="0.1"/>
    <n v="13.97"/>
    <n v="97.712999999999994"/>
    <n v="41.910000000000004"/>
    <n v="55.80299999999999"/>
    <n v="0.57109084768659235"/>
    <n v="2026"/>
    <s v="Q3"/>
    <n v="9"/>
    <s v="Sep"/>
  </r>
  <r>
    <n v="3353"/>
    <d v="2026-09-05T00:00:00"/>
    <n v="2026"/>
    <s v="Q9"/>
    <n v="9"/>
    <x v="8"/>
    <x v="2"/>
    <x v="16"/>
    <x v="2"/>
    <s v="New"/>
    <x v="1"/>
    <x v="3"/>
    <n v="2"/>
    <n v="142.44"/>
    <n v="0"/>
    <n v="77.33"/>
    <n v="284.88"/>
    <n v="154.66"/>
    <n v="130.22"/>
    <n v="0.45710474585790506"/>
    <n v="2026"/>
    <s v="Q3"/>
    <n v="9"/>
    <s v="Sep"/>
  </r>
  <r>
    <n v="3514"/>
    <d v="2026-09-05T00:00:00"/>
    <n v="2026"/>
    <s v="Q9"/>
    <n v="9"/>
    <x v="8"/>
    <x v="1"/>
    <x v="6"/>
    <x v="0"/>
    <s v="New"/>
    <x v="2"/>
    <x v="15"/>
    <n v="2"/>
    <n v="133.81"/>
    <n v="0"/>
    <n v="66.78"/>
    <n v="267.62"/>
    <n v="133.56"/>
    <n v="134.06"/>
    <n v="0.5009341603766535"/>
    <n v="2026"/>
    <s v="Q3"/>
    <n v="9"/>
    <s v="Sep"/>
  </r>
  <r>
    <n v="3964"/>
    <d v="2026-09-05T00:00:00"/>
    <n v="2026"/>
    <s v="Q9"/>
    <n v="9"/>
    <x v="8"/>
    <x v="1"/>
    <x v="12"/>
    <x v="2"/>
    <s v="New"/>
    <x v="4"/>
    <x v="10"/>
    <n v="2"/>
    <n v="40.49"/>
    <n v="0.15"/>
    <n v="14.32"/>
    <n v="68.832999999999998"/>
    <n v="28.64"/>
    <n v="40.192999999999998"/>
    <n v="0.58392050324698908"/>
    <n v="2026"/>
    <s v="Q3"/>
    <n v="9"/>
    <s v="Sep"/>
  </r>
  <r>
    <n v="4599"/>
    <d v="2026-09-05T00:00:00"/>
    <n v="2026"/>
    <s v="Q9"/>
    <n v="9"/>
    <x v="8"/>
    <x v="2"/>
    <x v="2"/>
    <x v="0"/>
    <s v="Business"/>
    <x v="3"/>
    <x v="7"/>
    <n v="4"/>
    <n v="198.1"/>
    <n v="0"/>
    <n v="101.61"/>
    <n v="792.4"/>
    <n v="406.44"/>
    <n v="385.96"/>
    <n v="0.48707723372034323"/>
    <n v="2026"/>
    <s v="Q3"/>
    <n v="9"/>
    <s v="Sep"/>
  </r>
  <r>
    <n v="5030"/>
    <d v="2026-09-05T00:00:00"/>
    <n v="2026"/>
    <s v="Q9"/>
    <n v="9"/>
    <x v="8"/>
    <x v="1"/>
    <x v="12"/>
    <x v="2"/>
    <s v="New"/>
    <x v="0"/>
    <x v="0"/>
    <n v="1"/>
    <n v="83.73"/>
    <n v="0.15"/>
    <n v="43.34"/>
    <n v="71.170500000000004"/>
    <n v="43.34"/>
    <n v="27.830500000000001"/>
    <n v="0.39103982689457006"/>
    <n v="2026"/>
    <s v="Q3"/>
    <n v="9"/>
    <s v="Sep"/>
  </r>
  <r>
    <n v="1593"/>
    <d v="2026-09-06T00:00:00"/>
    <n v="2026"/>
    <s v="Q9"/>
    <n v="9"/>
    <x v="8"/>
    <x v="1"/>
    <x v="14"/>
    <x v="2"/>
    <s v="New"/>
    <x v="3"/>
    <x v="7"/>
    <n v="2"/>
    <n v="194.92"/>
    <n v="0"/>
    <n v="102.66"/>
    <n v="389.84"/>
    <n v="205.32"/>
    <n v="184.51999999999998"/>
    <n v="0.47332238867227577"/>
    <n v="2026"/>
    <s v="Q3"/>
    <n v="9"/>
    <s v="Sep"/>
  </r>
  <r>
    <n v="1818"/>
    <d v="2026-09-06T00:00:00"/>
    <n v="2026"/>
    <s v="Q9"/>
    <n v="9"/>
    <x v="8"/>
    <x v="1"/>
    <x v="12"/>
    <x v="2"/>
    <s v="New"/>
    <x v="2"/>
    <x v="18"/>
    <n v="1"/>
    <n v="161.03"/>
    <n v="0"/>
    <n v="89.86"/>
    <n v="161.03"/>
    <n v="89.86"/>
    <n v="71.17"/>
    <n v="0.44196733527914056"/>
    <n v="2026"/>
    <s v="Q3"/>
    <n v="9"/>
    <s v="Sep"/>
  </r>
  <r>
    <n v="2370"/>
    <d v="2026-09-06T00:00:00"/>
    <n v="2026"/>
    <s v="Q9"/>
    <n v="9"/>
    <x v="8"/>
    <x v="3"/>
    <x v="4"/>
    <x v="3"/>
    <s v="New"/>
    <x v="4"/>
    <x v="14"/>
    <n v="1"/>
    <n v="35.68"/>
    <n v="0.05"/>
    <n v="13.76"/>
    <n v="33.896000000000001"/>
    <n v="13.76"/>
    <n v="20.136000000000003"/>
    <n v="0.59405239556289835"/>
    <n v="2026"/>
    <s v="Q3"/>
    <n v="9"/>
    <s v="Sep"/>
  </r>
  <r>
    <n v="2726"/>
    <d v="2026-09-06T00:00:00"/>
    <n v="2026"/>
    <s v="Q9"/>
    <n v="9"/>
    <x v="8"/>
    <x v="1"/>
    <x v="6"/>
    <x v="0"/>
    <s v="New"/>
    <x v="0"/>
    <x v="6"/>
    <n v="1"/>
    <n v="39.68"/>
    <n v="0.05"/>
    <n v="16.63"/>
    <n v="37.695999999999998"/>
    <n v="16.63"/>
    <n v="21.065999999999999"/>
    <n v="0.55883913412563668"/>
    <n v="2026"/>
    <s v="Q3"/>
    <n v="9"/>
    <s v="Sep"/>
  </r>
  <r>
    <n v="2755"/>
    <d v="2026-09-06T00:00:00"/>
    <n v="2026"/>
    <s v="Q9"/>
    <n v="9"/>
    <x v="8"/>
    <x v="2"/>
    <x v="10"/>
    <x v="0"/>
    <s v="New"/>
    <x v="1"/>
    <x v="3"/>
    <n v="3"/>
    <n v="146.22"/>
    <n v="0"/>
    <n v="80.13"/>
    <n v="438.65999999999997"/>
    <n v="240.39"/>
    <n v="198.26999999999998"/>
    <n v="0.4519901518260156"/>
    <n v="2026"/>
    <s v="Q3"/>
    <n v="9"/>
    <s v="Sep"/>
  </r>
  <r>
    <n v="3187"/>
    <d v="2026-09-06T00:00:00"/>
    <n v="2026"/>
    <s v="Q9"/>
    <n v="9"/>
    <x v="8"/>
    <x v="3"/>
    <x v="7"/>
    <x v="2"/>
    <s v="Returning"/>
    <x v="1"/>
    <x v="17"/>
    <n v="1"/>
    <n v="71.680000000000007"/>
    <n v="0"/>
    <n v="31.87"/>
    <n v="71.680000000000007"/>
    <n v="31.87"/>
    <n v="39.81"/>
    <n v="0.5553850446428571"/>
    <n v="2026"/>
    <s v="Q3"/>
    <n v="9"/>
    <s v="Sep"/>
  </r>
  <r>
    <n v="3471"/>
    <d v="2026-09-06T00:00:00"/>
    <n v="2026"/>
    <s v="Q9"/>
    <n v="9"/>
    <x v="8"/>
    <x v="2"/>
    <x v="10"/>
    <x v="3"/>
    <s v="New"/>
    <x v="4"/>
    <x v="16"/>
    <n v="2"/>
    <n v="51.77"/>
    <n v="0"/>
    <n v="21.46"/>
    <n v="103.54"/>
    <n v="42.92"/>
    <n v="60.620000000000005"/>
    <n v="0.58547421286459345"/>
    <n v="2026"/>
    <s v="Q3"/>
    <n v="9"/>
    <s v="Sep"/>
  </r>
  <r>
    <n v="3529"/>
    <d v="2026-09-06T00:00:00"/>
    <n v="2026"/>
    <s v="Q9"/>
    <n v="9"/>
    <x v="8"/>
    <x v="2"/>
    <x v="5"/>
    <x v="1"/>
    <s v="Returning"/>
    <x v="4"/>
    <x v="10"/>
    <n v="4"/>
    <n v="39.4"/>
    <n v="0.15"/>
    <n v="14.95"/>
    <n v="133.95999999999998"/>
    <n v="59.8"/>
    <n v="74.159999999999982"/>
    <n v="0.55359808898178553"/>
    <n v="2026"/>
    <s v="Q3"/>
    <n v="9"/>
    <s v="Sep"/>
  </r>
  <r>
    <n v="3549"/>
    <d v="2026-09-06T00:00:00"/>
    <n v="2026"/>
    <s v="Q9"/>
    <n v="9"/>
    <x v="8"/>
    <x v="3"/>
    <x v="8"/>
    <x v="0"/>
    <s v="New"/>
    <x v="2"/>
    <x v="9"/>
    <n v="1"/>
    <n v="47.17"/>
    <n v="0"/>
    <n v="18.64"/>
    <n v="47.17"/>
    <n v="18.64"/>
    <n v="28.53"/>
    <n v="0.60483358066567738"/>
    <n v="2026"/>
    <s v="Q3"/>
    <n v="9"/>
    <s v="Sep"/>
  </r>
  <r>
    <n v="4003"/>
    <d v="2026-09-06T00:00:00"/>
    <n v="2026"/>
    <s v="Q9"/>
    <n v="9"/>
    <x v="8"/>
    <x v="3"/>
    <x v="4"/>
    <x v="3"/>
    <s v="Returning"/>
    <x v="4"/>
    <x v="16"/>
    <n v="2"/>
    <n v="50.41"/>
    <n v="0.1"/>
    <n v="22.05"/>
    <n v="90.738"/>
    <n v="44.1"/>
    <n v="46.637999999999998"/>
    <n v="0.51398532037294187"/>
    <n v="2026"/>
    <s v="Q3"/>
    <n v="9"/>
    <s v="Sep"/>
  </r>
  <r>
    <n v="4613"/>
    <d v="2026-09-06T00:00:00"/>
    <n v="2026"/>
    <s v="Q9"/>
    <n v="9"/>
    <x v="8"/>
    <x v="3"/>
    <x v="13"/>
    <x v="0"/>
    <s v="Business"/>
    <x v="0"/>
    <x v="0"/>
    <n v="4"/>
    <n v="80.38"/>
    <n v="0.1"/>
    <n v="42.55"/>
    <n v="289.36799999999999"/>
    <n v="170.2"/>
    <n v="119.16800000000001"/>
    <n v="0.41182162505874875"/>
    <n v="2026"/>
    <s v="Q3"/>
    <n v="9"/>
    <s v="Sep"/>
  </r>
  <r>
    <n v="75"/>
    <d v="2026-09-07T00:00:00"/>
    <n v="2026"/>
    <s v="Q9"/>
    <n v="9"/>
    <x v="8"/>
    <x v="0"/>
    <x v="0"/>
    <x v="0"/>
    <s v="Business"/>
    <x v="4"/>
    <x v="10"/>
    <n v="2"/>
    <n v="40.78"/>
    <n v="0"/>
    <n v="15.04"/>
    <n v="81.56"/>
    <n v="30.08"/>
    <n v="51.480000000000004"/>
    <n v="0.63119176066699367"/>
    <n v="2026"/>
    <s v="Q3"/>
    <n v="9"/>
    <s v="Sep"/>
  </r>
  <r>
    <n v="601"/>
    <d v="2026-09-07T00:00:00"/>
    <n v="2026"/>
    <s v="Q9"/>
    <n v="9"/>
    <x v="8"/>
    <x v="1"/>
    <x v="12"/>
    <x v="0"/>
    <s v="Returning"/>
    <x v="1"/>
    <x v="3"/>
    <n v="1"/>
    <n v="141.69"/>
    <n v="0"/>
    <n v="80.34"/>
    <n v="141.69"/>
    <n v="80.34"/>
    <n v="61.349999999999994"/>
    <n v="0.43298750793986868"/>
    <n v="2026"/>
    <s v="Q3"/>
    <n v="9"/>
    <s v="Sep"/>
  </r>
  <r>
    <n v="1617"/>
    <d v="2026-09-07T00:00:00"/>
    <n v="2026"/>
    <s v="Q9"/>
    <n v="9"/>
    <x v="8"/>
    <x v="3"/>
    <x v="8"/>
    <x v="0"/>
    <s v="New"/>
    <x v="3"/>
    <x v="13"/>
    <n v="1"/>
    <n v="83.28"/>
    <n v="0.1"/>
    <n v="39.75"/>
    <n v="74.951999999999998"/>
    <n v="39.75"/>
    <n v="35.201999999999998"/>
    <n v="0.46966058277297468"/>
    <n v="2026"/>
    <s v="Q3"/>
    <n v="9"/>
    <s v="Sep"/>
  </r>
  <r>
    <n v="2305"/>
    <d v="2026-09-07T00:00:00"/>
    <n v="2026"/>
    <s v="Q9"/>
    <n v="9"/>
    <x v="8"/>
    <x v="3"/>
    <x v="7"/>
    <x v="3"/>
    <s v="Returning"/>
    <x v="3"/>
    <x v="13"/>
    <n v="2"/>
    <n v="82.43"/>
    <n v="0"/>
    <n v="40.51"/>
    <n v="164.86"/>
    <n v="81.02"/>
    <n v="83.840000000000018"/>
    <n v="0.50855271139148372"/>
    <n v="2026"/>
    <s v="Q3"/>
    <n v="9"/>
    <s v="Sep"/>
  </r>
  <r>
    <n v="2344"/>
    <d v="2026-09-07T00:00:00"/>
    <n v="2026"/>
    <s v="Q9"/>
    <n v="9"/>
    <x v="8"/>
    <x v="0"/>
    <x v="15"/>
    <x v="3"/>
    <s v="New"/>
    <x v="4"/>
    <x v="14"/>
    <n v="4"/>
    <n v="36.380000000000003"/>
    <n v="0"/>
    <n v="14.16"/>
    <n v="145.52000000000001"/>
    <n v="56.64"/>
    <n v="88.88000000000001"/>
    <n v="0.61077515118196812"/>
    <n v="2026"/>
    <s v="Q3"/>
    <n v="9"/>
    <s v="Sep"/>
  </r>
  <r>
    <n v="2601"/>
    <d v="2026-09-07T00:00:00"/>
    <n v="2026"/>
    <s v="Q9"/>
    <n v="9"/>
    <x v="8"/>
    <x v="1"/>
    <x v="11"/>
    <x v="0"/>
    <s v="New"/>
    <x v="0"/>
    <x v="0"/>
    <n v="1"/>
    <n v="82.86"/>
    <n v="0"/>
    <n v="43.33"/>
    <n v="82.86"/>
    <n v="43.33"/>
    <n v="39.53"/>
    <n v="0.47706975621530295"/>
    <n v="2026"/>
    <s v="Q3"/>
    <n v="9"/>
    <s v="Sep"/>
  </r>
  <r>
    <n v="2831"/>
    <d v="2026-09-07T00:00:00"/>
    <n v="2026"/>
    <s v="Q9"/>
    <n v="9"/>
    <x v="8"/>
    <x v="0"/>
    <x v="9"/>
    <x v="0"/>
    <s v="New"/>
    <x v="2"/>
    <x v="9"/>
    <n v="1"/>
    <n v="46.44"/>
    <n v="0.05"/>
    <n v="17.88"/>
    <n v="44.117999999999995"/>
    <n v="17.88"/>
    <n v="26.237999999999996"/>
    <n v="0.59472324221406225"/>
    <n v="2026"/>
    <s v="Q3"/>
    <n v="9"/>
    <s v="Sep"/>
  </r>
  <r>
    <n v="2845"/>
    <d v="2026-09-07T00:00:00"/>
    <n v="2026"/>
    <s v="Q9"/>
    <n v="9"/>
    <x v="8"/>
    <x v="0"/>
    <x v="0"/>
    <x v="1"/>
    <s v="Business"/>
    <x v="2"/>
    <x v="15"/>
    <n v="4"/>
    <n v="133.26"/>
    <n v="0.1"/>
    <n v="68.77"/>
    <n v="479.73599999999999"/>
    <n v="275.08"/>
    <n v="204.65600000000001"/>
    <n v="0.42660129738022579"/>
    <n v="2026"/>
    <s v="Q3"/>
    <n v="9"/>
    <s v="Sep"/>
  </r>
  <r>
    <n v="3679"/>
    <d v="2026-09-07T00:00:00"/>
    <n v="2026"/>
    <s v="Q9"/>
    <n v="9"/>
    <x v="8"/>
    <x v="1"/>
    <x v="12"/>
    <x v="3"/>
    <s v="New"/>
    <x v="1"/>
    <x v="3"/>
    <n v="1"/>
    <n v="147.36000000000001"/>
    <n v="0"/>
    <n v="81.599999999999994"/>
    <n v="147.36000000000001"/>
    <n v="81.599999999999994"/>
    <n v="65.760000000000019"/>
    <n v="0.44625407166123787"/>
    <n v="2026"/>
    <s v="Q3"/>
    <n v="9"/>
    <s v="Sep"/>
  </r>
  <r>
    <n v="3828"/>
    <d v="2026-09-07T00:00:00"/>
    <n v="2026"/>
    <s v="Q9"/>
    <n v="9"/>
    <x v="8"/>
    <x v="0"/>
    <x v="0"/>
    <x v="0"/>
    <s v="New"/>
    <x v="2"/>
    <x v="18"/>
    <n v="2"/>
    <n v="166.13"/>
    <n v="0.15"/>
    <n v="86.71"/>
    <n v="282.42099999999999"/>
    <n v="173.42"/>
    <n v="109.001"/>
    <n v="0.38595217777714835"/>
    <n v="2026"/>
    <s v="Q3"/>
    <n v="9"/>
    <s v="Sep"/>
  </r>
  <r>
    <n v="4226"/>
    <d v="2026-09-07T00:00:00"/>
    <n v="2026"/>
    <s v="Q9"/>
    <n v="9"/>
    <x v="8"/>
    <x v="2"/>
    <x v="3"/>
    <x v="0"/>
    <s v="New"/>
    <x v="4"/>
    <x v="16"/>
    <n v="1"/>
    <n v="51.74"/>
    <n v="0"/>
    <n v="22.45"/>
    <n v="51.74"/>
    <n v="22.45"/>
    <n v="29.290000000000003"/>
    <n v="0.56609972941631237"/>
    <n v="2026"/>
    <s v="Q3"/>
    <n v="9"/>
    <s v="Sep"/>
  </r>
  <r>
    <n v="58"/>
    <d v="2026-09-08T00:00:00"/>
    <n v="2026"/>
    <s v="Q9"/>
    <n v="9"/>
    <x v="8"/>
    <x v="0"/>
    <x v="0"/>
    <x v="2"/>
    <s v="Returning"/>
    <x v="1"/>
    <x v="17"/>
    <n v="1"/>
    <n v="71.7"/>
    <n v="0"/>
    <n v="32"/>
    <n v="71.7"/>
    <n v="32"/>
    <n v="39.700000000000003"/>
    <n v="0.55369595536959559"/>
    <n v="2026"/>
    <s v="Q3"/>
    <n v="9"/>
    <s v="Sep"/>
  </r>
  <r>
    <n v="1224"/>
    <d v="2026-09-08T00:00:00"/>
    <n v="2026"/>
    <s v="Q9"/>
    <n v="9"/>
    <x v="8"/>
    <x v="2"/>
    <x v="2"/>
    <x v="0"/>
    <s v="Returning"/>
    <x v="0"/>
    <x v="6"/>
    <n v="2"/>
    <n v="39.409999999999997"/>
    <n v="0.05"/>
    <n v="17.12"/>
    <n v="74.878999999999991"/>
    <n v="34.24"/>
    <n v="40.638999999999989"/>
    <n v="0.54272893601677363"/>
    <n v="2026"/>
    <s v="Q3"/>
    <n v="9"/>
    <s v="Sep"/>
  </r>
  <r>
    <n v="4345"/>
    <d v="2026-09-08T00:00:00"/>
    <n v="2026"/>
    <s v="Q9"/>
    <n v="9"/>
    <x v="8"/>
    <x v="0"/>
    <x v="9"/>
    <x v="0"/>
    <s v="New"/>
    <x v="3"/>
    <x v="5"/>
    <n v="2"/>
    <n v="345.33"/>
    <n v="0"/>
    <n v="198.22"/>
    <n v="690.66"/>
    <n v="396.44"/>
    <n v="294.21999999999997"/>
    <n v="0.42599832044710856"/>
    <n v="2026"/>
    <s v="Q3"/>
    <n v="9"/>
    <s v="Sep"/>
  </r>
  <r>
    <n v="1069"/>
    <d v="2026-09-09T00:00:00"/>
    <n v="2026"/>
    <s v="Q9"/>
    <n v="9"/>
    <x v="8"/>
    <x v="3"/>
    <x v="13"/>
    <x v="0"/>
    <s v="Returning"/>
    <x v="1"/>
    <x v="3"/>
    <n v="1"/>
    <n v="145.33000000000001"/>
    <n v="0.1"/>
    <n v="80.97"/>
    <n v="130.79700000000003"/>
    <n v="80.97"/>
    <n v="49.827000000000027"/>
    <n v="0.3809491043372556"/>
    <n v="2026"/>
    <s v="Q3"/>
    <n v="9"/>
    <s v="Sep"/>
  </r>
  <r>
    <n v="1489"/>
    <d v="2026-09-09T00:00:00"/>
    <n v="2026"/>
    <s v="Q9"/>
    <n v="9"/>
    <x v="8"/>
    <x v="0"/>
    <x v="0"/>
    <x v="0"/>
    <s v="Returning"/>
    <x v="0"/>
    <x v="4"/>
    <n v="3"/>
    <n v="50.03"/>
    <n v="0.1"/>
    <n v="22.89"/>
    <n v="135.08100000000002"/>
    <n v="68.67"/>
    <n v="66.411000000000016"/>
    <n v="0.49163835032313952"/>
    <n v="2026"/>
    <s v="Q3"/>
    <n v="9"/>
    <s v="Sep"/>
  </r>
  <r>
    <n v="2045"/>
    <d v="2026-09-09T00:00:00"/>
    <n v="2026"/>
    <s v="Q9"/>
    <n v="9"/>
    <x v="8"/>
    <x v="1"/>
    <x v="1"/>
    <x v="3"/>
    <s v="Returning"/>
    <x v="2"/>
    <x v="2"/>
    <n v="1"/>
    <n v="35.68"/>
    <n v="0.05"/>
    <n v="13.37"/>
    <n v="33.896000000000001"/>
    <n v="13.37"/>
    <n v="20.526000000000003"/>
    <n v="0.60555817795610112"/>
    <n v="2026"/>
    <s v="Q3"/>
    <n v="9"/>
    <s v="Sep"/>
  </r>
  <r>
    <n v="2610"/>
    <d v="2026-09-09T00:00:00"/>
    <n v="2026"/>
    <s v="Q9"/>
    <n v="9"/>
    <x v="8"/>
    <x v="3"/>
    <x v="8"/>
    <x v="0"/>
    <s v="Returning"/>
    <x v="3"/>
    <x v="5"/>
    <n v="1"/>
    <n v="341.87"/>
    <n v="0.1"/>
    <n v="190.66"/>
    <n v="307.68299999999999"/>
    <n v="190.66"/>
    <n v="117.023"/>
    <n v="0.38033625517171893"/>
    <n v="2026"/>
    <s v="Q3"/>
    <n v="9"/>
    <s v="Sep"/>
  </r>
  <r>
    <n v="4210"/>
    <d v="2026-09-09T00:00:00"/>
    <n v="2026"/>
    <s v="Q9"/>
    <n v="9"/>
    <x v="8"/>
    <x v="1"/>
    <x v="6"/>
    <x v="0"/>
    <s v="Returning"/>
    <x v="2"/>
    <x v="18"/>
    <n v="1"/>
    <n v="164.6"/>
    <n v="0"/>
    <n v="87.21"/>
    <n v="164.6"/>
    <n v="87.21"/>
    <n v="77.39"/>
    <n v="0.47017010935601461"/>
    <n v="2026"/>
    <s v="Q3"/>
    <n v="9"/>
    <s v="Sep"/>
  </r>
  <r>
    <n v="4584"/>
    <d v="2026-09-09T00:00:00"/>
    <n v="2026"/>
    <s v="Q9"/>
    <n v="9"/>
    <x v="8"/>
    <x v="3"/>
    <x v="8"/>
    <x v="0"/>
    <s v="Returning"/>
    <x v="4"/>
    <x v="10"/>
    <n v="2"/>
    <n v="41.24"/>
    <n v="0"/>
    <n v="14.46"/>
    <n v="82.48"/>
    <n v="28.92"/>
    <n v="53.56"/>
    <n v="0.64936954413191073"/>
    <n v="2026"/>
    <s v="Q3"/>
    <n v="9"/>
    <s v="Sep"/>
  </r>
  <r>
    <n v="44"/>
    <d v="2026-09-10T00:00:00"/>
    <n v="2026"/>
    <s v="Q9"/>
    <n v="9"/>
    <x v="8"/>
    <x v="2"/>
    <x v="10"/>
    <x v="2"/>
    <s v="New"/>
    <x v="0"/>
    <x v="6"/>
    <n v="1"/>
    <n v="40.1"/>
    <n v="0"/>
    <n v="16.920000000000002"/>
    <n v="40.1"/>
    <n v="16.920000000000002"/>
    <n v="23.18"/>
    <n v="0.57805486284289276"/>
    <n v="2026"/>
    <s v="Q3"/>
    <n v="9"/>
    <s v="Sep"/>
  </r>
  <r>
    <n v="97"/>
    <d v="2026-09-10T00:00:00"/>
    <n v="2026"/>
    <s v="Q9"/>
    <n v="9"/>
    <x v="8"/>
    <x v="1"/>
    <x v="6"/>
    <x v="0"/>
    <s v="New"/>
    <x v="3"/>
    <x v="13"/>
    <n v="2"/>
    <n v="80.239999999999995"/>
    <n v="0"/>
    <n v="40.5"/>
    <n v="160.47999999999999"/>
    <n v="81"/>
    <n v="79.47999999999999"/>
    <n v="0.49526420737786636"/>
    <n v="2026"/>
    <s v="Q3"/>
    <n v="9"/>
    <s v="Sep"/>
  </r>
  <r>
    <n v="1015"/>
    <d v="2026-09-10T00:00:00"/>
    <n v="2026"/>
    <s v="Q9"/>
    <n v="9"/>
    <x v="8"/>
    <x v="2"/>
    <x v="3"/>
    <x v="0"/>
    <s v="New"/>
    <x v="1"/>
    <x v="11"/>
    <n v="4"/>
    <n v="151.01"/>
    <n v="0"/>
    <n v="80.569999999999993"/>
    <n v="604.04"/>
    <n v="322.27999999999997"/>
    <n v="281.76"/>
    <n v="0.46645917488908023"/>
    <n v="2026"/>
    <s v="Q3"/>
    <n v="9"/>
    <s v="Sep"/>
  </r>
  <r>
    <n v="1128"/>
    <d v="2026-09-10T00:00:00"/>
    <n v="2026"/>
    <s v="Q9"/>
    <n v="9"/>
    <x v="8"/>
    <x v="0"/>
    <x v="15"/>
    <x v="3"/>
    <s v="Returning"/>
    <x v="0"/>
    <x v="4"/>
    <n v="1"/>
    <n v="51.32"/>
    <n v="0.1"/>
    <n v="22.67"/>
    <n v="46.188000000000002"/>
    <n v="22.67"/>
    <n v="23.518000000000001"/>
    <n v="0.50917987356023209"/>
    <n v="2026"/>
    <s v="Q3"/>
    <n v="9"/>
    <s v="Sep"/>
  </r>
  <r>
    <n v="3548"/>
    <d v="2026-09-10T00:00:00"/>
    <n v="2026"/>
    <s v="Q9"/>
    <n v="9"/>
    <x v="8"/>
    <x v="3"/>
    <x v="7"/>
    <x v="2"/>
    <s v="Returning"/>
    <x v="1"/>
    <x v="17"/>
    <n v="2"/>
    <n v="72.61"/>
    <n v="0"/>
    <n v="32.68"/>
    <n v="145.22"/>
    <n v="65.36"/>
    <n v="79.86"/>
    <n v="0.54992425285773305"/>
    <n v="2026"/>
    <s v="Q3"/>
    <n v="9"/>
    <s v="Sep"/>
  </r>
  <r>
    <n v="242"/>
    <d v="2026-09-11T00:00:00"/>
    <n v="2026"/>
    <s v="Q9"/>
    <n v="9"/>
    <x v="8"/>
    <x v="3"/>
    <x v="13"/>
    <x v="3"/>
    <s v="Business"/>
    <x v="4"/>
    <x v="10"/>
    <n v="5"/>
    <n v="40.94"/>
    <n v="0"/>
    <n v="14.78"/>
    <n v="204.7"/>
    <n v="73.899999999999991"/>
    <n v="130.80000000000001"/>
    <n v="0.6389838788470934"/>
    <n v="2026"/>
    <s v="Q3"/>
    <n v="9"/>
    <s v="Sep"/>
  </r>
  <r>
    <n v="784"/>
    <d v="2026-09-11T00:00:00"/>
    <n v="2026"/>
    <s v="Q9"/>
    <n v="9"/>
    <x v="8"/>
    <x v="2"/>
    <x v="16"/>
    <x v="3"/>
    <s v="New"/>
    <x v="0"/>
    <x v="0"/>
    <n v="4"/>
    <n v="81.69"/>
    <n v="0"/>
    <n v="42.23"/>
    <n v="326.76"/>
    <n v="168.92"/>
    <n v="157.84"/>
    <n v="0.48304566042355246"/>
    <n v="2026"/>
    <s v="Q3"/>
    <n v="9"/>
    <s v="Sep"/>
  </r>
  <r>
    <n v="1535"/>
    <d v="2026-09-11T00:00:00"/>
    <n v="2026"/>
    <s v="Q9"/>
    <n v="9"/>
    <x v="8"/>
    <x v="0"/>
    <x v="15"/>
    <x v="2"/>
    <s v="New"/>
    <x v="0"/>
    <x v="4"/>
    <n v="1"/>
    <n v="51.25"/>
    <n v="0.05"/>
    <n v="21.99"/>
    <n v="48.6875"/>
    <n v="21.99"/>
    <n v="26.697500000000002"/>
    <n v="0.54834403080872918"/>
    <n v="2026"/>
    <s v="Q3"/>
    <n v="9"/>
    <s v="Sep"/>
  </r>
  <r>
    <n v="1687"/>
    <d v="2026-09-11T00:00:00"/>
    <n v="2026"/>
    <s v="Q9"/>
    <n v="9"/>
    <x v="8"/>
    <x v="2"/>
    <x v="16"/>
    <x v="0"/>
    <s v="Returning"/>
    <x v="4"/>
    <x v="16"/>
    <n v="1"/>
    <n v="50.78"/>
    <n v="0.05"/>
    <n v="22.52"/>
    <n v="48.241"/>
    <n v="22.52"/>
    <n v="25.721"/>
    <n v="0.5331771729441761"/>
    <n v="2026"/>
    <s v="Q3"/>
    <n v="9"/>
    <s v="Sep"/>
  </r>
  <r>
    <n v="2162"/>
    <d v="2026-09-11T00:00:00"/>
    <n v="2026"/>
    <s v="Q9"/>
    <n v="9"/>
    <x v="8"/>
    <x v="1"/>
    <x v="1"/>
    <x v="0"/>
    <s v="New"/>
    <x v="2"/>
    <x v="15"/>
    <n v="1"/>
    <n v="133.31"/>
    <n v="0.05"/>
    <n v="67.790000000000006"/>
    <n v="126.64449999999999"/>
    <n v="67.790000000000006"/>
    <n v="58.854499999999987"/>
    <n v="0.46472211584395684"/>
    <n v="2026"/>
    <s v="Q3"/>
    <n v="9"/>
    <s v="Sep"/>
  </r>
  <r>
    <n v="2307"/>
    <d v="2026-09-11T00:00:00"/>
    <n v="2026"/>
    <s v="Q9"/>
    <n v="9"/>
    <x v="8"/>
    <x v="2"/>
    <x v="2"/>
    <x v="0"/>
    <s v="Returning"/>
    <x v="2"/>
    <x v="18"/>
    <n v="1"/>
    <n v="162.06"/>
    <n v="0"/>
    <n v="86.95"/>
    <n v="162.06"/>
    <n v="86.95"/>
    <n v="75.11"/>
    <n v="0.4634703196347032"/>
    <n v="2026"/>
    <s v="Q3"/>
    <n v="9"/>
    <s v="Sep"/>
  </r>
  <r>
    <n v="3976"/>
    <d v="2026-09-11T00:00:00"/>
    <n v="2026"/>
    <s v="Q9"/>
    <n v="9"/>
    <x v="8"/>
    <x v="2"/>
    <x v="5"/>
    <x v="2"/>
    <s v="Returning"/>
    <x v="2"/>
    <x v="2"/>
    <n v="2"/>
    <n v="37.03"/>
    <n v="0.1"/>
    <n v="13.46"/>
    <n v="66.654000000000011"/>
    <n v="26.92"/>
    <n v="39.734000000000009"/>
    <n v="0.59612326342004984"/>
    <n v="2026"/>
    <s v="Q3"/>
    <n v="9"/>
    <s v="Sep"/>
  </r>
  <r>
    <n v="5066"/>
    <d v="2026-09-11T00:00:00"/>
    <n v="2026"/>
    <s v="Q9"/>
    <n v="9"/>
    <x v="8"/>
    <x v="1"/>
    <x v="11"/>
    <x v="0"/>
    <s v="New"/>
    <x v="3"/>
    <x v="5"/>
    <n v="1"/>
    <n v="338.01"/>
    <n v="0"/>
    <n v="190.89"/>
    <n v="338.01"/>
    <n v="190.89"/>
    <n v="147.12"/>
    <n v="0.43525339486997427"/>
    <n v="2026"/>
    <s v="Q3"/>
    <n v="9"/>
    <s v="Sep"/>
  </r>
  <r>
    <n v="78"/>
    <d v="2026-09-12T00:00:00"/>
    <n v="2026"/>
    <s v="Q9"/>
    <n v="9"/>
    <x v="8"/>
    <x v="3"/>
    <x v="13"/>
    <x v="0"/>
    <s v="New"/>
    <x v="4"/>
    <x v="10"/>
    <n v="5"/>
    <n v="40.78"/>
    <n v="0.05"/>
    <n v="14.94"/>
    <n v="193.70499999999998"/>
    <n v="74.7"/>
    <n v="119.00499999999998"/>
    <n v="0.61436204537828132"/>
    <n v="2026"/>
    <s v="Q3"/>
    <n v="9"/>
    <s v="Sep"/>
  </r>
  <r>
    <n v="354"/>
    <d v="2026-09-12T00:00:00"/>
    <n v="2026"/>
    <s v="Q9"/>
    <n v="9"/>
    <x v="8"/>
    <x v="2"/>
    <x v="16"/>
    <x v="0"/>
    <s v="Returning"/>
    <x v="0"/>
    <x v="4"/>
    <n v="4"/>
    <n v="51.47"/>
    <n v="0"/>
    <n v="21.9"/>
    <n v="205.88"/>
    <n v="87.6"/>
    <n v="118.28"/>
    <n v="0.57450942296483387"/>
    <n v="2026"/>
    <s v="Q3"/>
    <n v="9"/>
    <s v="Sep"/>
  </r>
  <r>
    <n v="1738"/>
    <d v="2026-09-12T00:00:00"/>
    <n v="2026"/>
    <s v="Q9"/>
    <n v="9"/>
    <x v="8"/>
    <x v="0"/>
    <x v="15"/>
    <x v="1"/>
    <s v="Business"/>
    <x v="1"/>
    <x v="3"/>
    <n v="10"/>
    <n v="144.4"/>
    <n v="0.1"/>
    <n v="81.069999999999993"/>
    <n v="1299.6000000000001"/>
    <n v="810.69999999999993"/>
    <n v="488.9000000000002"/>
    <n v="0.37619267466912909"/>
    <n v="2026"/>
    <s v="Q3"/>
    <n v="9"/>
    <s v="Sep"/>
  </r>
  <r>
    <n v="1900"/>
    <d v="2026-09-12T00:00:00"/>
    <n v="2026"/>
    <s v="Q9"/>
    <n v="9"/>
    <x v="8"/>
    <x v="1"/>
    <x v="6"/>
    <x v="2"/>
    <s v="New"/>
    <x v="4"/>
    <x v="16"/>
    <n v="1"/>
    <n v="51.34"/>
    <n v="0.1"/>
    <n v="22.63"/>
    <n v="46.206000000000003"/>
    <n v="22.63"/>
    <n v="23.576000000000004"/>
    <n v="0.51023676578799293"/>
    <n v="2026"/>
    <s v="Q3"/>
    <n v="9"/>
    <s v="Sep"/>
  </r>
  <r>
    <n v="3375"/>
    <d v="2026-09-12T00:00:00"/>
    <n v="2026"/>
    <s v="Q9"/>
    <n v="9"/>
    <x v="8"/>
    <x v="1"/>
    <x v="1"/>
    <x v="1"/>
    <s v="Returning"/>
    <x v="2"/>
    <x v="9"/>
    <n v="6"/>
    <n v="47.72"/>
    <n v="0.1"/>
    <n v="18.41"/>
    <n v="257.68799999999999"/>
    <n v="110.46000000000001"/>
    <n v="147.22799999999998"/>
    <n v="0.57134208810654741"/>
    <n v="2026"/>
    <s v="Q3"/>
    <n v="9"/>
    <s v="Sep"/>
  </r>
  <r>
    <n v="3567"/>
    <d v="2026-09-12T00:00:00"/>
    <n v="2026"/>
    <s v="Q9"/>
    <n v="9"/>
    <x v="8"/>
    <x v="1"/>
    <x v="11"/>
    <x v="0"/>
    <s v="Business"/>
    <x v="3"/>
    <x v="13"/>
    <n v="1"/>
    <n v="81.489999999999995"/>
    <n v="0.1"/>
    <n v="38.83"/>
    <n v="73.340999999999994"/>
    <n v="38.83"/>
    <n v="34.510999999999996"/>
    <n v="0.47055535103148305"/>
    <n v="2026"/>
    <s v="Q3"/>
    <n v="9"/>
    <s v="Sep"/>
  </r>
  <r>
    <n v="4106"/>
    <d v="2026-09-12T00:00:00"/>
    <n v="2026"/>
    <s v="Q9"/>
    <n v="9"/>
    <x v="8"/>
    <x v="1"/>
    <x v="6"/>
    <x v="2"/>
    <s v="Returning"/>
    <x v="0"/>
    <x v="6"/>
    <n v="2"/>
    <n v="39.700000000000003"/>
    <n v="0"/>
    <n v="16.32"/>
    <n v="79.400000000000006"/>
    <n v="32.64"/>
    <n v="46.760000000000005"/>
    <n v="0.58891687657430736"/>
    <n v="2026"/>
    <s v="Q3"/>
    <n v="9"/>
    <s v="Sep"/>
  </r>
  <r>
    <n v="4293"/>
    <d v="2026-09-12T00:00:00"/>
    <n v="2026"/>
    <s v="Q9"/>
    <n v="9"/>
    <x v="8"/>
    <x v="1"/>
    <x v="12"/>
    <x v="1"/>
    <s v="New"/>
    <x v="3"/>
    <x v="5"/>
    <n v="4"/>
    <n v="344.67"/>
    <n v="0.1"/>
    <n v="195.35"/>
    <n v="1240.8120000000001"/>
    <n v="781.4"/>
    <n v="459.41200000000015"/>
    <n v="0.37025109363868186"/>
    <n v="2026"/>
    <s v="Q3"/>
    <n v="9"/>
    <s v="Sep"/>
  </r>
  <r>
    <n v="4859"/>
    <d v="2026-09-12T00:00:00"/>
    <n v="2026"/>
    <s v="Q9"/>
    <n v="9"/>
    <x v="8"/>
    <x v="0"/>
    <x v="0"/>
    <x v="0"/>
    <s v="Returning"/>
    <x v="0"/>
    <x v="0"/>
    <n v="1"/>
    <n v="80.39"/>
    <n v="0"/>
    <n v="42.85"/>
    <n v="80.39"/>
    <n v="42.85"/>
    <n v="37.54"/>
    <n v="0.46697350416718497"/>
    <n v="2026"/>
    <s v="Q3"/>
    <n v="9"/>
    <s v="Sep"/>
  </r>
  <r>
    <n v="770"/>
    <d v="2026-09-13T00:00:00"/>
    <n v="2026"/>
    <s v="Q9"/>
    <n v="9"/>
    <x v="8"/>
    <x v="2"/>
    <x v="3"/>
    <x v="2"/>
    <s v="Returning"/>
    <x v="1"/>
    <x v="3"/>
    <n v="1"/>
    <n v="143.66999999999999"/>
    <n v="0.1"/>
    <n v="79.89"/>
    <n v="129.303"/>
    <n v="79.89"/>
    <n v="49.412999999999997"/>
    <n v="0.38214890605786406"/>
    <n v="2026"/>
    <s v="Q3"/>
    <n v="9"/>
    <s v="Sep"/>
  </r>
  <r>
    <n v="1375"/>
    <d v="2026-09-13T00:00:00"/>
    <n v="2026"/>
    <s v="Q9"/>
    <n v="9"/>
    <x v="8"/>
    <x v="1"/>
    <x v="12"/>
    <x v="2"/>
    <s v="Returning"/>
    <x v="2"/>
    <x v="2"/>
    <n v="1"/>
    <n v="35.86"/>
    <n v="0"/>
    <n v="13.33"/>
    <n v="35.86"/>
    <n v="13.33"/>
    <n v="22.53"/>
    <n v="0.62827663134411604"/>
    <n v="2026"/>
    <s v="Q3"/>
    <n v="9"/>
    <s v="Sep"/>
  </r>
  <r>
    <n v="2063"/>
    <d v="2026-09-13T00:00:00"/>
    <n v="2026"/>
    <s v="Q9"/>
    <n v="9"/>
    <x v="8"/>
    <x v="1"/>
    <x v="14"/>
    <x v="2"/>
    <s v="Returning"/>
    <x v="2"/>
    <x v="15"/>
    <n v="3"/>
    <n v="130.28"/>
    <n v="0.1"/>
    <n v="65.33"/>
    <n v="351.75600000000003"/>
    <n v="195.99"/>
    <n v="155.76600000000002"/>
    <n v="0.44282400300208102"/>
    <n v="2026"/>
    <s v="Q3"/>
    <n v="9"/>
    <s v="Sep"/>
  </r>
  <r>
    <n v="2563"/>
    <d v="2026-09-13T00:00:00"/>
    <n v="2026"/>
    <s v="Q9"/>
    <n v="9"/>
    <x v="8"/>
    <x v="1"/>
    <x v="6"/>
    <x v="3"/>
    <s v="Returning"/>
    <x v="1"/>
    <x v="11"/>
    <n v="1"/>
    <n v="157.88999999999999"/>
    <n v="0.1"/>
    <n v="78.209999999999994"/>
    <n v="142.101"/>
    <n v="78.209999999999994"/>
    <n v="63.891000000000005"/>
    <n v="0.44961682183798851"/>
    <n v="2026"/>
    <s v="Q3"/>
    <n v="9"/>
    <s v="Sep"/>
  </r>
  <r>
    <n v="2786"/>
    <d v="2026-09-13T00:00:00"/>
    <n v="2026"/>
    <s v="Q9"/>
    <n v="9"/>
    <x v="8"/>
    <x v="3"/>
    <x v="8"/>
    <x v="0"/>
    <s v="New"/>
    <x v="4"/>
    <x v="10"/>
    <n v="2"/>
    <n v="40.83"/>
    <n v="0"/>
    <n v="14.56"/>
    <n v="81.66"/>
    <n v="29.12"/>
    <n v="52.539999999999992"/>
    <n v="0.64339946118050451"/>
    <n v="2026"/>
    <s v="Q3"/>
    <n v="9"/>
    <s v="Sep"/>
  </r>
  <r>
    <n v="3269"/>
    <d v="2026-09-13T00:00:00"/>
    <n v="2026"/>
    <s v="Q9"/>
    <n v="9"/>
    <x v="8"/>
    <x v="2"/>
    <x v="16"/>
    <x v="2"/>
    <s v="New"/>
    <x v="4"/>
    <x v="14"/>
    <n v="2"/>
    <n v="37.119999999999997"/>
    <n v="0"/>
    <n v="14.26"/>
    <n v="74.239999999999995"/>
    <n v="28.52"/>
    <n v="45.72"/>
    <n v="0.61584051724137934"/>
    <n v="2026"/>
    <s v="Q3"/>
    <n v="9"/>
    <s v="Sep"/>
  </r>
  <r>
    <n v="3346"/>
    <d v="2026-09-13T00:00:00"/>
    <n v="2026"/>
    <s v="Q9"/>
    <n v="9"/>
    <x v="8"/>
    <x v="3"/>
    <x v="8"/>
    <x v="0"/>
    <s v="Returning"/>
    <x v="3"/>
    <x v="19"/>
    <n v="2"/>
    <n v="124.04"/>
    <n v="0.05"/>
    <n v="59.29"/>
    <n v="235.67599999999999"/>
    <n v="118.58"/>
    <n v="117.09599999999999"/>
    <n v="0.49685160983723414"/>
    <n v="2026"/>
    <s v="Q3"/>
    <n v="9"/>
    <s v="Sep"/>
  </r>
  <r>
    <n v="4097"/>
    <d v="2026-09-13T00:00:00"/>
    <n v="2026"/>
    <s v="Q9"/>
    <n v="9"/>
    <x v="8"/>
    <x v="1"/>
    <x v="12"/>
    <x v="0"/>
    <s v="Returning"/>
    <x v="1"/>
    <x v="3"/>
    <n v="1"/>
    <n v="142.36000000000001"/>
    <n v="0"/>
    <n v="78.3"/>
    <n v="142.36000000000001"/>
    <n v="78.3"/>
    <n v="64.060000000000016"/>
    <n v="0.44998595110986239"/>
    <n v="2026"/>
    <s v="Q3"/>
    <n v="9"/>
    <s v="Sep"/>
  </r>
  <r>
    <n v="4208"/>
    <d v="2026-09-13T00:00:00"/>
    <n v="2026"/>
    <s v="Q9"/>
    <n v="9"/>
    <x v="8"/>
    <x v="1"/>
    <x v="12"/>
    <x v="1"/>
    <s v="Business"/>
    <x v="0"/>
    <x v="8"/>
    <n v="6"/>
    <n v="104.11"/>
    <n v="0.1"/>
    <n v="49"/>
    <n v="562.19399999999996"/>
    <n v="294"/>
    <n v="268.19399999999996"/>
    <n v="0.47704884790659446"/>
    <n v="2026"/>
    <s v="Q3"/>
    <n v="9"/>
    <s v="Sep"/>
  </r>
  <r>
    <n v="4606"/>
    <d v="2026-09-13T00:00:00"/>
    <n v="2026"/>
    <s v="Q9"/>
    <n v="9"/>
    <x v="8"/>
    <x v="3"/>
    <x v="8"/>
    <x v="0"/>
    <s v="Business"/>
    <x v="3"/>
    <x v="5"/>
    <n v="1"/>
    <n v="335.02"/>
    <n v="0.05"/>
    <n v="198.44"/>
    <n v="318.26899999999995"/>
    <n v="198.44"/>
    <n v="119.82899999999995"/>
    <n v="0.3765022669502841"/>
    <n v="2026"/>
    <s v="Q3"/>
    <n v="9"/>
    <s v="Sep"/>
  </r>
  <r>
    <n v="222"/>
    <d v="2026-09-14T00:00:00"/>
    <n v="2026"/>
    <s v="Q9"/>
    <n v="9"/>
    <x v="8"/>
    <x v="1"/>
    <x v="12"/>
    <x v="0"/>
    <s v="Returning"/>
    <x v="0"/>
    <x v="4"/>
    <n v="2"/>
    <n v="49.69"/>
    <n v="0.05"/>
    <n v="22.55"/>
    <n v="94.410999999999987"/>
    <n v="45.1"/>
    <n v="49.310999999999986"/>
    <n v="0.52230142674052804"/>
    <n v="2026"/>
    <s v="Q3"/>
    <n v="9"/>
    <s v="Sep"/>
  </r>
  <r>
    <n v="241"/>
    <d v="2026-09-14T00:00:00"/>
    <n v="2026"/>
    <s v="Q9"/>
    <n v="9"/>
    <x v="8"/>
    <x v="2"/>
    <x v="5"/>
    <x v="0"/>
    <s v="Returning"/>
    <x v="0"/>
    <x v="4"/>
    <n v="4"/>
    <n v="50.5"/>
    <n v="0"/>
    <n v="23.02"/>
    <n v="202"/>
    <n v="92.08"/>
    <n v="109.92"/>
    <n v="0.5441584158415842"/>
    <n v="2026"/>
    <s v="Q3"/>
    <n v="9"/>
    <s v="Sep"/>
  </r>
  <r>
    <n v="753"/>
    <d v="2026-09-14T00:00:00"/>
    <n v="2026"/>
    <s v="Q9"/>
    <n v="9"/>
    <x v="8"/>
    <x v="3"/>
    <x v="4"/>
    <x v="2"/>
    <s v="Returning"/>
    <x v="2"/>
    <x v="9"/>
    <n v="1"/>
    <n v="47.55"/>
    <n v="0.05"/>
    <n v="18.350000000000001"/>
    <n v="45.172499999999992"/>
    <n v="18.350000000000001"/>
    <n v="26.822499999999991"/>
    <n v="0.5937794011843488"/>
    <n v="2026"/>
    <s v="Q3"/>
    <n v="9"/>
    <s v="Sep"/>
  </r>
  <r>
    <n v="2530"/>
    <d v="2026-09-14T00:00:00"/>
    <n v="2026"/>
    <s v="Q9"/>
    <n v="9"/>
    <x v="8"/>
    <x v="3"/>
    <x v="7"/>
    <x v="0"/>
    <s v="New"/>
    <x v="2"/>
    <x v="9"/>
    <n v="6"/>
    <n v="46.16"/>
    <n v="0.1"/>
    <n v="18.39"/>
    <n v="249.26399999999998"/>
    <n v="110.34"/>
    <n v="138.92399999999998"/>
    <n v="0.55733679953783932"/>
    <n v="2026"/>
    <s v="Q3"/>
    <n v="9"/>
    <s v="Sep"/>
  </r>
  <r>
    <n v="572"/>
    <d v="2026-09-15T00:00:00"/>
    <n v="2026"/>
    <s v="Q9"/>
    <n v="9"/>
    <x v="8"/>
    <x v="0"/>
    <x v="15"/>
    <x v="2"/>
    <s v="Returning"/>
    <x v="2"/>
    <x v="15"/>
    <n v="2"/>
    <n v="135.79"/>
    <n v="0.05"/>
    <n v="66.53"/>
    <n v="258.00099999999998"/>
    <n v="133.06"/>
    <n v="124.94099999999997"/>
    <n v="0.48426556486215167"/>
    <n v="2026"/>
    <s v="Q3"/>
    <n v="9"/>
    <s v="Sep"/>
  </r>
  <r>
    <n v="874"/>
    <d v="2026-09-15T00:00:00"/>
    <n v="2026"/>
    <s v="Q9"/>
    <n v="9"/>
    <x v="8"/>
    <x v="0"/>
    <x v="15"/>
    <x v="0"/>
    <s v="Returning"/>
    <x v="1"/>
    <x v="3"/>
    <n v="2"/>
    <n v="141.91999999999999"/>
    <n v="0"/>
    <n v="79.900000000000006"/>
    <n v="283.83999999999997"/>
    <n v="159.80000000000001"/>
    <n v="124.03999999999996"/>
    <n v="0.43700676437429531"/>
    <n v="2026"/>
    <s v="Q3"/>
    <n v="9"/>
    <s v="Sep"/>
  </r>
  <r>
    <n v="937"/>
    <d v="2026-09-15T00:00:00"/>
    <n v="2026"/>
    <s v="Q9"/>
    <n v="9"/>
    <x v="8"/>
    <x v="3"/>
    <x v="4"/>
    <x v="3"/>
    <s v="Business"/>
    <x v="1"/>
    <x v="3"/>
    <n v="1"/>
    <n v="146.41"/>
    <n v="0.15"/>
    <n v="80.87"/>
    <n v="124.4485"/>
    <n v="80.87"/>
    <n v="43.578499999999991"/>
    <n v="0.35017296311325563"/>
    <n v="2026"/>
    <s v="Q3"/>
    <n v="9"/>
    <s v="Sep"/>
  </r>
  <r>
    <n v="1229"/>
    <d v="2026-09-15T00:00:00"/>
    <n v="2026"/>
    <s v="Q9"/>
    <n v="9"/>
    <x v="8"/>
    <x v="1"/>
    <x v="1"/>
    <x v="3"/>
    <s v="New"/>
    <x v="0"/>
    <x v="6"/>
    <n v="5"/>
    <n v="40.17"/>
    <n v="0"/>
    <n v="16.27"/>
    <n v="200.85000000000002"/>
    <n v="81.349999999999994"/>
    <n v="119.50000000000003"/>
    <n v="0.59497137167040082"/>
    <n v="2026"/>
    <s v="Q3"/>
    <n v="9"/>
    <s v="Sep"/>
  </r>
  <r>
    <n v="2186"/>
    <d v="2026-09-15T00:00:00"/>
    <n v="2026"/>
    <s v="Q9"/>
    <n v="9"/>
    <x v="8"/>
    <x v="2"/>
    <x v="2"/>
    <x v="0"/>
    <s v="Returning"/>
    <x v="1"/>
    <x v="1"/>
    <n v="2"/>
    <n v="91.6"/>
    <n v="0"/>
    <n v="46.54"/>
    <n v="183.2"/>
    <n v="93.08"/>
    <n v="90.11999999999999"/>
    <n v="0.49192139737991264"/>
    <n v="2026"/>
    <s v="Q3"/>
    <n v="9"/>
    <s v="Sep"/>
  </r>
  <r>
    <n v="2922"/>
    <d v="2026-09-15T00:00:00"/>
    <n v="2026"/>
    <s v="Q9"/>
    <n v="9"/>
    <x v="8"/>
    <x v="2"/>
    <x v="2"/>
    <x v="0"/>
    <s v="New"/>
    <x v="4"/>
    <x v="12"/>
    <n v="4"/>
    <n v="121.47"/>
    <n v="0.05"/>
    <n v="67.650000000000006"/>
    <n v="461.58599999999996"/>
    <n v="270.60000000000002"/>
    <n v="190.98599999999993"/>
    <n v="0.41376038268058379"/>
    <n v="2026"/>
    <s v="Q3"/>
    <n v="9"/>
    <s v="Sep"/>
  </r>
  <r>
    <n v="3140"/>
    <d v="2026-09-15T00:00:00"/>
    <n v="2026"/>
    <s v="Q9"/>
    <n v="9"/>
    <x v="8"/>
    <x v="1"/>
    <x v="12"/>
    <x v="3"/>
    <s v="New"/>
    <x v="3"/>
    <x v="19"/>
    <n v="2"/>
    <n v="122.69"/>
    <n v="0"/>
    <n v="61.4"/>
    <n v="245.38"/>
    <n v="122.8"/>
    <n v="122.58"/>
    <n v="0.49955171570625151"/>
    <n v="2026"/>
    <s v="Q3"/>
    <n v="9"/>
    <s v="Sep"/>
  </r>
  <r>
    <n v="3369"/>
    <d v="2026-09-15T00:00:00"/>
    <n v="2026"/>
    <s v="Q9"/>
    <n v="9"/>
    <x v="8"/>
    <x v="1"/>
    <x v="12"/>
    <x v="3"/>
    <s v="New"/>
    <x v="2"/>
    <x v="9"/>
    <n v="1"/>
    <n v="45.59"/>
    <n v="0"/>
    <n v="18.28"/>
    <n v="45.59"/>
    <n v="18.28"/>
    <n v="27.310000000000002"/>
    <n v="0.59903487606931349"/>
    <n v="2026"/>
    <s v="Q3"/>
    <n v="9"/>
    <s v="Sep"/>
  </r>
  <r>
    <n v="4865"/>
    <d v="2026-09-15T00:00:00"/>
    <n v="2026"/>
    <s v="Q9"/>
    <n v="9"/>
    <x v="8"/>
    <x v="3"/>
    <x v="4"/>
    <x v="0"/>
    <s v="Returning"/>
    <x v="0"/>
    <x v="0"/>
    <n v="1"/>
    <n v="83.8"/>
    <n v="0"/>
    <n v="42.23"/>
    <n v="83.8"/>
    <n v="42.23"/>
    <n v="41.57"/>
    <n v="0.49606205250596663"/>
    <n v="2026"/>
    <s v="Q3"/>
    <n v="9"/>
    <s v="Sep"/>
  </r>
  <r>
    <n v="103"/>
    <d v="2026-09-16T00:00:00"/>
    <n v="2026"/>
    <s v="Q9"/>
    <n v="9"/>
    <x v="8"/>
    <x v="2"/>
    <x v="3"/>
    <x v="0"/>
    <s v="New"/>
    <x v="2"/>
    <x v="15"/>
    <n v="1"/>
    <n v="132.58000000000001"/>
    <n v="0.15"/>
    <n v="67.62"/>
    <n v="112.69300000000001"/>
    <n v="67.62"/>
    <n v="45.073000000000008"/>
    <n v="0.39996273060438536"/>
    <n v="2026"/>
    <s v="Q3"/>
    <n v="9"/>
    <s v="Sep"/>
  </r>
  <r>
    <n v="4500"/>
    <d v="2026-09-16T00:00:00"/>
    <n v="2026"/>
    <s v="Q9"/>
    <n v="9"/>
    <x v="8"/>
    <x v="3"/>
    <x v="8"/>
    <x v="0"/>
    <s v="New"/>
    <x v="3"/>
    <x v="19"/>
    <n v="2"/>
    <n v="122.12"/>
    <n v="0.05"/>
    <n v="61.76"/>
    <n v="232.02799999999999"/>
    <n v="123.52"/>
    <n v="108.508"/>
    <n v="0.46765045597945076"/>
    <n v="2026"/>
    <s v="Q3"/>
    <n v="9"/>
    <s v="Sep"/>
  </r>
  <r>
    <n v="5093"/>
    <d v="2026-09-16T00:00:00"/>
    <n v="2026"/>
    <s v="Q9"/>
    <n v="9"/>
    <x v="8"/>
    <x v="0"/>
    <x v="0"/>
    <x v="1"/>
    <s v="Business"/>
    <x v="1"/>
    <x v="3"/>
    <n v="3"/>
    <n v="140.47"/>
    <n v="0.15"/>
    <n v="81.739999999999995"/>
    <n v="358.19849999999997"/>
    <n v="245.21999999999997"/>
    <n v="112.9785"/>
    <n v="0.31540751845694498"/>
    <n v="2026"/>
    <s v="Q3"/>
    <n v="9"/>
    <s v="Sep"/>
  </r>
  <r>
    <n v="5147"/>
    <d v="2026-09-16T00:00:00"/>
    <n v="2026"/>
    <s v="Q9"/>
    <n v="9"/>
    <x v="8"/>
    <x v="3"/>
    <x v="13"/>
    <x v="0"/>
    <s v="New"/>
    <x v="1"/>
    <x v="3"/>
    <n v="2"/>
    <n v="145.35"/>
    <n v="0.05"/>
    <n v="78.39"/>
    <n v="276.16499999999996"/>
    <n v="156.78"/>
    <n v="119.38499999999996"/>
    <n v="0.4322959100537721"/>
    <n v="2026"/>
    <s v="Q3"/>
    <n v="9"/>
    <s v="Sep"/>
  </r>
  <r>
    <n v="365"/>
    <d v="2026-09-17T00:00:00"/>
    <n v="2026"/>
    <s v="Q9"/>
    <n v="9"/>
    <x v="8"/>
    <x v="3"/>
    <x v="8"/>
    <x v="3"/>
    <s v="Returning"/>
    <x v="3"/>
    <x v="19"/>
    <n v="2"/>
    <n v="121.25"/>
    <n v="0"/>
    <n v="61.5"/>
    <n v="242.5"/>
    <n v="123"/>
    <n v="119.5"/>
    <n v="0.4927835051546392"/>
    <n v="2026"/>
    <s v="Q3"/>
    <n v="9"/>
    <s v="Sep"/>
  </r>
  <r>
    <n v="494"/>
    <d v="2026-09-17T00:00:00"/>
    <n v="2026"/>
    <s v="Q9"/>
    <n v="9"/>
    <x v="8"/>
    <x v="3"/>
    <x v="4"/>
    <x v="0"/>
    <s v="New"/>
    <x v="2"/>
    <x v="2"/>
    <n v="1"/>
    <n v="35.94"/>
    <n v="0.1"/>
    <n v="13.19"/>
    <n v="32.345999999999997"/>
    <n v="13.19"/>
    <n v="19.155999999999999"/>
    <n v="0.59222160390774747"/>
    <n v="2026"/>
    <s v="Q3"/>
    <n v="9"/>
    <s v="Sep"/>
  </r>
  <r>
    <n v="665"/>
    <d v="2026-09-17T00:00:00"/>
    <n v="2026"/>
    <s v="Q9"/>
    <n v="9"/>
    <x v="8"/>
    <x v="1"/>
    <x v="14"/>
    <x v="0"/>
    <s v="New"/>
    <x v="0"/>
    <x v="8"/>
    <n v="1"/>
    <n v="101.18"/>
    <n v="0.1"/>
    <n v="49.38"/>
    <n v="91.062000000000012"/>
    <n v="49.38"/>
    <n v="41.682000000000009"/>
    <n v="0.45773209461685449"/>
    <n v="2026"/>
    <s v="Q3"/>
    <n v="9"/>
    <s v="Sep"/>
  </r>
  <r>
    <n v="2067"/>
    <d v="2026-09-17T00:00:00"/>
    <n v="2026"/>
    <s v="Q9"/>
    <n v="9"/>
    <x v="8"/>
    <x v="3"/>
    <x v="7"/>
    <x v="2"/>
    <s v="New"/>
    <x v="0"/>
    <x v="0"/>
    <n v="2"/>
    <n v="82.47"/>
    <n v="0"/>
    <n v="42.49"/>
    <n v="164.94"/>
    <n v="84.98"/>
    <n v="79.959999999999994"/>
    <n v="0.48478234509518608"/>
    <n v="2026"/>
    <s v="Q3"/>
    <n v="9"/>
    <s v="Sep"/>
  </r>
  <r>
    <n v="2648"/>
    <d v="2026-09-17T00:00:00"/>
    <n v="2026"/>
    <s v="Q9"/>
    <n v="9"/>
    <x v="8"/>
    <x v="2"/>
    <x v="16"/>
    <x v="3"/>
    <s v="New"/>
    <x v="4"/>
    <x v="16"/>
    <n v="1"/>
    <n v="50.47"/>
    <n v="0.05"/>
    <n v="22.27"/>
    <n v="47.946499999999993"/>
    <n v="22.27"/>
    <n v="25.676499999999994"/>
    <n v="0.53552396942425406"/>
    <n v="2026"/>
    <s v="Q3"/>
    <n v="9"/>
    <s v="Sep"/>
  </r>
  <r>
    <n v="3074"/>
    <d v="2026-09-17T00:00:00"/>
    <n v="2026"/>
    <s v="Q9"/>
    <n v="9"/>
    <x v="8"/>
    <x v="3"/>
    <x v="8"/>
    <x v="1"/>
    <s v="Business"/>
    <x v="3"/>
    <x v="13"/>
    <n v="5"/>
    <n v="82.63"/>
    <n v="0.15"/>
    <n v="38.630000000000003"/>
    <n v="351.17749999999995"/>
    <n v="193.15"/>
    <n v="158.02749999999995"/>
    <n v="0.44999323703824978"/>
    <n v="2026"/>
    <s v="Q3"/>
    <n v="9"/>
    <s v="Sep"/>
  </r>
  <r>
    <n v="259"/>
    <d v="2026-09-18T00:00:00"/>
    <n v="2026"/>
    <s v="Q9"/>
    <n v="9"/>
    <x v="8"/>
    <x v="3"/>
    <x v="8"/>
    <x v="2"/>
    <s v="Business"/>
    <x v="2"/>
    <x v="18"/>
    <n v="4"/>
    <n v="168.48"/>
    <n v="0.1"/>
    <n v="89.85"/>
    <n v="606.52800000000002"/>
    <n v="359.4"/>
    <n v="247.12800000000004"/>
    <n v="0.4074469768914214"/>
    <n v="2026"/>
    <s v="Q3"/>
    <n v="9"/>
    <s v="Sep"/>
  </r>
  <r>
    <n v="997"/>
    <d v="2026-09-18T00:00:00"/>
    <n v="2026"/>
    <s v="Q9"/>
    <n v="9"/>
    <x v="8"/>
    <x v="1"/>
    <x v="11"/>
    <x v="3"/>
    <s v="Returning"/>
    <x v="3"/>
    <x v="19"/>
    <n v="2"/>
    <n v="121.82"/>
    <n v="0"/>
    <n v="61.92"/>
    <n v="243.64"/>
    <n v="123.84"/>
    <n v="119.79999999999998"/>
    <n v="0.49170907896897059"/>
    <n v="2026"/>
    <s v="Q3"/>
    <n v="9"/>
    <s v="Sep"/>
  </r>
  <r>
    <n v="2102"/>
    <d v="2026-09-18T00:00:00"/>
    <n v="2026"/>
    <s v="Q9"/>
    <n v="9"/>
    <x v="8"/>
    <x v="0"/>
    <x v="15"/>
    <x v="2"/>
    <s v="Returning"/>
    <x v="0"/>
    <x v="4"/>
    <n v="1"/>
    <n v="50.02"/>
    <n v="0.1"/>
    <n v="22.47"/>
    <n v="45.018000000000001"/>
    <n v="22.47"/>
    <n v="22.548000000000002"/>
    <n v="0.50086632013861121"/>
    <n v="2026"/>
    <s v="Q3"/>
    <n v="9"/>
    <s v="Sep"/>
  </r>
  <r>
    <n v="2452"/>
    <d v="2026-09-18T00:00:00"/>
    <n v="2026"/>
    <s v="Q9"/>
    <n v="9"/>
    <x v="8"/>
    <x v="2"/>
    <x v="5"/>
    <x v="0"/>
    <s v="New"/>
    <x v="4"/>
    <x v="16"/>
    <n v="1"/>
    <n v="50.17"/>
    <n v="0.1"/>
    <n v="21.99"/>
    <n v="45.153000000000006"/>
    <n v="21.99"/>
    <n v="23.163000000000007"/>
    <n v="0.51298917015480705"/>
    <n v="2026"/>
    <s v="Q3"/>
    <n v="9"/>
    <s v="Sep"/>
  </r>
  <r>
    <n v="2761"/>
    <d v="2026-09-18T00:00:00"/>
    <n v="2026"/>
    <s v="Q9"/>
    <n v="9"/>
    <x v="8"/>
    <x v="0"/>
    <x v="15"/>
    <x v="1"/>
    <s v="Business"/>
    <x v="3"/>
    <x v="19"/>
    <n v="5"/>
    <n v="124.51"/>
    <n v="0.1"/>
    <n v="60.29"/>
    <n v="560.29500000000007"/>
    <n v="301.45"/>
    <n v="258.84500000000008"/>
    <n v="0.46197984990049895"/>
    <n v="2026"/>
    <s v="Q3"/>
    <n v="9"/>
    <s v="Sep"/>
  </r>
  <r>
    <n v="3993"/>
    <d v="2026-09-18T00:00:00"/>
    <n v="2026"/>
    <s v="Q9"/>
    <n v="9"/>
    <x v="8"/>
    <x v="1"/>
    <x v="12"/>
    <x v="3"/>
    <s v="Returning"/>
    <x v="1"/>
    <x v="11"/>
    <n v="1"/>
    <n v="153.68"/>
    <n v="0.05"/>
    <n v="77.42"/>
    <n v="145.99600000000001"/>
    <n v="77.42"/>
    <n v="68.576000000000008"/>
    <n v="0.46971149894517661"/>
    <n v="2026"/>
    <s v="Q3"/>
    <n v="9"/>
    <s v="Sep"/>
  </r>
  <r>
    <n v="4343"/>
    <d v="2026-09-18T00:00:00"/>
    <n v="2026"/>
    <s v="Q9"/>
    <n v="9"/>
    <x v="8"/>
    <x v="1"/>
    <x v="12"/>
    <x v="3"/>
    <s v="New"/>
    <x v="3"/>
    <x v="19"/>
    <n v="2"/>
    <n v="121.37"/>
    <n v="0.05"/>
    <n v="60.13"/>
    <n v="230.60300000000001"/>
    <n v="120.26"/>
    <n v="110.343"/>
    <n v="0.47849767782726155"/>
    <n v="2026"/>
    <s v="Q3"/>
    <n v="9"/>
    <s v="Sep"/>
  </r>
  <r>
    <n v="4429"/>
    <d v="2026-09-18T00:00:00"/>
    <n v="2026"/>
    <s v="Q9"/>
    <n v="9"/>
    <x v="8"/>
    <x v="0"/>
    <x v="15"/>
    <x v="0"/>
    <s v="Business"/>
    <x v="1"/>
    <x v="3"/>
    <n v="2"/>
    <n v="145.1"/>
    <n v="0.1"/>
    <n v="77.62"/>
    <n v="261.18"/>
    <n v="155.24"/>
    <n v="105.94"/>
    <n v="0.40562064476606169"/>
    <n v="2026"/>
    <s v="Q3"/>
    <n v="9"/>
    <s v="Sep"/>
  </r>
  <r>
    <n v="4824"/>
    <d v="2026-09-18T00:00:00"/>
    <n v="2026"/>
    <s v="Q9"/>
    <n v="9"/>
    <x v="8"/>
    <x v="3"/>
    <x v="8"/>
    <x v="0"/>
    <s v="Returning"/>
    <x v="4"/>
    <x v="14"/>
    <n v="1"/>
    <n v="36.729999999999997"/>
    <n v="0.05"/>
    <n v="14.11"/>
    <n v="34.893499999999996"/>
    <n v="14.11"/>
    <n v="20.783499999999997"/>
    <n v="0.59562669265049362"/>
    <n v="2026"/>
    <s v="Q3"/>
    <n v="9"/>
    <s v="Sep"/>
  </r>
  <r>
    <n v="4881"/>
    <d v="2026-09-18T00:00:00"/>
    <n v="2026"/>
    <s v="Q9"/>
    <n v="9"/>
    <x v="8"/>
    <x v="2"/>
    <x v="2"/>
    <x v="0"/>
    <s v="Business"/>
    <x v="2"/>
    <x v="15"/>
    <n v="4"/>
    <n v="134.15"/>
    <n v="0.05"/>
    <n v="65.58"/>
    <n v="509.77"/>
    <n v="262.32"/>
    <n v="247.45"/>
    <n v="0.48541499107440611"/>
    <n v="2026"/>
    <s v="Q3"/>
    <n v="9"/>
    <s v="Sep"/>
  </r>
  <r>
    <n v="5138"/>
    <d v="2026-09-18T00:00:00"/>
    <n v="2026"/>
    <s v="Q9"/>
    <n v="9"/>
    <x v="8"/>
    <x v="0"/>
    <x v="0"/>
    <x v="1"/>
    <s v="Business"/>
    <x v="1"/>
    <x v="1"/>
    <n v="8"/>
    <n v="94.21"/>
    <n v="0.1"/>
    <n v="45.05"/>
    <n v="678.31200000000001"/>
    <n v="360.4"/>
    <n v="317.91200000000003"/>
    <n v="0.46868107891353833"/>
    <n v="2026"/>
    <s v="Q3"/>
    <n v="9"/>
    <s v="Sep"/>
  </r>
  <r>
    <n v="1214"/>
    <d v="2026-09-19T00:00:00"/>
    <n v="2026"/>
    <s v="Q9"/>
    <n v="9"/>
    <x v="8"/>
    <x v="0"/>
    <x v="15"/>
    <x v="2"/>
    <s v="Returning"/>
    <x v="3"/>
    <x v="7"/>
    <n v="1"/>
    <n v="198.29"/>
    <n v="0.05"/>
    <n v="106.24"/>
    <n v="188.37549999999999"/>
    <n v="106.24"/>
    <n v="82.135499999999993"/>
    <n v="0.436020076920831"/>
    <n v="2026"/>
    <s v="Q3"/>
    <n v="9"/>
    <s v="Sep"/>
  </r>
  <r>
    <n v="1346"/>
    <d v="2026-09-19T00:00:00"/>
    <n v="2026"/>
    <s v="Q9"/>
    <n v="9"/>
    <x v="8"/>
    <x v="1"/>
    <x v="14"/>
    <x v="3"/>
    <s v="Returning"/>
    <x v="2"/>
    <x v="18"/>
    <n v="3"/>
    <n v="166.21"/>
    <n v="0.05"/>
    <n v="85.03"/>
    <n v="473.69849999999997"/>
    <n v="255.09"/>
    <n v="218.60849999999996"/>
    <n v="0.4614929116304991"/>
    <n v="2026"/>
    <s v="Q3"/>
    <n v="9"/>
    <s v="Sep"/>
  </r>
  <r>
    <n v="1361"/>
    <d v="2026-09-19T00:00:00"/>
    <n v="2026"/>
    <s v="Q9"/>
    <n v="9"/>
    <x v="8"/>
    <x v="1"/>
    <x v="6"/>
    <x v="3"/>
    <s v="New"/>
    <x v="0"/>
    <x v="6"/>
    <n v="1"/>
    <n v="40.700000000000003"/>
    <n v="0.05"/>
    <n v="16.43"/>
    <n v="38.664999999999999"/>
    <n v="16.43"/>
    <n v="22.234999999999999"/>
    <n v="0.57506789085736454"/>
    <n v="2026"/>
    <s v="Q3"/>
    <n v="9"/>
    <s v="Sep"/>
  </r>
  <r>
    <n v="2728"/>
    <d v="2026-09-19T00:00:00"/>
    <n v="2026"/>
    <s v="Q9"/>
    <n v="9"/>
    <x v="8"/>
    <x v="0"/>
    <x v="15"/>
    <x v="0"/>
    <s v="New"/>
    <x v="1"/>
    <x v="11"/>
    <n v="3"/>
    <n v="153.5"/>
    <n v="0"/>
    <n v="80.819999999999993"/>
    <n v="460.5"/>
    <n v="242.45999999999998"/>
    <n v="218.04000000000002"/>
    <n v="0.47348534201954401"/>
    <n v="2026"/>
    <s v="Q3"/>
    <n v="9"/>
    <s v="Sep"/>
  </r>
  <r>
    <n v="2788"/>
    <d v="2026-09-19T00:00:00"/>
    <n v="2026"/>
    <s v="Q9"/>
    <n v="9"/>
    <x v="8"/>
    <x v="1"/>
    <x v="12"/>
    <x v="3"/>
    <s v="New"/>
    <x v="1"/>
    <x v="17"/>
    <n v="1"/>
    <n v="70.430000000000007"/>
    <n v="0"/>
    <n v="31.51"/>
    <n v="70.430000000000007"/>
    <n v="31.51"/>
    <n v="38.92"/>
    <n v="0.55260542382507449"/>
    <n v="2026"/>
    <s v="Q3"/>
    <n v="9"/>
    <s v="Sep"/>
  </r>
  <r>
    <n v="2932"/>
    <d v="2026-09-19T00:00:00"/>
    <n v="2026"/>
    <s v="Q9"/>
    <n v="9"/>
    <x v="8"/>
    <x v="0"/>
    <x v="15"/>
    <x v="2"/>
    <s v="Business"/>
    <x v="0"/>
    <x v="4"/>
    <n v="4"/>
    <n v="49.93"/>
    <n v="0"/>
    <n v="22.99"/>
    <n v="199.72"/>
    <n v="91.96"/>
    <n v="107.76"/>
    <n v="0.53955537752853999"/>
    <n v="2026"/>
    <s v="Q3"/>
    <n v="9"/>
    <s v="Sep"/>
  </r>
  <r>
    <n v="3399"/>
    <d v="2026-09-19T00:00:00"/>
    <n v="2026"/>
    <s v="Q9"/>
    <n v="9"/>
    <x v="8"/>
    <x v="1"/>
    <x v="12"/>
    <x v="2"/>
    <s v="Returning"/>
    <x v="0"/>
    <x v="4"/>
    <n v="1"/>
    <n v="50.18"/>
    <n v="0"/>
    <n v="22.92"/>
    <n v="50.18"/>
    <n v="22.92"/>
    <n v="27.259999999999998"/>
    <n v="0.54324432044639293"/>
    <n v="2026"/>
    <s v="Q3"/>
    <n v="9"/>
    <s v="Sep"/>
  </r>
  <r>
    <n v="3588"/>
    <d v="2026-09-19T00:00:00"/>
    <n v="2026"/>
    <s v="Q9"/>
    <n v="9"/>
    <x v="8"/>
    <x v="3"/>
    <x v="13"/>
    <x v="2"/>
    <s v="New"/>
    <x v="2"/>
    <x v="18"/>
    <n v="2"/>
    <n v="164.01"/>
    <n v="0.15"/>
    <n v="87.14"/>
    <n v="278.81699999999995"/>
    <n v="174.28"/>
    <n v="104.53699999999995"/>
    <n v="0.37493050997607741"/>
    <n v="2026"/>
    <s v="Q3"/>
    <n v="9"/>
    <s v="Sep"/>
  </r>
  <r>
    <n v="3603"/>
    <d v="2026-09-19T00:00:00"/>
    <n v="2026"/>
    <s v="Q9"/>
    <n v="9"/>
    <x v="8"/>
    <x v="1"/>
    <x v="14"/>
    <x v="3"/>
    <s v="Returning"/>
    <x v="0"/>
    <x v="0"/>
    <n v="2"/>
    <n v="83.77"/>
    <n v="0"/>
    <n v="43.32"/>
    <n v="167.54"/>
    <n v="86.64"/>
    <n v="80.899999999999991"/>
    <n v="0.4828697624447893"/>
    <n v="2026"/>
    <s v="Q3"/>
    <n v="9"/>
    <s v="Sep"/>
  </r>
  <r>
    <n v="3845"/>
    <d v="2026-09-19T00:00:00"/>
    <n v="2026"/>
    <s v="Q9"/>
    <n v="9"/>
    <x v="8"/>
    <x v="3"/>
    <x v="8"/>
    <x v="0"/>
    <s v="New"/>
    <x v="3"/>
    <x v="13"/>
    <n v="1"/>
    <n v="81.84"/>
    <n v="0"/>
    <n v="38.5"/>
    <n v="81.84"/>
    <n v="38.5"/>
    <n v="43.34"/>
    <n v="0.52956989247311825"/>
    <n v="2026"/>
    <s v="Q3"/>
    <n v="9"/>
    <s v="Sep"/>
  </r>
  <r>
    <n v="4191"/>
    <d v="2026-09-19T00:00:00"/>
    <n v="2026"/>
    <s v="Q9"/>
    <n v="9"/>
    <x v="8"/>
    <x v="2"/>
    <x v="5"/>
    <x v="3"/>
    <s v="Returning"/>
    <x v="4"/>
    <x v="10"/>
    <n v="1"/>
    <n v="40.32"/>
    <n v="0.15"/>
    <n v="14.39"/>
    <n v="34.271999999999998"/>
    <n v="14.39"/>
    <n v="19.881999999999998"/>
    <n v="0.58012371615312786"/>
    <n v="2026"/>
    <s v="Q3"/>
    <n v="9"/>
    <s v="Sep"/>
  </r>
  <r>
    <n v="4269"/>
    <d v="2026-09-19T00:00:00"/>
    <n v="2026"/>
    <s v="Q9"/>
    <n v="9"/>
    <x v="8"/>
    <x v="2"/>
    <x v="16"/>
    <x v="1"/>
    <s v="Business"/>
    <x v="1"/>
    <x v="11"/>
    <n v="4"/>
    <n v="155.84"/>
    <n v="0.05"/>
    <n v="80.790000000000006"/>
    <n v="592.19200000000001"/>
    <n v="323.16000000000003"/>
    <n v="269.03199999999998"/>
    <n v="0.45429860585755966"/>
    <n v="2026"/>
    <s v="Q3"/>
    <n v="9"/>
    <s v="Sep"/>
  </r>
  <r>
    <n v="5"/>
    <d v="2026-09-20T00:00:00"/>
    <n v="2026"/>
    <s v="Q9"/>
    <n v="9"/>
    <x v="8"/>
    <x v="1"/>
    <x v="6"/>
    <x v="0"/>
    <s v="Business"/>
    <x v="4"/>
    <x v="16"/>
    <n v="1"/>
    <n v="51.83"/>
    <n v="0"/>
    <n v="21.9"/>
    <n v="51.83"/>
    <n v="21.9"/>
    <n v="29.93"/>
    <n v="0.57746478873239437"/>
    <n v="2026"/>
    <s v="Q3"/>
    <n v="9"/>
    <s v="Sep"/>
  </r>
  <r>
    <n v="210"/>
    <d v="2026-09-20T00:00:00"/>
    <n v="2026"/>
    <s v="Q9"/>
    <n v="9"/>
    <x v="8"/>
    <x v="2"/>
    <x v="3"/>
    <x v="2"/>
    <s v="Returning"/>
    <x v="3"/>
    <x v="7"/>
    <n v="1"/>
    <n v="190.77"/>
    <n v="0.05"/>
    <n v="104.69"/>
    <n v="181.23150000000001"/>
    <n v="104.69"/>
    <n v="76.541500000000013"/>
    <n v="0.42234103894742364"/>
    <n v="2026"/>
    <s v="Q3"/>
    <n v="9"/>
    <s v="Sep"/>
  </r>
  <r>
    <n v="462"/>
    <d v="2026-09-20T00:00:00"/>
    <n v="2026"/>
    <s v="Q9"/>
    <n v="9"/>
    <x v="8"/>
    <x v="1"/>
    <x v="12"/>
    <x v="2"/>
    <s v="New"/>
    <x v="0"/>
    <x v="6"/>
    <n v="2"/>
    <n v="40.049999999999997"/>
    <n v="0.05"/>
    <n v="16.97"/>
    <n v="76.094999999999985"/>
    <n v="33.94"/>
    <n v="42.154999999999987"/>
    <n v="0.55397857940731976"/>
    <n v="2026"/>
    <s v="Q3"/>
    <n v="9"/>
    <s v="Sep"/>
  </r>
  <r>
    <n v="725"/>
    <d v="2026-09-20T00:00:00"/>
    <n v="2026"/>
    <s v="Q9"/>
    <n v="9"/>
    <x v="8"/>
    <x v="1"/>
    <x v="12"/>
    <x v="0"/>
    <s v="New"/>
    <x v="0"/>
    <x v="0"/>
    <n v="1"/>
    <n v="82.08"/>
    <n v="0.05"/>
    <n v="43.18"/>
    <n v="77.975999999999999"/>
    <n v="43.18"/>
    <n v="34.795999999999999"/>
    <n v="0.44623986867754178"/>
    <n v="2026"/>
    <s v="Q3"/>
    <n v="9"/>
    <s v="Sep"/>
  </r>
  <r>
    <n v="918"/>
    <d v="2026-09-20T00:00:00"/>
    <n v="2026"/>
    <s v="Q9"/>
    <n v="9"/>
    <x v="8"/>
    <x v="0"/>
    <x v="15"/>
    <x v="0"/>
    <s v="Returning"/>
    <x v="0"/>
    <x v="4"/>
    <n v="1"/>
    <n v="50.3"/>
    <n v="0.05"/>
    <n v="22.14"/>
    <n v="47.784999999999997"/>
    <n v="22.14"/>
    <n v="25.644999999999996"/>
    <n v="0.53667468870984614"/>
    <n v="2026"/>
    <s v="Q3"/>
    <n v="9"/>
    <s v="Sep"/>
  </r>
  <r>
    <n v="1442"/>
    <d v="2026-09-20T00:00:00"/>
    <n v="2026"/>
    <s v="Q9"/>
    <n v="9"/>
    <x v="8"/>
    <x v="2"/>
    <x v="16"/>
    <x v="0"/>
    <s v="New"/>
    <x v="2"/>
    <x v="9"/>
    <n v="1"/>
    <n v="47.68"/>
    <n v="0.1"/>
    <n v="18.03"/>
    <n v="42.911999999999999"/>
    <n v="18.03"/>
    <n v="24.881999999999998"/>
    <n v="0.57983780760626391"/>
    <n v="2026"/>
    <s v="Q3"/>
    <n v="9"/>
    <s v="Sep"/>
  </r>
  <r>
    <n v="4290"/>
    <d v="2026-09-20T00:00:00"/>
    <n v="2026"/>
    <s v="Q9"/>
    <n v="9"/>
    <x v="8"/>
    <x v="2"/>
    <x v="2"/>
    <x v="2"/>
    <s v="Returning"/>
    <x v="0"/>
    <x v="4"/>
    <n v="2"/>
    <n v="51.48"/>
    <n v="0.05"/>
    <n v="22.38"/>
    <n v="97.811999999999983"/>
    <n v="44.76"/>
    <n v="53.051999999999985"/>
    <n v="0.54238743712427917"/>
    <n v="2026"/>
    <s v="Q3"/>
    <n v="9"/>
    <s v="Sep"/>
  </r>
  <r>
    <n v="4666"/>
    <d v="2026-09-20T00:00:00"/>
    <n v="2026"/>
    <s v="Q9"/>
    <n v="9"/>
    <x v="8"/>
    <x v="2"/>
    <x v="3"/>
    <x v="0"/>
    <s v="Business"/>
    <x v="4"/>
    <x v="12"/>
    <n v="2"/>
    <n v="123.73"/>
    <n v="0"/>
    <n v="68.459999999999994"/>
    <n v="247.46"/>
    <n v="136.91999999999999"/>
    <n v="110.54000000000002"/>
    <n v="0.44669845631617239"/>
    <n v="2026"/>
    <s v="Q3"/>
    <n v="9"/>
    <s v="Sep"/>
  </r>
  <r>
    <n v="234"/>
    <d v="2026-09-21T00:00:00"/>
    <n v="2026"/>
    <s v="Q9"/>
    <n v="9"/>
    <x v="8"/>
    <x v="2"/>
    <x v="5"/>
    <x v="0"/>
    <s v="Business"/>
    <x v="1"/>
    <x v="3"/>
    <n v="2"/>
    <n v="146.81"/>
    <n v="0"/>
    <n v="79.72"/>
    <n v="293.62"/>
    <n v="159.44"/>
    <n v="134.18"/>
    <n v="0.45698521899053202"/>
    <n v="2026"/>
    <s v="Q3"/>
    <n v="9"/>
    <s v="Sep"/>
  </r>
  <r>
    <n v="802"/>
    <d v="2026-09-21T00:00:00"/>
    <n v="2026"/>
    <s v="Q9"/>
    <n v="9"/>
    <x v="8"/>
    <x v="1"/>
    <x v="12"/>
    <x v="2"/>
    <s v="Returning"/>
    <x v="2"/>
    <x v="18"/>
    <n v="2"/>
    <n v="167.16"/>
    <n v="0"/>
    <n v="88.51"/>
    <n v="334.32"/>
    <n v="177.02"/>
    <n v="157.29999999999998"/>
    <n v="0.4705072983967456"/>
    <n v="2026"/>
    <s v="Q3"/>
    <n v="9"/>
    <s v="Sep"/>
  </r>
  <r>
    <n v="1942"/>
    <d v="2026-09-21T00:00:00"/>
    <n v="2026"/>
    <s v="Q9"/>
    <n v="9"/>
    <x v="8"/>
    <x v="2"/>
    <x v="2"/>
    <x v="0"/>
    <s v="New"/>
    <x v="0"/>
    <x v="0"/>
    <n v="1"/>
    <n v="83.69"/>
    <n v="0"/>
    <n v="42.76"/>
    <n v="83.69"/>
    <n v="42.76"/>
    <n v="40.93"/>
    <n v="0.48906679412116144"/>
    <n v="2026"/>
    <s v="Q3"/>
    <n v="9"/>
    <s v="Sep"/>
  </r>
  <r>
    <n v="2200"/>
    <d v="2026-09-21T00:00:00"/>
    <n v="2026"/>
    <s v="Q9"/>
    <n v="9"/>
    <x v="8"/>
    <x v="0"/>
    <x v="0"/>
    <x v="0"/>
    <s v="New"/>
    <x v="0"/>
    <x v="6"/>
    <n v="1"/>
    <n v="40.4"/>
    <n v="0.15"/>
    <n v="16.47"/>
    <n v="34.339999999999996"/>
    <n v="16.47"/>
    <n v="17.869999999999997"/>
    <n v="0.52038439138031445"/>
    <n v="2026"/>
    <s v="Q3"/>
    <n v="9"/>
    <s v="Sep"/>
  </r>
  <r>
    <n v="2236"/>
    <d v="2026-09-21T00:00:00"/>
    <n v="2026"/>
    <s v="Q9"/>
    <n v="9"/>
    <x v="8"/>
    <x v="1"/>
    <x v="11"/>
    <x v="0"/>
    <s v="Returning"/>
    <x v="1"/>
    <x v="3"/>
    <n v="3"/>
    <n v="143.31"/>
    <n v="0"/>
    <n v="81.36"/>
    <n v="429.93"/>
    <n v="244.07999999999998"/>
    <n v="185.85000000000002"/>
    <n v="0.43227967343521045"/>
    <n v="2026"/>
    <s v="Q3"/>
    <n v="9"/>
    <s v="Sep"/>
  </r>
  <r>
    <n v="4041"/>
    <d v="2026-09-21T00:00:00"/>
    <n v="2026"/>
    <s v="Q9"/>
    <n v="9"/>
    <x v="8"/>
    <x v="1"/>
    <x v="11"/>
    <x v="1"/>
    <s v="Returning"/>
    <x v="4"/>
    <x v="16"/>
    <n v="15"/>
    <n v="51.1"/>
    <n v="0.1"/>
    <n v="21.9"/>
    <n v="689.85"/>
    <n v="328.5"/>
    <n v="361.35"/>
    <n v="0.52380952380952384"/>
    <n v="2026"/>
    <s v="Q3"/>
    <n v="9"/>
    <s v="Sep"/>
  </r>
  <r>
    <n v="4435"/>
    <d v="2026-09-21T00:00:00"/>
    <n v="2026"/>
    <s v="Q9"/>
    <n v="9"/>
    <x v="8"/>
    <x v="3"/>
    <x v="13"/>
    <x v="3"/>
    <s v="New"/>
    <x v="1"/>
    <x v="3"/>
    <n v="1"/>
    <n v="146.33000000000001"/>
    <n v="0"/>
    <n v="80.05"/>
    <n v="146.33000000000001"/>
    <n v="80.05"/>
    <n v="66.280000000000015"/>
    <n v="0.45294881432378875"/>
    <n v="2026"/>
    <s v="Q3"/>
    <n v="9"/>
    <s v="Sep"/>
  </r>
  <r>
    <n v="305"/>
    <d v="2026-09-22T00:00:00"/>
    <n v="2026"/>
    <s v="Q9"/>
    <n v="9"/>
    <x v="8"/>
    <x v="3"/>
    <x v="8"/>
    <x v="0"/>
    <s v="Returning"/>
    <x v="2"/>
    <x v="15"/>
    <n v="1"/>
    <n v="130.69999999999999"/>
    <n v="0.05"/>
    <n v="68.23"/>
    <n v="124.16499999999998"/>
    <n v="68.23"/>
    <n v="55.934999999999974"/>
    <n v="0.45048926831232622"/>
    <n v="2026"/>
    <s v="Q3"/>
    <n v="9"/>
    <s v="Sep"/>
  </r>
  <r>
    <n v="808"/>
    <d v="2026-09-22T00:00:00"/>
    <n v="2026"/>
    <s v="Q9"/>
    <n v="9"/>
    <x v="8"/>
    <x v="1"/>
    <x v="12"/>
    <x v="1"/>
    <s v="Business"/>
    <x v="4"/>
    <x v="10"/>
    <n v="8"/>
    <n v="39.630000000000003"/>
    <n v="0.15"/>
    <n v="14.61"/>
    <n v="269.48400000000004"/>
    <n v="116.88"/>
    <n v="152.60400000000004"/>
    <n v="0.56628222825844954"/>
    <n v="2026"/>
    <s v="Q3"/>
    <n v="9"/>
    <s v="Sep"/>
  </r>
  <r>
    <n v="1029"/>
    <d v="2026-09-22T00:00:00"/>
    <n v="2026"/>
    <s v="Q9"/>
    <n v="9"/>
    <x v="8"/>
    <x v="1"/>
    <x v="6"/>
    <x v="0"/>
    <s v="Returning"/>
    <x v="2"/>
    <x v="15"/>
    <n v="1"/>
    <n v="132.36000000000001"/>
    <n v="0.05"/>
    <n v="66.63"/>
    <n v="125.742"/>
    <n v="66.63"/>
    <n v="59.112000000000009"/>
    <n v="0.47010545402490822"/>
    <n v="2026"/>
    <s v="Q3"/>
    <n v="9"/>
    <s v="Sep"/>
  </r>
  <r>
    <n v="1721"/>
    <d v="2026-09-22T00:00:00"/>
    <n v="2026"/>
    <s v="Q9"/>
    <n v="9"/>
    <x v="8"/>
    <x v="3"/>
    <x v="7"/>
    <x v="0"/>
    <s v="Business"/>
    <x v="1"/>
    <x v="11"/>
    <n v="1"/>
    <n v="156.81"/>
    <n v="0"/>
    <n v="78.2"/>
    <n v="156.81"/>
    <n v="78.2"/>
    <n v="78.61"/>
    <n v="0.50130731458452904"/>
    <n v="2026"/>
    <s v="Q3"/>
    <n v="9"/>
    <s v="Sep"/>
  </r>
  <r>
    <n v="2425"/>
    <d v="2026-09-22T00:00:00"/>
    <n v="2026"/>
    <s v="Q9"/>
    <n v="9"/>
    <x v="8"/>
    <x v="3"/>
    <x v="8"/>
    <x v="3"/>
    <s v="New"/>
    <x v="2"/>
    <x v="15"/>
    <n v="3"/>
    <n v="134.52000000000001"/>
    <n v="0.05"/>
    <n v="65.19"/>
    <n v="383.38200000000006"/>
    <n v="195.57"/>
    <n v="187.81200000000007"/>
    <n v="0.48988215409174152"/>
    <n v="2026"/>
    <s v="Q3"/>
    <n v="9"/>
    <s v="Sep"/>
  </r>
  <r>
    <n v="3322"/>
    <d v="2026-09-22T00:00:00"/>
    <n v="2026"/>
    <s v="Q9"/>
    <n v="9"/>
    <x v="8"/>
    <x v="3"/>
    <x v="8"/>
    <x v="0"/>
    <s v="Returning"/>
    <x v="3"/>
    <x v="19"/>
    <n v="1"/>
    <n v="124.51"/>
    <n v="0"/>
    <n v="59.97"/>
    <n v="124.51"/>
    <n v="59.97"/>
    <n v="64.540000000000006"/>
    <n v="0.51835193960324477"/>
    <n v="2026"/>
    <s v="Q3"/>
    <n v="9"/>
    <s v="Sep"/>
  </r>
  <r>
    <n v="3821"/>
    <d v="2026-09-22T00:00:00"/>
    <n v="2026"/>
    <s v="Q9"/>
    <n v="9"/>
    <x v="8"/>
    <x v="2"/>
    <x v="3"/>
    <x v="0"/>
    <s v="Returning"/>
    <x v="1"/>
    <x v="3"/>
    <n v="1"/>
    <n v="141"/>
    <n v="0"/>
    <n v="79.010000000000005"/>
    <n v="141"/>
    <n v="79.010000000000005"/>
    <n v="61.989999999999995"/>
    <n v="0.43964539007092196"/>
    <n v="2026"/>
    <s v="Q3"/>
    <n v="9"/>
    <s v="Sep"/>
  </r>
  <r>
    <n v="3899"/>
    <d v="2026-09-22T00:00:00"/>
    <n v="2026"/>
    <s v="Q9"/>
    <n v="9"/>
    <x v="8"/>
    <x v="3"/>
    <x v="4"/>
    <x v="1"/>
    <s v="Returning"/>
    <x v="3"/>
    <x v="19"/>
    <n v="6"/>
    <n v="121.7"/>
    <n v="0.15"/>
    <n v="61.26"/>
    <n v="620.67000000000007"/>
    <n v="367.56"/>
    <n v="253.11000000000007"/>
    <n v="0.40780124703948967"/>
    <n v="2026"/>
    <s v="Q3"/>
    <n v="9"/>
    <s v="Sep"/>
  </r>
  <r>
    <n v="4807"/>
    <d v="2026-09-22T00:00:00"/>
    <n v="2026"/>
    <s v="Q9"/>
    <n v="9"/>
    <x v="8"/>
    <x v="3"/>
    <x v="7"/>
    <x v="1"/>
    <s v="Business"/>
    <x v="0"/>
    <x v="8"/>
    <n v="4"/>
    <n v="103.86"/>
    <n v="0.1"/>
    <n v="50.12"/>
    <n v="373.89600000000002"/>
    <n v="200.48"/>
    <n v="173.41600000000003"/>
    <n v="0.46380811776536796"/>
    <n v="2026"/>
    <s v="Q3"/>
    <n v="9"/>
    <s v="Sep"/>
  </r>
  <r>
    <n v="30"/>
    <d v="2026-09-23T00:00:00"/>
    <n v="2026"/>
    <s v="Q9"/>
    <n v="9"/>
    <x v="8"/>
    <x v="2"/>
    <x v="5"/>
    <x v="3"/>
    <s v="Returning"/>
    <x v="1"/>
    <x v="1"/>
    <n v="2"/>
    <n v="93.82"/>
    <n v="0.05"/>
    <n v="45.57"/>
    <n v="178.25799999999998"/>
    <n v="91.14"/>
    <n v="87.117999999999981"/>
    <n v="0.48871859888476249"/>
    <n v="2026"/>
    <s v="Q3"/>
    <n v="9"/>
    <s v="Sep"/>
  </r>
  <r>
    <n v="3027"/>
    <d v="2026-09-23T00:00:00"/>
    <n v="2026"/>
    <s v="Q9"/>
    <n v="9"/>
    <x v="8"/>
    <x v="3"/>
    <x v="8"/>
    <x v="1"/>
    <s v="Business"/>
    <x v="1"/>
    <x v="11"/>
    <n v="8"/>
    <n v="155.13999999999999"/>
    <n v="0.1"/>
    <n v="76.87"/>
    <n v="1117.008"/>
    <n v="614.96"/>
    <n v="502.048"/>
    <n v="0.44945783736553363"/>
    <n v="2026"/>
    <s v="Q3"/>
    <n v="9"/>
    <s v="Sep"/>
  </r>
  <r>
    <n v="3690"/>
    <d v="2026-09-23T00:00:00"/>
    <n v="2026"/>
    <s v="Q9"/>
    <n v="9"/>
    <x v="8"/>
    <x v="3"/>
    <x v="8"/>
    <x v="0"/>
    <s v="Returning"/>
    <x v="1"/>
    <x v="1"/>
    <n v="3"/>
    <n v="92.14"/>
    <n v="0.05"/>
    <n v="45.25"/>
    <n v="262.59899999999999"/>
    <n v="135.75"/>
    <n v="126.84899999999999"/>
    <n v="0.48305210606285626"/>
    <n v="2026"/>
    <s v="Q3"/>
    <n v="9"/>
    <s v="Sep"/>
  </r>
  <r>
    <n v="600"/>
    <d v="2026-09-24T00:00:00"/>
    <n v="2026"/>
    <s v="Q9"/>
    <n v="9"/>
    <x v="8"/>
    <x v="1"/>
    <x v="12"/>
    <x v="2"/>
    <s v="Returning"/>
    <x v="0"/>
    <x v="6"/>
    <n v="6"/>
    <n v="39.880000000000003"/>
    <n v="0.05"/>
    <n v="16.79"/>
    <n v="227.31600000000003"/>
    <n v="100.74"/>
    <n v="126.57600000000004"/>
    <n v="0.5568283798764716"/>
    <n v="2026"/>
    <s v="Q3"/>
    <n v="9"/>
    <s v="Sep"/>
  </r>
  <r>
    <n v="1931"/>
    <d v="2026-09-24T00:00:00"/>
    <n v="2026"/>
    <s v="Q9"/>
    <n v="9"/>
    <x v="8"/>
    <x v="2"/>
    <x v="16"/>
    <x v="0"/>
    <s v="Returning"/>
    <x v="2"/>
    <x v="2"/>
    <n v="4"/>
    <n v="35.700000000000003"/>
    <n v="0"/>
    <n v="13.91"/>
    <n v="142.80000000000001"/>
    <n v="55.64"/>
    <n v="87.160000000000011"/>
    <n v="0.61036414565826336"/>
    <n v="2026"/>
    <s v="Q3"/>
    <n v="9"/>
    <s v="Sep"/>
  </r>
  <r>
    <n v="2124"/>
    <d v="2026-09-24T00:00:00"/>
    <n v="2026"/>
    <s v="Q9"/>
    <n v="9"/>
    <x v="8"/>
    <x v="3"/>
    <x v="8"/>
    <x v="2"/>
    <s v="New"/>
    <x v="0"/>
    <x v="8"/>
    <n v="6"/>
    <n v="104.16"/>
    <n v="0"/>
    <n v="51.76"/>
    <n v="624.96"/>
    <n v="310.56"/>
    <n v="314.40000000000003"/>
    <n v="0.50307219662058378"/>
    <n v="2026"/>
    <s v="Q3"/>
    <n v="9"/>
    <s v="Sep"/>
  </r>
  <r>
    <n v="2789"/>
    <d v="2026-09-24T00:00:00"/>
    <n v="2026"/>
    <s v="Q9"/>
    <n v="9"/>
    <x v="8"/>
    <x v="2"/>
    <x v="16"/>
    <x v="0"/>
    <s v="New"/>
    <x v="1"/>
    <x v="3"/>
    <n v="5"/>
    <n v="147.21"/>
    <n v="0.05"/>
    <n v="79.14"/>
    <n v="699.24750000000006"/>
    <n v="395.7"/>
    <n v="303.54750000000007"/>
    <n v="0.43410594961011667"/>
    <n v="2026"/>
    <s v="Q3"/>
    <n v="9"/>
    <s v="Sep"/>
  </r>
  <r>
    <n v="2921"/>
    <d v="2026-09-24T00:00:00"/>
    <n v="2026"/>
    <s v="Q9"/>
    <n v="9"/>
    <x v="8"/>
    <x v="0"/>
    <x v="0"/>
    <x v="0"/>
    <s v="New"/>
    <x v="3"/>
    <x v="7"/>
    <n v="3"/>
    <n v="195.68"/>
    <n v="0.05"/>
    <n v="102.16"/>
    <n v="557.68799999999999"/>
    <n v="306.48"/>
    <n v="251.20799999999997"/>
    <n v="0.45044541033696256"/>
    <n v="2026"/>
    <s v="Q3"/>
    <n v="9"/>
    <s v="Sep"/>
  </r>
  <r>
    <n v="3108"/>
    <d v="2026-09-24T00:00:00"/>
    <n v="2026"/>
    <s v="Q9"/>
    <n v="9"/>
    <x v="8"/>
    <x v="1"/>
    <x v="11"/>
    <x v="1"/>
    <s v="Business"/>
    <x v="1"/>
    <x v="1"/>
    <n v="5"/>
    <n v="90.05"/>
    <n v="0.15"/>
    <n v="44.12"/>
    <n v="382.71249999999998"/>
    <n v="220.6"/>
    <n v="162.11249999999998"/>
    <n v="0.42358820263252439"/>
    <n v="2026"/>
    <s v="Q3"/>
    <n v="9"/>
    <s v="Sep"/>
  </r>
  <r>
    <n v="3226"/>
    <d v="2026-09-24T00:00:00"/>
    <n v="2026"/>
    <s v="Q9"/>
    <n v="9"/>
    <x v="8"/>
    <x v="3"/>
    <x v="13"/>
    <x v="3"/>
    <s v="Returning"/>
    <x v="3"/>
    <x v="5"/>
    <n v="1"/>
    <n v="345.48"/>
    <n v="0"/>
    <n v="196.31"/>
    <n v="345.48"/>
    <n v="196.31"/>
    <n v="149.17000000000002"/>
    <n v="0.43177607965728843"/>
    <n v="2026"/>
    <s v="Q3"/>
    <n v="9"/>
    <s v="Sep"/>
  </r>
  <r>
    <n v="3286"/>
    <d v="2026-09-24T00:00:00"/>
    <n v="2026"/>
    <s v="Q9"/>
    <n v="9"/>
    <x v="8"/>
    <x v="3"/>
    <x v="4"/>
    <x v="0"/>
    <s v="New"/>
    <x v="2"/>
    <x v="9"/>
    <n v="1"/>
    <n v="46.23"/>
    <n v="0.1"/>
    <n v="18.34"/>
    <n v="41.606999999999999"/>
    <n v="18.34"/>
    <n v="23.266999999999999"/>
    <n v="0.55920878698295962"/>
    <n v="2026"/>
    <s v="Q3"/>
    <n v="9"/>
    <s v="Sep"/>
  </r>
  <r>
    <n v="4510"/>
    <d v="2026-09-24T00:00:00"/>
    <n v="2026"/>
    <s v="Q9"/>
    <n v="9"/>
    <x v="8"/>
    <x v="0"/>
    <x v="0"/>
    <x v="3"/>
    <s v="Returning"/>
    <x v="3"/>
    <x v="13"/>
    <n v="3"/>
    <n v="82.38"/>
    <n v="0.15"/>
    <n v="39.020000000000003"/>
    <n v="210.06899999999999"/>
    <n v="117.06"/>
    <n v="93.008999999999986"/>
    <n v="0.44275452351370259"/>
    <n v="2026"/>
    <s v="Q3"/>
    <n v="9"/>
    <s v="Sep"/>
  </r>
  <r>
    <n v="2069"/>
    <d v="2026-09-25T00:00:00"/>
    <n v="2026"/>
    <s v="Q9"/>
    <n v="9"/>
    <x v="8"/>
    <x v="3"/>
    <x v="7"/>
    <x v="0"/>
    <s v="New"/>
    <x v="3"/>
    <x v="5"/>
    <n v="1"/>
    <n v="344.79"/>
    <n v="0"/>
    <n v="189.63"/>
    <n v="344.79"/>
    <n v="189.63"/>
    <n v="155.16000000000003"/>
    <n v="0.45001305142260511"/>
    <n v="2026"/>
    <s v="Q3"/>
    <n v="9"/>
    <s v="Sep"/>
  </r>
  <r>
    <n v="95"/>
    <d v="2026-09-26T00:00:00"/>
    <n v="2026"/>
    <s v="Q9"/>
    <n v="9"/>
    <x v="8"/>
    <x v="0"/>
    <x v="0"/>
    <x v="3"/>
    <s v="Returning"/>
    <x v="1"/>
    <x v="17"/>
    <n v="1"/>
    <n v="73.06"/>
    <n v="0.05"/>
    <n v="31.42"/>
    <n v="69.406999999999996"/>
    <n v="31.42"/>
    <n v="37.986999999999995"/>
    <n v="0.54730790842422228"/>
    <n v="2026"/>
    <s v="Q3"/>
    <n v="9"/>
    <s v="Sep"/>
  </r>
  <r>
    <n v="160"/>
    <d v="2026-09-26T00:00:00"/>
    <n v="2026"/>
    <s v="Q9"/>
    <n v="9"/>
    <x v="8"/>
    <x v="3"/>
    <x v="8"/>
    <x v="0"/>
    <s v="Returning"/>
    <x v="3"/>
    <x v="13"/>
    <n v="1"/>
    <n v="81.58"/>
    <n v="0.1"/>
    <n v="38.89"/>
    <n v="73.421999999999997"/>
    <n v="38.89"/>
    <n v="34.531999999999996"/>
    <n v="0.47032224673803491"/>
    <n v="2026"/>
    <s v="Q3"/>
    <n v="9"/>
    <s v="Sep"/>
  </r>
  <r>
    <n v="407"/>
    <d v="2026-09-26T00:00:00"/>
    <n v="2026"/>
    <s v="Q9"/>
    <n v="9"/>
    <x v="8"/>
    <x v="1"/>
    <x v="12"/>
    <x v="1"/>
    <s v="Returning"/>
    <x v="4"/>
    <x v="16"/>
    <n v="6"/>
    <n v="49.87"/>
    <n v="0.1"/>
    <n v="21.75"/>
    <n v="269.298"/>
    <n v="130.5"/>
    <n v="138.798"/>
    <n v="0.51540672414945521"/>
    <n v="2026"/>
    <s v="Q3"/>
    <n v="9"/>
    <s v="Sep"/>
  </r>
  <r>
    <n v="1395"/>
    <d v="2026-09-26T00:00:00"/>
    <n v="2026"/>
    <s v="Q9"/>
    <n v="9"/>
    <x v="8"/>
    <x v="2"/>
    <x v="3"/>
    <x v="0"/>
    <s v="New"/>
    <x v="0"/>
    <x v="6"/>
    <n v="2"/>
    <n v="39.81"/>
    <n v="0.05"/>
    <n v="16.87"/>
    <n v="75.638999999999996"/>
    <n v="33.74"/>
    <n v="41.898999999999994"/>
    <n v="0.55393381721069812"/>
    <n v="2026"/>
    <s v="Q3"/>
    <n v="9"/>
    <s v="Sep"/>
  </r>
  <r>
    <n v="2085"/>
    <d v="2026-09-26T00:00:00"/>
    <n v="2026"/>
    <s v="Q9"/>
    <n v="9"/>
    <x v="8"/>
    <x v="2"/>
    <x v="2"/>
    <x v="0"/>
    <s v="Returning"/>
    <x v="3"/>
    <x v="7"/>
    <n v="3"/>
    <n v="191.46"/>
    <n v="0"/>
    <n v="104.06"/>
    <n v="574.38"/>
    <n v="312.18"/>
    <n v="262.2"/>
    <n v="0.45649221769560222"/>
    <n v="2026"/>
    <s v="Q3"/>
    <n v="9"/>
    <s v="Sep"/>
  </r>
  <r>
    <n v="3124"/>
    <d v="2026-09-26T00:00:00"/>
    <n v="2026"/>
    <s v="Q9"/>
    <n v="9"/>
    <x v="8"/>
    <x v="2"/>
    <x v="5"/>
    <x v="0"/>
    <s v="Returning"/>
    <x v="2"/>
    <x v="9"/>
    <n v="3"/>
    <n v="46.48"/>
    <n v="0.05"/>
    <n v="18.82"/>
    <n v="132.46799999999999"/>
    <n v="56.46"/>
    <n v="76.007999999999981"/>
    <n v="0.57378385723344494"/>
    <n v="2026"/>
    <s v="Q3"/>
    <n v="9"/>
    <s v="Sep"/>
  </r>
  <r>
    <n v="3216"/>
    <d v="2026-09-26T00:00:00"/>
    <n v="2026"/>
    <s v="Q9"/>
    <n v="9"/>
    <x v="8"/>
    <x v="1"/>
    <x v="12"/>
    <x v="2"/>
    <s v="Returning"/>
    <x v="2"/>
    <x v="2"/>
    <n v="2"/>
    <n v="35.44"/>
    <n v="0.1"/>
    <n v="13.2"/>
    <n v="63.791999999999994"/>
    <n v="26.4"/>
    <n v="37.391999999999996"/>
    <n v="0.58615500376222718"/>
    <n v="2026"/>
    <s v="Q3"/>
    <n v="9"/>
    <s v="Sep"/>
  </r>
  <r>
    <n v="3743"/>
    <d v="2026-09-26T00:00:00"/>
    <n v="2026"/>
    <s v="Q9"/>
    <n v="9"/>
    <x v="8"/>
    <x v="2"/>
    <x v="2"/>
    <x v="0"/>
    <s v="New"/>
    <x v="4"/>
    <x v="14"/>
    <n v="4"/>
    <n v="36.159999999999997"/>
    <n v="0.05"/>
    <n v="13.68"/>
    <n v="137.40799999999999"/>
    <n v="54.72"/>
    <n v="82.687999999999988"/>
    <n v="0.60176991150442471"/>
    <n v="2026"/>
    <s v="Q3"/>
    <n v="9"/>
    <s v="Sep"/>
  </r>
  <r>
    <n v="3788"/>
    <d v="2026-09-26T00:00:00"/>
    <n v="2026"/>
    <s v="Q9"/>
    <n v="9"/>
    <x v="8"/>
    <x v="3"/>
    <x v="8"/>
    <x v="0"/>
    <s v="Returning"/>
    <x v="4"/>
    <x v="14"/>
    <n v="2"/>
    <n v="35.93"/>
    <n v="0"/>
    <n v="13.91"/>
    <n v="71.86"/>
    <n v="27.82"/>
    <n v="44.04"/>
    <n v="0.6128583356526579"/>
    <n v="2026"/>
    <s v="Q3"/>
    <n v="9"/>
    <s v="Sep"/>
  </r>
  <r>
    <n v="4883"/>
    <d v="2026-09-26T00:00:00"/>
    <n v="2026"/>
    <s v="Q9"/>
    <n v="9"/>
    <x v="8"/>
    <x v="3"/>
    <x v="8"/>
    <x v="0"/>
    <s v="Business"/>
    <x v="3"/>
    <x v="7"/>
    <n v="1"/>
    <n v="199.7"/>
    <n v="0"/>
    <n v="103.77"/>
    <n v="199.7"/>
    <n v="103.77"/>
    <n v="95.929999999999993"/>
    <n v="0.4803705558337506"/>
    <n v="2026"/>
    <s v="Q3"/>
    <n v="9"/>
    <s v="Sep"/>
  </r>
  <r>
    <n v="1577"/>
    <d v="2026-09-27T00:00:00"/>
    <n v="2026"/>
    <s v="Q9"/>
    <n v="9"/>
    <x v="8"/>
    <x v="3"/>
    <x v="4"/>
    <x v="0"/>
    <s v="New"/>
    <x v="1"/>
    <x v="11"/>
    <n v="4"/>
    <n v="154.28"/>
    <n v="0.05"/>
    <n v="78.180000000000007"/>
    <n v="586.26400000000001"/>
    <n v="312.72000000000003"/>
    <n v="273.54399999999998"/>
    <n v="0.46658843115047144"/>
    <n v="2026"/>
    <s v="Q3"/>
    <n v="9"/>
    <s v="Sep"/>
  </r>
  <r>
    <n v="2310"/>
    <d v="2026-09-27T00:00:00"/>
    <n v="2026"/>
    <s v="Q9"/>
    <n v="9"/>
    <x v="8"/>
    <x v="0"/>
    <x v="15"/>
    <x v="0"/>
    <s v="Returning"/>
    <x v="2"/>
    <x v="18"/>
    <n v="1"/>
    <n v="165.44"/>
    <n v="0"/>
    <n v="88.25"/>
    <n v="165.44"/>
    <n v="88.25"/>
    <n v="77.19"/>
    <n v="0.46657398452611215"/>
    <n v="2026"/>
    <s v="Q3"/>
    <n v="9"/>
    <s v="Sep"/>
  </r>
  <r>
    <n v="2383"/>
    <d v="2026-09-27T00:00:00"/>
    <n v="2026"/>
    <s v="Q9"/>
    <n v="9"/>
    <x v="8"/>
    <x v="3"/>
    <x v="7"/>
    <x v="0"/>
    <s v="Returning"/>
    <x v="2"/>
    <x v="15"/>
    <n v="2"/>
    <n v="130.29"/>
    <n v="0.1"/>
    <n v="67.97"/>
    <n v="234.52199999999999"/>
    <n v="135.94"/>
    <n v="98.581999999999994"/>
    <n v="0.42035288800197845"/>
    <n v="2026"/>
    <s v="Q3"/>
    <n v="9"/>
    <s v="Sep"/>
  </r>
  <r>
    <n v="2803"/>
    <d v="2026-09-27T00:00:00"/>
    <n v="2026"/>
    <s v="Q9"/>
    <n v="9"/>
    <x v="8"/>
    <x v="1"/>
    <x v="12"/>
    <x v="0"/>
    <s v="Returning"/>
    <x v="4"/>
    <x v="14"/>
    <n v="3"/>
    <n v="36.909999999999997"/>
    <n v="0.05"/>
    <n v="13.7"/>
    <n v="105.19349999999999"/>
    <n v="41.099999999999994"/>
    <n v="64.093499999999992"/>
    <n v="0.60929144861612172"/>
    <n v="2026"/>
    <s v="Q3"/>
    <n v="9"/>
    <s v="Sep"/>
  </r>
  <r>
    <n v="4199"/>
    <d v="2026-09-27T00:00:00"/>
    <n v="2026"/>
    <s v="Q9"/>
    <n v="9"/>
    <x v="8"/>
    <x v="2"/>
    <x v="5"/>
    <x v="3"/>
    <s v="Business"/>
    <x v="0"/>
    <x v="4"/>
    <n v="1"/>
    <n v="50.02"/>
    <n v="0"/>
    <n v="22.65"/>
    <n v="50.02"/>
    <n v="22.65"/>
    <n v="27.370000000000005"/>
    <n v="0.54718112754898052"/>
    <n v="2026"/>
    <s v="Q3"/>
    <n v="9"/>
    <s v="Sep"/>
  </r>
  <r>
    <n v="4517"/>
    <d v="2026-09-27T00:00:00"/>
    <n v="2026"/>
    <s v="Q9"/>
    <n v="9"/>
    <x v="8"/>
    <x v="1"/>
    <x v="12"/>
    <x v="0"/>
    <s v="Returning"/>
    <x v="3"/>
    <x v="13"/>
    <n v="1"/>
    <n v="83.32"/>
    <n v="0.05"/>
    <n v="38.93"/>
    <n v="79.153999999999996"/>
    <n v="38.93"/>
    <n v="40.223999999999997"/>
    <n v="0.50817393940925282"/>
    <n v="2026"/>
    <s v="Q3"/>
    <n v="9"/>
    <s v="Sep"/>
  </r>
  <r>
    <n v="80"/>
    <d v="2026-09-28T00:00:00"/>
    <n v="2026"/>
    <s v="Q9"/>
    <n v="9"/>
    <x v="8"/>
    <x v="0"/>
    <x v="15"/>
    <x v="1"/>
    <s v="Business"/>
    <x v="1"/>
    <x v="17"/>
    <n v="10"/>
    <n v="71.040000000000006"/>
    <n v="0.2"/>
    <n v="31.7"/>
    <n v="568.32000000000005"/>
    <n v="317"/>
    <n v="251.32000000000005"/>
    <n v="0.4422156531531532"/>
    <n v="2026"/>
    <s v="Q3"/>
    <n v="9"/>
    <s v="Sep"/>
  </r>
  <r>
    <n v="370"/>
    <d v="2026-09-28T00:00:00"/>
    <n v="2026"/>
    <s v="Q9"/>
    <n v="9"/>
    <x v="8"/>
    <x v="3"/>
    <x v="7"/>
    <x v="2"/>
    <s v="Returning"/>
    <x v="0"/>
    <x v="6"/>
    <n v="2"/>
    <n v="40.83"/>
    <n v="0"/>
    <n v="16.850000000000001"/>
    <n v="81.66"/>
    <n v="33.700000000000003"/>
    <n v="47.959999999999994"/>
    <n v="0.58731325006122947"/>
    <n v="2026"/>
    <s v="Q3"/>
    <n v="9"/>
    <s v="Sep"/>
  </r>
  <r>
    <n v="417"/>
    <d v="2026-09-28T00:00:00"/>
    <n v="2026"/>
    <s v="Q9"/>
    <n v="9"/>
    <x v="8"/>
    <x v="1"/>
    <x v="14"/>
    <x v="3"/>
    <s v="Returning"/>
    <x v="3"/>
    <x v="19"/>
    <n v="1"/>
    <n v="121.64"/>
    <n v="0.15"/>
    <n v="61.56"/>
    <n v="103.39399999999999"/>
    <n v="61.56"/>
    <n v="41.833999999999989"/>
    <n v="0.40460761746329565"/>
    <n v="2026"/>
    <s v="Q3"/>
    <n v="9"/>
    <s v="Sep"/>
  </r>
  <r>
    <n v="437"/>
    <d v="2026-09-28T00:00:00"/>
    <n v="2026"/>
    <s v="Q9"/>
    <n v="9"/>
    <x v="8"/>
    <x v="1"/>
    <x v="1"/>
    <x v="2"/>
    <s v="New"/>
    <x v="2"/>
    <x v="18"/>
    <n v="1"/>
    <n v="164.7"/>
    <n v="0"/>
    <n v="86.02"/>
    <n v="164.7"/>
    <n v="86.02"/>
    <n v="78.679999999999993"/>
    <n v="0.47771706132361869"/>
    <n v="2026"/>
    <s v="Q3"/>
    <n v="9"/>
    <s v="Sep"/>
  </r>
  <r>
    <n v="790"/>
    <d v="2026-09-28T00:00:00"/>
    <n v="2026"/>
    <s v="Q9"/>
    <n v="9"/>
    <x v="8"/>
    <x v="3"/>
    <x v="7"/>
    <x v="3"/>
    <s v="New"/>
    <x v="3"/>
    <x v="7"/>
    <n v="1"/>
    <n v="199.09"/>
    <n v="0.05"/>
    <n v="106.57"/>
    <n v="189.13550000000001"/>
    <n v="106.57"/>
    <n v="82.565500000000014"/>
    <n v="0.43654152710622812"/>
    <n v="2026"/>
    <s v="Q3"/>
    <n v="9"/>
    <s v="Sep"/>
  </r>
  <r>
    <n v="1151"/>
    <d v="2026-09-28T00:00:00"/>
    <n v="2026"/>
    <s v="Q9"/>
    <n v="9"/>
    <x v="8"/>
    <x v="0"/>
    <x v="0"/>
    <x v="3"/>
    <s v="Returning"/>
    <x v="0"/>
    <x v="0"/>
    <n v="1"/>
    <n v="81.48"/>
    <n v="0"/>
    <n v="41.47"/>
    <n v="81.48"/>
    <n v="41.47"/>
    <n v="40.010000000000005"/>
    <n v="0.4910407461953854"/>
    <n v="2026"/>
    <s v="Q3"/>
    <n v="9"/>
    <s v="Sep"/>
  </r>
  <r>
    <n v="1331"/>
    <d v="2026-09-28T00:00:00"/>
    <n v="2026"/>
    <s v="Q9"/>
    <n v="9"/>
    <x v="8"/>
    <x v="0"/>
    <x v="0"/>
    <x v="0"/>
    <s v="New"/>
    <x v="4"/>
    <x v="10"/>
    <n v="3"/>
    <n v="39.450000000000003"/>
    <n v="0.05"/>
    <n v="15.1"/>
    <n v="112.4325"/>
    <n v="45.3"/>
    <n v="67.132500000000007"/>
    <n v="0.59709158828630515"/>
    <n v="2026"/>
    <s v="Q3"/>
    <n v="9"/>
    <s v="Sep"/>
  </r>
  <r>
    <n v="2388"/>
    <d v="2026-09-28T00:00:00"/>
    <n v="2026"/>
    <s v="Q9"/>
    <n v="9"/>
    <x v="8"/>
    <x v="3"/>
    <x v="8"/>
    <x v="0"/>
    <s v="Returning"/>
    <x v="1"/>
    <x v="1"/>
    <n v="3"/>
    <n v="93.22"/>
    <n v="0"/>
    <n v="46.75"/>
    <n v="279.65999999999997"/>
    <n v="140.25"/>
    <n v="139.40999999999997"/>
    <n v="0.49849817635700489"/>
    <n v="2026"/>
    <s v="Q3"/>
    <n v="9"/>
    <s v="Sep"/>
  </r>
  <r>
    <n v="2795"/>
    <d v="2026-09-28T00:00:00"/>
    <n v="2026"/>
    <s v="Q9"/>
    <n v="9"/>
    <x v="8"/>
    <x v="1"/>
    <x v="12"/>
    <x v="0"/>
    <s v="New"/>
    <x v="1"/>
    <x v="3"/>
    <n v="3"/>
    <n v="142.19"/>
    <n v="0.05"/>
    <n v="78.37"/>
    <n v="405.24149999999997"/>
    <n v="235.11"/>
    <n v="170.13149999999996"/>
    <n v="0.41982743623246871"/>
    <n v="2026"/>
    <s v="Q3"/>
    <n v="9"/>
    <s v="Sep"/>
  </r>
  <r>
    <n v="2840"/>
    <d v="2026-09-28T00:00:00"/>
    <n v="2026"/>
    <s v="Q9"/>
    <n v="9"/>
    <x v="8"/>
    <x v="0"/>
    <x v="0"/>
    <x v="0"/>
    <s v="Returning"/>
    <x v="1"/>
    <x v="11"/>
    <n v="2"/>
    <n v="151.69999999999999"/>
    <n v="0"/>
    <n v="77.19"/>
    <n v="303.39999999999998"/>
    <n v="154.38"/>
    <n v="149.01999999999998"/>
    <n v="0.49116677653263019"/>
    <n v="2026"/>
    <s v="Q3"/>
    <n v="9"/>
    <s v="Sep"/>
  </r>
  <r>
    <n v="2863"/>
    <d v="2026-09-28T00:00:00"/>
    <n v="2026"/>
    <s v="Q9"/>
    <n v="9"/>
    <x v="8"/>
    <x v="2"/>
    <x v="2"/>
    <x v="2"/>
    <s v="New"/>
    <x v="2"/>
    <x v="15"/>
    <n v="1"/>
    <n v="133.85"/>
    <n v="0.05"/>
    <n v="66.41"/>
    <n v="127.15749999999998"/>
    <n v="66.41"/>
    <n v="60.747499999999988"/>
    <n v="0.47773430588050247"/>
    <n v="2026"/>
    <s v="Q3"/>
    <n v="9"/>
    <s v="Sep"/>
  </r>
  <r>
    <n v="4522"/>
    <d v="2026-09-28T00:00:00"/>
    <n v="2026"/>
    <s v="Q9"/>
    <n v="9"/>
    <x v="8"/>
    <x v="3"/>
    <x v="13"/>
    <x v="3"/>
    <s v="Business"/>
    <x v="3"/>
    <x v="19"/>
    <n v="6"/>
    <n v="125.62"/>
    <n v="0"/>
    <n v="61.34"/>
    <n v="753.72"/>
    <n v="368.04"/>
    <n v="385.68"/>
    <n v="0.51170195828689702"/>
    <n v="2026"/>
    <s v="Q3"/>
    <n v="9"/>
    <s v="Sep"/>
  </r>
  <r>
    <n v="5200"/>
    <d v="2026-09-28T00:00:00"/>
    <n v="2026"/>
    <s v="Q9"/>
    <n v="9"/>
    <x v="8"/>
    <x v="1"/>
    <x v="12"/>
    <x v="0"/>
    <s v="New"/>
    <x v="3"/>
    <x v="7"/>
    <n v="3"/>
    <n v="196.87"/>
    <n v="0.1"/>
    <n v="105.93"/>
    <n v="531.54899999999998"/>
    <n v="317.79000000000002"/>
    <n v="213.75899999999996"/>
    <n v="0.40214354650276823"/>
    <n v="2026"/>
    <s v="Q3"/>
    <n v="9"/>
    <s v="Sep"/>
  </r>
  <r>
    <n v="452"/>
    <d v="2026-09-29T00:00:00"/>
    <n v="2026"/>
    <s v="Q9"/>
    <n v="9"/>
    <x v="8"/>
    <x v="1"/>
    <x v="1"/>
    <x v="0"/>
    <s v="Returning"/>
    <x v="2"/>
    <x v="2"/>
    <n v="4"/>
    <n v="36.869999999999997"/>
    <n v="0"/>
    <n v="13.43"/>
    <n v="147.47999999999999"/>
    <n v="53.72"/>
    <n v="93.759999999999991"/>
    <n v="0.63574721996202876"/>
    <n v="2026"/>
    <s v="Q3"/>
    <n v="9"/>
    <s v="Sep"/>
  </r>
  <r>
    <n v="871"/>
    <d v="2026-09-29T00:00:00"/>
    <n v="2026"/>
    <s v="Q9"/>
    <n v="9"/>
    <x v="8"/>
    <x v="1"/>
    <x v="12"/>
    <x v="0"/>
    <s v="New"/>
    <x v="2"/>
    <x v="9"/>
    <n v="1"/>
    <n v="47.37"/>
    <n v="0"/>
    <n v="18.2"/>
    <n v="47.37"/>
    <n v="18.2"/>
    <n v="29.169999999999998"/>
    <n v="0.61579058475828585"/>
    <n v="2026"/>
    <s v="Q3"/>
    <n v="9"/>
    <s v="Sep"/>
  </r>
  <r>
    <n v="922"/>
    <d v="2026-09-29T00:00:00"/>
    <n v="2026"/>
    <s v="Q9"/>
    <n v="9"/>
    <x v="8"/>
    <x v="3"/>
    <x v="8"/>
    <x v="3"/>
    <s v="Business"/>
    <x v="1"/>
    <x v="3"/>
    <n v="1"/>
    <n v="145.62"/>
    <n v="0.05"/>
    <n v="80.25"/>
    <n v="138.339"/>
    <n v="80.25"/>
    <n v="58.088999999999999"/>
    <n v="0.41990328107041397"/>
    <n v="2026"/>
    <s v="Q3"/>
    <n v="9"/>
    <s v="Sep"/>
  </r>
  <r>
    <n v="1491"/>
    <d v="2026-09-29T00:00:00"/>
    <n v="2026"/>
    <s v="Q9"/>
    <n v="9"/>
    <x v="8"/>
    <x v="3"/>
    <x v="8"/>
    <x v="2"/>
    <s v="New"/>
    <x v="4"/>
    <x v="14"/>
    <n v="2"/>
    <n v="36.1"/>
    <n v="0.05"/>
    <n v="13.71"/>
    <n v="68.59"/>
    <n v="27.42"/>
    <n v="41.17"/>
    <n v="0.60023327015599937"/>
    <n v="2026"/>
    <s v="Q3"/>
    <n v="9"/>
    <s v="Sep"/>
  </r>
  <r>
    <n v="1548"/>
    <d v="2026-09-29T00:00:00"/>
    <n v="2026"/>
    <s v="Q9"/>
    <n v="9"/>
    <x v="8"/>
    <x v="0"/>
    <x v="9"/>
    <x v="2"/>
    <s v="Returning"/>
    <x v="1"/>
    <x v="17"/>
    <n v="2"/>
    <n v="73"/>
    <n v="0.05"/>
    <n v="31.41"/>
    <n v="138.69999999999999"/>
    <n v="62.82"/>
    <n v="75.88"/>
    <n v="0.54708002883922136"/>
    <n v="2026"/>
    <s v="Q3"/>
    <n v="9"/>
    <s v="Sep"/>
  </r>
  <r>
    <n v="2299"/>
    <d v="2026-09-29T00:00:00"/>
    <n v="2026"/>
    <s v="Q9"/>
    <n v="9"/>
    <x v="8"/>
    <x v="1"/>
    <x v="11"/>
    <x v="0"/>
    <s v="New"/>
    <x v="2"/>
    <x v="2"/>
    <n v="2"/>
    <n v="36.93"/>
    <n v="0.1"/>
    <n v="13.4"/>
    <n v="66.474000000000004"/>
    <n v="26.8"/>
    <n v="39.674000000000007"/>
    <n v="0.59683485272437353"/>
    <n v="2026"/>
    <s v="Q3"/>
    <n v="9"/>
    <s v="Sep"/>
  </r>
  <r>
    <n v="3051"/>
    <d v="2026-09-29T00:00:00"/>
    <n v="2026"/>
    <s v="Q9"/>
    <n v="9"/>
    <x v="8"/>
    <x v="1"/>
    <x v="14"/>
    <x v="0"/>
    <s v="New"/>
    <x v="4"/>
    <x v="16"/>
    <n v="2"/>
    <n v="51.52"/>
    <n v="0"/>
    <n v="21.47"/>
    <n v="103.04"/>
    <n v="42.94"/>
    <n v="60.100000000000009"/>
    <n v="0.58326863354037273"/>
    <n v="2026"/>
    <s v="Q3"/>
    <n v="9"/>
    <s v="Sep"/>
  </r>
  <r>
    <n v="4018"/>
    <d v="2026-09-29T00:00:00"/>
    <n v="2026"/>
    <s v="Q9"/>
    <n v="9"/>
    <x v="8"/>
    <x v="1"/>
    <x v="6"/>
    <x v="0"/>
    <s v="New"/>
    <x v="4"/>
    <x v="16"/>
    <n v="1"/>
    <n v="50.42"/>
    <n v="0"/>
    <n v="21.68"/>
    <n v="50.42"/>
    <n v="21.68"/>
    <n v="28.740000000000002"/>
    <n v="0.57001190003966684"/>
    <n v="2026"/>
    <s v="Q3"/>
    <n v="9"/>
    <s v="Sep"/>
  </r>
  <r>
    <n v="4118"/>
    <d v="2026-09-29T00:00:00"/>
    <n v="2026"/>
    <s v="Q9"/>
    <n v="9"/>
    <x v="8"/>
    <x v="1"/>
    <x v="14"/>
    <x v="1"/>
    <s v="Returning"/>
    <x v="1"/>
    <x v="11"/>
    <n v="10"/>
    <n v="157.79"/>
    <n v="0.1"/>
    <n v="77.900000000000006"/>
    <n v="1420.11"/>
    <n v="779"/>
    <n v="641.1099999999999"/>
    <n v="0.4514509439409623"/>
    <n v="2026"/>
    <s v="Q3"/>
    <n v="9"/>
    <s v="Sep"/>
  </r>
  <r>
    <n v="4251"/>
    <d v="2026-09-29T00:00:00"/>
    <n v="2026"/>
    <s v="Q9"/>
    <n v="9"/>
    <x v="8"/>
    <x v="1"/>
    <x v="11"/>
    <x v="0"/>
    <s v="Returning"/>
    <x v="0"/>
    <x v="6"/>
    <n v="1"/>
    <n v="40.409999999999997"/>
    <n v="0.15"/>
    <n v="16.3"/>
    <n v="34.348499999999994"/>
    <n v="16.3"/>
    <n v="18.048499999999994"/>
    <n v="0.52545234871974023"/>
    <n v="2026"/>
    <s v="Q3"/>
    <n v="9"/>
    <s v="Sep"/>
  </r>
  <r>
    <n v="4557"/>
    <d v="2026-09-29T00:00:00"/>
    <n v="2026"/>
    <s v="Q9"/>
    <n v="9"/>
    <x v="8"/>
    <x v="3"/>
    <x v="8"/>
    <x v="0"/>
    <s v="New"/>
    <x v="0"/>
    <x v="4"/>
    <n v="2"/>
    <n v="50.17"/>
    <n v="0.05"/>
    <n v="22.83"/>
    <n v="95.322999999999993"/>
    <n v="45.66"/>
    <n v="49.662999999999997"/>
    <n v="0.52099703114673268"/>
    <n v="2026"/>
    <s v="Q3"/>
    <n v="9"/>
    <s v="Sep"/>
  </r>
  <r>
    <n v="4811"/>
    <d v="2026-09-29T00:00:00"/>
    <n v="2026"/>
    <s v="Q9"/>
    <n v="9"/>
    <x v="8"/>
    <x v="1"/>
    <x v="14"/>
    <x v="0"/>
    <s v="New"/>
    <x v="1"/>
    <x v="11"/>
    <n v="1"/>
    <n v="155.55000000000001"/>
    <n v="0.1"/>
    <n v="79.2"/>
    <n v="139.995"/>
    <n v="79.2"/>
    <n v="60.795000000000002"/>
    <n v="0.43426550948248149"/>
    <n v="2026"/>
    <s v="Q3"/>
    <n v="9"/>
    <s v="Sep"/>
  </r>
  <r>
    <n v="306"/>
    <d v="2026-09-30T00:00:00"/>
    <n v="2026"/>
    <s v="Q9"/>
    <n v="9"/>
    <x v="8"/>
    <x v="2"/>
    <x v="10"/>
    <x v="2"/>
    <s v="Business"/>
    <x v="0"/>
    <x v="4"/>
    <n v="1"/>
    <n v="51.81"/>
    <n v="0.1"/>
    <n v="22.65"/>
    <n v="46.629000000000005"/>
    <n v="22.65"/>
    <n v="23.979000000000006"/>
    <n v="0.51425078813613856"/>
    <n v="2026"/>
    <s v="Q3"/>
    <n v="9"/>
    <s v="Sep"/>
  </r>
  <r>
    <n v="1158"/>
    <d v="2026-09-30T00:00:00"/>
    <n v="2026"/>
    <s v="Q9"/>
    <n v="9"/>
    <x v="8"/>
    <x v="0"/>
    <x v="9"/>
    <x v="2"/>
    <s v="Returning"/>
    <x v="4"/>
    <x v="10"/>
    <n v="1"/>
    <n v="40.61"/>
    <n v="0.1"/>
    <n v="14.28"/>
    <n v="36.548999999999999"/>
    <n v="14.28"/>
    <n v="22.268999999999998"/>
    <n v="0.60929163588607071"/>
    <n v="2026"/>
    <s v="Q3"/>
    <n v="9"/>
    <s v="Sep"/>
  </r>
  <r>
    <n v="1639"/>
    <d v="2026-09-30T00:00:00"/>
    <n v="2026"/>
    <s v="Q9"/>
    <n v="9"/>
    <x v="8"/>
    <x v="2"/>
    <x v="2"/>
    <x v="2"/>
    <s v="Business"/>
    <x v="1"/>
    <x v="3"/>
    <n v="1"/>
    <n v="140.78"/>
    <n v="0.05"/>
    <n v="80.8"/>
    <n v="133.74099999999999"/>
    <n v="80.8"/>
    <n v="52.940999999999988"/>
    <n v="0.39584719719457756"/>
    <n v="2026"/>
    <s v="Q3"/>
    <n v="9"/>
    <s v="Sep"/>
  </r>
  <r>
    <n v="2247"/>
    <d v="2026-09-30T00:00:00"/>
    <n v="2026"/>
    <s v="Q9"/>
    <n v="9"/>
    <x v="8"/>
    <x v="1"/>
    <x v="6"/>
    <x v="2"/>
    <s v="Business"/>
    <x v="2"/>
    <x v="18"/>
    <n v="1"/>
    <n v="163.13999999999999"/>
    <n v="0"/>
    <n v="87.53"/>
    <n v="163.13999999999999"/>
    <n v="87.53"/>
    <n v="75.609999999999985"/>
    <n v="0.4634669608924849"/>
    <n v="2026"/>
    <s v="Q3"/>
    <n v="9"/>
    <s v="Sep"/>
  </r>
  <r>
    <n v="3119"/>
    <d v="2026-09-30T00:00:00"/>
    <n v="2026"/>
    <s v="Q9"/>
    <n v="9"/>
    <x v="8"/>
    <x v="3"/>
    <x v="4"/>
    <x v="2"/>
    <s v="Returning"/>
    <x v="1"/>
    <x v="17"/>
    <n v="1"/>
    <n v="70.91"/>
    <n v="0"/>
    <n v="31.73"/>
    <n v="70.91"/>
    <n v="31.73"/>
    <n v="39.179999999999993"/>
    <n v="0.55253137780284856"/>
    <n v="2026"/>
    <s v="Q3"/>
    <n v="9"/>
    <s v="Sep"/>
  </r>
  <r>
    <n v="3267"/>
    <d v="2026-09-30T00:00:00"/>
    <n v="2026"/>
    <s v="Q9"/>
    <n v="9"/>
    <x v="8"/>
    <x v="3"/>
    <x v="13"/>
    <x v="3"/>
    <s v="Returning"/>
    <x v="0"/>
    <x v="0"/>
    <n v="2"/>
    <n v="81.99"/>
    <n v="0"/>
    <n v="43.95"/>
    <n v="163.98"/>
    <n v="87.9"/>
    <n v="76.079999999999984"/>
    <n v="0.46395901939260881"/>
    <n v="2026"/>
    <s v="Q3"/>
    <n v="9"/>
    <s v="Sep"/>
  </r>
  <r>
    <n v="3382"/>
    <d v="2026-09-30T00:00:00"/>
    <n v="2026"/>
    <s v="Q9"/>
    <n v="9"/>
    <x v="8"/>
    <x v="3"/>
    <x v="4"/>
    <x v="3"/>
    <s v="New"/>
    <x v="0"/>
    <x v="0"/>
    <n v="2"/>
    <n v="81.13"/>
    <n v="0"/>
    <n v="43.7"/>
    <n v="162.26"/>
    <n v="87.4"/>
    <n v="74.859999999999985"/>
    <n v="0.46135831381733017"/>
    <n v="2026"/>
    <s v="Q3"/>
    <n v="9"/>
    <s v="Sep"/>
  </r>
  <r>
    <n v="3814"/>
    <d v="2026-09-30T00:00:00"/>
    <n v="2026"/>
    <s v="Q9"/>
    <n v="9"/>
    <x v="8"/>
    <x v="1"/>
    <x v="12"/>
    <x v="1"/>
    <s v="Returning"/>
    <x v="1"/>
    <x v="3"/>
    <n v="5"/>
    <n v="141.08000000000001"/>
    <n v="0.05"/>
    <n v="78.23"/>
    <n v="670.13000000000011"/>
    <n v="391.15000000000003"/>
    <n v="278.98000000000008"/>
    <n v="0.4163072836613792"/>
    <n v="2026"/>
    <s v="Q3"/>
    <n v="9"/>
    <s v="Sep"/>
  </r>
  <r>
    <n v="3818"/>
    <d v="2026-09-30T00:00:00"/>
    <n v="2026"/>
    <s v="Q9"/>
    <n v="9"/>
    <x v="8"/>
    <x v="0"/>
    <x v="15"/>
    <x v="0"/>
    <s v="Returning"/>
    <x v="2"/>
    <x v="2"/>
    <n v="5"/>
    <n v="36.18"/>
    <n v="0"/>
    <n v="13.66"/>
    <n v="180.9"/>
    <n v="68.3"/>
    <n v="112.60000000000001"/>
    <n v="0.62244333886124936"/>
    <n v="2026"/>
    <s v="Q3"/>
    <n v="9"/>
    <s v="Sep"/>
  </r>
  <r>
    <n v="4347"/>
    <d v="2026-09-30T00:00:00"/>
    <n v="2026"/>
    <s v="Q9"/>
    <n v="9"/>
    <x v="8"/>
    <x v="3"/>
    <x v="13"/>
    <x v="3"/>
    <s v="New"/>
    <x v="0"/>
    <x v="0"/>
    <n v="1"/>
    <n v="81.06"/>
    <n v="0.05"/>
    <n v="43.54"/>
    <n v="77.007000000000005"/>
    <n v="43.54"/>
    <n v="33.467000000000006"/>
    <n v="0.434596854831379"/>
    <n v="2026"/>
    <s v="Q3"/>
    <n v="9"/>
    <s v="Sep"/>
  </r>
  <r>
    <n v="4646"/>
    <d v="2026-09-30T00:00:00"/>
    <n v="2026"/>
    <s v="Q9"/>
    <n v="9"/>
    <x v="8"/>
    <x v="2"/>
    <x v="3"/>
    <x v="0"/>
    <s v="Business"/>
    <x v="4"/>
    <x v="16"/>
    <n v="1"/>
    <n v="49.51"/>
    <n v="0.15"/>
    <n v="21.4"/>
    <n v="42.083499999999994"/>
    <n v="21.4"/>
    <n v="20.683499999999995"/>
    <n v="0.49148716242707946"/>
    <n v="2026"/>
    <s v="Q3"/>
    <n v="9"/>
    <s v="Sep"/>
  </r>
  <r>
    <n v="5102"/>
    <d v="2026-09-30T00:00:00"/>
    <n v="2026"/>
    <s v="Q9"/>
    <n v="9"/>
    <x v="8"/>
    <x v="1"/>
    <x v="14"/>
    <x v="0"/>
    <s v="New"/>
    <x v="3"/>
    <x v="7"/>
    <n v="1"/>
    <n v="196.74"/>
    <n v="0.15"/>
    <n v="102.01"/>
    <n v="167.22900000000001"/>
    <n v="102.01"/>
    <n v="65.219000000000008"/>
    <n v="0.38999814625453721"/>
    <n v="2026"/>
    <s v="Q3"/>
    <n v="9"/>
    <s v="Sep"/>
  </r>
  <r>
    <n v="5152"/>
    <d v="2026-09-30T00:00:00"/>
    <n v="2026"/>
    <s v="Q9"/>
    <n v="9"/>
    <x v="8"/>
    <x v="3"/>
    <x v="13"/>
    <x v="0"/>
    <s v="New"/>
    <x v="1"/>
    <x v="1"/>
    <n v="2"/>
    <n v="91.78"/>
    <n v="0.1"/>
    <n v="45.51"/>
    <n v="165.20400000000001"/>
    <n v="91.02"/>
    <n v="74.184000000000012"/>
    <n v="0.44904481731677204"/>
    <n v="2026"/>
    <s v="Q3"/>
    <n v="9"/>
    <s v="Sep"/>
  </r>
  <r>
    <n v="151"/>
    <d v="2026-10-01T00:00:00"/>
    <n v="2026"/>
    <s v="Q10"/>
    <n v="10"/>
    <x v="9"/>
    <x v="2"/>
    <x v="10"/>
    <x v="0"/>
    <s v="New"/>
    <x v="1"/>
    <x v="3"/>
    <n v="5"/>
    <n v="146.69"/>
    <n v="0"/>
    <n v="79"/>
    <n v="733.45"/>
    <n v="395"/>
    <n v="338.45000000000005"/>
    <n v="0.46144931488172342"/>
    <n v="2026"/>
    <s v="Q4"/>
    <n v="10"/>
    <s v="Oct"/>
  </r>
  <r>
    <n v="1292"/>
    <d v="2026-10-01T00:00:00"/>
    <n v="2026"/>
    <s v="Q10"/>
    <n v="10"/>
    <x v="9"/>
    <x v="0"/>
    <x v="9"/>
    <x v="2"/>
    <s v="New"/>
    <x v="3"/>
    <x v="13"/>
    <n v="1"/>
    <n v="79.81"/>
    <n v="0"/>
    <n v="39.08"/>
    <n v="79.81"/>
    <n v="39.08"/>
    <n v="40.730000000000004"/>
    <n v="0.5103370504949255"/>
    <n v="2026"/>
    <s v="Q4"/>
    <n v="10"/>
    <s v="Oct"/>
  </r>
  <r>
    <n v="1862"/>
    <d v="2026-10-01T00:00:00"/>
    <n v="2026"/>
    <s v="Q10"/>
    <n v="10"/>
    <x v="9"/>
    <x v="3"/>
    <x v="8"/>
    <x v="0"/>
    <s v="New"/>
    <x v="3"/>
    <x v="19"/>
    <n v="5"/>
    <n v="121.63"/>
    <n v="0.05"/>
    <n v="61.7"/>
    <n v="577.74249999999995"/>
    <n v="308.5"/>
    <n v="269.24249999999995"/>
    <n v="0.46602508903187834"/>
    <n v="2026"/>
    <s v="Q4"/>
    <n v="10"/>
    <s v="Oct"/>
  </r>
  <r>
    <n v="2569"/>
    <d v="2026-10-01T00:00:00"/>
    <n v="2026"/>
    <s v="Q10"/>
    <n v="10"/>
    <x v="9"/>
    <x v="3"/>
    <x v="13"/>
    <x v="1"/>
    <s v="Business"/>
    <x v="0"/>
    <x v="4"/>
    <n v="10"/>
    <n v="50.42"/>
    <n v="0.05"/>
    <n v="22.5"/>
    <n v="478.99"/>
    <n v="225"/>
    <n v="253.99"/>
    <n v="0.53026159210004387"/>
    <n v="2026"/>
    <s v="Q4"/>
    <n v="10"/>
    <s v="Oct"/>
  </r>
  <r>
    <n v="3333"/>
    <d v="2026-10-01T00:00:00"/>
    <n v="2026"/>
    <s v="Q10"/>
    <n v="10"/>
    <x v="9"/>
    <x v="2"/>
    <x v="5"/>
    <x v="0"/>
    <s v="New"/>
    <x v="3"/>
    <x v="13"/>
    <n v="3"/>
    <n v="80.67"/>
    <n v="0"/>
    <n v="39.94"/>
    <n v="242.01"/>
    <n v="119.82"/>
    <n v="122.19"/>
    <n v="0.50489649188050079"/>
    <n v="2026"/>
    <s v="Q4"/>
    <n v="10"/>
    <s v="Oct"/>
  </r>
  <r>
    <n v="3830"/>
    <d v="2026-10-01T00:00:00"/>
    <n v="2026"/>
    <s v="Q10"/>
    <n v="10"/>
    <x v="9"/>
    <x v="3"/>
    <x v="13"/>
    <x v="0"/>
    <s v="Business"/>
    <x v="1"/>
    <x v="11"/>
    <n v="2"/>
    <n v="152.12"/>
    <n v="0"/>
    <n v="79.53"/>
    <n v="304.24"/>
    <n v="159.06"/>
    <n v="145.18"/>
    <n v="0.47718906126742044"/>
    <n v="2026"/>
    <s v="Q4"/>
    <n v="10"/>
    <s v="Oct"/>
  </r>
  <r>
    <n v="4868"/>
    <d v="2026-10-01T00:00:00"/>
    <n v="2026"/>
    <s v="Q10"/>
    <n v="10"/>
    <x v="9"/>
    <x v="2"/>
    <x v="5"/>
    <x v="1"/>
    <s v="New"/>
    <x v="3"/>
    <x v="13"/>
    <n v="4"/>
    <n v="82.54"/>
    <n v="0.15"/>
    <n v="39.74"/>
    <n v="280.63600000000002"/>
    <n v="158.96"/>
    <n v="121.67600000000002"/>
    <n v="0.43357231431462823"/>
    <n v="2026"/>
    <s v="Q4"/>
    <n v="10"/>
    <s v="Oct"/>
  </r>
  <r>
    <n v="2250"/>
    <d v="2026-10-02T00:00:00"/>
    <n v="2026"/>
    <s v="Q10"/>
    <n v="10"/>
    <x v="9"/>
    <x v="3"/>
    <x v="13"/>
    <x v="2"/>
    <s v="Returning"/>
    <x v="0"/>
    <x v="4"/>
    <n v="2"/>
    <n v="50.43"/>
    <n v="0"/>
    <n v="23.04"/>
    <n v="100.86"/>
    <n v="46.08"/>
    <n v="54.78"/>
    <n v="0.54312908982748365"/>
    <n v="2026"/>
    <s v="Q4"/>
    <n v="10"/>
    <s v="Oct"/>
  </r>
  <r>
    <n v="2516"/>
    <d v="2026-10-02T00:00:00"/>
    <n v="2026"/>
    <s v="Q10"/>
    <n v="10"/>
    <x v="9"/>
    <x v="2"/>
    <x v="10"/>
    <x v="0"/>
    <s v="New"/>
    <x v="3"/>
    <x v="7"/>
    <n v="2"/>
    <n v="198.57"/>
    <n v="0.15"/>
    <n v="101.08"/>
    <n v="337.56899999999996"/>
    <n v="202.16"/>
    <n v="135.40899999999996"/>
    <n v="0.4011298430839324"/>
    <n v="2026"/>
    <s v="Q4"/>
    <n v="10"/>
    <s v="Oct"/>
  </r>
  <r>
    <n v="809"/>
    <d v="2026-10-03T00:00:00"/>
    <n v="2026"/>
    <s v="Q10"/>
    <n v="10"/>
    <x v="9"/>
    <x v="3"/>
    <x v="8"/>
    <x v="0"/>
    <s v="New"/>
    <x v="4"/>
    <x v="10"/>
    <n v="2"/>
    <n v="41.06"/>
    <n v="0.05"/>
    <n v="14.54"/>
    <n v="78.013999999999996"/>
    <n v="29.08"/>
    <n v="48.933999999999997"/>
    <n v="0.62724639167328944"/>
    <n v="2026"/>
    <s v="Q4"/>
    <n v="10"/>
    <s v="Oct"/>
  </r>
  <r>
    <n v="1852"/>
    <d v="2026-10-03T00:00:00"/>
    <n v="2026"/>
    <s v="Q10"/>
    <n v="10"/>
    <x v="9"/>
    <x v="1"/>
    <x v="12"/>
    <x v="1"/>
    <s v="Business"/>
    <x v="2"/>
    <x v="18"/>
    <n v="4"/>
    <n v="162.19"/>
    <n v="0.15"/>
    <n v="89.81"/>
    <n v="551.44600000000003"/>
    <n v="359.24"/>
    <n v="192.20600000000002"/>
    <n v="0.34854908730863948"/>
    <n v="2026"/>
    <s v="Q4"/>
    <n v="10"/>
    <s v="Oct"/>
  </r>
  <r>
    <n v="3627"/>
    <d v="2026-10-03T00:00:00"/>
    <n v="2026"/>
    <s v="Q10"/>
    <n v="10"/>
    <x v="9"/>
    <x v="3"/>
    <x v="4"/>
    <x v="2"/>
    <s v="New"/>
    <x v="3"/>
    <x v="7"/>
    <n v="2"/>
    <n v="192.99"/>
    <n v="0"/>
    <n v="101.73"/>
    <n v="385.98"/>
    <n v="203.46"/>
    <n v="182.52"/>
    <n v="0.47287424218871443"/>
    <n v="2026"/>
    <s v="Q4"/>
    <n v="10"/>
    <s v="Oct"/>
  </r>
  <r>
    <n v="4135"/>
    <d v="2026-10-03T00:00:00"/>
    <n v="2026"/>
    <s v="Q10"/>
    <n v="10"/>
    <x v="9"/>
    <x v="0"/>
    <x v="15"/>
    <x v="0"/>
    <s v="New"/>
    <x v="1"/>
    <x v="3"/>
    <n v="3"/>
    <n v="142.33000000000001"/>
    <n v="0.1"/>
    <n v="79.19"/>
    <n v="384.291"/>
    <n v="237.57"/>
    <n v="146.721"/>
    <n v="0.3817966072585619"/>
    <n v="2026"/>
    <s v="Q4"/>
    <n v="10"/>
    <s v="Oct"/>
  </r>
  <r>
    <n v="4138"/>
    <d v="2026-10-03T00:00:00"/>
    <n v="2026"/>
    <s v="Q10"/>
    <n v="10"/>
    <x v="9"/>
    <x v="1"/>
    <x v="11"/>
    <x v="2"/>
    <s v="Business"/>
    <x v="1"/>
    <x v="3"/>
    <n v="4"/>
    <n v="143.63"/>
    <n v="0"/>
    <n v="80.510000000000005"/>
    <n v="574.52"/>
    <n v="322.04000000000002"/>
    <n v="252.47999999999996"/>
    <n v="0.43946250783262542"/>
    <n v="2026"/>
    <s v="Q4"/>
    <n v="10"/>
    <s v="Oct"/>
  </r>
  <r>
    <n v="4286"/>
    <d v="2026-10-03T00:00:00"/>
    <n v="2026"/>
    <s v="Q10"/>
    <n v="10"/>
    <x v="9"/>
    <x v="1"/>
    <x v="6"/>
    <x v="2"/>
    <s v="Returning"/>
    <x v="3"/>
    <x v="5"/>
    <n v="4"/>
    <n v="341.95"/>
    <n v="0.05"/>
    <n v="199.9"/>
    <n v="1299.4099999999999"/>
    <n v="799.6"/>
    <n v="499.80999999999983"/>
    <n v="0.38464379987840625"/>
    <n v="2026"/>
    <s v="Q4"/>
    <n v="10"/>
    <s v="Oct"/>
  </r>
  <r>
    <n v="4371"/>
    <d v="2026-10-03T00:00:00"/>
    <n v="2026"/>
    <s v="Q10"/>
    <n v="10"/>
    <x v="9"/>
    <x v="1"/>
    <x v="6"/>
    <x v="0"/>
    <s v="Returning"/>
    <x v="4"/>
    <x v="12"/>
    <n v="1"/>
    <n v="123.81"/>
    <n v="0"/>
    <n v="68.72"/>
    <n v="123.81"/>
    <n v="68.72"/>
    <n v="55.09"/>
    <n v="0.44495598093853489"/>
    <n v="2026"/>
    <s v="Q4"/>
    <n v="10"/>
    <s v="Oct"/>
  </r>
  <r>
    <n v="905"/>
    <d v="2026-10-04T00:00:00"/>
    <n v="2026"/>
    <s v="Q10"/>
    <n v="10"/>
    <x v="9"/>
    <x v="2"/>
    <x v="3"/>
    <x v="0"/>
    <s v="New"/>
    <x v="1"/>
    <x v="3"/>
    <n v="1"/>
    <n v="146.1"/>
    <n v="0"/>
    <n v="79.739999999999995"/>
    <n v="146.1"/>
    <n v="79.739999999999995"/>
    <n v="66.36"/>
    <n v="0.45420944558521564"/>
    <n v="2026"/>
    <s v="Q4"/>
    <n v="10"/>
    <s v="Oct"/>
  </r>
  <r>
    <n v="1415"/>
    <d v="2026-10-04T00:00:00"/>
    <n v="2026"/>
    <s v="Q10"/>
    <n v="10"/>
    <x v="9"/>
    <x v="1"/>
    <x v="11"/>
    <x v="3"/>
    <s v="Returning"/>
    <x v="2"/>
    <x v="18"/>
    <n v="1"/>
    <n v="161.07"/>
    <n v="0.05"/>
    <n v="89.81"/>
    <n v="153.01649999999998"/>
    <n v="89.81"/>
    <n v="63.206499999999977"/>
    <n v="0.41306983233834249"/>
    <n v="2026"/>
    <s v="Q4"/>
    <n v="10"/>
    <s v="Oct"/>
  </r>
  <r>
    <n v="2205"/>
    <d v="2026-10-04T00:00:00"/>
    <n v="2026"/>
    <s v="Q10"/>
    <n v="10"/>
    <x v="9"/>
    <x v="3"/>
    <x v="13"/>
    <x v="0"/>
    <s v="New"/>
    <x v="1"/>
    <x v="1"/>
    <n v="5"/>
    <n v="90.12"/>
    <n v="0"/>
    <n v="46.67"/>
    <n v="450.6"/>
    <n v="233.35000000000002"/>
    <n v="217.25"/>
    <n v="0.48213493120284062"/>
    <n v="2026"/>
    <s v="Q4"/>
    <n v="10"/>
    <s v="Oct"/>
  </r>
  <r>
    <n v="2374"/>
    <d v="2026-10-04T00:00:00"/>
    <n v="2026"/>
    <s v="Q10"/>
    <n v="10"/>
    <x v="9"/>
    <x v="3"/>
    <x v="13"/>
    <x v="3"/>
    <s v="Returning"/>
    <x v="1"/>
    <x v="17"/>
    <n v="1"/>
    <n v="70.400000000000006"/>
    <n v="0"/>
    <n v="32.43"/>
    <n v="70.400000000000006"/>
    <n v="32.43"/>
    <n v="37.970000000000006"/>
    <n v="0.53934659090909098"/>
    <n v="2026"/>
    <s v="Q4"/>
    <n v="10"/>
    <s v="Oct"/>
  </r>
  <r>
    <n v="4840"/>
    <d v="2026-10-04T00:00:00"/>
    <n v="2026"/>
    <s v="Q10"/>
    <n v="10"/>
    <x v="9"/>
    <x v="1"/>
    <x v="12"/>
    <x v="1"/>
    <s v="Business"/>
    <x v="3"/>
    <x v="7"/>
    <n v="6"/>
    <n v="191.08"/>
    <n v="0.1"/>
    <n v="102.93"/>
    <n v="1031.8320000000001"/>
    <n v="617.58000000000004"/>
    <n v="414.25200000000007"/>
    <n v="0.40147233270532412"/>
    <n v="2026"/>
    <s v="Q4"/>
    <n v="10"/>
    <s v="Oct"/>
  </r>
  <r>
    <n v="4984"/>
    <d v="2026-10-04T00:00:00"/>
    <n v="2026"/>
    <s v="Q10"/>
    <n v="10"/>
    <x v="9"/>
    <x v="2"/>
    <x v="16"/>
    <x v="0"/>
    <s v="Returning"/>
    <x v="4"/>
    <x v="14"/>
    <n v="1"/>
    <n v="36.590000000000003"/>
    <n v="0"/>
    <n v="13.62"/>
    <n v="36.590000000000003"/>
    <n v="13.62"/>
    <n v="22.970000000000006"/>
    <n v="0.62776714949439749"/>
    <n v="2026"/>
    <s v="Q4"/>
    <n v="10"/>
    <s v="Oct"/>
  </r>
  <r>
    <n v="641"/>
    <d v="2026-10-05T00:00:00"/>
    <n v="2026"/>
    <s v="Q10"/>
    <n v="10"/>
    <x v="9"/>
    <x v="1"/>
    <x v="11"/>
    <x v="2"/>
    <s v="Returning"/>
    <x v="3"/>
    <x v="19"/>
    <n v="2"/>
    <n v="125.38"/>
    <n v="0.05"/>
    <n v="59.12"/>
    <n v="238.22199999999998"/>
    <n v="118.24"/>
    <n v="119.98199999999999"/>
    <n v="0.5036562534106841"/>
    <n v="2026"/>
    <s v="Q4"/>
    <n v="10"/>
    <s v="Oct"/>
  </r>
  <r>
    <n v="1358"/>
    <d v="2026-10-05T00:00:00"/>
    <n v="2026"/>
    <s v="Q10"/>
    <n v="10"/>
    <x v="9"/>
    <x v="0"/>
    <x v="0"/>
    <x v="0"/>
    <s v="New"/>
    <x v="2"/>
    <x v="2"/>
    <n v="1"/>
    <n v="35.71"/>
    <n v="0"/>
    <n v="13.3"/>
    <n v="35.71"/>
    <n v="13.3"/>
    <n v="22.41"/>
    <n v="0.62755530663679637"/>
    <n v="2026"/>
    <s v="Q4"/>
    <n v="10"/>
    <s v="Oct"/>
  </r>
  <r>
    <n v="3904"/>
    <d v="2026-10-05T00:00:00"/>
    <n v="2026"/>
    <s v="Q10"/>
    <n v="10"/>
    <x v="9"/>
    <x v="1"/>
    <x v="6"/>
    <x v="0"/>
    <s v="Returning"/>
    <x v="2"/>
    <x v="9"/>
    <n v="2"/>
    <n v="46.72"/>
    <n v="0"/>
    <n v="18.39"/>
    <n v="93.44"/>
    <n v="36.78"/>
    <n v="56.66"/>
    <n v="0.60637842465753422"/>
    <n v="2026"/>
    <s v="Q4"/>
    <n v="10"/>
    <s v="Oct"/>
  </r>
  <r>
    <n v="4336"/>
    <d v="2026-10-05T00:00:00"/>
    <n v="2026"/>
    <s v="Q10"/>
    <n v="10"/>
    <x v="9"/>
    <x v="0"/>
    <x v="15"/>
    <x v="3"/>
    <s v="Returning"/>
    <x v="1"/>
    <x v="3"/>
    <n v="1"/>
    <n v="143.16999999999999"/>
    <n v="0.05"/>
    <n v="81.290000000000006"/>
    <n v="136.01149999999998"/>
    <n v="81.290000000000006"/>
    <n v="54.721499999999978"/>
    <n v="0.40232995004098904"/>
    <n v="2026"/>
    <s v="Q4"/>
    <n v="10"/>
    <s v="Oct"/>
  </r>
  <r>
    <n v="4705"/>
    <d v="2026-10-05T00:00:00"/>
    <n v="2026"/>
    <s v="Q10"/>
    <n v="10"/>
    <x v="9"/>
    <x v="0"/>
    <x v="0"/>
    <x v="2"/>
    <s v="Returning"/>
    <x v="3"/>
    <x v="19"/>
    <n v="1"/>
    <n v="125.88"/>
    <n v="0"/>
    <n v="62.46"/>
    <n v="125.88"/>
    <n v="62.46"/>
    <n v="63.419999999999995"/>
    <n v="0.50381315538608196"/>
    <n v="2026"/>
    <s v="Q4"/>
    <n v="10"/>
    <s v="Oct"/>
  </r>
  <r>
    <n v="1094"/>
    <d v="2026-10-06T00:00:00"/>
    <n v="2026"/>
    <s v="Q10"/>
    <n v="10"/>
    <x v="9"/>
    <x v="3"/>
    <x v="4"/>
    <x v="0"/>
    <s v="New"/>
    <x v="4"/>
    <x v="12"/>
    <n v="2"/>
    <n v="121.81"/>
    <n v="0.05"/>
    <n v="67.72"/>
    <n v="231.43899999999999"/>
    <n v="135.44"/>
    <n v="95.998999999999995"/>
    <n v="0.41479180259161158"/>
    <n v="2026"/>
    <s v="Q4"/>
    <n v="10"/>
    <s v="Oct"/>
  </r>
  <r>
    <n v="3926"/>
    <d v="2026-10-06T00:00:00"/>
    <n v="2026"/>
    <s v="Q10"/>
    <n v="10"/>
    <x v="9"/>
    <x v="2"/>
    <x v="5"/>
    <x v="0"/>
    <s v="Business"/>
    <x v="1"/>
    <x v="11"/>
    <n v="6"/>
    <n v="154.93"/>
    <n v="0.05"/>
    <n v="79.430000000000007"/>
    <n v="883.101"/>
    <n v="476.58000000000004"/>
    <n v="406.52099999999996"/>
    <n v="0.46033352923391546"/>
    <n v="2026"/>
    <s v="Q4"/>
    <n v="10"/>
    <s v="Oct"/>
  </r>
  <r>
    <n v="524"/>
    <d v="2026-10-07T00:00:00"/>
    <n v="2026"/>
    <s v="Q10"/>
    <n v="10"/>
    <x v="9"/>
    <x v="3"/>
    <x v="8"/>
    <x v="2"/>
    <s v="New"/>
    <x v="0"/>
    <x v="8"/>
    <n v="2"/>
    <n v="101.1"/>
    <n v="0.15"/>
    <n v="51.61"/>
    <n v="171.86999999999998"/>
    <n v="103.22"/>
    <n v="68.649999999999977"/>
    <n v="0.39942980159422814"/>
    <n v="2026"/>
    <s v="Q4"/>
    <n v="10"/>
    <s v="Oct"/>
  </r>
  <r>
    <n v="2277"/>
    <d v="2026-10-07T00:00:00"/>
    <n v="2026"/>
    <s v="Q10"/>
    <n v="10"/>
    <x v="9"/>
    <x v="0"/>
    <x v="0"/>
    <x v="0"/>
    <s v="New"/>
    <x v="0"/>
    <x v="8"/>
    <n v="2"/>
    <n v="105"/>
    <n v="0"/>
    <n v="50.3"/>
    <n v="210"/>
    <n v="100.6"/>
    <n v="109.4"/>
    <n v="0.52095238095238094"/>
    <n v="2026"/>
    <s v="Q4"/>
    <n v="10"/>
    <s v="Oct"/>
  </r>
  <r>
    <n v="2442"/>
    <d v="2026-10-07T00:00:00"/>
    <n v="2026"/>
    <s v="Q10"/>
    <n v="10"/>
    <x v="9"/>
    <x v="2"/>
    <x v="2"/>
    <x v="1"/>
    <s v="Business"/>
    <x v="1"/>
    <x v="11"/>
    <n v="4"/>
    <n v="157.12"/>
    <n v="0.15"/>
    <n v="77.98"/>
    <n v="534.20799999999997"/>
    <n v="311.92"/>
    <n v="222.28799999999995"/>
    <n v="0.41610758356295668"/>
    <n v="2026"/>
    <s v="Q4"/>
    <n v="10"/>
    <s v="Oct"/>
  </r>
  <r>
    <n v="2809"/>
    <d v="2026-10-07T00:00:00"/>
    <n v="2026"/>
    <s v="Q10"/>
    <n v="10"/>
    <x v="9"/>
    <x v="3"/>
    <x v="8"/>
    <x v="0"/>
    <s v="Returning"/>
    <x v="1"/>
    <x v="17"/>
    <n v="3"/>
    <n v="70.239999999999995"/>
    <n v="0.05"/>
    <n v="31.96"/>
    <n v="200.18399999999997"/>
    <n v="95.88"/>
    <n v="104.30399999999997"/>
    <n v="0.5210406426087999"/>
    <n v="2026"/>
    <s v="Q4"/>
    <n v="10"/>
    <s v="Oct"/>
  </r>
  <r>
    <n v="2946"/>
    <d v="2026-10-07T00:00:00"/>
    <n v="2026"/>
    <s v="Q10"/>
    <n v="10"/>
    <x v="9"/>
    <x v="2"/>
    <x v="16"/>
    <x v="0"/>
    <s v="Returning"/>
    <x v="0"/>
    <x v="8"/>
    <n v="1"/>
    <n v="103.48"/>
    <n v="0.1"/>
    <n v="51.33"/>
    <n v="93.132000000000005"/>
    <n v="51.33"/>
    <n v="41.802000000000007"/>
    <n v="0.4488467980930293"/>
    <n v="2026"/>
    <s v="Q4"/>
    <n v="10"/>
    <s v="Oct"/>
  </r>
  <r>
    <n v="4147"/>
    <d v="2026-10-07T00:00:00"/>
    <n v="2026"/>
    <s v="Q10"/>
    <n v="10"/>
    <x v="9"/>
    <x v="1"/>
    <x v="12"/>
    <x v="2"/>
    <s v="Returning"/>
    <x v="0"/>
    <x v="6"/>
    <n v="3"/>
    <n v="40.770000000000003"/>
    <n v="0.05"/>
    <n v="16.68"/>
    <n v="116.19449999999999"/>
    <n v="50.04"/>
    <n v="66.154499999999985"/>
    <n v="0.56934278300608021"/>
    <n v="2026"/>
    <s v="Q4"/>
    <n v="10"/>
    <s v="Oct"/>
  </r>
  <r>
    <n v="4164"/>
    <d v="2026-10-07T00:00:00"/>
    <n v="2026"/>
    <s v="Q10"/>
    <n v="10"/>
    <x v="9"/>
    <x v="0"/>
    <x v="9"/>
    <x v="2"/>
    <s v="New"/>
    <x v="1"/>
    <x v="3"/>
    <n v="2"/>
    <n v="143.41999999999999"/>
    <n v="0"/>
    <n v="81.44"/>
    <n v="286.83999999999997"/>
    <n v="162.88"/>
    <n v="123.95999999999998"/>
    <n v="0.43215730023706594"/>
    <n v="2026"/>
    <s v="Q4"/>
    <n v="10"/>
    <s v="Oct"/>
  </r>
  <r>
    <n v="4275"/>
    <d v="2026-10-07T00:00:00"/>
    <n v="2026"/>
    <s v="Q10"/>
    <n v="10"/>
    <x v="9"/>
    <x v="3"/>
    <x v="7"/>
    <x v="3"/>
    <s v="Returning"/>
    <x v="0"/>
    <x v="4"/>
    <n v="1"/>
    <n v="49.56"/>
    <n v="0.05"/>
    <n v="22.88"/>
    <n v="47.082000000000001"/>
    <n v="22.88"/>
    <n v="24.202000000000002"/>
    <n v="0.51403933562720361"/>
    <n v="2026"/>
    <s v="Q4"/>
    <n v="10"/>
    <s v="Oct"/>
  </r>
  <r>
    <n v="5062"/>
    <d v="2026-10-07T00:00:00"/>
    <n v="2026"/>
    <s v="Q10"/>
    <n v="10"/>
    <x v="9"/>
    <x v="1"/>
    <x v="12"/>
    <x v="0"/>
    <s v="Returning"/>
    <x v="2"/>
    <x v="15"/>
    <n v="4"/>
    <n v="131.05000000000001"/>
    <n v="0"/>
    <n v="67.37"/>
    <n v="524.20000000000005"/>
    <n v="269.48"/>
    <n v="254.72000000000003"/>
    <n v="0.48592140404425793"/>
    <n v="2026"/>
    <s v="Q4"/>
    <n v="10"/>
    <s v="Oct"/>
  </r>
  <r>
    <n v="1126"/>
    <d v="2026-10-08T00:00:00"/>
    <n v="2026"/>
    <s v="Q10"/>
    <n v="10"/>
    <x v="9"/>
    <x v="0"/>
    <x v="9"/>
    <x v="0"/>
    <s v="Business"/>
    <x v="0"/>
    <x v="4"/>
    <n v="1"/>
    <n v="51.35"/>
    <n v="0"/>
    <n v="22.98"/>
    <n v="51.35"/>
    <n v="22.98"/>
    <n v="28.37"/>
    <n v="0.55248296007789677"/>
    <n v="2026"/>
    <s v="Q4"/>
    <n v="10"/>
    <s v="Oct"/>
  </r>
  <r>
    <n v="1865"/>
    <d v="2026-10-08T00:00:00"/>
    <n v="2026"/>
    <s v="Q10"/>
    <n v="10"/>
    <x v="9"/>
    <x v="3"/>
    <x v="8"/>
    <x v="0"/>
    <s v="Returning"/>
    <x v="4"/>
    <x v="10"/>
    <n v="1"/>
    <n v="39.659999999999997"/>
    <n v="0"/>
    <n v="14.39"/>
    <n v="39.659999999999997"/>
    <n v="14.39"/>
    <n v="25.269999999999996"/>
    <n v="0.63716591023701463"/>
    <n v="2026"/>
    <s v="Q4"/>
    <n v="10"/>
    <s v="Oct"/>
  </r>
  <r>
    <n v="2471"/>
    <d v="2026-10-08T00:00:00"/>
    <n v="2026"/>
    <s v="Q10"/>
    <n v="10"/>
    <x v="9"/>
    <x v="3"/>
    <x v="13"/>
    <x v="2"/>
    <s v="New"/>
    <x v="4"/>
    <x v="10"/>
    <n v="1"/>
    <n v="39.79"/>
    <n v="0"/>
    <n v="14.76"/>
    <n v="39.79"/>
    <n v="14.76"/>
    <n v="25.03"/>
    <n v="0.62905252576024129"/>
    <n v="2026"/>
    <s v="Q4"/>
    <n v="10"/>
    <s v="Oct"/>
  </r>
  <r>
    <n v="3208"/>
    <d v="2026-10-08T00:00:00"/>
    <n v="2026"/>
    <s v="Q10"/>
    <n v="10"/>
    <x v="9"/>
    <x v="2"/>
    <x v="10"/>
    <x v="1"/>
    <s v="New"/>
    <x v="0"/>
    <x v="6"/>
    <n v="6"/>
    <n v="41.27"/>
    <n v="0.1"/>
    <n v="16.61"/>
    <n v="222.858"/>
    <n v="99.66"/>
    <n v="123.19800000000001"/>
    <n v="0.55280941227149127"/>
    <n v="2026"/>
    <s v="Q4"/>
    <n v="10"/>
    <s v="Oct"/>
  </r>
  <r>
    <n v="4285"/>
    <d v="2026-10-08T00:00:00"/>
    <n v="2026"/>
    <s v="Q10"/>
    <n v="10"/>
    <x v="9"/>
    <x v="3"/>
    <x v="4"/>
    <x v="0"/>
    <s v="Returning"/>
    <x v="1"/>
    <x v="1"/>
    <n v="1"/>
    <n v="93.39"/>
    <n v="0"/>
    <n v="45.98"/>
    <n v="93.39"/>
    <n v="45.98"/>
    <n v="47.410000000000004"/>
    <n v="0.50765606595995294"/>
    <n v="2026"/>
    <s v="Q4"/>
    <n v="10"/>
    <s v="Oct"/>
  </r>
  <r>
    <n v="261"/>
    <d v="2026-10-09T00:00:00"/>
    <n v="2026"/>
    <s v="Q10"/>
    <n v="10"/>
    <x v="9"/>
    <x v="2"/>
    <x v="3"/>
    <x v="0"/>
    <s v="Business"/>
    <x v="3"/>
    <x v="5"/>
    <n v="1"/>
    <n v="336.56"/>
    <n v="0"/>
    <n v="189.74"/>
    <n v="336.56"/>
    <n v="189.74"/>
    <n v="146.82"/>
    <n v="0.43623722367482765"/>
    <n v="2026"/>
    <s v="Q4"/>
    <n v="10"/>
    <s v="Oct"/>
  </r>
  <r>
    <n v="291"/>
    <d v="2026-10-09T00:00:00"/>
    <n v="2026"/>
    <s v="Q10"/>
    <n v="10"/>
    <x v="9"/>
    <x v="2"/>
    <x v="2"/>
    <x v="0"/>
    <s v="New"/>
    <x v="2"/>
    <x v="15"/>
    <n v="2"/>
    <n v="132.47999999999999"/>
    <n v="0.1"/>
    <n v="67.48"/>
    <n v="238.464"/>
    <n v="134.96"/>
    <n v="103.50399999999999"/>
    <n v="0.43404455179817497"/>
    <n v="2026"/>
    <s v="Q4"/>
    <n v="10"/>
    <s v="Oct"/>
  </r>
  <r>
    <n v="670"/>
    <d v="2026-10-09T00:00:00"/>
    <n v="2026"/>
    <s v="Q10"/>
    <n v="10"/>
    <x v="9"/>
    <x v="1"/>
    <x v="14"/>
    <x v="2"/>
    <s v="Returning"/>
    <x v="1"/>
    <x v="1"/>
    <n v="1"/>
    <n v="92.59"/>
    <n v="0"/>
    <n v="44.46"/>
    <n v="92.59"/>
    <n v="44.46"/>
    <n v="48.13"/>
    <n v="0.51981855491953777"/>
    <n v="2026"/>
    <s v="Q4"/>
    <n v="10"/>
    <s v="Oct"/>
  </r>
  <r>
    <n v="1306"/>
    <d v="2026-10-09T00:00:00"/>
    <n v="2026"/>
    <s v="Q10"/>
    <n v="10"/>
    <x v="9"/>
    <x v="3"/>
    <x v="8"/>
    <x v="2"/>
    <s v="Business"/>
    <x v="4"/>
    <x v="14"/>
    <n v="1"/>
    <n v="35.450000000000003"/>
    <n v="0.05"/>
    <n v="14.23"/>
    <n v="33.677500000000002"/>
    <n v="14.23"/>
    <n v="19.447500000000002"/>
    <n v="0.57746269764679681"/>
    <n v="2026"/>
    <s v="Q4"/>
    <n v="10"/>
    <s v="Oct"/>
  </r>
  <r>
    <n v="2400"/>
    <d v="2026-10-09T00:00:00"/>
    <n v="2026"/>
    <s v="Q10"/>
    <n v="10"/>
    <x v="9"/>
    <x v="2"/>
    <x v="2"/>
    <x v="0"/>
    <s v="New"/>
    <x v="1"/>
    <x v="1"/>
    <n v="2"/>
    <n v="93.83"/>
    <n v="0.1"/>
    <n v="44.27"/>
    <n v="168.89400000000001"/>
    <n v="88.54"/>
    <n v="80.353999999999999"/>
    <n v="0.47576586498040191"/>
    <n v="2026"/>
    <s v="Q4"/>
    <n v="10"/>
    <s v="Oct"/>
  </r>
  <r>
    <n v="3816"/>
    <d v="2026-10-09T00:00:00"/>
    <n v="2026"/>
    <s v="Q10"/>
    <n v="10"/>
    <x v="9"/>
    <x v="1"/>
    <x v="12"/>
    <x v="0"/>
    <s v="New"/>
    <x v="4"/>
    <x v="14"/>
    <n v="1"/>
    <n v="36.32"/>
    <n v="0"/>
    <n v="13.6"/>
    <n v="36.32"/>
    <n v="13.6"/>
    <n v="22.72"/>
    <n v="0.62555066079295152"/>
    <n v="2026"/>
    <s v="Q4"/>
    <n v="10"/>
    <s v="Oct"/>
  </r>
  <r>
    <n v="4038"/>
    <d v="2026-10-09T00:00:00"/>
    <n v="2026"/>
    <s v="Q10"/>
    <n v="10"/>
    <x v="9"/>
    <x v="0"/>
    <x v="15"/>
    <x v="0"/>
    <s v="Returning"/>
    <x v="4"/>
    <x v="12"/>
    <n v="2"/>
    <n v="125.56"/>
    <n v="0.1"/>
    <n v="67.260000000000005"/>
    <n v="226.00800000000001"/>
    <n v="134.52000000000001"/>
    <n v="91.488"/>
    <n v="0.40479983009450993"/>
    <n v="2026"/>
    <s v="Q4"/>
    <n v="10"/>
    <s v="Oct"/>
  </r>
  <r>
    <n v="4686"/>
    <d v="2026-10-09T00:00:00"/>
    <n v="2026"/>
    <s v="Q10"/>
    <n v="10"/>
    <x v="9"/>
    <x v="0"/>
    <x v="15"/>
    <x v="3"/>
    <s v="New"/>
    <x v="3"/>
    <x v="19"/>
    <n v="2"/>
    <n v="124.91"/>
    <n v="0"/>
    <n v="60.33"/>
    <n v="249.82"/>
    <n v="120.66"/>
    <n v="129.16"/>
    <n v="0.51701224881914976"/>
    <n v="2026"/>
    <s v="Q4"/>
    <n v="10"/>
    <s v="Oct"/>
  </r>
  <r>
    <n v="5076"/>
    <d v="2026-10-09T00:00:00"/>
    <n v="2026"/>
    <s v="Q10"/>
    <n v="10"/>
    <x v="9"/>
    <x v="1"/>
    <x v="12"/>
    <x v="0"/>
    <s v="New"/>
    <x v="3"/>
    <x v="7"/>
    <n v="1"/>
    <n v="199.32"/>
    <n v="0"/>
    <n v="103.83"/>
    <n v="199.32"/>
    <n v="103.83"/>
    <n v="95.49"/>
    <n v="0.4790788681517158"/>
    <n v="2026"/>
    <s v="Q4"/>
    <n v="10"/>
    <s v="Oct"/>
  </r>
  <r>
    <n v="1339"/>
    <d v="2026-10-10T00:00:00"/>
    <n v="2026"/>
    <s v="Q10"/>
    <n v="10"/>
    <x v="9"/>
    <x v="1"/>
    <x v="11"/>
    <x v="0"/>
    <s v="Returning"/>
    <x v="3"/>
    <x v="5"/>
    <n v="4"/>
    <n v="337.38"/>
    <n v="0.05"/>
    <n v="194.94"/>
    <n v="1282.0439999999999"/>
    <n v="779.76"/>
    <n v="502.28399999999988"/>
    <n v="0.39178374533167343"/>
    <n v="2026"/>
    <s v="Q4"/>
    <n v="10"/>
    <s v="Oct"/>
  </r>
  <r>
    <n v="1884"/>
    <d v="2026-10-10T00:00:00"/>
    <n v="2026"/>
    <s v="Q10"/>
    <n v="10"/>
    <x v="9"/>
    <x v="2"/>
    <x v="2"/>
    <x v="0"/>
    <s v="Business"/>
    <x v="3"/>
    <x v="13"/>
    <n v="3"/>
    <n v="82.18"/>
    <n v="0.1"/>
    <n v="39.82"/>
    <n v="221.88600000000002"/>
    <n v="119.46000000000001"/>
    <n v="102.42600000000002"/>
    <n v="0.46161542413671885"/>
    <n v="2026"/>
    <s v="Q4"/>
    <n v="10"/>
    <s v="Oct"/>
  </r>
  <r>
    <n v="3568"/>
    <d v="2026-10-10T00:00:00"/>
    <n v="2026"/>
    <s v="Q10"/>
    <n v="10"/>
    <x v="9"/>
    <x v="0"/>
    <x v="15"/>
    <x v="1"/>
    <s v="New"/>
    <x v="1"/>
    <x v="17"/>
    <n v="15"/>
    <n v="70.25"/>
    <n v="0.1"/>
    <n v="32.19"/>
    <n v="948.375"/>
    <n v="482.84999999999997"/>
    <n v="465.52500000000003"/>
    <n v="0.49086595492289448"/>
    <n v="2026"/>
    <s v="Q4"/>
    <n v="10"/>
    <s v="Oct"/>
  </r>
  <r>
    <n v="4171"/>
    <d v="2026-10-10T00:00:00"/>
    <n v="2026"/>
    <s v="Q10"/>
    <n v="10"/>
    <x v="9"/>
    <x v="3"/>
    <x v="7"/>
    <x v="2"/>
    <s v="New"/>
    <x v="2"/>
    <x v="2"/>
    <n v="2"/>
    <n v="35.36"/>
    <n v="0"/>
    <n v="13.49"/>
    <n v="70.72"/>
    <n v="26.98"/>
    <n v="43.739999999999995"/>
    <n v="0.61849547511312208"/>
    <n v="2026"/>
    <s v="Q4"/>
    <n v="10"/>
    <s v="Oct"/>
  </r>
  <r>
    <n v="4477"/>
    <d v="2026-10-10T00:00:00"/>
    <n v="2026"/>
    <s v="Q10"/>
    <n v="10"/>
    <x v="9"/>
    <x v="2"/>
    <x v="5"/>
    <x v="2"/>
    <s v="New"/>
    <x v="2"/>
    <x v="9"/>
    <n v="1"/>
    <n v="46.01"/>
    <n v="0"/>
    <n v="18.239999999999998"/>
    <n v="46.01"/>
    <n v="18.239999999999998"/>
    <n v="27.77"/>
    <n v="0.6035644425124973"/>
    <n v="2026"/>
    <s v="Q4"/>
    <n v="10"/>
    <s v="Oct"/>
  </r>
  <r>
    <n v="3368"/>
    <d v="2026-10-11T00:00:00"/>
    <n v="2026"/>
    <s v="Q10"/>
    <n v="10"/>
    <x v="9"/>
    <x v="0"/>
    <x v="9"/>
    <x v="0"/>
    <s v="Returning"/>
    <x v="1"/>
    <x v="1"/>
    <n v="1"/>
    <n v="89.88"/>
    <n v="0"/>
    <n v="46.15"/>
    <n v="89.88"/>
    <n v="46.15"/>
    <n v="43.73"/>
    <n v="0.48653760569648419"/>
    <n v="2026"/>
    <s v="Q4"/>
    <n v="10"/>
    <s v="Oct"/>
  </r>
  <r>
    <n v="3566"/>
    <d v="2026-10-11T00:00:00"/>
    <n v="2026"/>
    <s v="Q10"/>
    <n v="10"/>
    <x v="9"/>
    <x v="1"/>
    <x v="12"/>
    <x v="0"/>
    <s v="New"/>
    <x v="4"/>
    <x v="10"/>
    <n v="1"/>
    <n v="41.33"/>
    <n v="0"/>
    <n v="14.47"/>
    <n v="41.33"/>
    <n v="14.47"/>
    <n v="26.86"/>
    <n v="0.6498911202516332"/>
    <n v="2026"/>
    <s v="Q4"/>
    <n v="10"/>
    <s v="Oct"/>
  </r>
  <r>
    <n v="4420"/>
    <d v="2026-10-11T00:00:00"/>
    <n v="2026"/>
    <s v="Q10"/>
    <n v="10"/>
    <x v="9"/>
    <x v="2"/>
    <x v="5"/>
    <x v="1"/>
    <s v="Business"/>
    <x v="0"/>
    <x v="6"/>
    <n v="15"/>
    <n v="40.78"/>
    <n v="0.15"/>
    <n v="17.07"/>
    <n v="519.94500000000005"/>
    <n v="256.05"/>
    <n v="263.89500000000004"/>
    <n v="0.5075440671609498"/>
    <n v="2026"/>
    <s v="Q4"/>
    <n v="10"/>
    <s v="Oct"/>
  </r>
  <r>
    <n v="513"/>
    <d v="2026-10-12T00:00:00"/>
    <n v="2026"/>
    <s v="Q10"/>
    <n v="10"/>
    <x v="9"/>
    <x v="3"/>
    <x v="7"/>
    <x v="0"/>
    <s v="Business"/>
    <x v="2"/>
    <x v="18"/>
    <n v="1"/>
    <n v="163.87"/>
    <n v="0"/>
    <n v="85.76"/>
    <n v="163.87"/>
    <n v="85.76"/>
    <n v="78.11"/>
    <n v="0.47665832672240188"/>
    <n v="2026"/>
    <s v="Q4"/>
    <n v="10"/>
    <s v="Oct"/>
  </r>
  <r>
    <n v="786"/>
    <d v="2026-10-12T00:00:00"/>
    <n v="2026"/>
    <s v="Q10"/>
    <n v="10"/>
    <x v="9"/>
    <x v="2"/>
    <x v="3"/>
    <x v="0"/>
    <s v="New"/>
    <x v="4"/>
    <x v="14"/>
    <n v="1"/>
    <n v="35.39"/>
    <n v="0.05"/>
    <n v="13.68"/>
    <n v="33.6205"/>
    <n v="13.68"/>
    <n v="19.9405"/>
    <n v="0.59310539700480358"/>
    <n v="2026"/>
    <s v="Q4"/>
    <n v="10"/>
    <s v="Oct"/>
  </r>
  <r>
    <n v="3771"/>
    <d v="2026-10-12T00:00:00"/>
    <n v="2026"/>
    <s v="Q10"/>
    <n v="10"/>
    <x v="9"/>
    <x v="2"/>
    <x v="3"/>
    <x v="0"/>
    <s v="Business"/>
    <x v="3"/>
    <x v="13"/>
    <n v="2"/>
    <n v="80.2"/>
    <n v="0"/>
    <n v="39.590000000000003"/>
    <n v="160.4"/>
    <n v="79.180000000000007"/>
    <n v="81.22"/>
    <n v="0.50635910224438896"/>
    <n v="2026"/>
    <s v="Q4"/>
    <n v="10"/>
    <s v="Oct"/>
  </r>
  <r>
    <n v="3910"/>
    <d v="2026-10-12T00:00:00"/>
    <n v="2026"/>
    <s v="Q10"/>
    <n v="10"/>
    <x v="9"/>
    <x v="2"/>
    <x v="2"/>
    <x v="0"/>
    <s v="Business"/>
    <x v="0"/>
    <x v="6"/>
    <n v="3"/>
    <n v="41.09"/>
    <n v="0"/>
    <n v="17.18"/>
    <n v="123.27000000000001"/>
    <n v="51.54"/>
    <n v="71.730000000000018"/>
    <n v="0.58189340472134354"/>
    <n v="2026"/>
    <s v="Q4"/>
    <n v="10"/>
    <s v="Oct"/>
  </r>
  <r>
    <n v="330"/>
    <d v="2026-10-13T00:00:00"/>
    <n v="2026"/>
    <s v="Q10"/>
    <n v="10"/>
    <x v="9"/>
    <x v="1"/>
    <x v="12"/>
    <x v="1"/>
    <s v="Business"/>
    <x v="2"/>
    <x v="2"/>
    <n v="5"/>
    <n v="36.97"/>
    <n v="0.15"/>
    <n v="13.93"/>
    <n v="157.1225"/>
    <n v="69.650000000000006"/>
    <n v="87.472499999999997"/>
    <n v="0.55671530175500006"/>
    <n v="2026"/>
    <s v="Q4"/>
    <n v="10"/>
    <s v="Oct"/>
  </r>
  <r>
    <n v="707"/>
    <d v="2026-10-13T00:00:00"/>
    <n v="2026"/>
    <s v="Q10"/>
    <n v="10"/>
    <x v="9"/>
    <x v="2"/>
    <x v="5"/>
    <x v="2"/>
    <s v="New"/>
    <x v="2"/>
    <x v="2"/>
    <n v="4"/>
    <n v="35.880000000000003"/>
    <n v="0.05"/>
    <n v="13.45"/>
    <n v="136.34399999999999"/>
    <n v="53.8"/>
    <n v="82.543999999999997"/>
    <n v="0.60540984568444522"/>
    <n v="2026"/>
    <s v="Q4"/>
    <n v="10"/>
    <s v="Oct"/>
  </r>
  <r>
    <n v="989"/>
    <d v="2026-10-13T00:00:00"/>
    <n v="2026"/>
    <s v="Q10"/>
    <n v="10"/>
    <x v="9"/>
    <x v="1"/>
    <x v="11"/>
    <x v="0"/>
    <s v="Returning"/>
    <x v="0"/>
    <x v="6"/>
    <n v="3"/>
    <n v="40.42"/>
    <n v="0"/>
    <n v="16.79"/>
    <n v="121.26"/>
    <n v="50.37"/>
    <n v="70.890000000000015"/>
    <n v="0.58461157842652167"/>
    <n v="2026"/>
    <s v="Q4"/>
    <n v="10"/>
    <s v="Oct"/>
  </r>
  <r>
    <n v="1904"/>
    <d v="2026-10-13T00:00:00"/>
    <n v="2026"/>
    <s v="Q10"/>
    <n v="10"/>
    <x v="9"/>
    <x v="3"/>
    <x v="8"/>
    <x v="2"/>
    <s v="Returning"/>
    <x v="0"/>
    <x v="4"/>
    <n v="1"/>
    <n v="50.34"/>
    <n v="0.15"/>
    <n v="22.56"/>
    <n v="42.789000000000001"/>
    <n v="22.56"/>
    <n v="20.229000000000003"/>
    <n v="0.47276169108883132"/>
    <n v="2026"/>
    <s v="Q4"/>
    <n v="10"/>
    <s v="Oct"/>
  </r>
  <r>
    <n v="2854"/>
    <d v="2026-10-13T00:00:00"/>
    <n v="2026"/>
    <s v="Q10"/>
    <n v="10"/>
    <x v="9"/>
    <x v="0"/>
    <x v="15"/>
    <x v="2"/>
    <s v="New"/>
    <x v="2"/>
    <x v="2"/>
    <n v="3"/>
    <n v="36.049999999999997"/>
    <n v="0.1"/>
    <n v="13.87"/>
    <n v="97.334999999999994"/>
    <n v="41.61"/>
    <n v="55.724999999999994"/>
    <n v="0.57250732008013561"/>
    <n v="2026"/>
    <s v="Q4"/>
    <n v="10"/>
    <s v="Oct"/>
  </r>
  <r>
    <n v="3212"/>
    <d v="2026-10-13T00:00:00"/>
    <n v="2026"/>
    <s v="Q10"/>
    <n v="10"/>
    <x v="9"/>
    <x v="2"/>
    <x v="2"/>
    <x v="1"/>
    <s v="Returning"/>
    <x v="0"/>
    <x v="6"/>
    <n v="15"/>
    <n v="40"/>
    <n v="0.1"/>
    <n v="16.420000000000002"/>
    <n v="540"/>
    <n v="246.3"/>
    <n v="293.7"/>
    <n v="0.54388888888888887"/>
    <n v="2026"/>
    <s v="Q4"/>
    <n v="10"/>
    <s v="Oct"/>
  </r>
  <r>
    <n v="4479"/>
    <d v="2026-10-13T00:00:00"/>
    <n v="2026"/>
    <s v="Q10"/>
    <n v="10"/>
    <x v="9"/>
    <x v="3"/>
    <x v="7"/>
    <x v="2"/>
    <s v="Returning"/>
    <x v="1"/>
    <x v="11"/>
    <n v="1"/>
    <n v="151.68"/>
    <n v="0.05"/>
    <n v="78.98"/>
    <n v="144.096"/>
    <n v="78.98"/>
    <n v="65.116"/>
    <n v="0.45189318232289583"/>
    <n v="2026"/>
    <s v="Q4"/>
    <n v="10"/>
    <s v="Oct"/>
  </r>
  <r>
    <n v="4574"/>
    <d v="2026-10-13T00:00:00"/>
    <n v="2026"/>
    <s v="Q10"/>
    <n v="10"/>
    <x v="9"/>
    <x v="1"/>
    <x v="14"/>
    <x v="0"/>
    <s v="Business"/>
    <x v="4"/>
    <x v="14"/>
    <n v="1"/>
    <n v="36.53"/>
    <n v="0"/>
    <n v="14.01"/>
    <n v="36.53"/>
    <n v="14.01"/>
    <n v="22.520000000000003"/>
    <n v="0.61647960580344929"/>
    <n v="2026"/>
    <s v="Q4"/>
    <n v="10"/>
    <s v="Oct"/>
  </r>
  <r>
    <n v="4815"/>
    <d v="2026-10-13T00:00:00"/>
    <n v="2026"/>
    <s v="Q10"/>
    <n v="10"/>
    <x v="9"/>
    <x v="0"/>
    <x v="0"/>
    <x v="2"/>
    <s v="Business"/>
    <x v="0"/>
    <x v="6"/>
    <n v="1"/>
    <n v="39.89"/>
    <n v="0.05"/>
    <n v="16.91"/>
    <n v="37.895499999999998"/>
    <n v="16.91"/>
    <n v="20.985499999999998"/>
    <n v="0.55377287540737019"/>
    <n v="2026"/>
    <s v="Q4"/>
    <n v="10"/>
    <s v="Oct"/>
  </r>
  <r>
    <n v="5027"/>
    <d v="2026-10-13T00:00:00"/>
    <n v="2026"/>
    <s v="Q10"/>
    <n v="10"/>
    <x v="9"/>
    <x v="2"/>
    <x v="10"/>
    <x v="0"/>
    <s v="New"/>
    <x v="1"/>
    <x v="11"/>
    <n v="1"/>
    <n v="154.53"/>
    <n v="0"/>
    <n v="77.930000000000007"/>
    <n v="154.53"/>
    <n v="77.930000000000007"/>
    <n v="76.599999999999994"/>
    <n v="0.49569662848637802"/>
    <n v="2026"/>
    <s v="Q4"/>
    <n v="10"/>
    <s v="Oct"/>
  </r>
  <r>
    <n v="1794"/>
    <d v="2026-10-14T00:00:00"/>
    <n v="2026"/>
    <s v="Q10"/>
    <n v="10"/>
    <x v="9"/>
    <x v="3"/>
    <x v="8"/>
    <x v="3"/>
    <s v="Business"/>
    <x v="0"/>
    <x v="4"/>
    <n v="2"/>
    <n v="50.64"/>
    <n v="0.05"/>
    <n v="22.28"/>
    <n v="96.215999999999994"/>
    <n v="44.56"/>
    <n v="51.655999999999992"/>
    <n v="0.53687536376486233"/>
    <n v="2026"/>
    <s v="Q4"/>
    <n v="10"/>
    <s v="Oct"/>
  </r>
  <r>
    <n v="1867"/>
    <d v="2026-10-14T00:00:00"/>
    <n v="2026"/>
    <s v="Q10"/>
    <n v="10"/>
    <x v="9"/>
    <x v="0"/>
    <x v="0"/>
    <x v="0"/>
    <s v="New"/>
    <x v="4"/>
    <x v="10"/>
    <n v="3"/>
    <n v="40.880000000000003"/>
    <n v="0.05"/>
    <n v="14.59"/>
    <n v="116.50800000000001"/>
    <n v="43.769999999999996"/>
    <n v="72.738000000000014"/>
    <n v="0.62431764342362761"/>
    <n v="2026"/>
    <s v="Q4"/>
    <n v="10"/>
    <s v="Oct"/>
  </r>
  <r>
    <n v="2088"/>
    <d v="2026-10-14T00:00:00"/>
    <n v="2026"/>
    <s v="Q10"/>
    <n v="10"/>
    <x v="9"/>
    <x v="3"/>
    <x v="4"/>
    <x v="2"/>
    <s v="Returning"/>
    <x v="1"/>
    <x v="3"/>
    <n v="1"/>
    <n v="141.77000000000001"/>
    <n v="0"/>
    <n v="78.48"/>
    <n v="141.77000000000001"/>
    <n v="78.48"/>
    <n v="63.290000000000006"/>
    <n v="0.44642731184312623"/>
    <n v="2026"/>
    <s v="Q4"/>
    <n v="10"/>
    <s v="Oct"/>
  </r>
  <r>
    <n v="2270"/>
    <d v="2026-10-14T00:00:00"/>
    <n v="2026"/>
    <s v="Q10"/>
    <n v="10"/>
    <x v="9"/>
    <x v="3"/>
    <x v="7"/>
    <x v="0"/>
    <s v="New"/>
    <x v="3"/>
    <x v="7"/>
    <n v="3"/>
    <n v="199.99"/>
    <n v="0.15"/>
    <n v="101.86"/>
    <n v="509.97450000000003"/>
    <n v="305.58"/>
    <n v="204.39450000000005"/>
    <n v="0.40079356909021929"/>
    <n v="2026"/>
    <s v="Q4"/>
    <n v="10"/>
    <s v="Oct"/>
  </r>
  <r>
    <n v="3789"/>
    <d v="2026-10-14T00:00:00"/>
    <n v="2026"/>
    <s v="Q10"/>
    <n v="10"/>
    <x v="9"/>
    <x v="3"/>
    <x v="4"/>
    <x v="3"/>
    <s v="New"/>
    <x v="0"/>
    <x v="4"/>
    <n v="2"/>
    <n v="50.56"/>
    <n v="0"/>
    <n v="23.04"/>
    <n v="101.12"/>
    <n v="46.08"/>
    <n v="55.040000000000006"/>
    <n v="0.54430379746835444"/>
    <n v="2026"/>
    <s v="Q4"/>
    <n v="10"/>
    <s v="Oct"/>
  </r>
  <r>
    <n v="4323"/>
    <d v="2026-10-14T00:00:00"/>
    <n v="2026"/>
    <s v="Q10"/>
    <n v="10"/>
    <x v="9"/>
    <x v="3"/>
    <x v="7"/>
    <x v="0"/>
    <s v="New"/>
    <x v="2"/>
    <x v="9"/>
    <n v="1"/>
    <n v="47.38"/>
    <n v="0"/>
    <n v="17.86"/>
    <n v="47.38"/>
    <n v="17.86"/>
    <n v="29.520000000000003"/>
    <n v="0.62304769945124527"/>
    <n v="2026"/>
    <s v="Q4"/>
    <n v="10"/>
    <s v="Oct"/>
  </r>
  <r>
    <n v="276"/>
    <d v="2026-10-15T00:00:00"/>
    <n v="2026"/>
    <s v="Q10"/>
    <n v="10"/>
    <x v="9"/>
    <x v="2"/>
    <x v="2"/>
    <x v="0"/>
    <s v="Business"/>
    <x v="1"/>
    <x v="1"/>
    <n v="1"/>
    <n v="92.74"/>
    <n v="0.15"/>
    <n v="44.52"/>
    <n v="78.828999999999994"/>
    <n v="44.52"/>
    <n v="34.30899999999999"/>
    <n v="0.43523322635070844"/>
    <n v="2026"/>
    <s v="Q4"/>
    <n v="10"/>
    <s v="Oct"/>
  </r>
  <r>
    <n v="791"/>
    <d v="2026-10-15T00:00:00"/>
    <n v="2026"/>
    <s v="Q10"/>
    <n v="10"/>
    <x v="9"/>
    <x v="3"/>
    <x v="13"/>
    <x v="2"/>
    <s v="Returning"/>
    <x v="0"/>
    <x v="4"/>
    <n v="3"/>
    <n v="51.57"/>
    <n v="0.1"/>
    <n v="21.82"/>
    <n v="139.239"/>
    <n v="65.460000000000008"/>
    <n v="73.778999999999996"/>
    <n v="0.52987309589985565"/>
    <n v="2026"/>
    <s v="Q4"/>
    <n v="10"/>
    <s v="Oct"/>
  </r>
  <r>
    <n v="1033"/>
    <d v="2026-10-15T00:00:00"/>
    <n v="2026"/>
    <s v="Q10"/>
    <n v="10"/>
    <x v="9"/>
    <x v="1"/>
    <x v="12"/>
    <x v="0"/>
    <s v="New"/>
    <x v="1"/>
    <x v="17"/>
    <n v="1"/>
    <n v="70.47"/>
    <n v="0.1"/>
    <n v="31.52"/>
    <n v="63.423000000000002"/>
    <n v="31.52"/>
    <n v="31.903000000000002"/>
    <n v="0.50301940936253409"/>
    <n v="2026"/>
    <s v="Q4"/>
    <n v="10"/>
    <s v="Oct"/>
  </r>
  <r>
    <n v="1247"/>
    <d v="2026-10-15T00:00:00"/>
    <n v="2026"/>
    <s v="Q10"/>
    <n v="10"/>
    <x v="9"/>
    <x v="0"/>
    <x v="0"/>
    <x v="0"/>
    <s v="New"/>
    <x v="1"/>
    <x v="17"/>
    <n v="1"/>
    <n v="71.05"/>
    <n v="0"/>
    <n v="33.32"/>
    <n v="71.05"/>
    <n v="33.32"/>
    <n v="37.729999999999997"/>
    <n v="0.53103448275862064"/>
    <n v="2026"/>
    <s v="Q4"/>
    <n v="10"/>
    <s v="Oct"/>
  </r>
  <r>
    <n v="1321"/>
    <d v="2026-10-15T00:00:00"/>
    <n v="2026"/>
    <s v="Q10"/>
    <n v="10"/>
    <x v="9"/>
    <x v="3"/>
    <x v="13"/>
    <x v="2"/>
    <s v="Returning"/>
    <x v="0"/>
    <x v="6"/>
    <n v="3"/>
    <n v="39.83"/>
    <n v="0.1"/>
    <n v="16.93"/>
    <n v="107.541"/>
    <n v="50.79"/>
    <n v="56.750999999999998"/>
    <n v="0.52771501101905316"/>
    <n v="2026"/>
    <s v="Q4"/>
    <n v="10"/>
    <s v="Oct"/>
  </r>
  <r>
    <n v="2048"/>
    <d v="2026-10-15T00:00:00"/>
    <n v="2026"/>
    <s v="Q10"/>
    <n v="10"/>
    <x v="9"/>
    <x v="3"/>
    <x v="7"/>
    <x v="0"/>
    <s v="New"/>
    <x v="4"/>
    <x v="16"/>
    <n v="3"/>
    <n v="49.5"/>
    <n v="0.05"/>
    <n v="22"/>
    <n v="141.07499999999999"/>
    <n v="66"/>
    <n v="75.074999999999989"/>
    <n v="0.53216374269005839"/>
    <n v="2026"/>
    <s v="Q4"/>
    <n v="10"/>
    <s v="Oct"/>
  </r>
  <r>
    <n v="2082"/>
    <d v="2026-10-15T00:00:00"/>
    <n v="2026"/>
    <s v="Q10"/>
    <n v="10"/>
    <x v="9"/>
    <x v="1"/>
    <x v="6"/>
    <x v="3"/>
    <s v="New"/>
    <x v="1"/>
    <x v="1"/>
    <n v="1"/>
    <n v="91.99"/>
    <n v="0"/>
    <n v="44.86"/>
    <n v="91.99"/>
    <n v="44.86"/>
    <n v="47.129999999999995"/>
    <n v="0.51233829764104788"/>
    <n v="2026"/>
    <s v="Q4"/>
    <n v="10"/>
    <s v="Oct"/>
  </r>
  <r>
    <n v="2177"/>
    <d v="2026-10-15T00:00:00"/>
    <n v="2026"/>
    <s v="Q10"/>
    <n v="10"/>
    <x v="9"/>
    <x v="0"/>
    <x v="15"/>
    <x v="3"/>
    <s v="Returning"/>
    <x v="0"/>
    <x v="0"/>
    <n v="1"/>
    <n v="79.78"/>
    <n v="0.05"/>
    <n v="41.59"/>
    <n v="75.790999999999997"/>
    <n v="41.59"/>
    <n v="34.200999999999993"/>
    <n v="0.45125410668812915"/>
    <n v="2026"/>
    <s v="Q4"/>
    <n v="10"/>
    <s v="Oct"/>
  </r>
  <r>
    <n v="3776"/>
    <d v="2026-10-15T00:00:00"/>
    <n v="2026"/>
    <s v="Q10"/>
    <n v="10"/>
    <x v="9"/>
    <x v="3"/>
    <x v="8"/>
    <x v="0"/>
    <s v="Returning"/>
    <x v="0"/>
    <x v="0"/>
    <n v="1"/>
    <n v="82.97"/>
    <n v="0"/>
    <n v="43.09"/>
    <n v="82.97"/>
    <n v="43.09"/>
    <n v="39.879999999999995"/>
    <n v="0.48065565867180904"/>
    <n v="2026"/>
    <s v="Q4"/>
    <n v="10"/>
    <s v="Oct"/>
  </r>
  <r>
    <n v="4542"/>
    <d v="2026-10-15T00:00:00"/>
    <n v="2026"/>
    <s v="Q10"/>
    <n v="10"/>
    <x v="9"/>
    <x v="0"/>
    <x v="9"/>
    <x v="0"/>
    <s v="Business"/>
    <x v="0"/>
    <x v="8"/>
    <n v="1"/>
    <n v="103.33"/>
    <n v="0"/>
    <n v="50.85"/>
    <n v="103.33"/>
    <n v="50.85"/>
    <n v="52.48"/>
    <n v="0.5078873512048776"/>
    <n v="2026"/>
    <s v="Q4"/>
    <n v="10"/>
    <s v="Oct"/>
  </r>
  <r>
    <n v="36"/>
    <d v="2026-10-16T00:00:00"/>
    <n v="2026"/>
    <s v="Q10"/>
    <n v="10"/>
    <x v="9"/>
    <x v="0"/>
    <x v="9"/>
    <x v="0"/>
    <s v="New"/>
    <x v="1"/>
    <x v="3"/>
    <n v="3"/>
    <n v="142.54"/>
    <n v="0.05"/>
    <n v="81.599999999999994"/>
    <n v="406.23899999999998"/>
    <n v="244.79999999999998"/>
    <n v="161.43899999999999"/>
    <n v="0.39739906803630376"/>
    <n v="2026"/>
    <s v="Q4"/>
    <n v="10"/>
    <s v="Oct"/>
  </r>
  <r>
    <n v="64"/>
    <d v="2026-10-16T00:00:00"/>
    <n v="2026"/>
    <s v="Q10"/>
    <n v="10"/>
    <x v="9"/>
    <x v="2"/>
    <x v="16"/>
    <x v="0"/>
    <s v="New"/>
    <x v="1"/>
    <x v="1"/>
    <n v="3"/>
    <n v="92.14"/>
    <n v="0.1"/>
    <n v="46.43"/>
    <n v="248.77800000000002"/>
    <n v="139.29"/>
    <n v="109.48800000000003"/>
    <n v="0.44010322456165746"/>
    <n v="2026"/>
    <s v="Q4"/>
    <n v="10"/>
    <s v="Oct"/>
  </r>
  <r>
    <n v="529"/>
    <d v="2026-10-16T00:00:00"/>
    <n v="2026"/>
    <s v="Q10"/>
    <n v="10"/>
    <x v="9"/>
    <x v="3"/>
    <x v="7"/>
    <x v="2"/>
    <s v="Business"/>
    <x v="2"/>
    <x v="18"/>
    <n v="2"/>
    <n v="165.23"/>
    <n v="0"/>
    <n v="88.87"/>
    <n v="330.46"/>
    <n v="177.74"/>
    <n v="152.71999999999997"/>
    <n v="0.46214367850874533"/>
    <n v="2026"/>
    <s v="Q4"/>
    <n v="10"/>
    <s v="Oct"/>
  </r>
  <r>
    <n v="1815"/>
    <d v="2026-10-16T00:00:00"/>
    <n v="2026"/>
    <s v="Q10"/>
    <n v="10"/>
    <x v="9"/>
    <x v="3"/>
    <x v="4"/>
    <x v="0"/>
    <s v="Business"/>
    <x v="4"/>
    <x v="12"/>
    <n v="1"/>
    <n v="121.92"/>
    <n v="0"/>
    <n v="71.02"/>
    <n v="121.92"/>
    <n v="71.02"/>
    <n v="50.900000000000006"/>
    <n v="0.41748687664042"/>
    <n v="2026"/>
    <s v="Q4"/>
    <n v="10"/>
    <s v="Oct"/>
  </r>
  <r>
    <n v="1820"/>
    <d v="2026-10-16T00:00:00"/>
    <n v="2026"/>
    <s v="Q10"/>
    <n v="10"/>
    <x v="9"/>
    <x v="1"/>
    <x v="1"/>
    <x v="0"/>
    <s v="Returning"/>
    <x v="2"/>
    <x v="2"/>
    <n v="3"/>
    <n v="36.46"/>
    <n v="0.05"/>
    <n v="13.9"/>
    <n v="103.91099999999999"/>
    <n v="41.7"/>
    <n v="62.210999999999984"/>
    <n v="0.5986950370990558"/>
    <n v="2026"/>
    <s v="Q4"/>
    <n v="10"/>
    <s v="Oct"/>
  </r>
  <r>
    <n v="2028"/>
    <d v="2026-10-16T00:00:00"/>
    <n v="2026"/>
    <s v="Q10"/>
    <n v="10"/>
    <x v="9"/>
    <x v="3"/>
    <x v="4"/>
    <x v="2"/>
    <s v="Business"/>
    <x v="4"/>
    <x v="16"/>
    <n v="3"/>
    <n v="51.89"/>
    <n v="0.1"/>
    <n v="21.56"/>
    <n v="140.10300000000001"/>
    <n v="64.679999999999993"/>
    <n v="75.423000000000016"/>
    <n v="0.53833965011455864"/>
    <n v="2026"/>
    <s v="Q4"/>
    <n v="10"/>
    <s v="Oct"/>
  </r>
  <r>
    <n v="2741"/>
    <d v="2026-10-16T00:00:00"/>
    <n v="2026"/>
    <s v="Q10"/>
    <n v="10"/>
    <x v="9"/>
    <x v="3"/>
    <x v="4"/>
    <x v="0"/>
    <s v="Returning"/>
    <x v="4"/>
    <x v="10"/>
    <n v="1"/>
    <n v="40.75"/>
    <n v="0"/>
    <n v="14.7"/>
    <n v="40.75"/>
    <n v="14.7"/>
    <n v="26.05"/>
    <n v="0.63926380368098157"/>
    <n v="2026"/>
    <s v="Q4"/>
    <n v="10"/>
    <s v="Oct"/>
  </r>
  <r>
    <n v="3602"/>
    <d v="2026-10-16T00:00:00"/>
    <n v="2026"/>
    <s v="Q10"/>
    <n v="10"/>
    <x v="9"/>
    <x v="2"/>
    <x v="5"/>
    <x v="1"/>
    <s v="Business"/>
    <x v="3"/>
    <x v="5"/>
    <n v="4"/>
    <n v="345.13"/>
    <n v="0.05"/>
    <n v="200.02"/>
    <n v="1311.4939999999999"/>
    <n v="800.08"/>
    <n v="511.41399999999987"/>
    <n v="0.38994764749209671"/>
    <n v="2026"/>
    <s v="Q4"/>
    <n v="10"/>
    <s v="Oct"/>
  </r>
  <r>
    <n v="4116"/>
    <d v="2026-10-16T00:00:00"/>
    <n v="2026"/>
    <s v="Q10"/>
    <n v="10"/>
    <x v="9"/>
    <x v="1"/>
    <x v="6"/>
    <x v="2"/>
    <s v="New"/>
    <x v="2"/>
    <x v="2"/>
    <n v="2"/>
    <n v="37.1"/>
    <n v="0"/>
    <n v="13.31"/>
    <n v="74.2"/>
    <n v="26.62"/>
    <n v="47.58"/>
    <n v="0.64123989218328836"/>
    <n v="2026"/>
    <s v="Q4"/>
    <n v="10"/>
    <s v="Oct"/>
  </r>
  <r>
    <n v="4197"/>
    <d v="2026-10-16T00:00:00"/>
    <n v="2026"/>
    <s v="Q10"/>
    <n v="10"/>
    <x v="9"/>
    <x v="3"/>
    <x v="7"/>
    <x v="3"/>
    <s v="New"/>
    <x v="1"/>
    <x v="1"/>
    <n v="3"/>
    <n v="94.19"/>
    <n v="0"/>
    <n v="44.89"/>
    <n v="282.57"/>
    <n v="134.67000000000002"/>
    <n v="147.89999999999998"/>
    <n v="0.52341012846374346"/>
    <n v="2026"/>
    <s v="Q4"/>
    <n v="10"/>
    <s v="Oct"/>
  </r>
  <r>
    <n v="360"/>
    <d v="2026-10-17T00:00:00"/>
    <n v="2026"/>
    <s v="Q10"/>
    <n v="10"/>
    <x v="9"/>
    <x v="3"/>
    <x v="8"/>
    <x v="0"/>
    <s v="Returning"/>
    <x v="3"/>
    <x v="13"/>
    <n v="2"/>
    <n v="82.52"/>
    <n v="0.05"/>
    <n v="38.61"/>
    <n v="156.78799999999998"/>
    <n v="77.22"/>
    <n v="79.567999999999984"/>
    <n v="0.50748781794525089"/>
    <n v="2026"/>
    <s v="Q4"/>
    <n v="10"/>
    <s v="Oct"/>
  </r>
  <r>
    <n v="427"/>
    <d v="2026-10-17T00:00:00"/>
    <n v="2026"/>
    <s v="Q10"/>
    <n v="10"/>
    <x v="9"/>
    <x v="3"/>
    <x v="13"/>
    <x v="0"/>
    <s v="Business"/>
    <x v="1"/>
    <x v="11"/>
    <n v="1"/>
    <n v="155.16"/>
    <n v="0"/>
    <n v="78.84"/>
    <n v="155.16"/>
    <n v="78.84"/>
    <n v="76.319999999999993"/>
    <n v="0.49187935034802782"/>
    <n v="2026"/>
    <s v="Q4"/>
    <n v="10"/>
    <s v="Oct"/>
  </r>
  <r>
    <n v="1018"/>
    <d v="2026-10-17T00:00:00"/>
    <n v="2026"/>
    <s v="Q10"/>
    <n v="10"/>
    <x v="9"/>
    <x v="3"/>
    <x v="13"/>
    <x v="3"/>
    <s v="Returning"/>
    <x v="2"/>
    <x v="9"/>
    <n v="1"/>
    <n v="46.36"/>
    <n v="0.05"/>
    <n v="18.399999999999999"/>
    <n v="44.041999999999994"/>
    <n v="18.399999999999999"/>
    <n v="25.641999999999996"/>
    <n v="0.58221697470596245"/>
    <n v="2026"/>
    <s v="Q4"/>
    <n v="10"/>
    <s v="Oct"/>
  </r>
  <r>
    <n v="1179"/>
    <d v="2026-10-17T00:00:00"/>
    <n v="2026"/>
    <s v="Q10"/>
    <n v="10"/>
    <x v="9"/>
    <x v="2"/>
    <x v="16"/>
    <x v="0"/>
    <s v="Business"/>
    <x v="0"/>
    <x v="0"/>
    <n v="1"/>
    <n v="81.47"/>
    <n v="0"/>
    <n v="43.67"/>
    <n v="81.47"/>
    <n v="43.67"/>
    <n v="37.799999999999997"/>
    <n v="0.463974469129741"/>
    <n v="2026"/>
    <s v="Q4"/>
    <n v="10"/>
    <s v="Oct"/>
  </r>
  <r>
    <n v="2267"/>
    <d v="2026-10-17T00:00:00"/>
    <n v="2026"/>
    <s v="Q10"/>
    <n v="10"/>
    <x v="9"/>
    <x v="0"/>
    <x v="15"/>
    <x v="0"/>
    <s v="Returning"/>
    <x v="2"/>
    <x v="15"/>
    <n v="1"/>
    <n v="134.31"/>
    <n v="0.05"/>
    <n v="67.239999999999995"/>
    <n v="127.5945"/>
    <n v="67.239999999999995"/>
    <n v="60.354500000000002"/>
    <n v="0.47301803761133909"/>
    <n v="2026"/>
    <s v="Q4"/>
    <n v="10"/>
    <s v="Oct"/>
  </r>
  <r>
    <n v="2656"/>
    <d v="2026-10-17T00:00:00"/>
    <n v="2026"/>
    <s v="Q10"/>
    <n v="10"/>
    <x v="9"/>
    <x v="2"/>
    <x v="16"/>
    <x v="0"/>
    <s v="New"/>
    <x v="3"/>
    <x v="19"/>
    <n v="1"/>
    <n v="123.11"/>
    <n v="0"/>
    <n v="58.99"/>
    <n v="123.11"/>
    <n v="58.99"/>
    <n v="64.12"/>
    <n v="0.52083502558687356"/>
    <n v="2026"/>
    <s v="Q4"/>
    <n v="10"/>
    <s v="Oct"/>
  </r>
  <r>
    <n v="2867"/>
    <d v="2026-10-17T00:00:00"/>
    <n v="2026"/>
    <s v="Q10"/>
    <n v="10"/>
    <x v="9"/>
    <x v="1"/>
    <x v="6"/>
    <x v="0"/>
    <s v="New"/>
    <x v="3"/>
    <x v="13"/>
    <n v="1"/>
    <n v="81.239999999999995"/>
    <n v="0"/>
    <n v="38.65"/>
    <n v="81.239999999999995"/>
    <n v="38.65"/>
    <n v="42.589999999999996"/>
    <n v="0.52424913835548992"/>
    <n v="2026"/>
    <s v="Q4"/>
    <n v="10"/>
    <s v="Oct"/>
  </r>
  <r>
    <n v="3335"/>
    <d v="2026-10-17T00:00:00"/>
    <n v="2026"/>
    <s v="Q10"/>
    <n v="10"/>
    <x v="9"/>
    <x v="0"/>
    <x v="9"/>
    <x v="3"/>
    <s v="Returning"/>
    <x v="1"/>
    <x v="17"/>
    <n v="1"/>
    <n v="70.81"/>
    <n v="0.15"/>
    <n v="32.93"/>
    <n v="60.188499999999998"/>
    <n v="32.93"/>
    <n v="27.258499999999998"/>
    <n v="0.45288551799762411"/>
    <n v="2026"/>
    <s v="Q4"/>
    <n v="10"/>
    <s v="Oct"/>
  </r>
  <r>
    <n v="3770"/>
    <d v="2026-10-17T00:00:00"/>
    <n v="2026"/>
    <s v="Q10"/>
    <n v="10"/>
    <x v="9"/>
    <x v="3"/>
    <x v="13"/>
    <x v="0"/>
    <s v="Business"/>
    <x v="3"/>
    <x v="7"/>
    <n v="6"/>
    <n v="200.26"/>
    <n v="0"/>
    <n v="106.71"/>
    <n v="1201.56"/>
    <n v="640.26"/>
    <n v="561.29999999999995"/>
    <n v="0.46714271447118744"/>
    <n v="2026"/>
    <s v="Q4"/>
    <n v="10"/>
    <s v="Oct"/>
  </r>
  <r>
    <n v="4065"/>
    <d v="2026-10-17T00:00:00"/>
    <n v="2026"/>
    <s v="Q10"/>
    <n v="10"/>
    <x v="9"/>
    <x v="3"/>
    <x v="4"/>
    <x v="0"/>
    <s v="New"/>
    <x v="4"/>
    <x v="14"/>
    <n v="3"/>
    <n v="36.75"/>
    <n v="0.05"/>
    <n v="13.71"/>
    <n v="104.7375"/>
    <n v="41.13"/>
    <n v="63.607499999999995"/>
    <n v="0.60730397422126747"/>
    <n v="2026"/>
    <s v="Q4"/>
    <n v="10"/>
    <s v="Oct"/>
  </r>
  <r>
    <n v="4222"/>
    <d v="2026-10-17T00:00:00"/>
    <n v="2026"/>
    <s v="Q10"/>
    <n v="10"/>
    <x v="9"/>
    <x v="2"/>
    <x v="16"/>
    <x v="0"/>
    <s v="Returning"/>
    <x v="1"/>
    <x v="1"/>
    <n v="2"/>
    <n v="92.41"/>
    <n v="0.1"/>
    <n v="45.42"/>
    <n v="166.33799999999999"/>
    <n v="90.84"/>
    <n v="75.49799999999999"/>
    <n v="0.4538830573891714"/>
    <n v="2026"/>
    <s v="Q4"/>
    <n v="10"/>
    <s v="Oct"/>
  </r>
  <r>
    <n v="4304"/>
    <d v="2026-10-17T00:00:00"/>
    <n v="2026"/>
    <s v="Q10"/>
    <n v="10"/>
    <x v="9"/>
    <x v="1"/>
    <x v="14"/>
    <x v="2"/>
    <s v="New"/>
    <x v="4"/>
    <x v="10"/>
    <n v="1"/>
    <n v="40.67"/>
    <n v="0"/>
    <n v="15.09"/>
    <n v="40.67"/>
    <n v="15.09"/>
    <n v="25.580000000000002"/>
    <n v="0.62896483894762722"/>
    <n v="2026"/>
    <s v="Q4"/>
    <n v="10"/>
    <s v="Oct"/>
  </r>
  <r>
    <n v="109"/>
    <d v="2026-10-18T00:00:00"/>
    <n v="2026"/>
    <s v="Q10"/>
    <n v="10"/>
    <x v="9"/>
    <x v="1"/>
    <x v="1"/>
    <x v="0"/>
    <s v="Returning"/>
    <x v="1"/>
    <x v="1"/>
    <n v="1"/>
    <n v="90.09"/>
    <n v="0"/>
    <n v="45.17"/>
    <n v="90.09"/>
    <n v="45.17"/>
    <n v="44.92"/>
    <n v="0.49861249861249862"/>
    <n v="2026"/>
    <s v="Q4"/>
    <n v="10"/>
    <s v="Oct"/>
  </r>
  <r>
    <n v="744"/>
    <d v="2026-10-18T00:00:00"/>
    <n v="2026"/>
    <s v="Q10"/>
    <n v="10"/>
    <x v="9"/>
    <x v="2"/>
    <x v="10"/>
    <x v="0"/>
    <s v="Returning"/>
    <x v="2"/>
    <x v="2"/>
    <n v="1"/>
    <n v="36.83"/>
    <n v="0"/>
    <n v="13.64"/>
    <n v="36.83"/>
    <n v="13.64"/>
    <n v="23.189999999999998"/>
    <n v="0.62964974205810476"/>
    <n v="2026"/>
    <s v="Q4"/>
    <n v="10"/>
    <s v="Oct"/>
  </r>
  <r>
    <n v="960"/>
    <d v="2026-10-18T00:00:00"/>
    <n v="2026"/>
    <s v="Q10"/>
    <n v="10"/>
    <x v="9"/>
    <x v="1"/>
    <x v="12"/>
    <x v="3"/>
    <s v="Returning"/>
    <x v="3"/>
    <x v="7"/>
    <n v="5"/>
    <n v="196.37"/>
    <n v="0.05"/>
    <n v="103.51"/>
    <n v="932.75749999999994"/>
    <n v="517.55000000000007"/>
    <n v="415.20749999999987"/>
    <n v="0.44513981393877816"/>
    <n v="2026"/>
    <s v="Q4"/>
    <n v="10"/>
    <s v="Oct"/>
  </r>
  <r>
    <n v="1389"/>
    <d v="2026-10-18T00:00:00"/>
    <n v="2026"/>
    <s v="Q10"/>
    <n v="10"/>
    <x v="9"/>
    <x v="0"/>
    <x v="15"/>
    <x v="0"/>
    <s v="New"/>
    <x v="1"/>
    <x v="1"/>
    <n v="2"/>
    <n v="93.73"/>
    <n v="0"/>
    <n v="44.79"/>
    <n v="187.46"/>
    <n v="89.58"/>
    <n v="97.88000000000001"/>
    <n v="0.52213805611863873"/>
    <n v="2026"/>
    <s v="Q4"/>
    <n v="10"/>
    <s v="Oct"/>
  </r>
  <r>
    <n v="1493"/>
    <d v="2026-10-18T00:00:00"/>
    <n v="2026"/>
    <s v="Q10"/>
    <n v="10"/>
    <x v="9"/>
    <x v="2"/>
    <x v="10"/>
    <x v="0"/>
    <s v="Business"/>
    <x v="2"/>
    <x v="2"/>
    <n v="1"/>
    <n v="36.46"/>
    <n v="0.05"/>
    <n v="13.35"/>
    <n v="34.637"/>
    <n v="13.35"/>
    <n v="21.286999999999999"/>
    <n v="0.61457401045125148"/>
    <n v="2026"/>
    <s v="Q4"/>
    <n v="10"/>
    <s v="Oct"/>
  </r>
  <r>
    <n v="1967"/>
    <d v="2026-10-18T00:00:00"/>
    <n v="2026"/>
    <s v="Q10"/>
    <n v="10"/>
    <x v="9"/>
    <x v="1"/>
    <x v="14"/>
    <x v="0"/>
    <s v="Returning"/>
    <x v="3"/>
    <x v="19"/>
    <n v="2"/>
    <n v="125.91"/>
    <n v="0"/>
    <n v="61.95"/>
    <n v="251.82"/>
    <n v="123.9"/>
    <n v="127.91999999999999"/>
    <n v="0.50798189182749576"/>
    <n v="2026"/>
    <s v="Q4"/>
    <n v="10"/>
    <s v="Oct"/>
  </r>
  <r>
    <n v="2132"/>
    <d v="2026-10-18T00:00:00"/>
    <n v="2026"/>
    <s v="Q10"/>
    <n v="10"/>
    <x v="9"/>
    <x v="3"/>
    <x v="8"/>
    <x v="2"/>
    <s v="New"/>
    <x v="1"/>
    <x v="1"/>
    <n v="1"/>
    <n v="92.56"/>
    <n v="0.1"/>
    <n v="44.23"/>
    <n v="83.304000000000002"/>
    <n v="44.23"/>
    <n v="39.074000000000005"/>
    <n v="0.46905310669355621"/>
    <n v="2026"/>
    <s v="Q4"/>
    <n v="10"/>
    <s v="Oct"/>
  </r>
  <r>
    <n v="2882"/>
    <d v="2026-10-18T00:00:00"/>
    <n v="2026"/>
    <s v="Q10"/>
    <n v="10"/>
    <x v="9"/>
    <x v="3"/>
    <x v="8"/>
    <x v="3"/>
    <s v="New"/>
    <x v="1"/>
    <x v="17"/>
    <n v="4"/>
    <n v="70.02"/>
    <n v="0"/>
    <n v="32.86"/>
    <n v="280.08"/>
    <n v="131.44"/>
    <n v="148.63999999999999"/>
    <n v="0.53070551271065403"/>
    <n v="2026"/>
    <s v="Q4"/>
    <n v="10"/>
    <s v="Oct"/>
  </r>
  <r>
    <n v="3345"/>
    <d v="2026-10-18T00:00:00"/>
    <n v="2026"/>
    <s v="Q10"/>
    <n v="10"/>
    <x v="9"/>
    <x v="0"/>
    <x v="15"/>
    <x v="0"/>
    <s v="Returning"/>
    <x v="0"/>
    <x v="4"/>
    <n v="3"/>
    <n v="51.62"/>
    <n v="0.1"/>
    <n v="22.94"/>
    <n v="139.374"/>
    <n v="68.820000000000007"/>
    <n v="70.553999999999988"/>
    <n v="0.50622067243531788"/>
    <n v="2026"/>
    <s v="Q4"/>
    <n v="10"/>
    <s v="Oct"/>
  </r>
  <r>
    <n v="4089"/>
    <d v="2026-10-18T00:00:00"/>
    <n v="2026"/>
    <s v="Q10"/>
    <n v="10"/>
    <x v="9"/>
    <x v="2"/>
    <x v="2"/>
    <x v="0"/>
    <s v="New"/>
    <x v="3"/>
    <x v="7"/>
    <n v="1"/>
    <n v="196.39"/>
    <n v="0"/>
    <n v="104.66"/>
    <n v="196.39"/>
    <n v="104.66"/>
    <n v="91.72999999999999"/>
    <n v="0.46708080859514228"/>
    <n v="2026"/>
    <s v="Q4"/>
    <n v="10"/>
    <s v="Oct"/>
  </r>
  <r>
    <n v="4119"/>
    <d v="2026-10-18T00:00:00"/>
    <n v="2026"/>
    <s v="Q10"/>
    <n v="10"/>
    <x v="9"/>
    <x v="3"/>
    <x v="8"/>
    <x v="1"/>
    <s v="Business"/>
    <x v="4"/>
    <x v="10"/>
    <n v="10"/>
    <n v="41.26"/>
    <n v="0.1"/>
    <n v="15.06"/>
    <n v="371.34"/>
    <n v="150.6"/>
    <n v="220.73999999999998"/>
    <n v="0.59444175149458711"/>
    <n v="2026"/>
    <s v="Q4"/>
    <n v="10"/>
    <s v="Oct"/>
  </r>
  <r>
    <n v="4968"/>
    <d v="2026-10-18T00:00:00"/>
    <n v="2026"/>
    <s v="Q10"/>
    <n v="10"/>
    <x v="9"/>
    <x v="2"/>
    <x v="3"/>
    <x v="3"/>
    <s v="New"/>
    <x v="2"/>
    <x v="2"/>
    <n v="1"/>
    <n v="35.549999999999997"/>
    <n v="0.05"/>
    <n v="13.44"/>
    <n v="33.772499999999994"/>
    <n v="13.44"/>
    <n v="20.332499999999996"/>
    <n v="0.60204308238951809"/>
    <n v="2026"/>
    <s v="Q4"/>
    <n v="10"/>
    <s v="Oct"/>
  </r>
  <r>
    <n v="5197"/>
    <d v="2026-10-18T00:00:00"/>
    <n v="2026"/>
    <s v="Q10"/>
    <n v="10"/>
    <x v="9"/>
    <x v="3"/>
    <x v="8"/>
    <x v="0"/>
    <s v="New"/>
    <x v="0"/>
    <x v="4"/>
    <n v="1"/>
    <n v="49.5"/>
    <n v="0"/>
    <n v="22.36"/>
    <n v="49.5"/>
    <n v="22.36"/>
    <n v="27.14"/>
    <n v="0.54828282828282826"/>
    <n v="2026"/>
    <s v="Q4"/>
    <n v="10"/>
    <s v="Oct"/>
  </r>
  <r>
    <n v="66"/>
    <d v="2026-10-19T00:00:00"/>
    <n v="2026"/>
    <s v="Q10"/>
    <n v="10"/>
    <x v="9"/>
    <x v="0"/>
    <x v="15"/>
    <x v="0"/>
    <s v="Business"/>
    <x v="3"/>
    <x v="13"/>
    <n v="1"/>
    <n v="80.58"/>
    <n v="0"/>
    <n v="40.43"/>
    <n v="80.58"/>
    <n v="40.43"/>
    <n v="40.15"/>
    <n v="0.49826259617771157"/>
    <n v="2026"/>
    <s v="Q4"/>
    <n v="10"/>
    <s v="Oct"/>
  </r>
  <r>
    <n v="585"/>
    <d v="2026-10-19T00:00:00"/>
    <n v="2026"/>
    <s v="Q10"/>
    <n v="10"/>
    <x v="9"/>
    <x v="2"/>
    <x v="5"/>
    <x v="2"/>
    <s v="Business"/>
    <x v="2"/>
    <x v="18"/>
    <n v="2"/>
    <n v="161.59"/>
    <n v="0.05"/>
    <n v="89.57"/>
    <n v="307.02100000000002"/>
    <n v="179.14"/>
    <n v="127.88100000000003"/>
    <n v="0.41652199686666391"/>
    <n v="2026"/>
    <s v="Q4"/>
    <n v="10"/>
    <s v="Oct"/>
  </r>
  <r>
    <n v="856"/>
    <d v="2026-10-19T00:00:00"/>
    <n v="2026"/>
    <s v="Q10"/>
    <n v="10"/>
    <x v="9"/>
    <x v="3"/>
    <x v="8"/>
    <x v="0"/>
    <s v="Business"/>
    <x v="3"/>
    <x v="13"/>
    <n v="1"/>
    <n v="80.319999999999993"/>
    <n v="0"/>
    <n v="39.729999999999997"/>
    <n v="80.319999999999993"/>
    <n v="39.729999999999997"/>
    <n v="40.589999999999996"/>
    <n v="0.50535358565737054"/>
    <n v="2026"/>
    <s v="Q4"/>
    <n v="10"/>
    <s v="Oct"/>
  </r>
  <r>
    <n v="1793"/>
    <d v="2026-10-19T00:00:00"/>
    <n v="2026"/>
    <s v="Q10"/>
    <n v="10"/>
    <x v="9"/>
    <x v="0"/>
    <x v="9"/>
    <x v="3"/>
    <s v="New"/>
    <x v="2"/>
    <x v="18"/>
    <n v="1"/>
    <n v="164.25"/>
    <n v="0"/>
    <n v="86.6"/>
    <n v="164.25"/>
    <n v="86.6"/>
    <n v="77.650000000000006"/>
    <n v="0.47275494672754947"/>
    <n v="2026"/>
    <s v="Q4"/>
    <n v="10"/>
    <s v="Oct"/>
  </r>
  <r>
    <n v="4763"/>
    <d v="2026-10-19T00:00:00"/>
    <n v="2026"/>
    <s v="Q10"/>
    <n v="10"/>
    <x v="9"/>
    <x v="3"/>
    <x v="8"/>
    <x v="3"/>
    <s v="New"/>
    <x v="0"/>
    <x v="8"/>
    <n v="6"/>
    <n v="101.6"/>
    <n v="0"/>
    <n v="50.17"/>
    <n v="609.59999999999991"/>
    <n v="301.02"/>
    <n v="308.57999999999993"/>
    <n v="0.50620078740157481"/>
    <n v="2026"/>
    <s v="Q4"/>
    <n v="10"/>
    <s v="Oct"/>
  </r>
  <r>
    <n v="1716"/>
    <d v="2026-10-20T00:00:00"/>
    <n v="2026"/>
    <s v="Q10"/>
    <n v="10"/>
    <x v="9"/>
    <x v="0"/>
    <x v="0"/>
    <x v="2"/>
    <s v="Returning"/>
    <x v="4"/>
    <x v="14"/>
    <n v="5"/>
    <n v="35.99"/>
    <n v="0"/>
    <n v="14.19"/>
    <n v="179.95000000000002"/>
    <n v="70.95"/>
    <n v="109.00000000000001"/>
    <n v="0.60572381217004723"/>
    <n v="2026"/>
    <s v="Q4"/>
    <n v="10"/>
    <s v="Oct"/>
  </r>
  <r>
    <n v="1759"/>
    <d v="2026-10-20T00:00:00"/>
    <n v="2026"/>
    <s v="Q10"/>
    <n v="10"/>
    <x v="9"/>
    <x v="3"/>
    <x v="8"/>
    <x v="0"/>
    <s v="Returning"/>
    <x v="4"/>
    <x v="14"/>
    <n v="2"/>
    <n v="36.57"/>
    <n v="0.1"/>
    <n v="13.79"/>
    <n v="65.826000000000008"/>
    <n v="27.58"/>
    <n v="38.246000000000009"/>
    <n v="0.58101661957281325"/>
    <n v="2026"/>
    <s v="Q4"/>
    <n v="10"/>
    <s v="Oct"/>
  </r>
  <r>
    <n v="1811"/>
    <d v="2026-10-20T00:00:00"/>
    <n v="2026"/>
    <s v="Q10"/>
    <n v="10"/>
    <x v="9"/>
    <x v="1"/>
    <x v="6"/>
    <x v="0"/>
    <s v="New"/>
    <x v="0"/>
    <x v="6"/>
    <n v="1"/>
    <n v="40.99"/>
    <n v="0.1"/>
    <n v="17.16"/>
    <n v="36.891000000000005"/>
    <n v="17.16"/>
    <n v="19.731000000000005"/>
    <n v="0.5348458973733432"/>
    <n v="2026"/>
    <s v="Q4"/>
    <n v="10"/>
    <s v="Oct"/>
  </r>
  <r>
    <n v="2918"/>
    <d v="2026-10-20T00:00:00"/>
    <n v="2026"/>
    <s v="Q10"/>
    <n v="10"/>
    <x v="9"/>
    <x v="3"/>
    <x v="8"/>
    <x v="2"/>
    <s v="Returning"/>
    <x v="3"/>
    <x v="13"/>
    <n v="3"/>
    <n v="80.47"/>
    <n v="0"/>
    <n v="40.090000000000003"/>
    <n v="241.41"/>
    <n v="120.27000000000001"/>
    <n v="121.13999999999999"/>
    <n v="0.50180191375667949"/>
    <n v="2026"/>
    <s v="Q4"/>
    <n v="10"/>
    <s v="Oct"/>
  </r>
  <r>
    <n v="4150"/>
    <d v="2026-10-20T00:00:00"/>
    <n v="2026"/>
    <s v="Q10"/>
    <n v="10"/>
    <x v="9"/>
    <x v="3"/>
    <x v="13"/>
    <x v="2"/>
    <s v="Business"/>
    <x v="1"/>
    <x v="3"/>
    <n v="5"/>
    <n v="140.32"/>
    <n v="0"/>
    <n v="80.08"/>
    <n v="701.59999999999991"/>
    <n v="400.4"/>
    <n v="301.19999999999993"/>
    <n v="0.4293044469783352"/>
    <n v="2026"/>
    <s v="Q4"/>
    <n v="10"/>
    <s v="Oct"/>
  </r>
  <r>
    <n v="4830"/>
    <d v="2026-10-20T00:00:00"/>
    <n v="2026"/>
    <s v="Q10"/>
    <n v="10"/>
    <x v="9"/>
    <x v="1"/>
    <x v="11"/>
    <x v="0"/>
    <s v="New"/>
    <x v="4"/>
    <x v="12"/>
    <n v="3"/>
    <n v="125.93"/>
    <n v="0.1"/>
    <n v="68.45"/>
    <n v="340.01100000000002"/>
    <n v="205.35000000000002"/>
    <n v="134.661"/>
    <n v="0.39604895135745605"/>
    <n v="2026"/>
    <s v="Q4"/>
    <n v="10"/>
    <s v="Oct"/>
  </r>
  <r>
    <n v="4698"/>
    <d v="2026-10-21T00:00:00"/>
    <n v="2026"/>
    <s v="Q10"/>
    <n v="10"/>
    <x v="9"/>
    <x v="3"/>
    <x v="8"/>
    <x v="0"/>
    <s v="Returning"/>
    <x v="1"/>
    <x v="3"/>
    <n v="2"/>
    <n v="141.4"/>
    <n v="0.05"/>
    <n v="77.48"/>
    <n v="268.66000000000003"/>
    <n v="154.96"/>
    <n v="113.70000000000002"/>
    <n v="0.42321149408173903"/>
    <n v="2026"/>
    <s v="Q4"/>
    <n v="10"/>
    <s v="Oct"/>
  </r>
  <r>
    <n v="4846"/>
    <d v="2026-10-21T00:00:00"/>
    <n v="2026"/>
    <s v="Q10"/>
    <n v="10"/>
    <x v="9"/>
    <x v="0"/>
    <x v="0"/>
    <x v="1"/>
    <s v="Business"/>
    <x v="0"/>
    <x v="4"/>
    <n v="8"/>
    <n v="51.91"/>
    <n v="0.05"/>
    <n v="22.99"/>
    <n v="394.51599999999996"/>
    <n v="183.92"/>
    <n v="210.59599999999998"/>
    <n v="0.53380851473704483"/>
    <n v="2026"/>
    <s v="Q4"/>
    <n v="10"/>
    <s v="Oct"/>
  </r>
  <r>
    <n v="5024"/>
    <d v="2026-10-21T00:00:00"/>
    <n v="2026"/>
    <s v="Q10"/>
    <n v="10"/>
    <x v="9"/>
    <x v="3"/>
    <x v="7"/>
    <x v="3"/>
    <s v="Returning"/>
    <x v="3"/>
    <x v="7"/>
    <n v="1"/>
    <n v="192.62"/>
    <n v="0"/>
    <n v="102.51"/>
    <n v="192.62"/>
    <n v="102.51"/>
    <n v="90.11"/>
    <n v="0.46781227286886096"/>
    <n v="2026"/>
    <s v="Q4"/>
    <n v="10"/>
    <s v="Oct"/>
  </r>
  <r>
    <n v="1157"/>
    <d v="2026-10-22T00:00:00"/>
    <n v="2026"/>
    <s v="Q10"/>
    <n v="10"/>
    <x v="9"/>
    <x v="3"/>
    <x v="4"/>
    <x v="0"/>
    <s v="New"/>
    <x v="0"/>
    <x v="4"/>
    <n v="1"/>
    <n v="51.25"/>
    <n v="0"/>
    <n v="22.58"/>
    <n v="51.25"/>
    <n v="22.58"/>
    <n v="28.67"/>
    <n v="0.55941463414634152"/>
    <n v="2026"/>
    <s v="Q4"/>
    <n v="10"/>
    <s v="Oct"/>
  </r>
  <r>
    <n v="1427"/>
    <d v="2026-10-22T00:00:00"/>
    <n v="2026"/>
    <s v="Q10"/>
    <n v="10"/>
    <x v="9"/>
    <x v="3"/>
    <x v="4"/>
    <x v="2"/>
    <s v="New"/>
    <x v="2"/>
    <x v="9"/>
    <n v="1"/>
    <n v="45.97"/>
    <n v="0.05"/>
    <n v="18.760000000000002"/>
    <n v="43.671499999999995"/>
    <n v="18.760000000000002"/>
    <n v="24.911499999999993"/>
    <n v="0.57042922729926826"/>
    <n v="2026"/>
    <s v="Q4"/>
    <n v="10"/>
    <s v="Oct"/>
  </r>
  <r>
    <n v="1622"/>
    <d v="2026-10-22T00:00:00"/>
    <n v="2026"/>
    <s v="Q10"/>
    <n v="10"/>
    <x v="9"/>
    <x v="2"/>
    <x v="2"/>
    <x v="3"/>
    <s v="Returning"/>
    <x v="3"/>
    <x v="19"/>
    <n v="1"/>
    <n v="123.29"/>
    <n v="0"/>
    <n v="59.48"/>
    <n v="123.29"/>
    <n v="59.48"/>
    <n v="63.810000000000009"/>
    <n v="0.51756022386243816"/>
    <n v="2026"/>
    <s v="Q4"/>
    <n v="10"/>
    <s v="Oct"/>
  </r>
  <r>
    <n v="1879"/>
    <d v="2026-10-22T00:00:00"/>
    <n v="2026"/>
    <s v="Q10"/>
    <n v="10"/>
    <x v="9"/>
    <x v="3"/>
    <x v="8"/>
    <x v="1"/>
    <s v="Business"/>
    <x v="2"/>
    <x v="2"/>
    <n v="8"/>
    <n v="35.83"/>
    <n v="0.05"/>
    <n v="13.89"/>
    <n v="272.30799999999999"/>
    <n v="111.12"/>
    <n v="161.18799999999999"/>
    <n v="0.59193266448286497"/>
    <n v="2026"/>
    <s v="Q4"/>
    <n v="10"/>
    <s v="Oct"/>
  </r>
  <r>
    <n v="2483"/>
    <d v="2026-10-22T00:00:00"/>
    <n v="2026"/>
    <s v="Q10"/>
    <n v="10"/>
    <x v="9"/>
    <x v="0"/>
    <x v="0"/>
    <x v="0"/>
    <s v="New"/>
    <x v="3"/>
    <x v="13"/>
    <n v="1"/>
    <n v="80.56"/>
    <n v="0"/>
    <n v="39.53"/>
    <n v="80.56"/>
    <n v="39.53"/>
    <n v="41.03"/>
    <n v="0.5093098311817279"/>
    <n v="2026"/>
    <s v="Q4"/>
    <n v="10"/>
    <s v="Oct"/>
  </r>
  <r>
    <n v="4451"/>
    <d v="2026-10-22T00:00:00"/>
    <n v="2026"/>
    <s v="Q10"/>
    <n v="10"/>
    <x v="9"/>
    <x v="3"/>
    <x v="7"/>
    <x v="0"/>
    <s v="New"/>
    <x v="0"/>
    <x v="6"/>
    <n v="1"/>
    <n v="40.47"/>
    <n v="0.05"/>
    <n v="16.73"/>
    <n v="38.4465"/>
    <n v="16.73"/>
    <n v="21.7165"/>
    <n v="0.5648498562938109"/>
    <n v="2026"/>
    <s v="Q4"/>
    <n v="10"/>
    <s v="Oct"/>
  </r>
  <r>
    <n v="93"/>
    <d v="2026-10-23T00:00:00"/>
    <n v="2026"/>
    <s v="Q10"/>
    <n v="10"/>
    <x v="9"/>
    <x v="1"/>
    <x v="12"/>
    <x v="1"/>
    <s v="Business"/>
    <x v="2"/>
    <x v="15"/>
    <n v="15"/>
    <n v="133.52000000000001"/>
    <n v="0.2"/>
    <n v="66"/>
    <n v="1602.2400000000002"/>
    <n v="990"/>
    <n v="612.24000000000024"/>
    <n v="0.38211503894547644"/>
    <n v="2026"/>
    <s v="Q4"/>
    <n v="10"/>
    <s v="Oct"/>
  </r>
  <r>
    <n v="265"/>
    <d v="2026-10-23T00:00:00"/>
    <n v="2026"/>
    <s v="Q10"/>
    <n v="10"/>
    <x v="9"/>
    <x v="1"/>
    <x v="6"/>
    <x v="0"/>
    <s v="Returning"/>
    <x v="0"/>
    <x v="0"/>
    <n v="1"/>
    <n v="82.28"/>
    <n v="0"/>
    <n v="42.08"/>
    <n v="82.28"/>
    <n v="42.08"/>
    <n v="40.200000000000003"/>
    <n v="0.48857559552746721"/>
    <n v="2026"/>
    <s v="Q4"/>
    <n v="10"/>
    <s v="Oct"/>
  </r>
  <r>
    <n v="555"/>
    <d v="2026-10-23T00:00:00"/>
    <n v="2026"/>
    <s v="Q10"/>
    <n v="10"/>
    <x v="9"/>
    <x v="1"/>
    <x v="11"/>
    <x v="0"/>
    <s v="New"/>
    <x v="2"/>
    <x v="2"/>
    <n v="6"/>
    <n v="35.479999999999997"/>
    <n v="0"/>
    <n v="13.37"/>
    <n v="212.88"/>
    <n v="80.22"/>
    <n v="132.66"/>
    <n v="0.62316798196166856"/>
    <n v="2026"/>
    <s v="Q4"/>
    <n v="10"/>
    <s v="Oct"/>
  </r>
  <r>
    <n v="1993"/>
    <d v="2026-10-23T00:00:00"/>
    <n v="2026"/>
    <s v="Q10"/>
    <n v="10"/>
    <x v="9"/>
    <x v="2"/>
    <x v="3"/>
    <x v="2"/>
    <s v="New"/>
    <x v="1"/>
    <x v="11"/>
    <n v="1"/>
    <n v="152.38"/>
    <n v="0.15"/>
    <n v="78.92"/>
    <n v="129.523"/>
    <n v="78.92"/>
    <n v="50.602999999999994"/>
    <n v="0.39068736826663986"/>
    <n v="2026"/>
    <s v="Q4"/>
    <n v="10"/>
    <s v="Oct"/>
  </r>
  <r>
    <n v="3116"/>
    <d v="2026-10-23T00:00:00"/>
    <n v="2026"/>
    <s v="Q10"/>
    <n v="10"/>
    <x v="9"/>
    <x v="1"/>
    <x v="1"/>
    <x v="3"/>
    <s v="New"/>
    <x v="1"/>
    <x v="1"/>
    <n v="1"/>
    <n v="93.64"/>
    <n v="0"/>
    <n v="44.34"/>
    <n v="93.64"/>
    <n v="44.34"/>
    <n v="49.3"/>
    <n v="0.52648440837249033"/>
    <n v="2026"/>
    <s v="Q4"/>
    <n v="10"/>
    <s v="Oct"/>
  </r>
  <r>
    <n v="3631"/>
    <d v="2026-10-23T00:00:00"/>
    <n v="2026"/>
    <s v="Q10"/>
    <n v="10"/>
    <x v="9"/>
    <x v="3"/>
    <x v="7"/>
    <x v="2"/>
    <s v="Returning"/>
    <x v="4"/>
    <x v="12"/>
    <n v="1"/>
    <n v="123.6"/>
    <n v="0"/>
    <n v="67.3"/>
    <n v="123.6"/>
    <n v="67.3"/>
    <n v="56.3"/>
    <n v="0.45550161812297735"/>
    <n v="2026"/>
    <s v="Q4"/>
    <n v="10"/>
    <s v="Oct"/>
  </r>
  <r>
    <n v="4216"/>
    <d v="2026-10-23T00:00:00"/>
    <n v="2026"/>
    <s v="Q10"/>
    <n v="10"/>
    <x v="9"/>
    <x v="1"/>
    <x v="1"/>
    <x v="0"/>
    <s v="New"/>
    <x v="4"/>
    <x v="12"/>
    <n v="3"/>
    <n v="124.6"/>
    <n v="0.05"/>
    <n v="69.12"/>
    <n v="355.10999999999996"/>
    <n v="207.36"/>
    <n v="147.74999999999994"/>
    <n v="0.41606826053898782"/>
    <n v="2026"/>
    <s v="Q4"/>
    <n v="10"/>
    <s v="Oct"/>
  </r>
  <r>
    <n v="4956"/>
    <d v="2026-10-23T00:00:00"/>
    <n v="2026"/>
    <s v="Q10"/>
    <n v="10"/>
    <x v="9"/>
    <x v="3"/>
    <x v="13"/>
    <x v="2"/>
    <s v="Business"/>
    <x v="1"/>
    <x v="11"/>
    <n v="2"/>
    <n v="151.66"/>
    <n v="0"/>
    <n v="77.17"/>
    <n v="303.32"/>
    <n v="154.34"/>
    <n v="148.97999999999999"/>
    <n v="0.49116444678886984"/>
    <n v="2026"/>
    <s v="Q4"/>
    <n v="10"/>
    <s v="Oct"/>
  </r>
  <r>
    <n v="439"/>
    <d v="2026-10-24T00:00:00"/>
    <n v="2026"/>
    <s v="Q10"/>
    <n v="10"/>
    <x v="9"/>
    <x v="2"/>
    <x v="5"/>
    <x v="2"/>
    <s v="New"/>
    <x v="2"/>
    <x v="2"/>
    <n v="1"/>
    <n v="36.76"/>
    <n v="0"/>
    <n v="13.18"/>
    <n v="36.76"/>
    <n v="13.18"/>
    <n v="23.58"/>
    <n v="0.64145810663764957"/>
    <n v="2026"/>
    <s v="Q4"/>
    <n v="10"/>
    <s v="Oct"/>
  </r>
  <r>
    <n v="1076"/>
    <d v="2026-10-24T00:00:00"/>
    <n v="2026"/>
    <s v="Q10"/>
    <n v="10"/>
    <x v="9"/>
    <x v="0"/>
    <x v="9"/>
    <x v="3"/>
    <s v="Returning"/>
    <x v="3"/>
    <x v="7"/>
    <n v="1"/>
    <n v="195.67"/>
    <n v="0"/>
    <n v="105.88"/>
    <n v="195.67"/>
    <n v="105.88"/>
    <n v="89.789999999999992"/>
    <n v="0.45888485715745897"/>
    <n v="2026"/>
    <s v="Q4"/>
    <n v="10"/>
    <s v="Oct"/>
  </r>
  <r>
    <n v="1130"/>
    <d v="2026-10-24T00:00:00"/>
    <n v="2026"/>
    <s v="Q10"/>
    <n v="10"/>
    <x v="9"/>
    <x v="0"/>
    <x v="15"/>
    <x v="2"/>
    <s v="Returning"/>
    <x v="0"/>
    <x v="6"/>
    <n v="1"/>
    <n v="40.83"/>
    <n v="0.1"/>
    <n v="16.54"/>
    <n v="36.747"/>
    <n v="16.54"/>
    <n v="20.207000000000001"/>
    <n v="0.54989522954254766"/>
    <n v="2026"/>
    <s v="Q4"/>
    <n v="10"/>
    <s v="Oct"/>
  </r>
  <r>
    <n v="2820"/>
    <d v="2026-10-24T00:00:00"/>
    <n v="2026"/>
    <s v="Q10"/>
    <n v="10"/>
    <x v="9"/>
    <x v="3"/>
    <x v="7"/>
    <x v="1"/>
    <s v="Business"/>
    <x v="1"/>
    <x v="17"/>
    <n v="6"/>
    <n v="72.73"/>
    <n v="0.05"/>
    <n v="32.700000000000003"/>
    <n v="414.56099999999998"/>
    <n v="196.20000000000002"/>
    <n v="218.36099999999996"/>
    <n v="0.52672827400551425"/>
    <n v="2026"/>
    <s v="Q4"/>
    <n v="10"/>
    <s v="Oct"/>
  </r>
  <r>
    <n v="4213"/>
    <d v="2026-10-24T00:00:00"/>
    <n v="2026"/>
    <s v="Q10"/>
    <n v="10"/>
    <x v="9"/>
    <x v="1"/>
    <x v="14"/>
    <x v="1"/>
    <s v="Business"/>
    <x v="3"/>
    <x v="13"/>
    <n v="4"/>
    <n v="81.23"/>
    <n v="0.1"/>
    <n v="38.96"/>
    <n v="292.428"/>
    <n v="155.84"/>
    <n v="136.58799999999999"/>
    <n v="0.46708249552026482"/>
    <n v="2026"/>
    <s v="Q4"/>
    <n v="10"/>
    <s v="Oct"/>
  </r>
  <r>
    <n v="4375"/>
    <d v="2026-10-24T00:00:00"/>
    <n v="2026"/>
    <s v="Q10"/>
    <n v="10"/>
    <x v="9"/>
    <x v="1"/>
    <x v="1"/>
    <x v="0"/>
    <s v="Business"/>
    <x v="2"/>
    <x v="9"/>
    <n v="1"/>
    <n v="46.38"/>
    <n v="0.15"/>
    <n v="17.87"/>
    <n v="39.423000000000002"/>
    <n v="17.87"/>
    <n v="21.553000000000001"/>
    <n v="0.54671131065621592"/>
    <n v="2026"/>
    <s v="Q4"/>
    <n v="10"/>
    <s v="Oct"/>
  </r>
  <r>
    <n v="5072"/>
    <d v="2026-10-24T00:00:00"/>
    <n v="2026"/>
    <s v="Q10"/>
    <n v="10"/>
    <x v="9"/>
    <x v="3"/>
    <x v="7"/>
    <x v="1"/>
    <s v="Business"/>
    <x v="2"/>
    <x v="9"/>
    <n v="5"/>
    <n v="45.9"/>
    <n v="0.1"/>
    <n v="17.940000000000001"/>
    <n v="206.55"/>
    <n v="89.7"/>
    <n v="116.85000000000001"/>
    <n v="0.56572258533042852"/>
    <n v="2026"/>
    <s v="Q4"/>
    <n v="10"/>
    <s v="Oct"/>
  </r>
  <r>
    <n v="310"/>
    <d v="2026-10-25T00:00:00"/>
    <n v="2026"/>
    <s v="Q10"/>
    <n v="10"/>
    <x v="9"/>
    <x v="1"/>
    <x v="12"/>
    <x v="0"/>
    <s v="Business"/>
    <x v="1"/>
    <x v="3"/>
    <n v="5"/>
    <n v="144.04"/>
    <n v="0.1"/>
    <n v="78.069999999999993"/>
    <n v="648.17999999999995"/>
    <n v="390.34999999999997"/>
    <n v="257.83"/>
    <n v="0.39777530932765592"/>
    <n v="2026"/>
    <s v="Q4"/>
    <n v="10"/>
    <s v="Oct"/>
  </r>
  <r>
    <n v="317"/>
    <d v="2026-10-25T00:00:00"/>
    <n v="2026"/>
    <s v="Q10"/>
    <n v="10"/>
    <x v="9"/>
    <x v="2"/>
    <x v="10"/>
    <x v="3"/>
    <s v="New"/>
    <x v="0"/>
    <x v="0"/>
    <n v="2"/>
    <n v="80.69"/>
    <n v="0.05"/>
    <n v="43.81"/>
    <n v="153.31099999999998"/>
    <n v="87.62"/>
    <n v="65.690999999999974"/>
    <n v="0.42848197454846676"/>
    <n v="2026"/>
    <s v="Q4"/>
    <n v="10"/>
    <s v="Oct"/>
  </r>
  <r>
    <n v="684"/>
    <d v="2026-10-25T00:00:00"/>
    <n v="2026"/>
    <s v="Q10"/>
    <n v="10"/>
    <x v="9"/>
    <x v="3"/>
    <x v="4"/>
    <x v="0"/>
    <s v="Business"/>
    <x v="3"/>
    <x v="7"/>
    <n v="1"/>
    <n v="191.91"/>
    <n v="0"/>
    <n v="101.89"/>
    <n v="191.91"/>
    <n v="101.89"/>
    <n v="90.02"/>
    <n v="0.46907404512531914"/>
    <n v="2026"/>
    <s v="Q4"/>
    <n v="10"/>
    <s v="Oct"/>
  </r>
  <r>
    <n v="1430"/>
    <d v="2026-10-25T00:00:00"/>
    <n v="2026"/>
    <s v="Q10"/>
    <n v="10"/>
    <x v="9"/>
    <x v="3"/>
    <x v="13"/>
    <x v="2"/>
    <s v="New"/>
    <x v="4"/>
    <x v="14"/>
    <n v="1"/>
    <n v="36.630000000000003"/>
    <n v="0.05"/>
    <n v="13.97"/>
    <n v="34.798500000000004"/>
    <n v="13.97"/>
    <n v="20.828500000000005"/>
    <n v="0.59854591433538806"/>
    <n v="2026"/>
    <s v="Q4"/>
    <n v="10"/>
    <s v="Oct"/>
  </r>
  <r>
    <n v="2049"/>
    <d v="2026-10-25T00:00:00"/>
    <n v="2026"/>
    <s v="Q10"/>
    <n v="10"/>
    <x v="9"/>
    <x v="3"/>
    <x v="4"/>
    <x v="1"/>
    <s v="Business"/>
    <x v="2"/>
    <x v="2"/>
    <n v="6"/>
    <n v="35.380000000000003"/>
    <n v="0.05"/>
    <n v="13.9"/>
    <n v="201.66600000000003"/>
    <n v="83.4"/>
    <n v="118.26600000000002"/>
    <n v="0.58644491386748387"/>
    <n v="2026"/>
    <s v="Q4"/>
    <n v="10"/>
    <s v="Oct"/>
  </r>
  <r>
    <n v="2199"/>
    <d v="2026-10-25T00:00:00"/>
    <n v="2026"/>
    <s v="Q10"/>
    <n v="10"/>
    <x v="9"/>
    <x v="1"/>
    <x v="12"/>
    <x v="3"/>
    <s v="Returning"/>
    <x v="2"/>
    <x v="15"/>
    <n v="1"/>
    <n v="132.63"/>
    <n v="0.05"/>
    <n v="67.489999999999995"/>
    <n v="125.99849999999999"/>
    <n v="67.489999999999995"/>
    <n v="58.508499999999998"/>
    <n v="0.46435870268296847"/>
    <n v="2026"/>
    <s v="Q4"/>
    <n v="10"/>
    <s v="Oct"/>
  </r>
  <r>
    <n v="2954"/>
    <d v="2026-10-25T00:00:00"/>
    <n v="2026"/>
    <s v="Q10"/>
    <n v="10"/>
    <x v="9"/>
    <x v="3"/>
    <x v="4"/>
    <x v="0"/>
    <s v="New"/>
    <x v="1"/>
    <x v="17"/>
    <n v="1"/>
    <n v="71.17"/>
    <n v="0"/>
    <n v="32.57"/>
    <n v="71.17"/>
    <n v="32.57"/>
    <n v="38.6"/>
    <n v="0.54236335534635383"/>
    <n v="2026"/>
    <s v="Q4"/>
    <n v="10"/>
    <s v="Oct"/>
  </r>
  <r>
    <n v="3218"/>
    <d v="2026-10-25T00:00:00"/>
    <n v="2026"/>
    <s v="Q10"/>
    <n v="10"/>
    <x v="9"/>
    <x v="0"/>
    <x v="15"/>
    <x v="1"/>
    <s v="Business"/>
    <x v="2"/>
    <x v="15"/>
    <n v="6"/>
    <n v="132.08000000000001"/>
    <n v="0.1"/>
    <n v="67.61"/>
    <n v="713.23200000000008"/>
    <n v="405.65999999999997"/>
    <n v="307.57200000000012"/>
    <n v="0.43123696076451995"/>
    <n v="2026"/>
    <s v="Q4"/>
    <n v="10"/>
    <s v="Oct"/>
  </r>
  <r>
    <n v="3965"/>
    <d v="2026-10-25T00:00:00"/>
    <n v="2026"/>
    <s v="Q10"/>
    <n v="10"/>
    <x v="9"/>
    <x v="1"/>
    <x v="11"/>
    <x v="2"/>
    <s v="Returning"/>
    <x v="3"/>
    <x v="13"/>
    <n v="3"/>
    <n v="82.75"/>
    <n v="0.05"/>
    <n v="38.53"/>
    <n v="235.83749999999998"/>
    <n v="115.59"/>
    <n v="120.24749999999997"/>
    <n v="0.50987438384480832"/>
    <n v="2026"/>
    <s v="Q4"/>
    <n v="10"/>
    <s v="Oct"/>
  </r>
  <r>
    <n v="2278"/>
    <d v="2026-10-26T00:00:00"/>
    <n v="2026"/>
    <s v="Q10"/>
    <n v="10"/>
    <x v="9"/>
    <x v="0"/>
    <x v="15"/>
    <x v="0"/>
    <s v="Returning"/>
    <x v="4"/>
    <x v="16"/>
    <n v="5"/>
    <n v="51.5"/>
    <n v="0.1"/>
    <n v="21.38"/>
    <n v="231.75"/>
    <n v="106.89999999999999"/>
    <n v="124.85000000000001"/>
    <n v="0.53872707659115426"/>
    <n v="2026"/>
    <s v="Q4"/>
    <n v="10"/>
    <s v="Oct"/>
  </r>
  <r>
    <n v="3132"/>
    <d v="2026-10-26T00:00:00"/>
    <n v="2026"/>
    <s v="Q10"/>
    <n v="10"/>
    <x v="9"/>
    <x v="2"/>
    <x v="5"/>
    <x v="0"/>
    <s v="New"/>
    <x v="1"/>
    <x v="3"/>
    <n v="3"/>
    <n v="140.49"/>
    <n v="0.05"/>
    <n v="77.45"/>
    <n v="400.3965"/>
    <n v="232.35000000000002"/>
    <n v="168.04649999999998"/>
    <n v="0.41970022215478903"/>
    <n v="2026"/>
    <s v="Q4"/>
    <n v="10"/>
    <s v="Oct"/>
  </r>
  <r>
    <n v="3144"/>
    <d v="2026-10-26T00:00:00"/>
    <n v="2026"/>
    <s v="Q10"/>
    <n v="10"/>
    <x v="9"/>
    <x v="2"/>
    <x v="2"/>
    <x v="3"/>
    <s v="New"/>
    <x v="4"/>
    <x v="14"/>
    <n v="4"/>
    <n v="36.200000000000003"/>
    <n v="0.15"/>
    <n v="13.53"/>
    <n v="123.08000000000001"/>
    <n v="54.12"/>
    <n v="68.960000000000008"/>
    <n v="0.56028599285017877"/>
    <n v="2026"/>
    <s v="Q4"/>
    <n v="10"/>
    <s v="Oct"/>
  </r>
  <r>
    <n v="3501"/>
    <d v="2026-10-26T00:00:00"/>
    <n v="2026"/>
    <s v="Q10"/>
    <n v="10"/>
    <x v="9"/>
    <x v="3"/>
    <x v="7"/>
    <x v="2"/>
    <s v="New"/>
    <x v="3"/>
    <x v="19"/>
    <n v="1"/>
    <n v="120.5"/>
    <n v="0.05"/>
    <n v="61.71"/>
    <n v="114.47499999999999"/>
    <n v="61.71"/>
    <n v="52.764999999999993"/>
    <n v="0.4609303341340904"/>
    <n v="2026"/>
    <s v="Q4"/>
    <n v="10"/>
    <s v="Oct"/>
  </r>
  <r>
    <n v="458"/>
    <d v="2026-10-27T00:00:00"/>
    <n v="2026"/>
    <s v="Q10"/>
    <n v="10"/>
    <x v="9"/>
    <x v="2"/>
    <x v="2"/>
    <x v="2"/>
    <s v="Business"/>
    <x v="0"/>
    <x v="8"/>
    <n v="1"/>
    <n v="102.44"/>
    <n v="0.05"/>
    <n v="49.14"/>
    <n v="97.317999999999998"/>
    <n v="49.14"/>
    <n v="48.177999999999997"/>
    <n v="0.49505744055570394"/>
    <n v="2026"/>
    <s v="Q4"/>
    <n v="10"/>
    <s v="Oct"/>
  </r>
  <r>
    <n v="1065"/>
    <d v="2026-10-27T00:00:00"/>
    <n v="2026"/>
    <s v="Q10"/>
    <n v="10"/>
    <x v="9"/>
    <x v="2"/>
    <x v="5"/>
    <x v="0"/>
    <s v="New"/>
    <x v="4"/>
    <x v="12"/>
    <n v="6"/>
    <n v="121.58"/>
    <n v="0.15"/>
    <n v="68.86"/>
    <n v="620.05799999999999"/>
    <n v="413.15999999999997"/>
    <n v="206.89800000000002"/>
    <n v="0.33367523683268346"/>
    <n v="2026"/>
    <s v="Q4"/>
    <n v="10"/>
    <s v="Oct"/>
  </r>
  <r>
    <n v="1707"/>
    <d v="2026-10-27T00:00:00"/>
    <n v="2026"/>
    <s v="Q10"/>
    <n v="10"/>
    <x v="9"/>
    <x v="2"/>
    <x v="16"/>
    <x v="0"/>
    <s v="New"/>
    <x v="2"/>
    <x v="2"/>
    <n v="2"/>
    <n v="35.36"/>
    <n v="0"/>
    <n v="13.33"/>
    <n v="70.72"/>
    <n v="26.66"/>
    <n v="44.06"/>
    <n v="0.62302036199095023"/>
    <n v="2026"/>
    <s v="Q4"/>
    <n v="10"/>
    <s v="Oct"/>
  </r>
  <r>
    <n v="1989"/>
    <d v="2026-10-27T00:00:00"/>
    <n v="2026"/>
    <s v="Q10"/>
    <n v="10"/>
    <x v="9"/>
    <x v="3"/>
    <x v="4"/>
    <x v="0"/>
    <s v="New"/>
    <x v="3"/>
    <x v="5"/>
    <n v="2"/>
    <n v="335.73"/>
    <n v="0"/>
    <n v="199.44"/>
    <n v="671.46"/>
    <n v="398.88"/>
    <n v="272.58000000000004"/>
    <n v="0.4059512107943884"/>
    <n v="2026"/>
    <s v="Q4"/>
    <n v="10"/>
    <s v="Oct"/>
  </r>
  <r>
    <n v="2852"/>
    <d v="2026-10-27T00:00:00"/>
    <n v="2026"/>
    <s v="Q10"/>
    <n v="10"/>
    <x v="9"/>
    <x v="1"/>
    <x v="12"/>
    <x v="1"/>
    <s v="Business"/>
    <x v="1"/>
    <x v="3"/>
    <n v="3"/>
    <n v="141.96"/>
    <n v="0.1"/>
    <n v="77.42"/>
    <n v="383.29200000000003"/>
    <n v="232.26"/>
    <n v="151.03200000000004"/>
    <n v="0.39403900942362485"/>
    <n v="2026"/>
    <s v="Q4"/>
    <n v="10"/>
    <s v="Oct"/>
  </r>
  <r>
    <n v="4762"/>
    <d v="2026-10-27T00:00:00"/>
    <n v="2026"/>
    <s v="Q10"/>
    <n v="10"/>
    <x v="9"/>
    <x v="1"/>
    <x v="12"/>
    <x v="3"/>
    <s v="New"/>
    <x v="4"/>
    <x v="16"/>
    <n v="2"/>
    <n v="51.76"/>
    <n v="0"/>
    <n v="21.64"/>
    <n v="103.52"/>
    <n v="43.28"/>
    <n v="60.239999999999995"/>
    <n v="0.58191653786707875"/>
    <n v="2026"/>
    <s v="Q4"/>
    <n v="10"/>
    <s v="Oct"/>
  </r>
  <r>
    <n v="4997"/>
    <d v="2026-10-27T00:00:00"/>
    <n v="2026"/>
    <s v="Q10"/>
    <n v="10"/>
    <x v="9"/>
    <x v="3"/>
    <x v="7"/>
    <x v="0"/>
    <s v="Returning"/>
    <x v="3"/>
    <x v="7"/>
    <n v="3"/>
    <n v="194.09"/>
    <n v="0.1"/>
    <n v="105.84"/>
    <n v="524.04300000000001"/>
    <n v="317.52"/>
    <n v="206.52300000000002"/>
    <n v="0.39409552269565667"/>
    <n v="2026"/>
    <s v="Q4"/>
    <n v="10"/>
    <s v="Oct"/>
  </r>
  <r>
    <n v="1238"/>
    <d v="2026-10-28T00:00:00"/>
    <n v="2026"/>
    <s v="Q10"/>
    <n v="10"/>
    <x v="9"/>
    <x v="1"/>
    <x v="12"/>
    <x v="0"/>
    <s v="Returning"/>
    <x v="3"/>
    <x v="19"/>
    <n v="1"/>
    <n v="125.39"/>
    <n v="0.05"/>
    <n v="61.19"/>
    <n v="119.12049999999999"/>
    <n v="61.19"/>
    <n v="57.930499999999995"/>
    <n v="0.48631847582909743"/>
    <n v="2026"/>
    <s v="Q4"/>
    <n v="10"/>
    <s v="Oct"/>
  </r>
  <r>
    <n v="2622"/>
    <d v="2026-10-28T00:00:00"/>
    <n v="2026"/>
    <s v="Q10"/>
    <n v="10"/>
    <x v="9"/>
    <x v="0"/>
    <x v="15"/>
    <x v="3"/>
    <s v="New"/>
    <x v="3"/>
    <x v="13"/>
    <n v="3"/>
    <n v="83.73"/>
    <n v="0.15"/>
    <n v="39.43"/>
    <n v="213.51149999999998"/>
    <n v="118.28999999999999"/>
    <n v="95.221499999999992"/>
    <n v="0.44597831966896395"/>
    <n v="2026"/>
    <s v="Q4"/>
    <n v="10"/>
    <s v="Oct"/>
  </r>
  <r>
    <n v="3106"/>
    <d v="2026-10-28T00:00:00"/>
    <n v="2026"/>
    <s v="Q10"/>
    <n v="10"/>
    <x v="9"/>
    <x v="3"/>
    <x v="8"/>
    <x v="3"/>
    <s v="Business"/>
    <x v="4"/>
    <x v="14"/>
    <n v="3"/>
    <n v="36.99"/>
    <n v="0.05"/>
    <n v="14.14"/>
    <n v="105.42149999999999"/>
    <n v="42.42"/>
    <n v="63.001499999999993"/>
    <n v="0.59761528720422297"/>
    <n v="2026"/>
    <s v="Q4"/>
    <n v="10"/>
    <s v="Oct"/>
  </r>
  <r>
    <n v="3274"/>
    <d v="2026-10-28T00:00:00"/>
    <n v="2026"/>
    <s v="Q10"/>
    <n v="10"/>
    <x v="9"/>
    <x v="3"/>
    <x v="7"/>
    <x v="3"/>
    <s v="New"/>
    <x v="4"/>
    <x v="10"/>
    <n v="1"/>
    <n v="39.42"/>
    <n v="0"/>
    <n v="14.58"/>
    <n v="39.42"/>
    <n v="14.58"/>
    <n v="24.840000000000003"/>
    <n v="0.63013698630136994"/>
    <n v="2026"/>
    <s v="Q4"/>
    <n v="10"/>
    <s v="Oct"/>
  </r>
  <r>
    <n v="3542"/>
    <d v="2026-10-28T00:00:00"/>
    <n v="2026"/>
    <s v="Q10"/>
    <n v="10"/>
    <x v="9"/>
    <x v="3"/>
    <x v="4"/>
    <x v="0"/>
    <s v="New"/>
    <x v="0"/>
    <x v="4"/>
    <n v="2"/>
    <n v="50.66"/>
    <n v="0"/>
    <n v="22.02"/>
    <n v="101.32"/>
    <n v="44.04"/>
    <n v="57.279999999999994"/>
    <n v="0.56533754441373862"/>
    <n v="2026"/>
    <s v="Q4"/>
    <n v="10"/>
    <s v="Oct"/>
  </r>
  <r>
    <n v="3704"/>
    <d v="2026-10-28T00:00:00"/>
    <n v="2026"/>
    <s v="Q10"/>
    <n v="10"/>
    <x v="9"/>
    <x v="1"/>
    <x v="12"/>
    <x v="0"/>
    <s v="Returning"/>
    <x v="1"/>
    <x v="17"/>
    <n v="4"/>
    <n v="71.959999999999994"/>
    <n v="0.1"/>
    <n v="31.51"/>
    <n v="259.05599999999998"/>
    <n v="126.04"/>
    <n v="133.01599999999996"/>
    <n v="0.51346427027360864"/>
    <n v="2026"/>
    <s v="Q4"/>
    <n v="10"/>
    <s v="Oct"/>
  </r>
  <r>
    <n v="4699"/>
    <d v="2026-10-28T00:00:00"/>
    <n v="2026"/>
    <s v="Q10"/>
    <n v="10"/>
    <x v="9"/>
    <x v="2"/>
    <x v="5"/>
    <x v="2"/>
    <s v="Returning"/>
    <x v="0"/>
    <x v="4"/>
    <n v="1"/>
    <n v="49.72"/>
    <n v="0.05"/>
    <n v="22.5"/>
    <n v="47.233999999999995"/>
    <n v="22.5"/>
    <n v="24.733999999999995"/>
    <n v="0.52364821950290041"/>
    <n v="2026"/>
    <s v="Q4"/>
    <n v="10"/>
    <s v="Oct"/>
  </r>
  <r>
    <n v="1226"/>
    <d v="2026-10-29T00:00:00"/>
    <n v="2026"/>
    <s v="Q10"/>
    <n v="10"/>
    <x v="9"/>
    <x v="0"/>
    <x v="0"/>
    <x v="3"/>
    <s v="Returning"/>
    <x v="2"/>
    <x v="2"/>
    <n v="1"/>
    <n v="36.58"/>
    <n v="0"/>
    <n v="13.5"/>
    <n v="36.58"/>
    <n v="13.5"/>
    <n v="23.08"/>
    <n v="0.63094587206123565"/>
    <n v="2026"/>
    <s v="Q4"/>
    <n v="10"/>
    <s v="Oct"/>
  </r>
  <r>
    <n v="1245"/>
    <d v="2026-10-29T00:00:00"/>
    <n v="2026"/>
    <s v="Q10"/>
    <n v="10"/>
    <x v="9"/>
    <x v="1"/>
    <x v="6"/>
    <x v="3"/>
    <s v="Returning"/>
    <x v="4"/>
    <x v="10"/>
    <n v="2"/>
    <n v="41.06"/>
    <n v="0.05"/>
    <n v="15.07"/>
    <n v="78.013999999999996"/>
    <n v="30.14"/>
    <n v="47.873999999999995"/>
    <n v="0.6136590868305688"/>
    <n v="2026"/>
    <s v="Q4"/>
    <n v="10"/>
    <s v="Oct"/>
  </r>
  <r>
    <n v="1477"/>
    <d v="2026-10-29T00:00:00"/>
    <n v="2026"/>
    <s v="Q10"/>
    <n v="10"/>
    <x v="9"/>
    <x v="1"/>
    <x v="14"/>
    <x v="3"/>
    <s v="Returning"/>
    <x v="3"/>
    <x v="19"/>
    <n v="1"/>
    <n v="121.78"/>
    <n v="0.15"/>
    <n v="61.55"/>
    <n v="103.51300000000001"/>
    <n v="61.55"/>
    <n v="41.963000000000008"/>
    <n v="0.40538869513974096"/>
    <n v="2026"/>
    <s v="Q4"/>
    <n v="10"/>
    <s v="Oct"/>
  </r>
  <r>
    <n v="1575"/>
    <d v="2026-10-29T00:00:00"/>
    <n v="2026"/>
    <s v="Q10"/>
    <n v="10"/>
    <x v="9"/>
    <x v="3"/>
    <x v="7"/>
    <x v="1"/>
    <s v="Returning"/>
    <x v="2"/>
    <x v="15"/>
    <n v="5"/>
    <n v="130.68"/>
    <n v="0.2"/>
    <n v="67.209999999999994"/>
    <n v="522.72000000000014"/>
    <n v="336.04999999999995"/>
    <n v="186.67000000000019"/>
    <n v="0.35711279461279488"/>
    <n v="2026"/>
    <s v="Q4"/>
    <n v="10"/>
    <s v="Oct"/>
  </r>
  <r>
    <n v="2830"/>
    <d v="2026-10-29T00:00:00"/>
    <n v="2026"/>
    <s v="Q10"/>
    <n v="10"/>
    <x v="9"/>
    <x v="2"/>
    <x v="2"/>
    <x v="0"/>
    <s v="New"/>
    <x v="2"/>
    <x v="18"/>
    <n v="1"/>
    <n v="161.94999999999999"/>
    <n v="0"/>
    <n v="86.61"/>
    <n v="161.94999999999999"/>
    <n v="86.61"/>
    <n v="75.339999999999989"/>
    <n v="0.46520531028095086"/>
    <n v="2026"/>
    <s v="Q4"/>
    <n v="10"/>
    <s v="Oct"/>
  </r>
  <r>
    <n v="2884"/>
    <d v="2026-10-29T00:00:00"/>
    <n v="2026"/>
    <s v="Q10"/>
    <n v="10"/>
    <x v="9"/>
    <x v="0"/>
    <x v="15"/>
    <x v="2"/>
    <s v="Returning"/>
    <x v="0"/>
    <x v="0"/>
    <n v="2"/>
    <n v="83.6"/>
    <n v="0"/>
    <n v="43.01"/>
    <n v="167.2"/>
    <n v="86.02"/>
    <n v="81.179999999999993"/>
    <n v="0.48552631578947369"/>
    <n v="2026"/>
    <s v="Q4"/>
    <n v="10"/>
    <s v="Oct"/>
  </r>
  <r>
    <n v="3093"/>
    <d v="2026-10-29T00:00:00"/>
    <n v="2026"/>
    <s v="Q10"/>
    <n v="10"/>
    <x v="9"/>
    <x v="3"/>
    <x v="4"/>
    <x v="1"/>
    <s v="Business"/>
    <x v="3"/>
    <x v="7"/>
    <n v="3"/>
    <n v="194.19"/>
    <n v="0.15"/>
    <n v="104.22"/>
    <n v="495.18449999999996"/>
    <n v="312.65999999999997"/>
    <n v="182.52449999999999"/>
    <n v="0.36859897674503139"/>
    <n v="2026"/>
    <s v="Q4"/>
    <n v="10"/>
    <s v="Oct"/>
  </r>
  <r>
    <n v="3613"/>
    <d v="2026-10-29T00:00:00"/>
    <n v="2026"/>
    <s v="Q10"/>
    <n v="10"/>
    <x v="9"/>
    <x v="1"/>
    <x v="12"/>
    <x v="0"/>
    <s v="Returning"/>
    <x v="2"/>
    <x v="18"/>
    <n v="3"/>
    <n v="167.41"/>
    <n v="0"/>
    <n v="85.33"/>
    <n v="502.23"/>
    <n v="255.99"/>
    <n v="246.24"/>
    <n v="0.49029329191804549"/>
    <n v="2026"/>
    <s v="Q4"/>
    <n v="10"/>
    <s v="Oct"/>
  </r>
  <r>
    <n v="4496"/>
    <d v="2026-10-29T00:00:00"/>
    <n v="2026"/>
    <s v="Q10"/>
    <n v="10"/>
    <x v="9"/>
    <x v="3"/>
    <x v="8"/>
    <x v="0"/>
    <s v="Returning"/>
    <x v="4"/>
    <x v="10"/>
    <n v="2"/>
    <n v="40.83"/>
    <n v="0.1"/>
    <n v="14.91"/>
    <n v="73.494"/>
    <n v="29.82"/>
    <n v="43.673999999999999"/>
    <n v="0.59425259204833047"/>
    <n v="2026"/>
    <s v="Q4"/>
    <n v="10"/>
    <s v="Oct"/>
  </r>
  <r>
    <n v="5194"/>
    <d v="2026-10-29T00:00:00"/>
    <n v="2026"/>
    <s v="Q10"/>
    <n v="10"/>
    <x v="9"/>
    <x v="0"/>
    <x v="9"/>
    <x v="1"/>
    <s v="Business"/>
    <x v="3"/>
    <x v="13"/>
    <n v="12"/>
    <n v="80.84"/>
    <n v="0.1"/>
    <n v="38.39"/>
    <n v="873.072"/>
    <n v="460.68"/>
    <n v="412.392"/>
    <n v="0.4723459233602727"/>
    <n v="2026"/>
    <s v="Q4"/>
    <n v="10"/>
    <s v="Oct"/>
  </r>
  <r>
    <n v="339"/>
    <d v="2026-10-30T00:00:00"/>
    <n v="2026"/>
    <s v="Q10"/>
    <n v="10"/>
    <x v="9"/>
    <x v="3"/>
    <x v="13"/>
    <x v="0"/>
    <s v="Returning"/>
    <x v="0"/>
    <x v="6"/>
    <n v="1"/>
    <n v="39.65"/>
    <n v="0"/>
    <n v="16.38"/>
    <n v="39.65"/>
    <n v="16.38"/>
    <n v="23.27"/>
    <n v="0.58688524590163937"/>
    <n v="2026"/>
    <s v="Q4"/>
    <n v="10"/>
    <s v="Oct"/>
  </r>
  <r>
    <n v="1199"/>
    <d v="2026-10-30T00:00:00"/>
    <n v="2026"/>
    <s v="Q10"/>
    <n v="10"/>
    <x v="9"/>
    <x v="1"/>
    <x v="12"/>
    <x v="0"/>
    <s v="New"/>
    <x v="0"/>
    <x v="8"/>
    <n v="1"/>
    <n v="102.47"/>
    <n v="0.1"/>
    <n v="49.75"/>
    <n v="92.222999999999999"/>
    <n v="49.75"/>
    <n v="42.472999999999999"/>
    <n v="0.46054671828068922"/>
    <n v="2026"/>
    <s v="Q4"/>
    <n v="10"/>
    <s v="Oct"/>
  </r>
  <r>
    <n v="1253"/>
    <d v="2026-10-30T00:00:00"/>
    <n v="2026"/>
    <s v="Q10"/>
    <n v="10"/>
    <x v="9"/>
    <x v="3"/>
    <x v="13"/>
    <x v="2"/>
    <s v="Business"/>
    <x v="4"/>
    <x v="10"/>
    <n v="2"/>
    <n v="40.43"/>
    <n v="0"/>
    <n v="14.88"/>
    <n v="80.86"/>
    <n v="29.76"/>
    <n v="51.099999999999994"/>
    <n v="0.63195646796932969"/>
    <n v="2026"/>
    <s v="Q4"/>
    <n v="10"/>
    <s v="Oct"/>
  </r>
  <r>
    <n v="1407"/>
    <d v="2026-10-30T00:00:00"/>
    <n v="2026"/>
    <s v="Q10"/>
    <n v="10"/>
    <x v="9"/>
    <x v="3"/>
    <x v="8"/>
    <x v="2"/>
    <s v="Business"/>
    <x v="2"/>
    <x v="2"/>
    <n v="2"/>
    <n v="35.880000000000003"/>
    <n v="0.05"/>
    <n v="13.52"/>
    <n v="68.171999999999997"/>
    <n v="27.04"/>
    <n v="41.131999999999998"/>
    <n v="0.60335621662852779"/>
    <n v="2026"/>
    <s v="Q4"/>
    <n v="10"/>
    <s v="Oct"/>
  </r>
  <r>
    <n v="2532"/>
    <d v="2026-10-30T00:00:00"/>
    <n v="2026"/>
    <s v="Q10"/>
    <n v="10"/>
    <x v="9"/>
    <x v="0"/>
    <x v="15"/>
    <x v="3"/>
    <s v="New"/>
    <x v="0"/>
    <x v="0"/>
    <n v="1"/>
    <n v="80.400000000000006"/>
    <n v="0"/>
    <n v="43.34"/>
    <n v="80.400000000000006"/>
    <n v="43.34"/>
    <n v="37.06"/>
    <n v="0.46094527363184079"/>
    <n v="2026"/>
    <s v="Q4"/>
    <n v="10"/>
    <s v="Oct"/>
  </r>
  <r>
    <n v="307"/>
    <d v="2026-10-31T00:00:00"/>
    <n v="2026"/>
    <s v="Q10"/>
    <n v="10"/>
    <x v="9"/>
    <x v="3"/>
    <x v="8"/>
    <x v="0"/>
    <s v="Returning"/>
    <x v="4"/>
    <x v="14"/>
    <n v="1"/>
    <n v="37.08"/>
    <n v="0"/>
    <n v="13.62"/>
    <n v="37.08"/>
    <n v="13.62"/>
    <n v="23.46"/>
    <n v="0.63268608414239491"/>
    <n v="2026"/>
    <s v="Q4"/>
    <n v="10"/>
    <s v="Oct"/>
  </r>
  <r>
    <n v="3257"/>
    <d v="2026-10-31T00:00:00"/>
    <n v="2026"/>
    <s v="Q10"/>
    <n v="10"/>
    <x v="9"/>
    <x v="3"/>
    <x v="4"/>
    <x v="2"/>
    <s v="New"/>
    <x v="2"/>
    <x v="18"/>
    <n v="6"/>
    <n v="165.92"/>
    <n v="0"/>
    <n v="87.55"/>
    <n v="995.52"/>
    <n v="525.29999999999995"/>
    <n v="470.22"/>
    <n v="0.4723360655737705"/>
    <n v="2026"/>
    <s v="Q4"/>
    <n v="10"/>
    <s v="Oct"/>
  </r>
  <r>
    <n v="3739"/>
    <d v="2026-10-31T00:00:00"/>
    <n v="2026"/>
    <s v="Q10"/>
    <n v="10"/>
    <x v="9"/>
    <x v="1"/>
    <x v="12"/>
    <x v="3"/>
    <s v="New"/>
    <x v="2"/>
    <x v="15"/>
    <n v="1"/>
    <n v="135.19"/>
    <n v="0"/>
    <n v="68.319999999999993"/>
    <n v="135.19"/>
    <n v="68.319999999999993"/>
    <n v="66.87"/>
    <n v="0.49463717730601381"/>
    <n v="2026"/>
    <s v="Q4"/>
    <n v="10"/>
    <s v="Oct"/>
  </r>
  <r>
    <n v="77"/>
    <d v="2026-11-01T00:00:00"/>
    <n v="2026"/>
    <s v="Q11"/>
    <n v="11"/>
    <x v="10"/>
    <x v="1"/>
    <x v="11"/>
    <x v="0"/>
    <s v="New"/>
    <x v="2"/>
    <x v="15"/>
    <n v="2"/>
    <n v="133.96"/>
    <n v="0.1"/>
    <n v="65.44"/>
    <n v="241.12800000000001"/>
    <n v="130.88"/>
    <n v="110.24800000000002"/>
    <n v="0.4572177432732823"/>
    <n v="2026"/>
    <s v="Q4"/>
    <n v="11"/>
    <s v="Nov"/>
  </r>
  <r>
    <n v="461"/>
    <d v="2026-11-01T00:00:00"/>
    <n v="2026"/>
    <s v="Q11"/>
    <n v="11"/>
    <x v="10"/>
    <x v="1"/>
    <x v="11"/>
    <x v="3"/>
    <s v="Business"/>
    <x v="0"/>
    <x v="4"/>
    <n v="3"/>
    <n v="51.67"/>
    <n v="0.05"/>
    <n v="22.8"/>
    <n v="147.25949999999997"/>
    <n v="68.400000000000006"/>
    <n v="78.859499999999969"/>
    <n v="0.53551383781691497"/>
    <n v="2026"/>
    <s v="Q4"/>
    <n v="11"/>
    <s v="Nov"/>
  </r>
  <r>
    <n v="732"/>
    <d v="2026-11-01T00:00:00"/>
    <n v="2026"/>
    <s v="Q11"/>
    <n v="11"/>
    <x v="10"/>
    <x v="1"/>
    <x v="1"/>
    <x v="3"/>
    <s v="Returning"/>
    <x v="1"/>
    <x v="11"/>
    <n v="1"/>
    <n v="150.46"/>
    <n v="0.15"/>
    <n v="78.39"/>
    <n v="127.89100000000001"/>
    <n v="78.39"/>
    <n v="49.501000000000005"/>
    <n v="0.38705616501552104"/>
    <n v="2026"/>
    <s v="Q4"/>
    <n v="11"/>
    <s v="Nov"/>
  </r>
  <r>
    <n v="919"/>
    <d v="2026-11-01T00:00:00"/>
    <n v="2026"/>
    <s v="Q11"/>
    <n v="11"/>
    <x v="10"/>
    <x v="3"/>
    <x v="13"/>
    <x v="0"/>
    <s v="New"/>
    <x v="0"/>
    <x v="8"/>
    <n v="1"/>
    <n v="103.53"/>
    <n v="0.1"/>
    <n v="51.75"/>
    <n v="93.177000000000007"/>
    <n v="51.75"/>
    <n v="41.427000000000007"/>
    <n v="0.4446054283782479"/>
    <n v="2026"/>
    <s v="Q4"/>
    <n v="11"/>
    <s v="Nov"/>
  </r>
  <r>
    <n v="949"/>
    <d v="2026-11-01T00:00:00"/>
    <n v="2026"/>
    <s v="Q11"/>
    <n v="11"/>
    <x v="10"/>
    <x v="2"/>
    <x v="2"/>
    <x v="0"/>
    <s v="Returning"/>
    <x v="0"/>
    <x v="8"/>
    <n v="4"/>
    <n v="103.33"/>
    <n v="0"/>
    <n v="49.15"/>
    <n v="413.32"/>
    <n v="196.6"/>
    <n v="216.72"/>
    <n v="0.5243394948224136"/>
    <n v="2026"/>
    <s v="Q4"/>
    <n v="11"/>
    <s v="Nov"/>
  </r>
  <r>
    <n v="1185"/>
    <d v="2026-11-01T00:00:00"/>
    <n v="2026"/>
    <s v="Q11"/>
    <n v="11"/>
    <x v="10"/>
    <x v="3"/>
    <x v="8"/>
    <x v="1"/>
    <s v="Business"/>
    <x v="2"/>
    <x v="2"/>
    <n v="5"/>
    <n v="37.08"/>
    <n v="0.15"/>
    <n v="13.27"/>
    <n v="157.58999999999997"/>
    <n v="66.349999999999994"/>
    <n v="91.239999999999981"/>
    <n v="0.57897074687480166"/>
    <n v="2026"/>
    <s v="Q4"/>
    <n v="11"/>
    <s v="Nov"/>
  </r>
  <r>
    <n v="1248"/>
    <d v="2026-11-01T00:00:00"/>
    <n v="2026"/>
    <s v="Q11"/>
    <n v="11"/>
    <x v="10"/>
    <x v="0"/>
    <x v="0"/>
    <x v="1"/>
    <s v="Business"/>
    <x v="2"/>
    <x v="15"/>
    <n v="5"/>
    <n v="132.33000000000001"/>
    <n v="0.2"/>
    <n v="65.2"/>
    <n v="529.32000000000005"/>
    <n v="326"/>
    <n v="203.32000000000005"/>
    <n v="0.3841154689034989"/>
    <n v="2026"/>
    <s v="Q4"/>
    <n v="11"/>
    <s v="Nov"/>
  </r>
  <r>
    <n v="2129"/>
    <d v="2026-11-01T00:00:00"/>
    <n v="2026"/>
    <s v="Q11"/>
    <n v="11"/>
    <x v="10"/>
    <x v="3"/>
    <x v="13"/>
    <x v="2"/>
    <s v="New"/>
    <x v="0"/>
    <x v="4"/>
    <n v="2"/>
    <n v="50.43"/>
    <n v="0"/>
    <n v="22.54"/>
    <n v="100.86"/>
    <n v="45.08"/>
    <n v="55.78"/>
    <n v="0.55304382312115807"/>
    <n v="2026"/>
    <s v="Q4"/>
    <n v="11"/>
    <s v="Nov"/>
  </r>
  <r>
    <n v="2850"/>
    <d v="2026-11-01T00:00:00"/>
    <n v="2026"/>
    <s v="Q11"/>
    <n v="11"/>
    <x v="10"/>
    <x v="2"/>
    <x v="2"/>
    <x v="1"/>
    <s v="Returning"/>
    <x v="4"/>
    <x v="16"/>
    <n v="3"/>
    <n v="50.05"/>
    <n v="0.15"/>
    <n v="22.36"/>
    <n v="127.62749999999998"/>
    <n v="67.08"/>
    <n v="60.547499999999985"/>
    <n v="0.47440794499618022"/>
    <n v="2026"/>
    <s v="Q4"/>
    <n v="11"/>
    <s v="Nov"/>
  </r>
  <r>
    <n v="3477"/>
    <d v="2026-11-01T00:00:00"/>
    <n v="2026"/>
    <s v="Q11"/>
    <n v="11"/>
    <x v="10"/>
    <x v="3"/>
    <x v="13"/>
    <x v="0"/>
    <s v="Returning"/>
    <x v="3"/>
    <x v="7"/>
    <n v="1"/>
    <n v="197.14"/>
    <n v="0.05"/>
    <n v="102.87"/>
    <n v="187.28299999999999"/>
    <n v="102.87"/>
    <n v="84.412999999999982"/>
    <n v="0.45072430492890431"/>
    <n v="2026"/>
    <s v="Q4"/>
    <n v="11"/>
    <s v="Nov"/>
  </r>
  <r>
    <n v="4673"/>
    <d v="2026-11-01T00:00:00"/>
    <n v="2026"/>
    <s v="Q11"/>
    <n v="11"/>
    <x v="10"/>
    <x v="0"/>
    <x v="0"/>
    <x v="1"/>
    <s v="Business"/>
    <x v="1"/>
    <x v="17"/>
    <n v="5"/>
    <n v="72.13"/>
    <n v="0.1"/>
    <n v="31.41"/>
    <n v="324.58499999999998"/>
    <n v="157.05000000000001"/>
    <n v="167.53499999999997"/>
    <n v="0.51615139331762094"/>
    <n v="2026"/>
    <s v="Q4"/>
    <n v="11"/>
    <s v="Nov"/>
  </r>
  <r>
    <n v="4679"/>
    <d v="2026-11-01T00:00:00"/>
    <n v="2026"/>
    <s v="Q11"/>
    <n v="11"/>
    <x v="10"/>
    <x v="1"/>
    <x v="12"/>
    <x v="1"/>
    <s v="Returning"/>
    <x v="3"/>
    <x v="5"/>
    <n v="8"/>
    <n v="341.51"/>
    <n v="0.1"/>
    <n v="200.1"/>
    <n v="2458.8719999999998"/>
    <n v="1600.8"/>
    <n v="858.07199999999989"/>
    <n v="0.34896977150498276"/>
    <n v="2026"/>
    <s v="Q4"/>
    <n v="11"/>
    <s v="Nov"/>
  </r>
  <r>
    <n v="4809"/>
    <d v="2026-11-01T00:00:00"/>
    <n v="2026"/>
    <s v="Q11"/>
    <n v="11"/>
    <x v="10"/>
    <x v="1"/>
    <x v="11"/>
    <x v="0"/>
    <s v="New"/>
    <x v="2"/>
    <x v="2"/>
    <n v="1"/>
    <n v="36.47"/>
    <n v="0.05"/>
    <n v="13.88"/>
    <n v="34.646499999999996"/>
    <n v="13.88"/>
    <n v="20.766499999999994"/>
    <n v="0.59938233299178834"/>
    <n v="2026"/>
    <s v="Q4"/>
    <n v="11"/>
    <s v="Nov"/>
  </r>
  <r>
    <n v="4849"/>
    <d v="2026-11-01T00:00:00"/>
    <n v="2026"/>
    <s v="Q11"/>
    <n v="11"/>
    <x v="10"/>
    <x v="0"/>
    <x v="0"/>
    <x v="0"/>
    <s v="New"/>
    <x v="2"/>
    <x v="2"/>
    <n v="4"/>
    <n v="35.69"/>
    <n v="0.15"/>
    <n v="13.52"/>
    <n v="121.34599999999999"/>
    <n v="54.08"/>
    <n v="67.265999999999991"/>
    <n v="0.55433224004087478"/>
    <n v="2026"/>
    <s v="Q4"/>
    <n v="11"/>
    <s v="Nov"/>
  </r>
  <r>
    <n v="436"/>
    <d v="2026-11-02T00:00:00"/>
    <n v="2026"/>
    <s v="Q11"/>
    <n v="11"/>
    <x v="10"/>
    <x v="2"/>
    <x v="10"/>
    <x v="0"/>
    <s v="New"/>
    <x v="2"/>
    <x v="2"/>
    <n v="2"/>
    <n v="35.340000000000003"/>
    <n v="0.1"/>
    <n v="13.82"/>
    <n v="63.612000000000009"/>
    <n v="27.64"/>
    <n v="35.972000000000008"/>
    <n v="0.56549078790165386"/>
    <n v="2026"/>
    <s v="Q4"/>
    <n v="11"/>
    <s v="Nov"/>
  </r>
  <r>
    <n v="879"/>
    <d v="2026-11-02T00:00:00"/>
    <n v="2026"/>
    <s v="Q11"/>
    <n v="11"/>
    <x v="10"/>
    <x v="2"/>
    <x v="10"/>
    <x v="0"/>
    <s v="New"/>
    <x v="2"/>
    <x v="9"/>
    <n v="4"/>
    <n v="46.8"/>
    <n v="0.05"/>
    <n v="18.52"/>
    <n v="177.83999999999997"/>
    <n v="74.08"/>
    <n v="103.75999999999998"/>
    <n v="0.58344579397210972"/>
    <n v="2026"/>
    <s v="Q4"/>
    <n v="11"/>
    <s v="Nov"/>
  </r>
  <r>
    <n v="955"/>
    <d v="2026-11-02T00:00:00"/>
    <n v="2026"/>
    <s v="Q11"/>
    <n v="11"/>
    <x v="10"/>
    <x v="3"/>
    <x v="13"/>
    <x v="2"/>
    <s v="New"/>
    <x v="3"/>
    <x v="7"/>
    <n v="1"/>
    <n v="198.34"/>
    <n v="0.05"/>
    <n v="103.2"/>
    <n v="188.423"/>
    <n v="103.2"/>
    <n v="85.222999999999999"/>
    <n v="0.45229616341954004"/>
    <n v="2026"/>
    <s v="Q4"/>
    <n v="11"/>
    <s v="Nov"/>
  </r>
  <r>
    <n v="1068"/>
    <d v="2026-11-02T00:00:00"/>
    <n v="2026"/>
    <s v="Q11"/>
    <n v="11"/>
    <x v="10"/>
    <x v="1"/>
    <x v="6"/>
    <x v="0"/>
    <s v="Returning"/>
    <x v="4"/>
    <x v="12"/>
    <n v="5"/>
    <n v="122.26"/>
    <n v="0.1"/>
    <n v="68.3"/>
    <n v="550.17000000000007"/>
    <n v="341.5"/>
    <n v="208.67000000000007"/>
    <n v="0.37928276714470083"/>
    <n v="2026"/>
    <s v="Q4"/>
    <n v="11"/>
    <s v="Nov"/>
  </r>
  <r>
    <n v="1733"/>
    <d v="2026-11-02T00:00:00"/>
    <n v="2026"/>
    <s v="Q11"/>
    <n v="11"/>
    <x v="10"/>
    <x v="0"/>
    <x v="9"/>
    <x v="1"/>
    <s v="Returning"/>
    <x v="1"/>
    <x v="17"/>
    <n v="3"/>
    <n v="71.12"/>
    <n v="0.15"/>
    <n v="33.090000000000003"/>
    <n v="181.35599999999999"/>
    <n v="99.27000000000001"/>
    <n v="82.085999999999984"/>
    <n v="0.45262356911268437"/>
    <n v="2026"/>
    <s v="Q4"/>
    <n v="11"/>
    <s v="Nov"/>
  </r>
  <r>
    <n v="3270"/>
    <d v="2026-11-02T00:00:00"/>
    <n v="2026"/>
    <s v="Q11"/>
    <n v="11"/>
    <x v="10"/>
    <x v="1"/>
    <x v="12"/>
    <x v="2"/>
    <s v="Returning"/>
    <x v="0"/>
    <x v="0"/>
    <n v="2"/>
    <n v="81.900000000000006"/>
    <n v="0.15"/>
    <n v="41.91"/>
    <n v="139.23000000000002"/>
    <n v="83.82"/>
    <n v="55.410000000000025"/>
    <n v="0.39797457444516282"/>
    <n v="2026"/>
    <s v="Q4"/>
    <n v="11"/>
    <s v="Nov"/>
  </r>
  <r>
    <n v="3484"/>
    <d v="2026-11-02T00:00:00"/>
    <n v="2026"/>
    <s v="Q11"/>
    <n v="11"/>
    <x v="10"/>
    <x v="2"/>
    <x v="2"/>
    <x v="3"/>
    <s v="Returning"/>
    <x v="2"/>
    <x v="18"/>
    <n v="4"/>
    <n v="165.12"/>
    <n v="0.05"/>
    <n v="89.65"/>
    <n v="627.45600000000002"/>
    <n v="358.6"/>
    <n v="268.85599999999999"/>
    <n v="0.42848582211342306"/>
    <n v="2026"/>
    <s v="Q4"/>
    <n v="11"/>
    <s v="Nov"/>
  </r>
  <r>
    <n v="3608"/>
    <d v="2026-11-02T00:00:00"/>
    <n v="2026"/>
    <s v="Q11"/>
    <n v="11"/>
    <x v="10"/>
    <x v="3"/>
    <x v="8"/>
    <x v="2"/>
    <s v="New"/>
    <x v="1"/>
    <x v="1"/>
    <n v="1"/>
    <n v="91.35"/>
    <n v="0"/>
    <n v="45.5"/>
    <n v="91.35"/>
    <n v="45.5"/>
    <n v="45.849999999999994"/>
    <n v="0.50191570881226055"/>
    <n v="2026"/>
    <s v="Q4"/>
    <n v="11"/>
    <s v="Nov"/>
  </r>
  <r>
    <n v="4036"/>
    <d v="2026-11-02T00:00:00"/>
    <n v="2026"/>
    <s v="Q11"/>
    <n v="11"/>
    <x v="10"/>
    <x v="2"/>
    <x v="3"/>
    <x v="0"/>
    <s v="Business"/>
    <x v="4"/>
    <x v="14"/>
    <n v="1"/>
    <n v="36.96"/>
    <n v="0.1"/>
    <n v="14.18"/>
    <n v="33.264000000000003"/>
    <n v="14.18"/>
    <n v="19.084000000000003"/>
    <n v="0.57371332371332373"/>
    <n v="2026"/>
    <s v="Q4"/>
    <n v="11"/>
    <s v="Nov"/>
  </r>
  <r>
    <n v="408"/>
    <d v="2026-11-03T00:00:00"/>
    <n v="2026"/>
    <s v="Q11"/>
    <n v="11"/>
    <x v="10"/>
    <x v="3"/>
    <x v="13"/>
    <x v="0"/>
    <s v="Returning"/>
    <x v="0"/>
    <x v="4"/>
    <n v="1"/>
    <n v="49.61"/>
    <n v="0"/>
    <n v="22.8"/>
    <n v="49.61"/>
    <n v="22.8"/>
    <n v="26.81"/>
    <n v="0.54041523886313236"/>
    <n v="2026"/>
    <s v="Q4"/>
    <n v="11"/>
    <s v="Nov"/>
  </r>
  <r>
    <n v="939"/>
    <d v="2026-11-03T00:00:00"/>
    <n v="2026"/>
    <s v="Q11"/>
    <n v="11"/>
    <x v="10"/>
    <x v="1"/>
    <x v="11"/>
    <x v="2"/>
    <s v="Returning"/>
    <x v="0"/>
    <x v="4"/>
    <n v="1"/>
    <n v="49.76"/>
    <n v="0.1"/>
    <n v="21.94"/>
    <n v="44.783999999999999"/>
    <n v="21.94"/>
    <n v="22.843999999999998"/>
    <n v="0.51009289031797067"/>
    <n v="2026"/>
    <s v="Q4"/>
    <n v="11"/>
    <s v="Nov"/>
  </r>
  <r>
    <n v="1022"/>
    <d v="2026-11-03T00:00:00"/>
    <n v="2026"/>
    <s v="Q11"/>
    <n v="11"/>
    <x v="10"/>
    <x v="3"/>
    <x v="7"/>
    <x v="0"/>
    <s v="Returning"/>
    <x v="0"/>
    <x v="6"/>
    <n v="1"/>
    <n v="39.97"/>
    <n v="0.1"/>
    <n v="16.93"/>
    <n v="35.972999999999999"/>
    <n v="16.93"/>
    <n v="19.042999999999999"/>
    <n v="0.52936924915909156"/>
    <n v="2026"/>
    <s v="Q4"/>
    <n v="11"/>
    <s v="Nov"/>
  </r>
  <r>
    <n v="1997"/>
    <d v="2026-11-03T00:00:00"/>
    <n v="2026"/>
    <s v="Q11"/>
    <n v="11"/>
    <x v="10"/>
    <x v="1"/>
    <x v="12"/>
    <x v="3"/>
    <s v="Returning"/>
    <x v="3"/>
    <x v="5"/>
    <n v="2"/>
    <n v="335.46"/>
    <n v="0.1"/>
    <n v="199.87"/>
    <n v="603.82799999999997"/>
    <n v="399.74"/>
    <n v="204.08799999999997"/>
    <n v="0.33799028862523761"/>
    <n v="2026"/>
    <s v="Q4"/>
    <n v="11"/>
    <s v="Nov"/>
  </r>
  <r>
    <n v="3978"/>
    <d v="2026-11-03T00:00:00"/>
    <n v="2026"/>
    <s v="Q11"/>
    <n v="11"/>
    <x v="10"/>
    <x v="1"/>
    <x v="12"/>
    <x v="0"/>
    <s v="New"/>
    <x v="1"/>
    <x v="11"/>
    <n v="4"/>
    <n v="154.46"/>
    <n v="0.05"/>
    <n v="80.48"/>
    <n v="586.94799999999998"/>
    <n v="321.92"/>
    <n v="265.02799999999996"/>
    <n v="0.45153574081519993"/>
    <n v="2026"/>
    <s v="Q4"/>
    <n v="11"/>
    <s v="Nov"/>
  </r>
  <r>
    <n v="4715"/>
    <d v="2026-11-03T00:00:00"/>
    <n v="2026"/>
    <s v="Q11"/>
    <n v="11"/>
    <x v="10"/>
    <x v="0"/>
    <x v="0"/>
    <x v="1"/>
    <s v="Business"/>
    <x v="4"/>
    <x v="10"/>
    <n v="10"/>
    <n v="39.869999999999997"/>
    <n v="0.15"/>
    <n v="14.31"/>
    <n v="338.89499999999998"/>
    <n v="143.1"/>
    <n v="195.79499999999999"/>
    <n v="0.57774531934670026"/>
    <n v="2026"/>
    <s v="Q4"/>
    <n v="11"/>
    <s v="Nov"/>
  </r>
  <r>
    <n v="145"/>
    <d v="2026-11-04T00:00:00"/>
    <n v="2026"/>
    <s v="Q11"/>
    <n v="11"/>
    <x v="10"/>
    <x v="0"/>
    <x v="15"/>
    <x v="0"/>
    <s v="Business"/>
    <x v="1"/>
    <x v="1"/>
    <n v="2"/>
    <n v="93.19"/>
    <n v="0.2"/>
    <n v="45.7"/>
    <n v="149.10400000000001"/>
    <n v="91.4"/>
    <n v="57.704000000000008"/>
    <n v="0.38700504345959869"/>
    <n v="2026"/>
    <s v="Q4"/>
    <n v="11"/>
    <s v="Nov"/>
  </r>
  <r>
    <n v="465"/>
    <d v="2026-11-04T00:00:00"/>
    <n v="2026"/>
    <s v="Q11"/>
    <n v="11"/>
    <x v="10"/>
    <x v="1"/>
    <x v="12"/>
    <x v="0"/>
    <s v="Returning"/>
    <x v="4"/>
    <x v="10"/>
    <n v="3"/>
    <n v="41.29"/>
    <n v="0.05"/>
    <n v="14.43"/>
    <n v="117.6765"/>
    <n v="43.29"/>
    <n v="74.386500000000012"/>
    <n v="0.63212706020318421"/>
    <n v="2026"/>
    <s v="Q4"/>
    <n v="11"/>
    <s v="Nov"/>
  </r>
  <r>
    <n v="1449"/>
    <d v="2026-11-04T00:00:00"/>
    <n v="2026"/>
    <s v="Q11"/>
    <n v="11"/>
    <x v="10"/>
    <x v="3"/>
    <x v="8"/>
    <x v="0"/>
    <s v="Returning"/>
    <x v="0"/>
    <x v="4"/>
    <n v="1"/>
    <n v="50.76"/>
    <n v="0.1"/>
    <n v="22.72"/>
    <n v="45.683999999999997"/>
    <n v="22.72"/>
    <n v="22.963999999999999"/>
    <n v="0.50267051921898254"/>
    <n v="2026"/>
    <s v="Q4"/>
    <n v="11"/>
    <s v="Nov"/>
  </r>
  <r>
    <n v="1802"/>
    <d v="2026-11-04T00:00:00"/>
    <n v="2026"/>
    <s v="Q11"/>
    <n v="11"/>
    <x v="10"/>
    <x v="2"/>
    <x v="16"/>
    <x v="2"/>
    <s v="Business"/>
    <x v="2"/>
    <x v="2"/>
    <n v="1"/>
    <n v="35.94"/>
    <n v="0.05"/>
    <n v="13.39"/>
    <n v="34.142999999999994"/>
    <n v="13.39"/>
    <n v="20.752999999999993"/>
    <n v="0.60782590867820629"/>
    <n v="2026"/>
    <s v="Q4"/>
    <n v="11"/>
    <s v="Nov"/>
  </r>
  <r>
    <n v="2645"/>
    <d v="2026-11-04T00:00:00"/>
    <n v="2026"/>
    <s v="Q11"/>
    <n v="11"/>
    <x v="10"/>
    <x v="0"/>
    <x v="15"/>
    <x v="2"/>
    <s v="New"/>
    <x v="1"/>
    <x v="17"/>
    <n v="4"/>
    <n v="70.010000000000005"/>
    <n v="0.05"/>
    <n v="31.43"/>
    <n v="266.03800000000001"/>
    <n v="125.72"/>
    <n v="140.31800000000001"/>
    <n v="0.52743593020545942"/>
    <n v="2026"/>
    <s v="Q4"/>
    <n v="11"/>
    <s v="Nov"/>
  </r>
  <r>
    <n v="3539"/>
    <d v="2026-11-04T00:00:00"/>
    <n v="2026"/>
    <s v="Q11"/>
    <n v="11"/>
    <x v="10"/>
    <x v="0"/>
    <x v="15"/>
    <x v="3"/>
    <s v="Returning"/>
    <x v="1"/>
    <x v="11"/>
    <n v="3"/>
    <n v="152.32"/>
    <n v="0.1"/>
    <n v="79.36"/>
    <n v="411.26400000000001"/>
    <n v="238.07999999999998"/>
    <n v="173.18400000000003"/>
    <n v="0.42110177404295057"/>
    <n v="2026"/>
    <s v="Q4"/>
    <n v="11"/>
    <s v="Nov"/>
  </r>
  <r>
    <n v="4309"/>
    <d v="2026-11-04T00:00:00"/>
    <n v="2026"/>
    <s v="Q11"/>
    <n v="11"/>
    <x v="10"/>
    <x v="3"/>
    <x v="8"/>
    <x v="0"/>
    <s v="Business"/>
    <x v="0"/>
    <x v="4"/>
    <n v="1"/>
    <n v="50.32"/>
    <n v="0.05"/>
    <n v="22.46"/>
    <n v="47.803999999999995"/>
    <n v="22.46"/>
    <n v="25.343999999999994"/>
    <n v="0.53016483976236295"/>
    <n v="2026"/>
    <s v="Q4"/>
    <n v="11"/>
    <s v="Nov"/>
  </r>
  <r>
    <n v="4355"/>
    <d v="2026-11-04T00:00:00"/>
    <n v="2026"/>
    <s v="Q11"/>
    <n v="11"/>
    <x v="10"/>
    <x v="2"/>
    <x v="2"/>
    <x v="2"/>
    <s v="Returning"/>
    <x v="1"/>
    <x v="11"/>
    <n v="2"/>
    <n v="151.04"/>
    <n v="0.15"/>
    <n v="76.97"/>
    <n v="256.76799999999997"/>
    <n v="153.94"/>
    <n v="102.82799999999997"/>
    <n v="0.40047046360917243"/>
    <n v="2026"/>
    <s v="Q4"/>
    <n v="11"/>
    <s v="Nov"/>
  </r>
  <r>
    <n v="5052"/>
    <d v="2026-11-04T00:00:00"/>
    <n v="2026"/>
    <s v="Q11"/>
    <n v="11"/>
    <x v="10"/>
    <x v="0"/>
    <x v="15"/>
    <x v="3"/>
    <s v="Returning"/>
    <x v="0"/>
    <x v="6"/>
    <n v="3"/>
    <n v="41.12"/>
    <n v="0.1"/>
    <n v="16.670000000000002"/>
    <n v="111.02399999999999"/>
    <n v="50.010000000000005"/>
    <n v="61.013999999999982"/>
    <n v="0.54955685257241671"/>
    <n v="2026"/>
    <s v="Q4"/>
    <n v="11"/>
    <s v="Nov"/>
  </r>
  <r>
    <n v="9"/>
    <d v="2026-11-05T00:00:00"/>
    <n v="2026"/>
    <s v="Q11"/>
    <n v="11"/>
    <x v="10"/>
    <x v="0"/>
    <x v="15"/>
    <x v="0"/>
    <s v="New"/>
    <x v="1"/>
    <x v="3"/>
    <n v="1"/>
    <n v="140.59"/>
    <n v="0.1"/>
    <n v="79.510000000000005"/>
    <n v="126.53100000000001"/>
    <n v="79.510000000000005"/>
    <n v="47.021000000000001"/>
    <n v="0.37161644182058151"/>
    <n v="2026"/>
    <s v="Q4"/>
    <n v="11"/>
    <s v="Nov"/>
  </r>
  <r>
    <n v="703"/>
    <d v="2026-11-05T00:00:00"/>
    <n v="2026"/>
    <s v="Q11"/>
    <n v="11"/>
    <x v="10"/>
    <x v="1"/>
    <x v="14"/>
    <x v="0"/>
    <s v="Returning"/>
    <x v="2"/>
    <x v="18"/>
    <n v="2"/>
    <n v="160.68"/>
    <n v="0"/>
    <n v="89.49"/>
    <n v="321.36"/>
    <n v="178.98"/>
    <n v="142.38000000000002"/>
    <n v="0.4430545182972368"/>
    <n v="2026"/>
    <s v="Q4"/>
    <n v="11"/>
    <s v="Nov"/>
  </r>
  <r>
    <n v="1627"/>
    <d v="2026-11-05T00:00:00"/>
    <n v="2026"/>
    <s v="Q11"/>
    <n v="11"/>
    <x v="10"/>
    <x v="3"/>
    <x v="4"/>
    <x v="0"/>
    <s v="Returning"/>
    <x v="4"/>
    <x v="16"/>
    <n v="6"/>
    <n v="49.7"/>
    <n v="0"/>
    <n v="22.34"/>
    <n v="298.20000000000005"/>
    <n v="134.04"/>
    <n v="164.16000000000005"/>
    <n v="0.55050301810865199"/>
    <n v="2026"/>
    <s v="Q4"/>
    <n v="11"/>
    <s v="Nov"/>
  </r>
  <r>
    <n v="1760"/>
    <d v="2026-11-05T00:00:00"/>
    <n v="2026"/>
    <s v="Q11"/>
    <n v="11"/>
    <x v="10"/>
    <x v="1"/>
    <x v="11"/>
    <x v="2"/>
    <s v="Returning"/>
    <x v="0"/>
    <x v="0"/>
    <n v="3"/>
    <n v="80.400000000000006"/>
    <n v="0.05"/>
    <n v="42.82"/>
    <n v="229.14000000000001"/>
    <n v="128.46"/>
    <n v="100.68"/>
    <n v="0.43938203718250851"/>
    <n v="2026"/>
    <s v="Q4"/>
    <n v="11"/>
    <s v="Nov"/>
  </r>
  <r>
    <n v="2268"/>
    <d v="2026-11-05T00:00:00"/>
    <n v="2026"/>
    <s v="Q11"/>
    <n v="11"/>
    <x v="10"/>
    <x v="1"/>
    <x v="1"/>
    <x v="2"/>
    <s v="New"/>
    <x v="1"/>
    <x v="11"/>
    <n v="4"/>
    <n v="151.38999999999999"/>
    <n v="0.05"/>
    <n v="80.66"/>
    <n v="575.28199999999993"/>
    <n v="322.64"/>
    <n v="252.64199999999994"/>
    <n v="0.43916201097896329"/>
    <n v="2026"/>
    <s v="Q4"/>
    <n v="11"/>
    <s v="Nov"/>
  </r>
  <r>
    <n v="2636"/>
    <d v="2026-11-05T00:00:00"/>
    <n v="2026"/>
    <s v="Q11"/>
    <n v="11"/>
    <x v="10"/>
    <x v="1"/>
    <x v="14"/>
    <x v="2"/>
    <s v="Business"/>
    <x v="2"/>
    <x v="9"/>
    <n v="2"/>
    <n v="45.44"/>
    <n v="0.05"/>
    <n v="18.2"/>
    <n v="86.335999999999999"/>
    <n v="36.4"/>
    <n v="49.936"/>
    <n v="0.57839140103780584"/>
    <n v="2026"/>
    <s v="Q4"/>
    <n v="11"/>
    <s v="Nov"/>
  </r>
  <r>
    <n v="3255"/>
    <d v="2026-11-05T00:00:00"/>
    <n v="2026"/>
    <s v="Q11"/>
    <n v="11"/>
    <x v="10"/>
    <x v="3"/>
    <x v="13"/>
    <x v="0"/>
    <s v="New"/>
    <x v="1"/>
    <x v="17"/>
    <n v="2"/>
    <n v="70.790000000000006"/>
    <n v="0.15"/>
    <n v="33.32"/>
    <n v="120.343"/>
    <n v="66.64"/>
    <n v="53.703000000000003"/>
    <n v="0.44624947026416162"/>
    <n v="2026"/>
    <s v="Q4"/>
    <n v="11"/>
    <s v="Nov"/>
  </r>
  <r>
    <n v="4326"/>
    <d v="2026-11-05T00:00:00"/>
    <n v="2026"/>
    <s v="Q11"/>
    <n v="11"/>
    <x v="10"/>
    <x v="2"/>
    <x v="5"/>
    <x v="2"/>
    <s v="Returning"/>
    <x v="2"/>
    <x v="2"/>
    <n v="1"/>
    <n v="35.630000000000003"/>
    <n v="0"/>
    <n v="13.47"/>
    <n v="35.630000000000003"/>
    <n v="13.47"/>
    <n v="22.160000000000004"/>
    <n v="0.62194779680044909"/>
    <n v="2026"/>
    <s v="Q4"/>
    <n v="11"/>
    <s v="Nov"/>
  </r>
  <r>
    <n v="4346"/>
    <d v="2026-11-05T00:00:00"/>
    <n v="2026"/>
    <s v="Q11"/>
    <n v="11"/>
    <x v="10"/>
    <x v="0"/>
    <x v="15"/>
    <x v="0"/>
    <s v="Business"/>
    <x v="1"/>
    <x v="17"/>
    <n v="3"/>
    <n v="73.010000000000005"/>
    <n v="0.15"/>
    <n v="32.49"/>
    <n v="186.17550000000003"/>
    <n v="97.47"/>
    <n v="88.705500000000029"/>
    <n v="0.47646172562984934"/>
    <n v="2026"/>
    <s v="Q4"/>
    <n v="11"/>
    <s v="Nov"/>
  </r>
  <r>
    <n v="266"/>
    <d v="2026-11-06T00:00:00"/>
    <n v="2026"/>
    <s v="Q11"/>
    <n v="11"/>
    <x v="10"/>
    <x v="1"/>
    <x v="1"/>
    <x v="3"/>
    <s v="Business"/>
    <x v="1"/>
    <x v="1"/>
    <n v="1"/>
    <n v="93.48"/>
    <n v="0.05"/>
    <n v="46.34"/>
    <n v="88.805999999999997"/>
    <n v="46.34"/>
    <n v="42.465999999999994"/>
    <n v="0.47818841069297113"/>
    <n v="2026"/>
    <s v="Q4"/>
    <n v="11"/>
    <s v="Nov"/>
  </r>
  <r>
    <n v="274"/>
    <d v="2026-11-06T00:00:00"/>
    <n v="2026"/>
    <s v="Q11"/>
    <n v="11"/>
    <x v="10"/>
    <x v="1"/>
    <x v="1"/>
    <x v="0"/>
    <s v="Business"/>
    <x v="0"/>
    <x v="0"/>
    <n v="1"/>
    <n v="82.89"/>
    <n v="0"/>
    <n v="41.44"/>
    <n v="82.89"/>
    <n v="41.44"/>
    <n v="41.45"/>
    <n v="0.50006032090722652"/>
    <n v="2026"/>
    <s v="Q4"/>
    <n v="11"/>
    <s v="Nov"/>
  </r>
  <r>
    <n v="1135"/>
    <d v="2026-11-06T00:00:00"/>
    <n v="2026"/>
    <s v="Q11"/>
    <n v="11"/>
    <x v="10"/>
    <x v="3"/>
    <x v="7"/>
    <x v="0"/>
    <s v="New"/>
    <x v="2"/>
    <x v="2"/>
    <n v="2"/>
    <n v="35.71"/>
    <n v="0.2"/>
    <n v="13.48"/>
    <n v="57.136000000000003"/>
    <n v="26.96"/>
    <n v="30.176000000000002"/>
    <n v="0.52814337720526461"/>
    <n v="2026"/>
    <s v="Q4"/>
    <n v="11"/>
    <s v="Nov"/>
  </r>
  <r>
    <n v="2166"/>
    <d v="2026-11-06T00:00:00"/>
    <n v="2026"/>
    <s v="Q11"/>
    <n v="11"/>
    <x v="10"/>
    <x v="3"/>
    <x v="13"/>
    <x v="2"/>
    <s v="New"/>
    <x v="4"/>
    <x v="10"/>
    <n v="1"/>
    <n v="40.380000000000003"/>
    <n v="0.15"/>
    <n v="14.53"/>
    <n v="34.323"/>
    <n v="14.53"/>
    <n v="19.792999999999999"/>
    <n v="0.57666870611543275"/>
    <n v="2026"/>
    <s v="Q4"/>
    <n v="11"/>
    <s v="Nov"/>
  </r>
  <r>
    <n v="3620"/>
    <d v="2026-11-06T00:00:00"/>
    <n v="2026"/>
    <s v="Q11"/>
    <n v="11"/>
    <x v="10"/>
    <x v="1"/>
    <x v="12"/>
    <x v="3"/>
    <s v="New"/>
    <x v="1"/>
    <x v="3"/>
    <n v="1"/>
    <n v="142"/>
    <n v="0.05"/>
    <n v="81.099999999999994"/>
    <n v="134.9"/>
    <n v="81.099999999999994"/>
    <n v="53.800000000000011"/>
    <n v="0.39881393624907346"/>
    <n v="2026"/>
    <s v="Q4"/>
    <n v="11"/>
    <s v="Nov"/>
  </r>
  <r>
    <n v="3986"/>
    <d v="2026-11-06T00:00:00"/>
    <n v="2026"/>
    <s v="Q11"/>
    <n v="11"/>
    <x v="10"/>
    <x v="0"/>
    <x v="15"/>
    <x v="3"/>
    <s v="New"/>
    <x v="2"/>
    <x v="2"/>
    <n v="2"/>
    <n v="36.29"/>
    <n v="0.15"/>
    <n v="13.93"/>
    <n v="61.692999999999998"/>
    <n v="27.86"/>
    <n v="33.832999999999998"/>
    <n v="0.54840905775371596"/>
    <n v="2026"/>
    <s v="Q4"/>
    <n v="11"/>
    <s v="Nov"/>
  </r>
  <r>
    <n v="4384"/>
    <d v="2026-11-06T00:00:00"/>
    <n v="2026"/>
    <s v="Q11"/>
    <n v="11"/>
    <x v="10"/>
    <x v="3"/>
    <x v="8"/>
    <x v="0"/>
    <s v="New"/>
    <x v="3"/>
    <x v="19"/>
    <n v="1"/>
    <n v="121.66"/>
    <n v="0"/>
    <n v="61.66"/>
    <n v="121.66"/>
    <n v="61.66"/>
    <n v="60"/>
    <n v="0.49317770836758179"/>
    <n v="2026"/>
    <s v="Q4"/>
    <n v="11"/>
    <s v="Nov"/>
  </r>
  <r>
    <n v="4565"/>
    <d v="2026-11-06T00:00:00"/>
    <n v="2026"/>
    <s v="Q11"/>
    <n v="11"/>
    <x v="10"/>
    <x v="1"/>
    <x v="14"/>
    <x v="0"/>
    <s v="Returning"/>
    <x v="3"/>
    <x v="19"/>
    <n v="3"/>
    <n v="124.65"/>
    <n v="0.05"/>
    <n v="62.27"/>
    <n v="355.25250000000005"/>
    <n v="186.81"/>
    <n v="168.44250000000005"/>
    <n v="0.47414866890451163"/>
    <n v="2026"/>
    <s v="Q4"/>
    <n v="11"/>
    <s v="Nov"/>
  </r>
  <r>
    <n v="4634"/>
    <d v="2026-11-06T00:00:00"/>
    <n v="2026"/>
    <s v="Q11"/>
    <n v="11"/>
    <x v="10"/>
    <x v="0"/>
    <x v="15"/>
    <x v="0"/>
    <s v="New"/>
    <x v="0"/>
    <x v="0"/>
    <n v="2"/>
    <n v="80.61"/>
    <n v="0"/>
    <n v="43.72"/>
    <n v="161.22"/>
    <n v="87.44"/>
    <n v="73.78"/>
    <n v="0.45763552909068356"/>
    <n v="2026"/>
    <s v="Q4"/>
    <n v="11"/>
    <s v="Nov"/>
  </r>
  <r>
    <n v="104"/>
    <d v="2026-11-07T00:00:00"/>
    <n v="2026"/>
    <s v="Q11"/>
    <n v="11"/>
    <x v="10"/>
    <x v="1"/>
    <x v="11"/>
    <x v="0"/>
    <s v="New"/>
    <x v="1"/>
    <x v="11"/>
    <n v="1"/>
    <n v="153.96"/>
    <n v="0"/>
    <n v="80.62"/>
    <n v="153.96"/>
    <n v="80.62"/>
    <n v="73.34"/>
    <n v="0.47635749545336453"/>
    <n v="2026"/>
    <s v="Q4"/>
    <n v="11"/>
    <s v="Nov"/>
  </r>
  <r>
    <n v="181"/>
    <d v="2026-11-07T00:00:00"/>
    <n v="2026"/>
    <s v="Q11"/>
    <n v="11"/>
    <x v="10"/>
    <x v="1"/>
    <x v="1"/>
    <x v="2"/>
    <s v="Returning"/>
    <x v="2"/>
    <x v="2"/>
    <n v="1"/>
    <n v="35.58"/>
    <n v="0"/>
    <n v="13.4"/>
    <n v="35.58"/>
    <n v="13.4"/>
    <n v="22.18"/>
    <n v="0.62338392355255767"/>
    <n v="2026"/>
    <s v="Q4"/>
    <n v="11"/>
    <s v="Nov"/>
  </r>
  <r>
    <n v="823"/>
    <d v="2026-11-07T00:00:00"/>
    <n v="2026"/>
    <s v="Q11"/>
    <n v="11"/>
    <x v="10"/>
    <x v="0"/>
    <x v="0"/>
    <x v="3"/>
    <s v="New"/>
    <x v="4"/>
    <x v="14"/>
    <n v="5"/>
    <n v="36.369999999999997"/>
    <n v="0.15"/>
    <n v="13.65"/>
    <n v="154.57249999999999"/>
    <n v="68.25"/>
    <n v="86.322499999999991"/>
    <n v="0.55845962250723769"/>
    <n v="2026"/>
    <s v="Q4"/>
    <n v="11"/>
    <s v="Nov"/>
  </r>
  <r>
    <n v="1730"/>
    <d v="2026-11-07T00:00:00"/>
    <n v="2026"/>
    <s v="Q11"/>
    <n v="11"/>
    <x v="10"/>
    <x v="3"/>
    <x v="4"/>
    <x v="3"/>
    <s v="Returning"/>
    <x v="1"/>
    <x v="11"/>
    <n v="2"/>
    <n v="151.55000000000001"/>
    <n v="0.1"/>
    <n v="80.48"/>
    <n v="272.79000000000002"/>
    <n v="160.96"/>
    <n v="111.83000000000001"/>
    <n v="0.40994904505297114"/>
    <n v="2026"/>
    <s v="Q4"/>
    <n v="11"/>
    <s v="Nov"/>
  </r>
  <r>
    <n v="2710"/>
    <d v="2026-11-07T00:00:00"/>
    <n v="2026"/>
    <s v="Q11"/>
    <n v="11"/>
    <x v="10"/>
    <x v="0"/>
    <x v="9"/>
    <x v="2"/>
    <s v="New"/>
    <x v="3"/>
    <x v="13"/>
    <n v="2"/>
    <n v="80.67"/>
    <n v="0"/>
    <n v="40.5"/>
    <n v="161.34"/>
    <n v="81"/>
    <n v="80.34"/>
    <n v="0.49795462997396805"/>
    <n v="2026"/>
    <s v="Q4"/>
    <n v="11"/>
    <s v="Nov"/>
  </r>
  <r>
    <n v="3018"/>
    <d v="2026-11-07T00:00:00"/>
    <n v="2026"/>
    <s v="Q11"/>
    <n v="11"/>
    <x v="10"/>
    <x v="3"/>
    <x v="7"/>
    <x v="1"/>
    <s v="Business"/>
    <x v="0"/>
    <x v="0"/>
    <n v="10"/>
    <n v="81.48"/>
    <n v="0.05"/>
    <n v="43.7"/>
    <n v="774.06000000000006"/>
    <n v="437"/>
    <n v="337.06000000000006"/>
    <n v="0.43544428080510561"/>
    <n v="2026"/>
    <s v="Q4"/>
    <n v="11"/>
    <s v="Nov"/>
  </r>
  <r>
    <n v="3735"/>
    <d v="2026-11-07T00:00:00"/>
    <n v="2026"/>
    <s v="Q11"/>
    <n v="11"/>
    <x v="10"/>
    <x v="3"/>
    <x v="8"/>
    <x v="2"/>
    <s v="Returning"/>
    <x v="2"/>
    <x v="18"/>
    <n v="2"/>
    <n v="163.58000000000001"/>
    <n v="0.1"/>
    <n v="88.14"/>
    <n v="294.44400000000002"/>
    <n v="176.28"/>
    <n v="118.16400000000002"/>
    <n v="0.40131230386762851"/>
    <n v="2026"/>
    <s v="Q4"/>
    <n v="11"/>
    <s v="Nov"/>
  </r>
  <r>
    <n v="4460"/>
    <d v="2026-11-07T00:00:00"/>
    <n v="2026"/>
    <s v="Q11"/>
    <n v="11"/>
    <x v="10"/>
    <x v="0"/>
    <x v="9"/>
    <x v="2"/>
    <s v="Returning"/>
    <x v="1"/>
    <x v="17"/>
    <n v="2"/>
    <n v="71.88"/>
    <n v="0.15"/>
    <n v="31.65"/>
    <n v="122.19599999999998"/>
    <n v="63.3"/>
    <n v="58.895999999999987"/>
    <n v="0.48197977020524396"/>
    <n v="2026"/>
    <s v="Q4"/>
    <n v="11"/>
    <s v="Nov"/>
  </r>
  <r>
    <n v="319"/>
    <d v="2026-11-08T00:00:00"/>
    <n v="2026"/>
    <s v="Q11"/>
    <n v="11"/>
    <x v="10"/>
    <x v="3"/>
    <x v="8"/>
    <x v="0"/>
    <s v="Returning"/>
    <x v="2"/>
    <x v="2"/>
    <n v="2"/>
    <n v="36.299999999999997"/>
    <n v="0.15"/>
    <n v="13.38"/>
    <n v="61.709999999999994"/>
    <n v="26.76"/>
    <n v="34.949999999999989"/>
    <n v="0.56635877491492448"/>
    <n v="2026"/>
    <s v="Q4"/>
    <n v="11"/>
    <s v="Nov"/>
  </r>
  <r>
    <n v="595"/>
    <d v="2026-11-08T00:00:00"/>
    <n v="2026"/>
    <s v="Q11"/>
    <n v="11"/>
    <x v="10"/>
    <x v="1"/>
    <x v="12"/>
    <x v="0"/>
    <s v="New"/>
    <x v="4"/>
    <x v="14"/>
    <n v="2"/>
    <n v="36.159999999999997"/>
    <n v="0.1"/>
    <n v="13.79"/>
    <n v="65.087999999999994"/>
    <n v="27.58"/>
    <n v="37.507999999999996"/>
    <n v="0.57626597836774829"/>
    <n v="2026"/>
    <s v="Q4"/>
    <n v="11"/>
    <s v="Nov"/>
  </r>
  <r>
    <n v="1623"/>
    <d v="2026-11-08T00:00:00"/>
    <n v="2026"/>
    <s v="Q11"/>
    <n v="11"/>
    <x v="10"/>
    <x v="2"/>
    <x v="5"/>
    <x v="0"/>
    <s v="Returning"/>
    <x v="2"/>
    <x v="2"/>
    <n v="2"/>
    <n v="35.49"/>
    <n v="0.1"/>
    <n v="13.78"/>
    <n v="63.882000000000005"/>
    <n v="27.56"/>
    <n v="36.322000000000003"/>
    <n v="0.56857956857956859"/>
    <n v="2026"/>
    <s v="Q4"/>
    <n v="11"/>
    <s v="Nov"/>
  </r>
  <r>
    <n v="2638"/>
    <d v="2026-11-08T00:00:00"/>
    <n v="2026"/>
    <s v="Q11"/>
    <n v="11"/>
    <x v="10"/>
    <x v="0"/>
    <x v="9"/>
    <x v="0"/>
    <s v="New"/>
    <x v="1"/>
    <x v="17"/>
    <n v="1"/>
    <n v="69.760000000000005"/>
    <n v="0.15"/>
    <n v="32.39"/>
    <n v="59.295999999999999"/>
    <n v="32.39"/>
    <n v="26.905999999999999"/>
    <n v="0.45375742039935241"/>
    <n v="2026"/>
    <s v="Q4"/>
    <n v="11"/>
    <s v="Nov"/>
  </r>
  <r>
    <n v="2666"/>
    <d v="2026-11-08T00:00:00"/>
    <n v="2026"/>
    <s v="Q11"/>
    <n v="11"/>
    <x v="10"/>
    <x v="1"/>
    <x v="12"/>
    <x v="2"/>
    <s v="Business"/>
    <x v="3"/>
    <x v="13"/>
    <n v="6"/>
    <n v="81.37"/>
    <n v="0"/>
    <n v="39.5"/>
    <n v="488.22"/>
    <n v="237"/>
    <n v="251.22000000000003"/>
    <n v="0.5145631067961165"/>
    <n v="2026"/>
    <s v="Q4"/>
    <n v="11"/>
    <s v="Nov"/>
  </r>
  <r>
    <n v="3505"/>
    <d v="2026-11-08T00:00:00"/>
    <n v="2026"/>
    <s v="Q11"/>
    <n v="11"/>
    <x v="10"/>
    <x v="1"/>
    <x v="12"/>
    <x v="1"/>
    <s v="Returning"/>
    <x v="0"/>
    <x v="0"/>
    <n v="5"/>
    <n v="82.82"/>
    <n v="0.15"/>
    <n v="43.8"/>
    <n v="351.98499999999996"/>
    <n v="219"/>
    <n v="132.98499999999996"/>
    <n v="0.37781439549980816"/>
    <n v="2026"/>
    <s v="Q4"/>
    <n v="11"/>
    <s v="Nov"/>
  </r>
  <r>
    <n v="3626"/>
    <d v="2026-11-08T00:00:00"/>
    <n v="2026"/>
    <s v="Q11"/>
    <n v="11"/>
    <x v="10"/>
    <x v="3"/>
    <x v="13"/>
    <x v="1"/>
    <s v="Business"/>
    <x v="0"/>
    <x v="4"/>
    <n v="15"/>
    <n v="51.05"/>
    <n v="0.1"/>
    <n v="21.95"/>
    <n v="689.17500000000007"/>
    <n v="329.25"/>
    <n v="359.92500000000007"/>
    <n v="0.52225486995320491"/>
    <n v="2026"/>
    <s v="Q4"/>
    <n v="11"/>
    <s v="Nov"/>
  </r>
  <r>
    <n v="3801"/>
    <d v="2026-11-08T00:00:00"/>
    <n v="2026"/>
    <s v="Q11"/>
    <n v="11"/>
    <x v="10"/>
    <x v="0"/>
    <x v="15"/>
    <x v="0"/>
    <s v="Returning"/>
    <x v="0"/>
    <x v="8"/>
    <n v="3"/>
    <n v="101.68"/>
    <n v="0.1"/>
    <n v="51.9"/>
    <n v="274.536"/>
    <n v="155.69999999999999"/>
    <n v="118.83600000000001"/>
    <n v="0.43286126409651199"/>
    <n v="2026"/>
    <s v="Q4"/>
    <n v="11"/>
    <s v="Nov"/>
  </r>
  <r>
    <n v="4685"/>
    <d v="2026-11-08T00:00:00"/>
    <n v="2026"/>
    <s v="Q11"/>
    <n v="11"/>
    <x v="10"/>
    <x v="3"/>
    <x v="13"/>
    <x v="1"/>
    <s v="Business"/>
    <x v="3"/>
    <x v="13"/>
    <n v="6"/>
    <n v="80.83"/>
    <n v="0.15"/>
    <n v="39.32"/>
    <n v="412.233"/>
    <n v="235.92000000000002"/>
    <n v="176.31299999999999"/>
    <n v="0.42770229457612563"/>
    <n v="2026"/>
    <s v="Q4"/>
    <n v="11"/>
    <s v="Nov"/>
  </r>
  <r>
    <n v="4843"/>
    <d v="2026-11-08T00:00:00"/>
    <n v="2026"/>
    <s v="Q11"/>
    <n v="11"/>
    <x v="10"/>
    <x v="1"/>
    <x v="12"/>
    <x v="0"/>
    <s v="New"/>
    <x v="3"/>
    <x v="19"/>
    <n v="6"/>
    <n v="123.67"/>
    <n v="0.15"/>
    <n v="60.55"/>
    <n v="630.71699999999998"/>
    <n v="363.29999999999995"/>
    <n v="267.41700000000003"/>
    <n v="0.42398888883603902"/>
    <n v="2026"/>
    <s v="Q4"/>
    <n v="11"/>
    <s v="Nov"/>
  </r>
  <r>
    <n v="4890"/>
    <d v="2026-11-08T00:00:00"/>
    <n v="2026"/>
    <s v="Q11"/>
    <n v="11"/>
    <x v="10"/>
    <x v="0"/>
    <x v="15"/>
    <x v="0"/>
    <s v="New"/>
    <x v="1"/>
    <x v="1"/>
    <n v="2"/>
    <n v="93.16"/>
    <n v="0.1"/>
    <n v="44.19"/>
    <n v="167.68799999999999"/>
    <n v="88.38"/>
    <n v="79.307999999999993"/>
    <n v="0.47294976384714471"/>
    <n v="2026"/>
    <s v="Q4"/>
    <n v="11"/>
    <s v="Nov"/>
  </r>
  <r>
    <n v="4913"/>
    <d v="2026-11-08T00:00:00"/>
    <n v="2026"/>
    <s v="Q11"/>
    <n v="11"/>
    <x v="10"/>
    <x v="2"/>
    <x v="2"/>
    <x v="3"/>
    <s v="New"/>
    <x v="0"/>
    <x v="0"/>
    <n v="1"/>
    <n v="83.79"/>
    <n v="0.1"/>
    <n v="42.8"/>
    <n v="75.411000000000001"/>
    <n v="42.8"/>
    <n v="32.611000000000004"/>
    <n v="0.43244354271923197"/>
    <n v="2026"/>
    <s v="Q4"/>
    <n v="11"/>
    <s v="Nov"/>
  </r>
  <r>
    <n v="5079"/>
    <d v="2026-11-08T00:00:00"/>
    <n v="2026"/>
    <s v="Q11"/>
    <n v="11"/>
    <x v="10"/>
    <x v="2"/>
    <x v="16"/>
    <x v="0"/>
    <s v="New"/>
    <x v="4"/>
    <x v="12"/>
    <n v="1"/>
    <n v="120.98"/>
    <n v="0.1"/>
    <n v="70.59"/>
    <n v="108.88200000000001"/>
    <n v="70.59"/>
    <n v="38.292000000000002"/>
    <n v="0.35168347385242738"/>
    <n v="2026"/>
    <s v="Q4"/>
    <n v="11"/>
    <s v="Nov"/>
  </r>
  <r>
    <n v="366"/>
    <d v="2026-11-09T00:00:00"/>
    <n v="2026"/>
    <s v="Q11"/>
    <n v="11"/>
    <x v="10"/>
    <x v="3"/>
    <x v="13"/>
    <x v="2"/>
    <s v="Returning"/>
    <x v="1"/>
    <x v="11"/>
    <n v="1"/>
    <n v="152.05000000000001"/>
    <n v="0.15"/>
    <n v="80.56"/>
    <n v="129.24250000000001"/>
    <n v="80.56"/>
    <n v="48.682500000000005"/>
    <n v="0.37667562914675901"/>
    <n v="2026"/>
    <s v="Q4"/>
    <n v="11"/>
    <s v="Nov"/>
  </r>
  <r>
    <n v="567"/>
    <d v="2026-11-09T00:00:00"/>
    <n v="2026"/>
    <s v="Q11"/>
    <n v="11"/>
    <x v="10"/>
    <x v="0"/>
    <x v="9"/>
    <x v="2"/>
    <s v="New"/>
    <x v="2"/>
    <x v="2"/>
    <n v="3"/>
    <n v="36.14"/>
    <n v="0.1"/>
    <n v="13.23"/>
    <n v="97.578000000000003"/>
    <n v="39.69"/>
    <n v="57.888000000000005"/>
    <n v="0.59324847814056447"/>
    <n v="2026"/>
    <s v="Q4"/>
    <n v="11"/>
    <s v="Nov"/>
  </r>
  <r>
    <n v="1051"/>
    <d v="2026-11-09T00:00:00"/>
    <n v="2026"/>
    <s v="Q11"/>
    <n v="11"/>
    <x v="10"/>
    <x v="3"/>
    <x v="13"/>
    <x v="1"/>
    <s v="Business"/>
    <x v="1"/>
    <x v="1"/>
    <n v="12"/>
    <n v="90.99"/>
    <n v="0.2"/>
    <n v="45.51"/>
    <n v="873.50399999999991"/>
    <n v="546.12"/>
    <n v="327.3839999999999"/>
    <n v="0.37479393339927458"/>
    <n v="2026"/>
    <s v="Q4"/>
    <n v="11"/>
    <s v="Nov"/>
  </r>
  <r>
    <n v="1934"/>
    <d v="2026-11-09T00:00:00"/>
    <n v="2026"/>
    <s v="Q11"/>
    <n v="11"/>
    <x v="10"/>
    <x v="3"/>
    <x v="13"/>
    <x v="3"/>
    <s v="Business"/>
    <x v="0"/>
    <x v="4"/>
    <n v="1"/>
    <n v="50.55"/>
    <n v="0.05"/>
    <n v="22.09"/>
    <n v="48.022499999999994"/>
    <n v="22.09"/>
    <n v="25.932499999999994"/>
    <n v="0.54000728825029931"/>
    <n v="2026"/>
    <s v="Q4"/>
    <n v="11"/>
    <s v="Nov"/>
  </r>
  <r>
    <n v="2056"/>
    <d v="2026-11-09T00:00:00"/>
    <n v="2026"/>
    <s v="Q11"/>
    <n v="11"/>
    <x v="10"/>
    <x v="0"/>
    <x v="0"/>
    <x v="2"/>
    <s v="New"/>
    <x v="4"/>
    <x v="16"/>
    <n v="1"/>
    <n v="51.65"/>
    <n v="0.15"/>
    <n v="21.86"/>
    <n v="43.902499999999996"/>
    <n v="21.86"/>
    <n v="22.042499999999997"/>
    <n v="0.50207846933545919"/>
    <n v="2026"/>
    <s v="Q4"/>
    <n v="11"/>
    <s v="Nov"/>
  </r>
  <r>
    <n v="2115"/>
    <d v="2026-11-09T00:00:00"/>
    <n v="2026"/>
    <s v="Q11"/>
    <n v="11"/>
    <x v="10"/>
    <x v="1"/>
    <x v="12"/>
    <x v="0"/>
    <s v="New"/>
    <x v="0"/>
    <x v="0"/>
    <n v="5"/>
    <n v="82.96"/>
    <n v="0"/>
    <n v="43.55"/>
    <n v="414.79999999999995"/>
    <n v="217.75"/>
    <n v="197.04999999999995"/>
    <n v="0.47504821600771452"/>
    <n v="2026"/>
    <s v="Q4"/>
    <n v="11"/>
    <s v="Nov"/>
  </r>
  <r>
    <n v="2437"/>
    <d v="2026-11-09T00:00:00"/>
    <n v="2026"/>
    <s v="Q11"/>
    <n v="11"/>
    <x v="10"/>
    <x v="3"/>
    <x v="4"/>
    <x v="3"/>
    <s v="Business"/>
    <x v="1"/>
    <x v="17"/>
    <n v="1"/>
    <n v="70.3"/>
    <n v="0.05"/>
    <n v="33.31"/>
    <n v="66.784999999999997"/>
    <n v="33.31"/>
    <n v="33.474999999999994"/>
    <n v="0.50123530732949007"/>
    <n v="2026"/>
    <s v="Q4"/>
    <n v="11"/>
    <s v="Nov"/>
  </r>
  <r>
    <n v="3380"/>
    <d v="2026-11-09T00:00:00"/>
    <n v="2026"/>
    <s v="Q11"/>
    <n v="11"/>
    <x v="10"/>
    <x v="2"/>
    <x v="2"/>
    <x v="2"/>
    <s v="Returning"/>
    <x v="2"/>
    <x v="9"/>
    <n v="2"/>
    <n v="47.12"/>
    <n v="0.15"/>
    <n v="18.64"/>
    <n v="80.103999999999999"/>
    <n v="37.28"/>
    <n v="42.823999999999998"/>
    <n v="0.5346050134824728"/>
    <n v="2026"/>
    <s v="Q4"/>
    <n v="11"/>
    <s v="Nov"/>
  </r>
  <r>
    <n v="3648"/>
    <d v="2026-11-09T00:00:00"/>
    <n v="2026"/>
    <s v="Q11"/>
    <n v="11"/>
    <x v="10"/>
    <x v="0"/>
    <x v="15"/>
    <x v="3"/>
    <s v="New"/>
    <x v="4"/>
    <x v="10"/>
    <n v="4"/>
    <n v="39.82"/>
    <n v="0.2"/>
    <n v="14.98"/>
    <n v="127.42400000000001"/>
    <n v="59.92"/>
    <n v="67.504000000000005"/>
    <n v="0.52975891511803119"/>
    <n v="2026"/>
    <s v="Q4"/>
    <n v="11"/>
    <s v="Nov"/>
  </r>
  <r>
    <n v="3692"/>
    <d v="2026-11-09T00:00:00"/>
    <n v="2026"/>
    <s v="Q11"/>
    <n v="11"/>
    <x v="10"/>
    <x v="1"/>
    <x v="14"/>
    <x v="0"/>
    <s v="Returning"/>
    <x v="1"/>
    <x v="11"/>
    <n v="4"/>
    <n v="154.27000000000001"/>
    <n v="0.05"/>
    <n v="78.36"/>
    <n v="586.226"/>
    <n v="313.44"/>
    <n v="272.786"/>
    <n v="0.46532565938733528"/>
    <n v="2026"/>
    <s v="Q4"/>
    <n v="11"/>
    <s v="Nov"/>
  </r>
  <r>
    <n v="4406"/>
    <d v="2026-11-09T00:00:00"/>
    <n v="2026"/>
    <s v="Q11"/>
    <n v="11"/>
    <x v="10"/>
    <x v="0"/>
    <x v="0"/>
    <x v="0"/>
    <s v="New"/>
    <x v="1"/>
    <x v="3"/>
    <n v="1"/>
    <n v="143.02000000000001"/>
    <n v="0.1"/>
    <n v="79.25"/>
    <n v="128.71800000000002"/>
    <n v="79.25"/>
    <n v="49.468000000000018"/>
    <n v="0.3843129942976119"/>
    <n v="2026"/>
    <s v="Q4"/>
    <n v="11"/>
    <s v="Nov"/>
  </r>
  <r>
    <n v="4550"/>
    <d v="2026-11-09T00:00:00"/>
    <n v="2026"/>
    <s v="Q11"/>
    <n v="11"/>
    <x v="10"/>
    <x v="2"/>
    <x v="10"/>
    <x v="2"/>
    <s v="Returning"/>
    <x v="4"/>
    <x v="14"/>
    <n v="1"/>
    <n v="35.36"/>
    <n v="0"/>
    <n v="13.74"/>
    <n v="35.36"/>
    <n v="13.74"/>
    <n v="21.619999999999997"/>
    <n v="0.61142533936651577"/>
    <n v="2026"/>
    <s v="Q4"/>
    <n v="11"/>
    <s v="Nov"/>
  </r>
  <r>
    <n v="4855"/>
    <d v="2026-11-09T00:00:00"/>
    <n v="2026"/>
    <s v="Q11"/>
    <n v="11"/>
    <x v="10"/>
    <x v="1"/>
    <x v="6"/>
    <x v="0"/>
    <s v="Returning"/>
    <x v="1"/>
    <x v="11"/>
    <n v="1"/>
    <n v="156.82"/>
    <n v="0.1"/>
    <n v="77.12"/>
    <n v="141.13800000000001"/>
    <n v="77.12"/>
    <n v="64.018000000000001"/>
    <n v="0.45358443509189589"/>
    <n v="2026"/>
    <s v="Q4"/>
    <n v="11"/>
    <s v="Nov"/>
  </r>
  <r>
    <n v="5151"/>
    <d v="2026-11-09T00:00:00"/>
    <n v="2026"/>
    <s v="Q11"/>
    <n v="11"/>
    <x v="10"/>
    <x v="2"/>
    <x v="16"/>
    <x v="1"/>
    <s v="Business"/>
    <x v="4"/>
    <x v="10"/>
    <n v="10"/>
    <n v="40.98"/>
    <n v="0.1"/>
    <n v="14.6"/>
    <n v="368.82"/>
    <n v="146"/>
    <n v="222.82"/>
    <n v="0.60414294235670518"/>
    <n v="2026"/>
    <s v="Q4"/>
    <n v="11"/>
    <s v="Nov"/>
  </r>
  <r>
    <n v="5189"/>
    <d v="2026-11-09T00:00:00"/>
    <n v="2026"/>
    <s v="Q11"/>
    <n v="11"/>
    <x v="10"/>
    <x v="3"/>
    <x v="8"/>
    <x v="2"/>
    <s v="New"/>
    <x v="1"/>
    <x v="3"/>
    <n v="3"/>
    <n v="144.22999999999999"/>
    <n v="0"/>
    <n v="80.959999999999994"/>
    <n v="432.68999999999994"/>
    <n v="242.88"/>
    <n v="189.80999999999995"/>
    <n v="0.43867433959647778"/>
    <n v="2026"/>
    <s v="Q4"/>
    <n v="11"/>
    <s v="Nov"/>
  </r>
  <r>
    <n v="726"/>
    <d v="2026-11-10T00:00:00"/>
    <n v="2026"/>
    <s v="Q11"/>
    <n v="11"/>
    <x v="10"/>
    <x v="3"/>
    <x v="7"/>
    <x v="0"/>
    <s v="New"/>
    <x v="1"/>
    <x v="1"/>
    <n v="1"/>
    <n v="90.23"/>
    <n v="0"/>
    <n v="44.06"/>
    <n v="90.23"/>
    <n v="44.06"/>
    <n v="46.17"/>
    <n v="0.51169234179319512"/>
    <n v="2026"/>
    <s v="Q4"/>
    <n v="11"/>
    <s v="Nov"/>
  </r>
  <r>
    <n v="2154"/>
    <d v="2026-11-10T00:00:00"/>
    <n v="2026"/>
    <s v="Q11"/>
    <n v="11"/>
    <x v="10"/>
    <x v="3"/>
    <x v="7"/>
    <x v="0"/>
    <s v="New"/>
    <x v="1"/>
    <x v="11"/>
    <n v="5"/>
    <n v="152.82"/>
    <n v="0.1"/>
    <n v="80.09"/>
    <n v="687.68999999999994"/>
    <n v="400.45000000000005"/>
    <n v="287.2399999999999"/>
    <n v="0.417688202533118"/>
    <n v="2026"/>
    <s v="Q4"/>
    <n v="11"/>
    <s v="Nov"/>
  </r>
  <r>
    <n v="4403"/>
    <d v="2026-11-10T00:00:00"/>
    <n v="2026"/>
    <s v="Q11"/>
    <n v="11"/>
    <x v="10"/>
    <x v="0"/>
    <x v="0"/>
    <x v="0"/>
    <s v="Business"/>
    <x v="2"/>
    <x v="2"/>
    <n v="2"/>
    <n v="36.61"/>
    <n v="0.05"/>
    <n v="13.31"/>
    <n v="69.558999999999997"/>
    <n v="26.62"/>
    <n v="42.938999999999993"/>
    <n v="0.61730329648212301"/>
    <n v="2026"/>
    <s v="Q4"/>
    <n v="11"/>
    <s v="Nov"/>
  </r>
  <r>
    <n v="4924"/>
    <d v="2026-11-10T00:00:00"/>
    <n v="2026"/>
    <s v="Q11"/>
    <n v="11"/>
    <x v="10"/>
    <x v="3"/>
    <x v="8"/>
    <x v="1"/>
    <s v="Business"/>
    <x v="1"/>
    <x v="11"/>
    <n v="12"/>
    <n v="150.75"/>
    <n v="0.1"/>
    <n v="80.569999999999993"/>
    <n v="1628.1000000000001"/>
    <n v="966.83999999999992"/>
    <n v="661.26000000000022"/>
    <n v="0.40615441311958733"/>
    <n v="2026"/>
    <s v="Q4"/>
    <n v="11"/>
    <s v="Nov"/>
  </r>
  <r>
    <n v="25"/>
    <d v="2026-11-11T00:00:00"/>
    <n v="2026"/>
    <s v="Q11"/>
    <n v="11"/>
    <x v="10"/>
    <x v="0"/>
    <x v="0"/>
    <x v="0"/>
    <s v="Returning"/>
    <x v="1"/>
    <x v="3"/>
    <n v="1"/>
    <n v="145.83000000000001"/>
    <n v="0.1"/>
    <n v="79.14"/>
    <n v="131.24700000000001"/>
    <n v="79.14"/>
    <n v="52.107000000000014"/>
    <n v="0.39701478890946085"/>
    <n v="2026"/>
    <s v="Q4"/>
    <n v="11"/>
    <s v="Nov"/>
  </r>
  <r>
    <n v="252"/>
    <d v="2026-11-11T00:00:00"/>
    <n v="2026"/>
    <s v="Q11"/>
    <n v="11"/>
    <x v="10"/>
    <x v="0"/>
    <x v="0"/>
    <x v="0"/>
    <s v="Returning"/>
    <x v="2"/>
    <x v="18"/>
    <n v="4"/>
    <n v="162.04"/>
    <n v="0"/>
    <n v="85.77"/>
    <n v="648.16"/>
    <n v="343.08"/>
    <n v="305.08"/>
    <n v="0.47068625030856581"/>
    <n v="2026"/>
    <s v="Q4"/>
    <n v="11"/>
    <s v="Nov"/>
  </r>
  <r>
    <n v="1203"/>
    <d v="2026-11-11T00:00:00"/>
    <n v="2026"/>
    <s v="Q11"/>
    <n v="11"/>
    <x v="10"/>
    <x v="3"/>
    <x v="8"/>
    <x v="2"/>
    <s v="Returning"/>
    <x v="1"/>
    <x v="3"/>
    <n v="2"/>
    <n v="141.33000000000001"/>
    <n v="0.05"/>
    <n v="79.739999999999995"/>
    <n v="268.52699999999999"/>
    <n v="159.47999999999999"/>
    <n v="109.047"/>
    <n v="0.40609324202035552"/>
    <n v="2026"/>
    <s v="Q4"/>
    <n v="11"/>
    <s v="Nov"/>
  </r>
  <r>
    <n v="1567"/>
    <d v="2026-11-11T00:00:00"/>
    <n v="2026"/>
    <s v="Q11"/>
    <n v="11"/>
    <x v="10"/>
    <x v="2"/>
    <x v="16"/>
    <x v="0"/>
    <s v="Returning"/>
    <x v="3"/>
    <x v="19"/>
    <n v="1"/>
    <n v="125.11"/>
    <n v="0.1"/>
    <n v="61.65"/>
    <n v="112.599"/>
    <n v="61.65"/>
    <n v="50.949000000000005"/>
    <n v="0.45248181600191834"/>
    <n v="2026"/>
    <s v="Q4"/>
    <n v="11"/>
    <s v="Nov"/>
  </r>
  <r>
    <n v="2060"/>
    <d v="2026-11-11T00:00:00"/>
    <n v="2026"/>
    <s v="Q11"/>
    <n v="11"/>
    <x v="10"/>
    <x v="2"/>
    <x v="5"/>
    <x v="0"/>
    <s v="Business"/>
    <x v="3"/>
    <x v="19"/>
    <n v="3"/>
    <n v="124.55"/>
    <n v="0.15"/>
    <n v="60.68"/>
    <n v="317.60249999999996"/>
    <n v="182.04"/>
    <n v="135.56249999999997"/>
    <n v="0.42683070819656643"/>
    <n v="2026"/>
    <s v="Q4"/>
    <n v="11"/>
    <s v="Nov"/>
  </r>
  <r>
    <n v="2485"/>
    <d v="2026-11-11T00:00:00"/>
    <n v="2026"/>
    <s v="Q11"/>
    <n v="11"/>
    <x v="10"/>
    <x v="2"/>
    <x v="10"/>
    <x v="2"/>
    <s v="Returning"/>
    <x v="1"/>
    <x v="3"/>
    <n v="1"/>
    <n v="143.77000000000001"/>
    <n v="0.1"/>
    <n v="81.02"/>
    <n v="129.393"/>
    <n v="81.02"/>
    <n v="48.373000000000005"/>
    <n v="0.3738455712441941"/>
    <n v="2026"/>
    <s v="Q4"/>
    <n v="11"/>
    <s v="Nov"/>
  </r>
  <r>
    <n v="3101"/>
    <d v="2026-11-11T00:00:00"/>
    <n v="2026"/>
    <s v="Q11"/>
    <n v="11"/>
    <x v="10"/>
    <x v="3"/>
    <x v="8"/>
    <x v="0"/>
    <s v="New"/>
    <x v="3"/>
    <x v="19"/>
    <n v="3"/>
    <n v="124.72"/>
    <n v="0.15"/>
    <n v="60.35"/>
    <n v="318.03599999999994"/>
    <n v="181.05"/>
    <n v="136.98599999999993"/>
    <n v="0.4307248236048748"/>
    <n v="2026"/>
    <s v="Q4"/>
    <n v="11"/>
    <s v="Nov"/>
  </r>
  <r>
    <n v="3165"/>
    <d v="2026-11-11T00:00:00"/>
    <n v="2026"/>
    <s v="Q11"/>
    <n v="11"/>
    <x v="10"/>
    <x v="2"/>
    <x v="2"/>
    <x v="2"/>
    <s v="Returning"/>
    <x v="4"/>
    <x v="14"/>
    <n v="1"/>
    <n v="35.729999999999997"/>
    <n v="0.1"/>
    <n v="14.15"/>
    <n v="32.156999999999996"/>
    <n v="14.15"/>
    <n v="18.006999999999998"/>
    <n v="0.55997139036601673"/>
    <n v="2026"/>
    <s v="Q4"/>
    <n v="11"/>
    <s v="Nov"/>
  </r>
  <r>
    <n v="4179"/>
    <d v="2026-11-11T00:00:00"/>
    <n v="2026"/>
    <s v="Q11"/>
    <n v="11"/>
    <x v="10"/>
    <x v="2"/>
    <x v="3"/>
    <x v="2"/>
    <s v="Business"/>
    <x v="2"/>
    <x v="18"/>
    <n v="2"/>
    <n v="166.1"/>
    <n v="0.05"/>
    <n v="88.2"/>
    <n v="315.58999999999997"/>
    <n v="176.4"/>
    <n v="139.18999999999997"/>
    <n v="0.44104692797617157"/>
    <n v="2026"/>
    <s v="Q4"/>
    <n v="11"/>
    <s v="Nov"/>
  </r>
  <r>
    <n v="4829"/>
    <d v="2026-11-11T00:00:00"/>
    <n v="2026"/>
    <s v="Q11"/>
    <n v="11"/>
    <x v="10"/>
    <x v="2"/>
    <x v="16"/>
    <x v="3"/>
    <s v="New"/>
    <x v="0"/>
    <x v="0"/>
    <n v="2"/>
    <n v="81.27"/>
    <n v="0.05"/>
    <n v="43.04"/>
    <n v="154.41299999999998"/>
    <n v="86.08"/>
    <n v="68.332999999999984"/>
    <n v="0.44253398353765544"/>
    <n v="2026"/>
    <s v="Q4"/>
    <n v="11"/>
    <s v="Nov"/>
  </r>
  <r>
    <n v="4943"/>
    <d v="2026-11-11T00:00:00"/>
    <n v="2026"/>
    <s v="Q11"/>
    <n v="11"/>
    <x v="10"/>
    <x v="0"/>
    <x v="9"/>
    <x v="1"/>
    <s v="Returning"/>
    <x v="3"/>
    <x v="7"/>
    <n v="10"/>
    <n v="191.98"/>
    <n v="0.1"/>
    <n v="102.73"/>
    <n v="1727.82"/>
    <n v="1027.3"/>
    <n v="700.52"/>
    <n v="0.40543575140929033"/>
    <n v="2026"/>
    <s v="Q4"/>
    <n v="11"/>
    <s v="Nov"/>
  </r>
  <r>
    <n v="887"/>
    <d v="2026-11-12T00:00:00"/>
    <n v="2026"/>
    <s v="Q11"/>
    <n v="11"/>
    <x v="10"/>
    <x v="3"/>
    <x v="8"/>
    <x v="2"/>
    <s v="Returning"/>
    <x v="1"/>
    <x v="1"/>
    <n v="6"/>
    <n v="89.87"/>
    <n v="0.2"/>
    <n v="44.47"/>
    <n v="431.37600000000003"/>
    <n v="266.82"/>
    <n v="164.55600000000004"/>
    <n v="0.3814676755313231"/>
    <n v="2026"/>
    <s v="Q4"/>
    <n v="11"/>
    <s v="Nov"/>
  </r>
  <r>
    <n v="1090"/>
    <d v="2026-11-12T00:00:00"/>
    <n v="2026"/>
    <s v="Q11"/>
    <n v="11"/>
    <x v="10"/>
    <x v="1"/>
    <x v="14"/>
    <x v="3"/>
    <s v="New"/>
    <x v="0"/>
    <x v="4"/>
    <n v="3"/>
    <n v="51.44"/>
    <n v="0.1"/>
    <n v="23.11"/>
    <n v="138.88800000000001"/>
    <n v="69.33"/>
    <n v="69.558000000000007"/>
    <n v="0.50082080525315364"/>
    <n v="2026"/>
    <s v="Q4"/>
    <n v="11"/>
    <s v="Nov"/>
  </r>
  <r>
    <n v="2090"/>
    <d v="2026-11-12T00:00:00"/>
    <n v="2026"/>
    <s v="Q11"/>
    <n v="11"/>
    <x v="10"/>
    <x v="3"/>
    <x v="4"/>
    <x v="3"/>
    <s v="New"/>
    <x v="2"/>
    <x v="9"/>
    <n v="4"/>
    <n v="46.68"/>
    <n v="0.05"/>
    <n v="17.96"/>
    <n v="177.38399999999999"/>
    <n v="71.84"/>
    <n v="105.54399999999998"/>
    <n v="0.59500293149325756"/>
    <n v="2026"/>
    <s v="Q4"/>
    <n v="11"/>
    <s v="Nov"/>
  </r>
  <r>
    <n v="2561"/>
    <d v="2026-11-12T00:00:00"/>
    <n v="2026"/>
    <s v="Q11"/>
    <n v="11"/>
    <x v="10"/>
    <x v="1"/>
    <x v="12"/>
    <x v="2"/>
    <s v="New"/>
    <x v="1"/>
    <x v="17"/>
    <n v="4"/>
    <n v="73.05"/>
    <n v="0.2"/>
    <n v="32.82"/>
    <n v="233.76"/>
    <n v="131.28"/>
    <n v="102.47999999999999"/>
    <n v="0.4383983572895277"/>
    <n v="2026"/>
    <s v="Q4"/>
    <n v="11"/>
    <s v="Nov"/>
  </r>
  <r>
    <n v="2855"/>
    <d v="2026-11-12T00:00:00"/>
    <n v="2026"/>
    <s v="Q11"/>
    <n v="11"/>
    <x v="10"/>
    <x v="2"/>
    <x v="10"/>
    <x v="3"/>
    <s v="New"/>
    <x v="3"/>
    <x v="19"/>
    <n v="1"/>
    <n v="125.32"/>
    <n v="0.15"/>
    <n v="59.49"/>
    <n v="106.52199999999999"/>
    <n v="59.49"/>
    <n v="47.031999999999989"/>
    <n v="0.44152381667636725"/>
    <n v="2026"/>
    <s v="Q4"/>
    <n v="11"/>
    <s v="Nov"/>
  </r>
  <r>
    <n v="4421"/>
    <d v="2026-11-12T00:00:00"/>
    <n v="2026"/>
    <s v="Q11"/>
    <n v="11"/>
    <x v="10"/>
    <x v="1"/>
    <x v="11"/>
    <x v="3"/>
    <s v="Business"/>
    <x v="4"/>
    <x v="12"/>
    <n v="2"/>
    <n v="123.49"/>
    <n v="0.15"/>
    <n v="68.08"/>
    <n v="209.93299999999999"/>
    <n v="136.16"/>
    <n v="73.772999999999996"/>
    <n v="0.35141211719929694"/>
    <n v="2026"/>
    <s v="Q4"/>
    <n v="11"/>
    <s v="Nov"/>
  </r>
  <r>
    <n v="195"/>
    <d v="2026-11-13T00:00:00"/>
    <n v="2026"/>
    <s v="Q11"/>
    <n v="11"/>
    <x v="10"/>
    <x v="1"/>
    <x v="12"/>
    <x v="2"/>
    <s v="Returning"/>
    <x v="2"/>
    <x v="9"/>
    <n v="1"/>
    <n v="47.37"/>
    <n v="0.2"/>
    <n v="18.739999999999998"/>
    <n v="37.896000000000001"/>
    <n v="18.739999999999998"/>
    <n v="19.156000000000002"/>
    <n v="0.50548870593202455"/>
    <n v="2026"/>
    <s v="Q4"/>
    <n v="11"/>
    <s v="Nov"/>
  </r>
  <r>
    <n v="520"/>
    <d v="2026-11-13T00:00:00"/>
    <n v="2026"/>
    <s v="Q11"/>
    <n v="11"/>
    <x v="10"/>
    <x v="1"/>
    <x v="12"/>
    <x v="1"/>
    <s v="Business"/>
    <x v="1"/>
    <x v="1"/>
    <n v="6"/>
    <n v="92.31"/>
    <n v="0.05"/>
    <n v="46.12"/>
    <n v="526.16700000000003"/>
    <n v="276.71999999999997"/>
    <n v="249.44700000000006"/>
    <n v="0.47408332335551268"/>
    <n v="2026"/>
    <s v="Q4"/>
    <n v="11"/>
    <s v="Nov"/>
  </r>
  <r>
    <n v="646"/>
    <d v="2026-11-13T00:00:00"/>
    <n v="2026"/>
    <s v="Q11"/>
    <n v="11"/>
    <x v="10"/>
    <x v="2"/>
    <x v="16"/>
    <x v="2"/>
    <s v="Returning"/>
    <x v="0"/>
    <x v="4"/>
    <n v="1"/>
    <n v="49.53"/>
    <n v="0.1"/>
    <n v="22.18"/>
    <n v="44.577000000000005"/>
    <n v="22.18"/>
    <n v="22.397000000000006"/>
    <n v="0.50243399062296712"/>
    <n v="2026"/>
    <s v="Q4"/>
    <n v="11"/>
    <s v="Nov"/>
  </r>
  <r>
    <n v="893"/>
    <d v="2026-11-13T00:00:00"/>
    <n v="2026"/>
    <s v="Q11"/>
    <n v="11"/>
    <x v="10"/>
    <x v="3"/>
    <x v="8"/>
    <x v="0"/>
    <s v="New"/>
    <x v="2"/>
    <x v="9"/>
    <n v="4"/>
    <n v="47.62"/>
    <n v="0.2"/>
    <n v="18.100000000000001"/>
    <n v="152.38399999999999"/>
    <n v="72.400000000000006"/>
    <n v="79.98399999999998"/>
    <n v="0.52488450230995376"/>
    <n v="2026"/>
    <s v="Q4"/>
    <n v="11"/>
    <s v="Nov"/>
  </r>
  <r>
    <n v="916"/>
    <d v="2026-11-13T00:00:00"/>
    <n v="2026"/>
    <s v="Q11"/>
    <n v="11"/>
    <x v="10"/>
    <x v="1"/>
    <x v="6"/>
    <x v="0"/>
    <s v="New"/>
    <x v="0"/>
    <x v="4"/>
    <n v="4"/>
    <n v="51.93"/>
    <n v="0.05"/>
    <n v="22.62"/>
    <n v="197.334"/>
    <n v="90.48"/>
    <n v="106.854"/>
    <n v="0.54148803551339353"/>
    <n v="2026"/>
    <s v="Q4"/>
    <n v="11"/>
    <s v="Nov"/>
  </r>
  <r>
    <n v="1295"/>
    <d v="2026-11-13T00:00:00"/>
    <n v="2026"/>
    <s v="Q11"/>
    <n v="11"/>
    <x v="10"/>
    <x v="1"/>
    <x v="11"/>
    <x v="3"/>
    <s v="New"/>
    <x v="1"/>
    <x v="11"/>
    <n v="1"/>
    <n v="155.44999999999999"/>
    <n v="0.05"/>
    <n v="77.25"/>
    <n v="147.67749999999998"/>
    <n v="77.25"/>
    <n v="70.427499999999981"/>
    <n v="0.47690067884410281"/>
    <n v="2026"/>
    <s v="Q4"/>
    <n v="11"/>
    <s v="Nov"/>
  </r>
  <r>
    <n v="3438"/>
    <d v="2026-11-13T00:00:00"/>
    <n v="2026"/>
    <s v="Q11"/>
    <n v="11"/>
    <x v="10"/>
    <x v="0"/>
    <x v="0"/>
    <x v="0"/>
    <s v="Returning"/>
    <x v="0"/>
    <x v="6"/>
    <n v="4"/>
    <n v="40.03"/>
    <n v="0.05"/>
    <n v="16.78"/>
    <n v="152.114"/>
    <n v="67.12"/>
    <n v="84.994"/>
    <n v="0.5587519886400989"/>
    <n v="2026"/>
    <s v="Q4"/>
    <n v="11"/>
    <s v="Nov"/>
  </r>
  <r>
    <n v="3573"/>
    <d v="2026-11-13T00:00:00"/>
    <n v="2026"/>
    <s v="Q11"/>
    <n v="11"/>
    <x v="10"/>
    <x v="0"/>
    <x v="9"/>
    <x v="0"/>
    <s v="Returning"/>
    <x v="1"/>
    <x v="11"/>
    <n v="2"/>
    <n v="152.96"/>
    <n v="0.1"/>
    <n v="79.12"/>
    <n v="275.32800000000003"/>
    <n v="158.24"/>
    <n v="117.08800000000002"/>
    <n v="0.4252673175267318"/>
    <n v="2026"/>
    <s v="Q4"/>
    <n v="11"/>
    <s v="Nov"/>
  </r>
  <r>
    <n v="4257"/>
    <d v="2026-11-13T00:00:00"/>
    <n v="2026"/>
    <s v="Q11"/>
    <n v="11"/>
    <x v="10"/>
    <x v="3"/>
    <x v="13"/>
    <x v="2"/>
    <s v="New"/>
    <x v="4"/>
    <x v="12"/>
    <n v="2"/>
    <n v="124.06"/>
    <n v="0.05"/>
    <n v="69.98"/>
    <n v="235.714"/>
    <n v="139.96"/>
    <n v="95.753999999999991"/>
    <n v="0.40622958330858577"/>
    <n v="2026"/>
    <s v="Q4"/>
    <n v="11"/>
    <s v="Nov"/>
  </r>
  <r>
    <n v="4389"/>
    <d v="2026-11-13T00:00:00"/>
    <n v="2026"/>
    <s v="Q11"/>
    <n v="11"/>
    <x v="10"/>
    <x v="2"/>
    <x v="10"/>
    <x v="3"/>
    <s v="New"/>
    <x v="1"/>
    <x v="11"/>
    <n v="1"/>
    <n v="151.66"/>
    <n v="0.1"/>
    <n v="80.209999999999994"/>
    <n v="136.494"/>
    <n v="80.209999999999994"/>
    <n v="56.284000000000006"/>
    <n v="0.41235512183685735"/>
    <n v="2026"/>
    <s v="Q4"/>
    <n v="11"/>
    <s v="Nov"/>
  </r>
  <r>
    <n v="4887"/>
    <d v="2026-11-13T00:00:00"/>
    <n v="2026"/>
    <s v="Q11"/>
    <n v="11"/>
    <x v="10"/>
    <x v="3"/>
    <x v="8"/>
    <x v="0"/>
    <s v="New"/>
    <x v="1"/>
    <x v="3"/>
    <n v="2"/>
    <n v="142.30000000000001"/>
    <n v="0.15"/>
    <n v="77.760000000000005"/>
    <n v="241.91000000000003"/>
    <n v="155.52000000000001"/>
    <n v="86.390000000000015"/>
    <n v="0.35711628291513375"/>
    <n v="2026"/>
    <s v="Q4"/>
    <n v="11"/>
    <s v="Nov"/>
  </r>
  <r>
    <n v="5007"/>
    <d v="2026-11-13T00:00:00"/>
    <n v="2026"/>
    <s v="Q11"/>
    <n v="11"/>
    <x v="10"/>
    <x v="1"/>
    <x v="14"/>
    <x v="0"/>
    <s v="Business"/>
    <x v="2"/>
    <x v="18"/>
    <n v="4"/>
    <n v="161.97"/>
    <n v="0.05"/>
    <n v="87.2"/>
    <n v="615.48599999999999"/>
    <n v="348.8"/>
    <n v="266.68599999999998"/>
    <n v="0.4332933649181297"/>
    <n v="2026"/>
    <s v="Q4"/>
    <n v="11"/>
    <s v="Nov"/>
  </r>
  <r>
    <n v="5111"/>
    <d v="2026-11-13T00:00:00"/>
    <n v="2026"/>
    <s v="Q11"/>
    <n v="11"/>
    <x v="10"/>
    <x v="1"/>
    <x v="14"/>
    <x v="1"/>
    <s v="Business"/>
    <x v="2"/>
    <x v="15"/>
    <n v="5"/>
    <n v="133.99"/>
    <n v="0.15"/>
    <n v="65.55"/>
    <n v="569.45749999999998"/>
    <n v="327.75"/>
    <n v="241.70749999999998"/>
    <n v="0.42445221987593451"/>
    <n v="2026"/>
    <s v="Q4"/>
    <n v="11"/>
    <s v="Nov"/>
  </r>
  <r>
    <n v="5177"/>
    <d v="2026-11-13T00:00:00"/>
    <n v="2026"/>
    <s v="Q11"/>
    <n v="11"/>
    <x v="10"/>
    <x v="1"/>
    <x v="6"/>
    <x v="2"/>
    <s v="Returning"/>
    <x v="3"/>
    <x v="13"/>
    <n v="2"/>
    <n v="83.18"/>
    <n v="0.1"/>
    <n v="40.479999999999997"/>
    <n v="149.72400000000002"/>
    <n v="80.959999999999994"/>
    <n v="68.764000000000024"/>
    <n v="0.45927172664369115"/>
    <n v="2026"/>
    <s v="Q4"/>
    <n v="11"/>
    <s v="Nov"/>
  </r>
  <r>
    <n v="584"/>
    <d v="2026-11-14T00:00:00"/>
    <n v="2026"/>
    <s v="Q11"/>
    <n v="11"/>
    <x v="10"/>
    <x v="1"/>
    <x v="12"/>
    <x v="0"/>
    <s v="New"/>
    <x v="1"/>
    <x v="1"/>
    <n v="1"/>
    <n v="91.95"/>
    <n v="0"/>
    <n v="46.64"/>
    <n v="91.95"/>
    <n v="46.64"/>
    <n v="45.31"/>
    <n v="0.49276780859162589"/>
    <n v="2026"/>
    <s v="Q4"/>
    <n v="11"/>
    <s v="Nov"/>
  </r>
  <r>
    <n v="621"/>
    <d v="2026-11-14T00:00:00"/>
    <n v="2026"/>
    <s v="Q11"/>
    <n v="11"/>
    <x v="10"/>
    <x v="3"/>
    <x v="13"/>
    <x v="1"/>
    <s v="Business"/>
    <x v="2"/>
    <x v="2"/>
    <n v="5"/>
    <n v="35.68"/>
    <n v="0.15"/>
    <n v="13.48"/>
    <n v="151.64000000000001"/>
    <n v="67.400000000000006"/>
    <n v="84.240000000000009"/>
    <n v="0.55552624637298864"/>
    <n v="2026"/>
    <s v="Q4"/>
    <n v="11"/>
    <s v="Nov"/>
  </r>
  <r>
    <n v="623"/>
    <d v="2026-11-14T00:00:00"/>
    <n v="2026"/>
    <s v="Q11"/>
    <n v="11"/>
    <x v="10"/>
    <x v="2"/>
    <x v="16"/>
    <x v="0"/>
    <s v="Returning"/>
    <x v="3"/>
    <x v="5"/>
    <n v="3"/>
    <n v="336.58"/>
    <n v="0.15"/>
    <n v="198.99"/>
    <n v="858.279"/>
    <n v="596.97"/>
    <n v="261.30899999999997"/>
    <n v="0.3044569423229509"/>
    <n v="2026"/>
    <s v="Q4"/>
    <n v="11"/>
    <s v="Nov"/>
  </r>
  <r>
    <n v="1431"/>
    <d v="2026-11-14T00:00:00"/>
    <n v="2026"/>
    <s v="Q11"/>
    <n v="11"/>
    <x v="10"/>
    <x v="2"/>
    <x v="2"/>
    <x v="0"/>
    <s v="New"/>
    <x v="4"/>
    <x v="14"/>
    <n v="2"/>
    <n v="36.979999999999997"/>
    <n v="0.15"/>
    <n v="14.13"/>
    <n v="62.865999999999993"/>
    <n v="28.26"/>
    <n v="34.605999999999995"/>
    <n v="0.55047243342983487"/>
    <n v="2026"/>
    <s v="Q4"/>
    <n v="11"/>
    <s v="Nov"/>
  </r>
  <r>
    <n v="1520"/>
    <d v="2026-11-14T00:00:00"/>
    <n v="2026"/>
    <s v="Q11"/>
    <n v="11"/>
    <x v="10"/>
    <x v="3"/>
    <x v="13"/>
    <x v="3"/>
    <s v="New"/>
    <x v="4"/>
    <x v="14"/>
    <n v="2"/>
    <n v="36.15"/>
    <n v="0"/>
    <n v="13.51"/>
    <n v="72.3"/>
    <n v="27.02"/>
    <n v="45.28"/>
    <n v="0.62627939142461964"/>
    <n v="2026"/>
    <s v="Q4"/>
    <n v="11"/>
    <s v="Nov"/>
  </r>
  <r>
    <n v="1791"/>
    <d v="2026-11-14T00:00:00"/>
    <n v="2026"/>
    <s v="Q11"/>
    <n v="11"/>
    <x v="10"/>
    <x v="2"/>
    <x v="2"/>
    <x v="0"/>
    <s v="Business"/>
    <x v="4"/>
    <x v="12"/>
    <n v="1"/>
    <n v="121.86"/>
    <n v="0.05"/>
    <n v="69.900000000000006"/>
    <n v="115.767"/>
    <n v="69.900000000000006"/>
    <n v="45.86699999999999"/>
    <n v="0.396200989919407"/>
    <n v="2026"/>
    <s v="Q4"/>
    <n v="11"/>
    <s v="Nov"/>
  </r>
  <r>
    <n v="2191"/>
    <d v="2026-11-14T00:00:00"/>
    <n v="2026"/>
    <s v="Q11"/>
    <n v="11"/>
    <x v="10"/>
    <x v="2"/>
    <x v="5"/>
    <x v="2"/>
    <s v="Returning"/>
    <x v="0"/>
    <x v="4"/>
    <n v="6"/>
    <n v="49.85"/>
    <n v="0.05"/>
    <n v="22.68"/>
    <n v="284.14499999999998"/>
    <n v="136.07999999999998"/>
    <n v="148.065"/>
    <n v="0.52108958454310306"/>
    <n v="2026"/>
    <s v="Q4"/>
    <n v="11"/>
    <s v="Nov"/>
  </r>
  <r>
    <n v="2365"/>
    <d v="2026-11-14T00:00:00"/>
    <n v="2026"/>
    <s v="Q11"/>
    <n v="11"/>
    <x v="10"/>
    <x v="2"/>
    <x v="5"/>
    <x v="2"/>
    <s v="Business"/>
    <x v="1"/>
    <x v="1"/>
    <n v="2"/>
    <n v="91.95"/>
    <n v="0.05"/>
    <n v="46.45"/>
    <n v="174.70499999999998"/>
    <n v="92.9"/>
    <n v="81.804999999999978"/>
    <n v="0.46824647262528252"/>
    <n v="2026"/>
    <s v="Q4"/>
    <n v="11"/>
    <s v="Nov"/>
  </r>
  <r>
    <n v="2603"/>
    <d v="2026-11-14T00:00:00"/>
    <n v="2026"/>
    <s v="Q11"/>
    <n v="11"/>
    <x v="10"/>
    <x v="3"/>
    <x v="8"/>
    <x v="3"/>
    <s v="Returning"/>
    <x v="0"/>
    <x v="4"/>
    <n v="2"/>
    <n v="51.71"/>
    <n v="0.15"/>
    <n v="22.93"/>
    <n v="87.906999999999996"/>
    <n v="45.86"/>
    <n v="42.046999999999997"/>
    <n v="0.47831230732478641"/>
    <n v="2026"/>
    <s v="Q4"/>
    <n v="11"/>
    <s v="Nov"/>
  </r>
  <r>
    <n v="4098"/>
    <d v="2026-11-14T00:00:00"/>
    <n v="2026"/>
    <s v="Q11"/>
    <n v="11"/>
    <x v="10"/>
    <x v="1"/>
    <x v="1"/>
    <x v="2"/>
    <s v="Returning"/>
    <x v="4"/>
    <x v="10"/>
    <n v="1"/>
    <n v="41.05"/>
    <n v="0.05"/>
    <n v="14.6"/>
    <n v="38.997499999999995"/>
    <n v="14.6"/>
    <n v="24.397499999999994"/>
    <n v="0.62561702673248276"/>
    <n v="2026"/>
    <s v="Q4"/>
    <n v="11"/>
    <s v="Nov"/>
  </r>
  <r>
    <n v="1176"/>
    <d v="2026-11-15T00:00:00"/>
    <n v="2026"/>
    <s v="Q11"/>
    <n v="11"/>
    <x v="10"/>
    <x v="1"/>
    <x v="6"/>
    <x v="1"/>
    <s v="Business"/>
    <x v="3"/>
    <x v="5"/>
    <n v="10"/>
    <n v="333.09"/>
    <n v="0.15"/>
    <n v="197.95"/>
    <n v="2831.2649999999994"/>
    <n v="1979.5"/>
    <n v="851.76499999999942"/>
    <n v="0.30084255624252748"/>
    <n v="2026"/>
    <s v="Q4"/>
    <n v="11"/>
    <s v="Nov"/>
  </r>
  <r>
    <n v="1895"/>
    <d v="2026-11-15T00:00:00"/>
    <n v="2026"/>
    <s v="Q11"/>
    <n v="11"/>
    <x v="10"/>
    <x v="3"/>
    <x v="4"/>
    <x v="0"/>
    <s v="Business"/>
    <x v="0"/>
    <x v="4"/>
    <n v="3"/>
    <n v="51.79"/>
    <n v="0.2"/>
    <n v="22.23"/>
    <n v="124.29600000000001"/>
    <n v="66.69"/>
    <n v="57.606000000000009"/>
    <n v="0.4634581965630431"/>
    <n v="2026"/>
    <s v="Q4"/>
    <n v="11"/>
    <s v="Nov"/>
  </r>
  <r>
    <n v="3385"/>
    <d v="2026-11-15T00:00:00"/>
    <n v="2026"/>
    <s v="Q11"/>
    <n v="11"/>
    <x v="10"/>
    <x v="1"/>
    <x v="11"/>
    <x v="3"/>
    <s v="New"/>
    <x v="1"/>
    <x v="17"/>
    <n v="1"/>
    <n v="71.040000000000006"/>
    <n v="0.1"/>
    <n v="31.59"/>
    <n v="63.936000000000007"/>
    <n v="31.59"/>
    <n v="32.346000000000004"/>
    <n v="0.50591216216216217"/>
    <n v="2026"/>
    <s v="Q4"/>
    <n v="11"/>
    <s v="Nov"/>
  </r>
  <r>
    <n v="3581"/>
    <d v="2026-11-15T00:00:00"/>
    <n v="2026"/>
    <s v="Q11"/>
    <n v="11"/>
    <x v="10"/>
    <x v="3"/>
    <x v="4"/>
    <x v="3"/>
    <s v="Business"/>
    <x v="1"/>
    <x v="3"/>
    <n v="2"/>
    <n v="141.21"/>
    <n v="0.1"/>
    <n v="78.31"/>
    <n v="254.17800000000003"/>
    <n v="156.62"/>
    <n v="97.558000000000021"/>
    <n v="0.38381763960688969"/>
    <n v="2026"/>
    <s v="Q4"/>
    <n v="11"/>
    <s v="Nov"/>
  </r>
  <r>
    <n v="4528"/>
    <d v="2026-11-15T00:00:00"/>
    <n v="2026"/>
    <s v="Q11"/>
    <n v="11"/>
    <x v="10"/>
    <x v="0"/>
    <x v="15"/>
    <x v="3"/>
    <s v="New"/>
    <x v="1"/>
    <x v="3"/>
    <n v="2"/>
    <n v="141.63999999999999"/>
    <n v="0.15"/>
    <n v="80.349999999999994"/>
    <n v="240.78799999999998"/>
    <n v="160.69999999999999"/>
    <n v="80.087999999999994"/>
    <n v="0.33260793727262156"/>
    <n v="2026"/>
    <s v="Q4"/>
    <n v="11"/>
    <s v="Nov"/>
  </r>
  <r>
    <n v="4633"/>
    <d v="2026-11-15T00:00:00"/>
    <n v="2026"/>
    <s v="Q11"/>
    <n v="11"/>
    <x v="10"/>
    <x v="2"/>
    <x v="10"/>
    <x v="0"/>
    <s v="Returning"/>
    <x v="1"/>
    <x v="17"/>
    <n v="1"/>
    <n v="71.78"/>
    <n v="0.15"/>
    <n v="32.869999999999997"/>
    <n v="61.012999999999998"/>
    <n v="32.869999999999997"/>
    <n v="28.143000000000001"/>
    <n v="0.46126235392457349"/>
    <n v="2026"/>
    <s v="Q4"/>
    <n v="11"/>
    <s v="Nov"/>
  </r>
  <r>
    <n v="5195"/>
    <d v="2026-11-15T00:00:00"/>
    <n v="2026"/>
    <s v="Q11"/>
    <n v="11"/>
    <x v="10"/>
    <x v="2"/>
    <x v="16"/>
    <x v="0"/>
    <s v="Business"/>
    <x v="1"/>
    <x v="11"/>
    <n v="3"/>
    <n v="153.88999999999999"/>
    <n v="0.1"/>
    <n v="80.36"/>
    <n v="415.50299999999999"/>
    <n v="241.07999999999998"/>
    <n v="174.423"/>
    <n v="0.41978758276113531"/>
    <n v="2026"/>
    <s v="Q4"/>
    <n v="11"/>
    <s v="Nov"/>
  </r>
  <r>
    <n v="2778"/>
    <d v="2026-11-16T00:00:00"/>
    <n v="2026"/>
    <s v="Q11"/>
    <n v="11"/>
    <x v="10"/>
    <x v="3"/>
    <x v="4"/>
    <x v="3"/>
    <s v="Returning"/>
    <x v="1"/>
    <x v="3"/>
    <n v="1"/>
    <n v="145.4"/>
    <n v="0.1"/>
    <n v="77.66"/>
    <n v="130.86000000000001"/>
    <n v="77.66"/>
    <n v="53.200000000000017"/>
    <n v="0.40654134189209851"/>
    <n v="2026"/>
    <s v="Q4"/>
    <n v="11"/>
    <s v="Nov"/>
  </r>
  <r>
    <n v="341"/>
    <d v="2026-11-17T00:00:00"/>
    <n v="2026"/>
    <s v="Q11"/>
    <n v="11"/>
    <x v="10"/>
    <x v="3"/>
    <x v="8"/>
    <x v="0"/>
    <s v="Returning"/>
    <x v="2"/>
    <x v="15"/>
    <n v="1"/>
    <n v="132.94999999999999"/>
    <n v="0.05"/>
    <n v="65.36"/>
    <n v="126.30249999999998"/>
    <n v="65.36"/>
    <n v="60.942499999999981"/>
    <n v="0.48251222264009019"/>
    <n v="2026"/>
    <s v="Q4"/>
    <n v="11"/>
    <s v="Nov"/>
  </r>
  <r>
    <n v="374"/>
    <d v="2026-11-17T00:00:00"/>
    <n v="2026"/>
    <s v="Q11"/>
    <n v="11"/>
    <x v="10"/>
    <x v="3"/>
    <x v="7"/>
    <x v="2"/>
    <s v="Returning"/>
    <x v="4"/>
    <x v="16"/>
    <n v="1"/>
    <n v="51.34"/>
    <n v="0.15"/>
    <n v="21.37"/>
    <n v="43.639000000000003"/>
    <n v="21.37"/>
    <n v="22.269000000000002"/>
    <n v="0.5103004193496643"/>
    <n v="2026"/>
    <s v="Q4"/>
    <n v="11"/>
    <s v="Nov"/>
  </r>
  <r>
    <n v="598"/>
    <d v="2026-11-17T00:00:00"/>
    <n v="2026"/>
    <s v="Q11"/>
    <n v="11"/>
    <x v="10"/>
    <x v="0"/>
    <x v="0"/>
    <x v="0"/>
    <s v="New"/>
    <x v="0"/>
    <x v="4"/>
    <n v="1"/>
    <n v="49.98"/>
    <n v="0.1"/>
    <n v="22.25"/>
    <n v="44.981999999999999"/>
    <n v="22.25"/>
    <n v="22.731999999999999"/>
    <n v="0.50535769863500957"/>
    <n v="2026"/>
    <s v="Q4"/>
    <n v="11"/>
    <s v="Nov"/>
  </r>
  <r>
    <n v="690"/>
    <d v="2026-11-17T00:00:00"/>
    <n v="2026"/>
    <s v="Q11"/>
    <n v="11"/>
    <x v="10"/>
    <x v="3"/>
    <x v="8"/>
    <x v="0"/>
    <s v="Returning"/>
    <x v="2"/>
    <x v="18"/>
    <n v="2"/>
    <n v="168.08"/>
    <n v="0.1"/>
    <n v="87.63"/>
    <n v="302.54400000000004"/>
    <n v="175.26"/>
    <n v="127.28400000000005"/>
    <n v="0.42071235919403471"/>
    <n v="2026"/>
    <s v="Q4"/>
    <n v="11"/>
    <s v="Nov"/>
  </r>
  <r>
    <n v="1296"/>
    <d v="2026-11-17T00:00:00"/>
    <n v="2026"/>
    <s v="Q11"/>
    <n v="11"/>
    <x v="10"/>
    <x v="3"/>
    <x v="13"/>
    <x v="0"/>
    <s v="New"/>
    <x v="3"/>
    <x v="7"/>
    <n v="1"/>
    <n v="191.85"/>
    <n v="0.15"/>
    <n v="104.41"/>
    <n v="163.07249999999999"/>
    <n v="104.41"/>
    <n v="58.662499999999994"/>
    <n v="0.35973263425776875"/>
    <n v="2026"/>
    <s v="Q4"/>
    <n v="11"/>
    <s v="Nov"/>
  </r>
  <r>
    <n v="1585"/>
    <d v="2026-11-17T00:00:00"/>
    <n v="2026"/>
    <s v="Q11"/>
    <n v="11"/>
    <x v="10"/>
    <x v="1"/>
    <x v="14"/>
    <x v="2"/>
    <s v="Returning"/>
    <x v="1"/>
    <x v="1"/>
    <n v="4"/>
    <n v="93.99"/>
    <n v="0.1"/>
    <n v="44.07"/>
    <n v="338.36399999999998"/>
    <n v="176.28"/>
    <n v="162.08399999999997"/>
    <n v="0.47902259105578604"/>
    <n v="2026"/>
    <s v="Q4"/>
    <n v="11"/>
    <s v="Nov"/>
  </r>
  <r>
    <n v="2194"/>
    <d v="2026-11-17T00:00:00"/>
    <n v="2026"/>
    <s v="Q11"/>
    <n v="11"/>
    <x v="10"/>
    <x v="3"/>
    <x v="13"/>
    <x v="0"/>
    <s v="Returning"/>
    <x v="2"/>
    <x v="2"/>
    <n v="4"/>
    <n v="36.57"/>
    <n v="0.05"/>
    <n v="13.35"/>
    <n v="138.96600000000001"/>
    <n v="53.4"/>
    <n v="85.566000000000003"/>
    <n v="0.61573334484694098"/>
    <n v="2026"/>
    <s v="Q4"/>
    <n v="11"/>
    <s v="Nov"/>
  </r>
  <r>
    <n v="2221"/>
    <d v="2026-11-17T00:00:00"/>
    <n v="2026"/>
    <s v="Q11"/>
    <n v="11"/>
    <x v="10"/>
    <x v="1"/>
    <x v="12"/>
    <x v="3"/>
    <s v="Returning"/>
    <x v="0"/>
    <x v="6"/>
    <n v="1"/>
    <n v="39.81"/>
    <n v="0.05"/>
    <n v="16.25"/>
    <n v="37.819499999999998"/>
    <n v="16.25"/>
    <n v="21.569499999999998"/>
    <n v="0.57032747656632155"/>
    <n v="2026"/>
    <s v="Q4"/>
    <n v="11"/>
    <s v="Nov"/>
  </r>
  <r>
    <n v="3836"/>
    <d v="2026-11-17T00:00:00"/>
    <n v="2026"/>
    <s v="Q11"/>
    <n v="11"/>
    <x v="10"/>
    <x v="3"/>
    <x v="4"/>
    <x v="2"/>
    <s v="Returning"/>
    <x v="1"/>
    <x v="1"/>
    <n v="1"/>
    <n v="91.43"/>
    <n v="0.1"/>
    <n v="45.06"/>
    <n v="82.287000000000006"/>
    <n v="45.06"/>
    <n v="37.227000000000004"/>
    <n v="0.45240438951474715"/>
    <n v="2026"/>
    <s v="Q4"/>
    <n v="11"/>
    <s v="Nov"/>
  </r>
  <r>
    <n v="4437"/>
    <d v="2026-11-17T00:00:00"/>
    <n v="2026"/>
    <s v="Q11"/>
    <n v="11"/>
    <x v="10"/>
    <x v="2"/>
    <x v="2"/>
    <x v="0"/>
    <s v="Returning"/>
    <x v="4"/>
    <x v="12"/>
    <n v="1"/>
    <n v="122.64"/>
    <n v="0"/>
    <n v="68.58"/>
    <n v="122.64"/>
    <n v="68.58"/>
    <n v="54.06"/>
    <n v="0.44080234833659493"/>
    <n v="2026"/>
    <s v="Q4"/>
    <n v="11"/>
    <s v="Nov"/>
  </r>
  <r>
    <n v="4735"/>
    <d v="2026-11-17T00:00:00"/>
    <n v="2026"/>
    <s v="Q11"/>
    <n v="11"/>
    <x v="10"/>
    <x v="1"/>
    <x v="12"/>
    <x v="0"/>
    <s v="Business"/>
    <x v="0"/>
    <x v="0"/>
    <n v="1"/>
    <n v="80.959999999999994"/>
    <n v="0.1"/>
    <n v="43.86"/>
    <n v="72.86399999999999"/>
    <n v="43.86"/>
    <n v="29.003999999999991"/>
    <n v="0.39805665349143604"/>
    <n v="2026"/>
    <s v="Q4"/>
    <n v="11"/>
    <s v="Nov"/>
  </r>
  <r>
    <n v="554"/>
    <d v="2026-11-18T00:00:00"/>
    <n v="2026"/>
    <s v="Q11"/>
    <n v="11"/>
    <x v="10"/>
    <x v="2"/>
    <x v="5"/>
    <x v="3"/>
    <s v="Business"/>
    <x v="4"/>
    <x v="14"/>
    <n v="1"/>
    <n v="36.380000000000003"/>
    <n v="0.05"/>
    <n v="14.06"/>
    <n v="34.561"/>
    <n v="14.06"/>
    <n v="20.500999999999998"/>
    <n v="0.59318306761957118"/>
    <n v="2026"/>
    <s v="Q4"/>
    <n v="11"/>
    <s v="Nov"/>
  </r>
  <r>
    <n v="1205"/>
    <d v="2026-11-18T00:00:00"/>
    <n v="2026"/>
    <s v="Q11"/>
    <n v="11"/>
    <x v="10"/>
    <x v="3"/>
    <x v="13"/>
    <x v="0"/>
    <s v="Returning"/>
    <x v="0"/>
    <x v="8"/>
    <n v="2"/>
    <n v="100.72"/>
    <n v="0.1"/>
    <n v="51.68"/>
    <n v="181.29599999999999"/>
    <n v="103.36"/>
    <n v="77.935999999999993"/>
    <n v="0.42988262289294854"/>
    <n v="2026"/>
    <s v="Q4"/>
    <n v="11"/>
    <s v="Nov"/>
  </r>
  <r>
    <n v="1979"/>
    <d v="2026-11-18T00:00:00"/>
    <n v="2026"/>
    <s v="Q11"/>
    <n v="11"/>
    <x v="10"/>
    <x v="1"/>
    <x v="11"/>
    <x v="2"/>
    <s v="Returning"/>
    <x v="3"/>
    <x v="19"/>
    <n v="3"/>
    <n v="120.29"/>
    <n v="0"/>
    <n v="62.04"/>
    <n v="360.87"/>
    <n v="186.12"/>
    <n v="174.75"/>
    <n v="0.48424640452240419"/>
    <n v="2026"/>
    <s v="Q4"/>
    <n v="11"/>
    <s v="Nov"/>
  </r>
  <r>
    <n v="2151"/>
    <d v="2026-11-18T00:00:00"/>
    <n v="2026"/>
    <s v="Q11"/>
    <n v="11"/>
    <x v="10"/>
    <x v="1"/>
    <x v="1"/>
    <x v="0"/>
    <s v="New"/>
    <x v="3"/>
    <x v="19"/>
    <n v="2"/>
    <n v="124.18"/>
    <n v="0.15"/>
    <n v="60.72"/>
    <n v="211.10599999999999"/>
    <n v="121.44"/>
    <n v="89.665999999999997"/>
    <n v="0.42474396748552862"/>
    <n v="2026"/>
    <s v="Q4"/>
    <n v="11"/>
    <s v="Nov"/>
  </r>
  <r>
    <n v="2730"/>
    <d v="2026-11-18T00:00:00"/>
    <n v="2026"/>
    <s v="Q11"/>
    <n v="11"/>
    <x v="10"/>
    <x v="0"/>
    <x v="0"/>
    <x v="0"/>
    <s v="Returning"/>
    <x v="1"/>
    <x v="11"/>
    <n v="3"/>
    <n v="154.07"/>
    <n v="0.05"/>
    <n v="77.73"/>
    <n v="439.09949999999998"/>
    <n v="233.19"/>
    <n v="205.90949999999998"/>
    <n v="0.46893585622393102"/>
    <n v="2026"/>
    <s v="Q4"/>
    <n v="11"/>
    <s v="Nov"/>
  </r>
  <r>
    <n v="2779"/>
    <d v="2026-11-18T00:00:00"/>
    <n v="2026"/>
    <s v="Q11"/>
    <n v="11"/>
    <x v="10"/>
    <x v="0"/>
    <x v="15"/>
    <x v="1"/>
    <s v="Business"/>
    <x v="4"/>
    <x v="12"/>
    <n v="4"/>
    <n v="123.4"/>
    <n v="0.05"/>
    <n v="70.930000000000007"/>
    <n v="468.92"/>
    <n v="283.72000000000003"/>
    <n v="185.2"/>
    <n v="0.3949500980977565"/>
    <n v="2026"/>
    <s v="Q4"/>
    <n v="11"/>
    <s v="Nov"/>
  </r>
  <r>
    <n v="2853"/>
    <d v="2026-11-18T00:00:00"/>
    <n v="2026"/>
    <s v="Q11"/>
    <n v="11"/>
    <x v="10"/>
    <x v="2"/>
    <x v="3"/>
    <x v="0"/>
    <s v="New"/>
    <x v="0"/>
    <x v="8"/>
    <n v="1"/>
    <n v="104.64"/>
    <n v="0"/>
    <n v="50.79"/>
    <n v="104.64"/>
    <n v="50.79"/>
    <n v="53.85"/>
    <n v="0.51462155963302758"/>
    <n v="2026"/>
    <s v="Q4"/>
    <n v="11"/>
    <s v="Nov"/>
  </r>
  <r>
    <n v="3825"/>
    <d v="2026-11-18T00:00:00"/>
    <n v="2026"/>
    <s v="Q11"/>
    <n v="11"/>
    <x v="10"/>
    <x v="3"/>
    <x v="8"/>
    <x v="0"/>
    <s v="New"/>
    <x v="2"/>
    <x v="9"/>
    <n v="2"/>
    <n v="46.44"/>
    <n v="0.1"/>
    <n v="18.190000000000001"/>
    <n v="83.591999999999999"/>
    <n v="36.380000000000003"/>
    <n v="47.211999999999996"/>
    <n v="0.56479088908029473"/>
    <n v="2026"/>
    <s v="Q4"/>
    <n v="11"/>
    <s v="Nov"/>
  </r>
  <r>
    <n v="4808"/>
    <d v="2026-11-18T00:00:00"/>
    <n v="2026"/>
    <s v="Q11"/>
    <n v="11"/>
    <x v="10"/>
    <x v="2"/>
    <x v="16"/>
    <x v="0"/>
    <s v="New"/>
    <x v="3"/>
    <x v="13"/>
    <n v="2"/>
    <n v="81.67"/>
    <n v="0.05"/>
    <n v="40.43"/>
    <n v="155.173"/>
    <n v="80.86"/>
    <n v="74.313000000000002"/>
    <n v="0.4789041908063903"/>
    <n v="2026"/>
    <s v="Q4"/>
    <n v="11"/>
    <s v="Nov"/>
  </r>
  <r>
    <n v="5131"/>
    <d v="2026-11-18T00:00:00"/>
    <n v="2026"/>
    <s v="Q11"/>
    <n v="11"/>
    <x v="10"/>
    <x v="3"/>
    <x v="8"/>
    <x v="2"/>
    <s v="New"/>
    <x v="1"/>
    <x v="17"/>
    <n v="3"/>
    <n v="70.599999999999994"/>
    <n v="0.05"/>
    <n v="32.68"/>
    <n v="201.20999999999998"/>
    <n v="98.039999999999992"/>
    <n v="103.16999999999999"/>
    <n v="0.5127478753541076"/>
    <n v="2026"/>
    <s v="Q4"/>
    <n v="11"/>
    <s v="Nov"/>
  </r>
  <r>
    <n v="1502"/>
    <d v="2026-11-19T00:00:00"/>
    <n v="2026"/>
    <s v="Q11"/>
    <n v="11"/>
    <x v="10"/>
    <x v="3"/>
    <x v="7"/>
    <x v="3"/>
    <s v="New"/>
    <x v="4"/>
    <x v="14"/>
    <n v="1"/>
    <n v="35.770000000000003"/>
    <n v="0.15"/>
    <n v="13.69"/>
    <n v="30.404500000000002"/>
    <n v="13.69"/>
    <n v="16.714500000000001"/>
    <n v="0.54973770330049831"/>
    <n v="2026"/>
    <s v="Q4"/>
    <n v="11"/>
    <s v="Nov"/>
  </r>
  <r>
    <n v="2470"/>
    <d v="2026-11-19T00:00:00"/>
    <n v="2026"/>
    <s v="Q11"/>
    <n v="11"/>
    <x v="10"/>
    <x v="1"/>
    <x v="6"/>
    <x v="2"/>
    <s v="Business"/>
    <x v="1"/>
    <x v="1"/>
    <n v="1"/>
    <n v="92.13"/>
    <n v="0.15"/>
    <n v="45.85"/>
    <n v="78.31049999999999"/>
    <n v="45.85"/>
    <n v="32.460499999999989"/>
    <n v="0.41451018701195874"/>
    <n v="2026"/>
    <s v="Q4"/>
    <n v="11"/>
    <s v="Nov"/>
  </r>
  <r>
    <n v="3452"/>
    <d v="2026-11-19T00:00:00"/>
    <n v="2026"/>
    <s v="Q11"/>
    <n v="11"/>
    <x v="10"/>
    <x v="1"/>
    <x v="12"/>
    <x v="0"/>
    <s v="Returning"/>
    <x v="1"/>
    <x v="11"/>
    <n v="5"/>
    <n v="151.09"/>
    <n v="0.05"/>
    <n v="79.33"/>
    <n v="717.67750000000001"/>
    <n v="396.65"/>
    <n v="321.02750000000003"/>
    <n v="0.44731442744129507"/>
    <n v="2026"/>
    <s v="Q4"/>
    <n v="11"/>
    <s v="Nov"/>
  </r>
  <r>
    <n v="4207"/>
    <d v="2026-11-19T00:00:00"/>
    <n v="2026"/>
    <s v="Q11"/>
    <n v="11"/>
    <x v="10"/>
    <x v="1"/>
    <x v="12"/>
    <x v="0"/>
    <s v="New"/>
    <x v="0"/>
    <x v="8"/>
    <n v="2"/>
    <n v="103.99"/>
    <n v="0"/>
    <n v="50.36"/>
    <n v="207.98"/>
    <n v="100.72"/>
    <n v="107.25999999999999"/>
    <n v="0.51572266564092695"/>
    <n v="2026"/>
    <s v="Q4"/>
    <n v="11"/>
    <s v="Nov"/>
  </r>
  <r>
    <n v="695"/>
    <d v="2026-11-20T00:00:00"/>
    <n v="2026"/>
    <s v="Q11"/>
    <n v="11"/>
    <x v="10"/>
    <x v="2"/>
    <x v="3"/>
    <x v="0"/>
    <s v="Returning"/>
    <x v="2"/>
    <x v="2"/>
    <n v="1"/>
    <n v="36.909999999999997"/>
    <n v="0.1"/>
    <n v="13.43"/>
    <n v="33.219000000000001"/>
    <n v="13.43"/>
    <n v="19.789000000000001"/>
    <n v="0.59571329660736327"/>
    <n v="2026"/>
    <s v="Q4"/>
    <n v="11"/>
    <s v="Nov"/>
  </r>
  <r>
    <n v="1127"/>
    <d v="2026-11-20T00:00:00"/>
    <n v="2026"/>
    <s v="Q11"/>
    <n v="11"/>
    <x v="10"/>
    <x v="0"/>
    <x v="0"/>
    <x v="3"/>
    <s v="New"/>
    <x v="0"/>
    <x v="0"/>
    <n v="2"/>
    <n v="81.02"/>
    <n v="0"/>
    <n v="43.22"/>
    <n v="162.04"/>
    <n v="86.44"/>
    <n v="75.599999999999994"/>
    <n v="0.46655146877314241"/>
    <n v="2026"/>
    <s v="Q4"/>
    <n v="11"/>
    <s v="Nov"/>
  </r>
  <r>
    <n v="1174"/>
    <d v="2026-11-20T00:00:00"/>
    <n v="2026"/>
    <s v="Q11"/>
    <n v="11"/>
    <x v="10"/>
    <x v="0"/>
    <x v="0"/>
    <x v="3"/>
    <s v="New"/>
    <x v="2"/>
    <x v="18"/>
    <n v="3"/>
    <n v="164.36"/>
    <n v="0.05"/>
    <n v="88.7"/>
    <n v="468.42600000000004"/>
    <n v="266.10000000000002"/>
    <n v="202.32600000000002"/>
    <n v="0.43192734818306416"/>
    <n v="2026"/>
    <s v="Q4"/>
    <n v="11"/>
    <s v="Nov"/>
  </r>
  <r>
    <n v="3968"/>
    <d v="2026-11-20T00:00:00"/>
    <n v="2026"/>
    <s v="Q11"/>
    <n v="11"/>
    <x v="10"/>
    <x v="1"/>
    <x v="11"/>
    <x v="1"/>
    <s v="Business"/>
    <x v="4"/>
    <x v="16"/>
    <n v="5"/>
    <n v="51.36"/>
    <n v="0.1"/>
    <n v="22.45"/>
    <n v="231.12"/>
    <n v="112.25"/>
    <n v="118.87"/>
    <n v="0.51432156455520939"/>
    <n v="2026"/>
    <s v="Q4"/>
    <n v="11"/>
    <s v="Nov"/>
  </r>
  <r>
    <n v="4049"/>
    <d v="2026-11-20T00:00:00"/>
    <n v="2026"/>
    <s v="Q11"/>
    <n v="11"/>
    <x v="10"/>
    <x v="2"/>
    <x v="16"/>
    <x v="3"/>
    <s v="Returning"/>
    <x v="2"/>
    <x v="2"/>
    <n v="1"/>
    <n v="36.590000000000003"/>
    <n v="0"/>
    <n v="13.73"/>
    <n v="36.590000000000003"/>
    <n v="13.73"/>
    <n v="22.860000000000003"/>
    <n v="0.62476086362394101"/>
    <n v="2026"/>
    <s v="Q4"/>
    <n v="11"/>
    <s v="Nov"/>
  </r>
  <r>
    <n v="3"/>
    <d v="2026-11-21T00:00:00"/>
    <n v="2026"/>
    <s v="Q11"/>
    <n v="11"/>
    <x v="10"/>
    <x v="3"/>
    <x v="7"/>
    <x v="2"/>
    <s v="Returning"/>
    <x v="3"/>
    <x v="19"/>
    <n v="5"/>
    <n v="122.33"/>
    <n v="0.15"/>
    <n v="58.98"/>
    <n v="519.90249999999992"/>
    <n v="294.89999999999998"/>
    <n v="225.00249999999994"/>
    <n v="0.43277826130861069"/>
    <n v="2026"/>
    <s v="Q4"/>
    <n v="11"/>
    <s v="Nov"/>
  </r>
  <r>
    <n v="1603"/>
    <d v="2026-11-21T00:00:00"/>
    <n v="2026"/>
    <s v="Q11"/>
    <n v="11"/>
    <x v="10"/>
    <x v="3"/>
    <x v="8"/>
    <x v="0"/>
    <s v="Returning"/>
    <x v="3"/>
    <x v="13"/>
    <n v="1"/>
    <n v="83.49"/>
    <n v="0.05"/>
    <n v="39.659999999999997"/>
    <n v="79.315499999999986"/>
    <n v="39.659999999999997"/>
    <n v="39.655499999999989"/>
    <n v="0.49997163227868446"/>
    <n v="2026"/>
    <s v="Q4"/>
    <n v="11"/>
    <s v="Nov"/>
  </r>
  <r>
    <n v="2073"/>
    <d v="2026-11-21T00:00:00"/>
    <n v="2026"/>
    <s v="Q11"/>
    <n v="11"/>
    <x v="10"/>
    <x v="1"/>
    <x v="12"/>
    <x v="0"/>
    <s v="New"/>
    <x v="0"/>
    <x v="4"/>
    <n v="2"/>
    <n v="51.48"/>
    <n v="0.1"/>
    <n v="22.51"/>
    <n v="92.664000000000001"/>
    <n v="45.02"/>
    <n v="47.643999999999998"/>
    <n v="0.51415868082534744"/>
    <n v="2026"/>
    <s v="Q4"/>
    <n v="11"/>
    <s v="Nov"/>
  </r>
  <r>
    <n v="2487"/>
    <d v="2026-11-21T00:00:00"/>
    <n v="2026"/>
    <s v="Q11"/>
    <n v="11"/>
    <x v="10"/>
    <x v="2"/>
    <x v="2"/>
    <x v="3"/>
    <s v="New"/>
    <x v="3"/>
    <x v="19"/>
    <n v="1"/>
    <n v="123.43"/>
    <n v="0.15"/>
    <n v="60.8"/>
    <n v="104.91550000000001"/>
    <n v="60.8"/>
    <n v="44.115500000000011"/>
    <n v="0.42048601017008935"/>
    <n v="2026"/>
    <s v="Q4"/>
    <n v="11"/>
    <s v="Nov"/>
  </r>
  <r>
    <n v="3407"/>
    <d v="2026-11-21T00:00:00"/>
    <n v="2026"/>
    <s v="Q11"/>
    <n v="11"/>
    <x v="10"/>
    <x v="3"/>
    <x v="7"/>
    <x v="0"/>
    <s v="New"/>
    <x v="2"/>
    <x v="18"/>
    <n v="1"/>
    <n v="164.85"/>
    <n v="0.1"/>
    <n v="89.4"/>
    <n v="148.36500000000001"/>
    <n v="89.4"/>
    <n v="58.965000000000003"/>
    <n v="0.39743200889697705"/>
    <n v="2026"/>
    <s v="Q4"/>
    <n v="11"/>
    <s v="Nov"/>
  </r>
  <r>
    <n v="4052"/>
    <d v="2026-11-21T00:00:00"/>
    <n v="2026"/>
    <s v="Q11"/>
    <n v="11"/>
    <x v="10"/>
    <x v="0"/>
    <x v="0"/>
    <x v="0"/>
    <s v="New"/>
    <x v="2"/>
    <x v="9"/>
    <n v="1"/>
    <n v="46.82"/>
    <n v="0.2"/>
    <n v="18.27"/>
    <n v="37.456000000000003"/>
    <n v="18.27"/>
    <n v="19.186000000000003"/>
    <n v="0.51222768047842804"/>
    <n v="2026"/>
    <s v="Q4"/>
    <n v="11"/>
    <s v="Nov"/>
  </r>
  <r>
    <n v="119"/>
    <d v="2026-11-22T00:00:00"/>
    <n v="2026"/>
    <s v="Q11"/>
    <n v="11"/>
    <x v="10"/>
    <x v="0"/>
    <x v="9"/>
    <x v="0"/>
    <s v="New"/>
    <x v="4"/>
    <x v="10"/>
    <n v="1"/>
    <n v="41.16"/>
    <n v="0.1"/>
    <n v="14.82"/>
    <n v="37.043999999999997"/>
    <n v="14.82"/>
    <n v="22.223999999999997"/>
    <n v="0.59993521218011014"/>
    <n v="2026"/>
    <s v="Q4"/>
    <n v="11"/>
    <s v="Nov"/>
  </r>
  <r>
    <n v="298"/>
    <d v="2026-11-22T00:00:00"/>
    <n v="2026"/>
    <s v="Q11"/>
    <n v="11"/>
    <x v="10"/>
    <x v="1"/>
    <x v="12"/>
    <x v="3"/>
    <s v="New"/>
    <x v="3"/>
    <x v="7"/>
    <n v="1"/>
    <n v="196.08"/>
    <n v="0.1"/>
    <n v="104.19"/>
    <n v="176.47200000000001"/>
    <n v="104.19"/>
    <n v="72.282000000000011"/>
    <n v="0.40959472324221408"/>
    <n v="2026"/>
    <s v="Q4"/>
    <n v="11"/>
    <s v="Nov"/>
  </r>
  <r>
    <n v="419"/>
    <d v="2026-11-22T00:00:00"/>
    <n v="2026"/>
    <s v="Q11"/>
    <n v="11"/>
    <x v="10"/>
    <x v="3"/>
    <x v="8"/>
    <x v="2"/>
    <s v="New"/>
    <x v="3"/>
    <x v="7"/>
    <n v="1"/>
    <n v="192.62"/>
    <n v="0.1"/>
    <n v="105.97"/>
    <n v="173.358"/>
    <n v="105.97"/>
    <n v="67.388000000000005"/>
    <n v="0.38872160500236508"/>
    <n v="2026"/>
    <s v="Q4"/>
    <n v="11"/>
    <s v="Nov"/>
  </r>
  <r>
    <n v="1181"/>
    <d v="2026-11-22T00:00:00"/>
    <n v="2026"/>
    <s v="Q11"/>
    <n v="11"/>
    <x v="10"/>
    <x v="1"/>
    <x v="12"/>
    <x v="3"/>
    <s v="New"/>
    <x v="0"/>
    <x v="8"/>
    <n v="2"/>
    <n v="102.87"/>
    <n v="0.05"/>
    <n v="51.69"/>
    <n v="195.453"/>
    <n v="103.38"/>
    <n v="92.073000000000008"/>
    <n v="0.4710748875688785"/>
    <n v="2026"/>
    <s v="Q4"/>
    <n v="11"/>
    <s v="Nov"/>
  </r>
  <r>
    <n v="1924"/>
    <d v="2026-11-22T00:00:00"/>
    <n v="2026"/>
    <s v="Q11"/>
    <n v="11"/>
    <x v="10"/>
    <x v="0"/>
    <x v="15"/>
    <x v="0"/>
    <s v="New"/>
    <x v="0"/>
    <x v="4"/>
    <n v="3"/>
    <n v="50.99"/>
    <n v="0.2"/>
    <n v="22.53"/>
    <n v="122.376"/>
    <n v="67.59"/>
    <n v="54.786000000000001"/>
    <n v="0.44768582074916652"/>
    <n v="2026"/>
    <s v="Q4"/>
    <n v="11"/>
    <s v="Nov"/>
  </r>
  <r>
    <n v="3829"/>
    <d v="2026-11-22T00:00:00"/>
    <n v="2026"/>
    <s v="Q11"/>
    <n v="11"/>
    <x v="10"/>
    <x v="1"/>
    <x v="12"/>
    <x v="2"/>
    <s v="New"/>
    <x v="0"/>
    <x v="6"/>
    <n v="1"/>
    <n v="39.94"/>
    <n v="0.1"/>
    <n v="16.89"/>
    <n v="35.945999999999998"/>
    <n v="16.89"/>
    <n v="19.055999999999997"/>
    <n v="0.53012852612251704"/>
    <n v="2026"/>
    <s v="Q4"/>
    <n v="11"/>
    <s v="Nov"/>
  </r>
  <r>
    <n v="5065"/>
    <d v="2026-11-22T00:00:00"/>
    <n v="2026"/>
    <s v="Q11"/>
    <n v="11"/>
    <x v="10"/>
    <x v="3"/>
    <x v="8"/>
    <x v="0"/>
    <s v="New"/>
    <x v="2"/>
    <x v="18"/>
    <n v="2"/>
    <n v="166.15"/>
    <n v="0"/>
    <n v="86.42"/>
    <n v="332.3"/>
    <n v="172.84"/>
    <n v="159.46"/>
    <n v="0.47986758952753539"/>
    <n v="2026"/>
    <s v="Q4"/>
    <n v="11"/>
    <s v="Nov"/>
  </r>
  <r>
    <n v="5146"/>
    <d v="2026-11-22T00:00:00"/>
    <n v="2026"/>
    <s v="Q11"/>
    <n v="11"/>
    <x v="10"/>
    <x v="1"/>
    <x v="6"/>
    <x v="0"/>
    <s v="New"/>
    <x v="4"/>
    <x v="14"/>
    <n v="1"/>
    <n v="35.79"/>
    <n v="0.1"/>
    <n v="14.17"/>
    <n v="32.210999999999999"/>
    <n v="14.17"/>
    <n v="18.040999999999997"/>
    <n v="0.56008816863804278"/>
    <n v="2026"/>
    <s v="Q4"/>
    <n v="11"/>
    <s v="Nov"/>
  </r>
  <r>
    <n v="320"/>
    <d v="2026-11-23T00:00:00"/>
    <n v="2026"/>
    <s v="Q11"/>
    <n v="11"/>
    <x v="10"/>
    <x v="2"/>
    <x v="2"/>
    <x v="0"/>
    <s v="New"/>
    <x v="3"/>
    <x v="7"/>
    <n v="5"/>
    <n v="196.53"/>
    <n v="0.15"/>
    <n v="105.01"/>
    <n v="835.25249999999994"/>
    <n v="525.05000000000007"/>
    <n v="310.20249999999987"/>
    <n v="0.37138769414039452"/>
    <n v="2026"/>
    <s v="Q4"/>
    <n v="11"/>
    <s v="Nov"/>
  </r>
  <r>
    <n v="1250"/>
    <d v="2026-11-23T00:00:00"/>
    <n v="2026"/>
    <s v="Q11"/>
    <n v="11"/>
    <x v="10"/>
    <x v="1"/>
    <x v="12"/>
    <x v="0"/>
    <s v="New"/>
    <x v="2"/>
    <x v="2"/>
    <n v="6"/>
    <n v="36.35"/>
    <n v="0"/>
    <n v="13.24"/>
    <n v="218.10000000000002"/>
    <n v="79.44"/>
    <n v="138.66000000000003"/>
    <n v="0.63576341127922975"/>
    <n v="2026"/>
    <s v="Q4"/>
    <n v="11"/>
    <s v="Nov"/>
  </r>
  <r>
    <n v="2584"/>
    <d v="2026-11-23T00:00:00"/>
    <n v="2026"/>
    <s v="Q11"/>
    <n v="11"/>
    <x v="10"/>
    <x v="1"/>
    <x v="6"/>
    <x v="1"/>
    <s v="Returning"/>
    <x v="3"/>
    <x v="7"/>
    <n v="15"/>
    <n v="192.23"/>
    <n v="0.15"/>
    <n v="106.34"/>
    <n v="2450.9324999999999"/>
    <n v="1595.1000000000001"/>
    <n v="855.83249999999975"/>
    <n v="0.34918648310387979"/>
    <n v="2026"/>
    <s v="Q4"/>
    <n v="11"/>
    <s v="Nov"/>
  </r>
  <r>
    <n v="2717"/>
    <d v="2026-11-23T00:00:00"/>
    <n v="2026"/>
    <s v="Q11"/>
    <n v="11"/>
    <x v="10"/>
    <x v="1"/>
    <x v="12"/>
    <x v="0"/>
    <s v="New"/>
    <x v="2"/>
    <x v="18"/>
    <n v="2"/>
    <n v="167.9"/>
    <n v="0.15"/>
    <n v="89.55"/>
    <n v="285.43"/>
    <n v="179.1"/>
    <n v="106.33000000000001"/>
    <n v="0.37252566303471957"/>
    <n v="2026"/>
    <s v="Q4"/>
    <n v="11"/>
    <s v="Nov"/>
  </r>
  <r>
    <n v="2737"/>
    <d v="2026-11-23T00:00:00"/>
    <n v="2026"/>
    <s v="Q11"/>
    <n v="11"/>
    <x v="10"/>
    <x v="1"/>
    <x v="6"/>
    <x v="0"/>
    <s v="Business"/>
    <x v="3"/>
    <x v="13"/>
    <n v="2"/>
    <n v="80.709999999999994"/>
    <n v="0.1"/>
    <n v="39.33"/>
    <n v="145.27799999999999"/>
    <n v="78.66"/>
    <n v="66.617999999999995"/>
    <n v="0.45855532152149669"/>
    <n v="2026"/>
    <s v="Q4"/>
    <n v="11"/>
    <s v="Nov"/>
  </r>
  <r>
    <n v="3021"/>
    <d v="2026-11-23T00:00:00"/>
    <n v="2026"/>
    <s v="Q11"/>
    <n v="11"/>
    <x v="10"/>
    <x v="0"/>
    <x v="15"/>
    <x v="0"/>
    <s v="Business"/>
    <x v="1"/>
    <x v="17"/>
    <n v="1"/>
    <n v="71.66"/>
    <n v="0.2"/>
    <n v="31.83"/>
    <n v="57.328000000000003"/>
    <n v="31.83"/>
    <n v="25.498000000000005"/>
    <n v="0.44477393245883345"/>
    <n v="2026"/>
    <s v="Q4"/>
    <n v="11"/>
    <s v="Nov"/>
  </r>
  <r>
    <n v="5199"/>
    <d v="2026-11-23T00:00:00"/>
    <n v="2026"/>
    <s v="Q11"/>
    <n v="11"/>
    <x v="10"/>
    <x v="2"/>
    <x v="3"/>
    <x v="0"/>
    <s v="Returning"/>
    <x v="3"/>
    <x v="19"/>
    <n v="5"/>
    <n v="125.23"/>
    <n v="0.05"/>
    <n v="59.84"/>
    <n v="594.84249999999997"/>
    <n v="299.20000000000005"/>
    <n v="295.64249999999993"/>
    <n v="0.49700971265503041"/>
    <n v="2026"/>
    <s v="Q4"/>
    <n v="11"/>
    <s v="Nov"/>
  </r>
  <r>
    <n v="1202"/>
    <d v="2026-11-24T00:00:00"/>
    <n v="2026"/>
    <s v="Q11"/>
    <n v="11"/>
    <x v="10"/>
    <x v="0"/>
    <x v="15"/>
    <x v="3"/>
    <s v="Returning"/>
    <x v="1"/>
    <x v="1"/>
    <n v="2"/>
    <n v="91.33"/>
    <n v="0.15"/>
    <n v="45.45"/>
    <n v="155.261"/>
    <n v="90.9"/>
    <n v="64.36099999999999"/>
    <n v="0.41453423589954974"/>
    <n v="2026"/>
    <s v="Q4"/>
    <n v="11"/>
    <s v="Nov"/>
  </r>
  <r>
    <n v="1365"/>
    <d v="2026-11-24T00:00:00"/>
    <n v="2026"/>
    <s v="Q11"/>
    <n v="11"/>
    <x v="10"/>
    <x v="0"/>
    <x v="0"/>
    <x v="3"/>
    <s v="New"/>
    <x v="1"/>
    <x v="11"/>
    <n v="4"/>
    <n v="155.91"/>
    <n v="0"/>
    <n v="79.91"/>
    <n v="623.64"/>
    <n v="319.64"/>
    <n v="304"/>
    <n v="0.48746071451478418"/>
    <n v="2026"/>
    <s v="Q4"/>
    <n v="11"/>
    <s v="Nov"/>
  </r>
  <r>
    <n v="2575"/>
    <d v="2026-11-24T00:00:00"/>
    <n v="2026"/>
    <s v="Q11"/>
    <n v="11"/>
    <x v="10"/>
    <x v="2"/>
    <x v="10"/>
    <x v="2"/>
    <s v="Returning"/>
    <x v="4"/>
    <x v="10"/>
    <n v="1"/>
    <n v="39.42"/>
    <n v="0"/>
    <n v="14.63"/>
    <n v="39.42"/>
    <n v="14.63"/>
    <n v="24.79"/>
    <n v="0.62886859462201927"/>
    <n v="2026"/>
    <s v="Q4"/>
    <n v="11"/>
    <s v="Nov"/>
  </r>
  <r>
    <n v="2673"/>
    <d v="2026-11-24T00:00:00"/>
    <n v="2026"/>
    <s v="Q11"/>
    <n v="11"/>
    <x v="10"/>
    <x v="2"/>
    <x v="2"/>
    <x v="0"/>
    <s v="Returning"/>
    <x v="0"/>
    <x v="4"/>
    <n v="2"/>
    <n v="51.56"/>
    <n v="0.05"/>
    <n v="22.7"/>
    <n v="97.963999999999999"/>
    <n v="45.4"/>
    <n v="52.564"/>
    <n v="0.5365644522477645"/>
    <n v="2026"/>
    <s v="Q4"/>
    <n v="11"/>
    <s v="Nov"/>
  </r>
  <r>
    <n v="4145"/>
    <d v="2026-11-24T00:00:00"/>
    <n v="2026"/>
    <s v="Q11"/>
    <n v="11"/>
    <x v="10"/>
    <x v="0"/>
    <x v="0"/>
    <x v="0"/>
    <s v="Returning"/>
    <x v="3"/>
    <x v="19"/>
    <n v="1"/>
    <n v="120.49"/>
    <n v="0.15"/>
    <n v="61.22"/>
    <n v="102.4165"/>
    <n v="61.22"/>
    <n v="41.1965"/>
    <n v="0.40224475548373556"/>
    <n v="2026"/>
    <s v="Q4"/>
    <n v="11"/>
    <s v="Nov"/>
  </r>
  <r>
    <n v="4610"/>
    <d v="2026-11-24T00:00:00"/>
    <n v="2026"/>
    <s v="Q11"/>
    <n v="11"/>
    <x v="10"/>
    <x v="2"/>
    <x v="16"/>
    <x v="2"/>
    <s v="Returning"/>
    <x v="1"/>
    <x v="11"/>
    <n v="2"/>
    <n v="153.96"/>
    <n v="0"/>
    <n v="79.33"/>
    <n v="307.92"/>
    <n v="158.66"/>
    <n v="149.26000000000002"/>
    <n v="0.48473629514159527"/>
    <n v="2026"/>
    <s v="Q4"/>
    <n v="11"/>
    <s v="Nov"/>
  </r>
  <r>
    <n v="4721"/>
    <d v="2026-11-24T00:00:00"/>
    <n v="2026"/>
    <s v="Q11"/>
    <n v="11"/>
    <x v="10"/>
    <x v="2"/>
    <x v="16"/>
    <x v="2"/>
    <s v="New"/>
    <x v="0"/>
    <x v="6"/>
    <n v="1"/>
    <n v="39.85"/>
    <n v="0"/>
    <n v="16.3"/>
    <n v="39.85"/>
    <n v="16.3"/>
    <n v="23.55"/>
    <n v="0.59096612296110418"/>
    <n v="2026"/>
    <s v="Q4"/>
    <n v="11"/>
    <s v="Nov"/>
  </r>
  <r>
    <n v="324"/>
    <d v="2026-11-25T00:00:00"/>
    <n v="2026"/>
    <s v="Q11"/>
    <n v="11"/>
    <x v="10"/>
    <x v="3"/>
    <x v="13"/>
    <x v="3"/>
    <s v="Returning"/>
    <x v="0"/>
    <x v="8"/>
    <n v="2"/>
    <n v="103.88"/>
    <n v="0.15"/>
    <n v="49.26"/>
    <n v="176.59599999999998"/>
    <n v="98.52"/>
    <n v="78.075999999999979"/>
    <n v="0.44211646922920106"/>
    <n v="2026"/>
    <s v="Q4"/>
    <n v="11"/>
    <s v="Nov"/>
  </r>
  <r>
    <n v="559"/>
    <d v="2026-11-25T00:00:00"/>
    <n v="2026"/>
    <s v="Q11"/>
    <n v="11"/>
    <x v="10"/>
    <x v="3"/>
    <x v="7"/>
    <x v="0"/>
    <s v="Returning"/>
    <x v="2"/>
    <x v="15"/>
    <n v="2"/>
    <n v="134.19"/>
    <n v="0.1"/>
    <n v="65.39"/>
    <n v="241.542"/>
    <n v="130.78"/>
    <n v="110.762"/>
    <n v="0.45856207202060095"/>
    <n v="2026"/>
    <s v="Q4"/>
    <n v="11"/>
    <s v="Nov"/>
  </r>
  <r>
    <n v="1108"/>
    <d v="2026-11-25T00:00:00"/>
    <n v="2026"/>
    <s v="Q11"/>
    <n v="11"/>
    <x v="10"/>
    <x v="1"/>
    <x v="1"/>
    <x v="3"/>
    <s v="New"/>
    <x v="2"/>
    <x v="2"/>
    <n v="1"/>
    <n v="37.06"/>
    <n v="0.1"/>
    <n v="13.18"/>
    <n v="33.354000000000006"/>
    <n v="13.18"/>
    <n v="20.174000000000007"/>
    <n v="0.6048449961024166"/>
    <n v="2026"/>
    <s v="Q4"/>
    <n v="11"/>
    <s v="Nov"/>
  </r>
  <r>
    <n v="1344"/>
    <d v="2026-11-25T00:00:00"/>
    <n v="2026"/>
    <s v="Q11"/>
    <n v="11"/>
    <x v="10"/>
    <x v="2"/>
    <x v="10"/>
    <x v="0"/>
    <s v="New"/>
    <x v="2"/>
    <x v="15"/>
    <n v="4"/>
    <n v="135.21"/>
    <n v="0.05"/>
    <n v="68.64"/>
    <n v="513.798"/>
    <n v="274.56"/>
    <n v="239.238"/>
    <n v="0.46562656919645462"/>
    <n v="2026"/>
    <s v="Q4"/>
    <n v="11"/>
    <s v="Nov"/>
  </r>
  <r>
    <n v="1922"/>
    <d v="2026-11-25T00:00:00"/>
    <n v="2026"/>
    <s v="Q11"/>
    <n v="11"/>
    <x v="10"/>
    <x v="0"/>
    <x v="9"/>
    <x v="3"/>
    <s v="Returning"/>
    <x v="1"/>
    <x v="3"/>
    <n v="2"/>
    <n v="145.77000000000001"/>
    <n v="0.1"/>
    <n v="78.14"/>
    <n v="262.38600000000002"/>
    <n v="156.28"/>
    <n v="106.10600000000002"/>
    <n v="0.40438895367893107"/>
    <n v="2026"/>
    <s v="Q4"/>
    <n v="11"/>
    <s v="Nov"/>
  </r>
  <r>
    <n v="2343"/>
    <d v="2026-11-25T00:00:00"/>
    <n v="2026"/>
    <s v="Q11"/>
    <n v="11"/>
    <x v="10"/>
    <x v="0"/>
    <x v="15"/>
    <x v="2"/>
    <s v="New"/>
    <x v="3"/>
    <x v="19"/>
    <n v="1"/>
    <n v="121.53"/>
    <n v="0.15"/>
    <n v="62.14"/>
    <n v="103.3005"/>
    <n v="62.14"/>
    <n v="41.160499999999999"/>
    <n v="0.39845402490791426"/>
    <n v="2026"/>
    <s v="Q4"/>
    <n v="11"/>
    <s v="Nov"/>
  </r>
  <r>
    <n v="2466"/>
    <d v="2026-11-25T00:00:00"/>
    <n v="2026"/>
    <s v="Q11"/>
    <n v="11"/>
    <x v="10"/>
    <x v="2"/>
    <x v="2"/>
    <x v="0"/>
    <s v="Business"/>
    <x v="0"/>
    <x v="6"/>
    <n v="2"/>
    <n v="40.51"/>
    <n v="0.05"/>
    <n v="16.45"/>
    <n v="76.968999999999994"/>
    <n v="32.9"/>
    <n v="44.068999999999996"/>
    <n v="0.5725551845548208"/>
    <n v="2026"/>
    <s v="Q4"/>
    <n v="11"/>
    <s v="Nov"/>
  </r>
  <r>
    <n v="2647"/>
    <d v="2026-11-25T00:00:00"/>
    <n v="2026"/>
    <s v="Q11"/>
    <n v="11"/>
    <x v="10"/>
    <x v="2"/>
    <x v="5"/>
    <x v="0"/>
    <s v="New"/>
    <x v="1"/>
    <x v="17"/>
    <n v="1"/>
    <n v="70.099999999999994"/>
    <n v="0.15"/>
    <n v="32.28"/>
    <n v="59.584999999999994"/>
    <n v="32.28"/>
    <n v="27.304999999999993"/>
    <n v="0.45825291600234952"/>
    <n v="2026"/>
    <s v="Q4"/>
    <n v="11"/>
    <s v="Nov"/>
  </r>
  <r>
    <n v="2958"/>
    <d v="2026-11-25T00:00:00"/>
    <n v="2026"/>
    <s v="Q11"/>
    <n v="11"/>
    <x v="10"/>
    <x v="1"/>
    <x v="12"/>
    <x v="3"/>
    <s v="New"/>
    <x v="1"/>
    <x v="3"/>
    <n v="1"/>
    <n v="144.25"/>
    <n v="0.1"/>
    <n v="79.55"/>
    <n v="129.82500000000002"/>
    <n v="79.55"/>
    <n v="50.27500000000002"/>
    <n v="0.38725207009435791"/>
    <n v="2026"/>
    <s v="Q4"/>
    <n v="11"/>
    <s v="Nov"/>
  </r>
  <r>
    <n v="3527"/>
    <d v="2026-11-25T00:00:00"/>
    <n v="2026"/>
    <s v="Q11"/>
    <n v="11"/>
    <x v="10"/>
    <x v="1"/>
    <x v="6"/>
    <x v="3"/>
    <s v="Returning"/>
    <x v="1"/>
    <x v="3"/>
    <n v="4"/>
    <n v="146.19"/>
    <n v="0.1"/>
    <n v="79.569999999999993"/>
    <n v="526.28399999999999"/>
    <n v="318.27999999999997"/>
    <n v="208.00400000000002"/>
    <n v="0.39523147198090769"/>
    <n v="2026"/>
    <s v="Q4"/>
    <n v="11"/>
    <s v="Nov"/>
  </r>
  <r>
    <n v="3729"/>
    <d v="2026-11-25T00:00:00"/>
    <n v="2026"/>
    <s v="Q11"/>
    <n v="11"/>
    <x v="10"/>
    <x v="0"/>
    <x v="9"/>
    <x v="0"/>
    <s v="New"/>
    <x v="3"/>
    <x v="13"/>
    <n v="1"/>
    <n v="81.89"/>
    <n v="0.05"/>
    <n v="38.33"/>
    <n v="77.79549999999999"/>
    <n v="38.33"/>
    <n v="39.465499999999992"/>
    <n v="0.50729797996028048"/>
    <n v="2026"/>
    <s v="Q4"/>
    <n v="11"/>
    <s v="Nov"/>
  </r>
  <r>
    <n v="4961"/>
    <d v="2026-11-25T00:00:00"/>
    <n v="2026"/>
    <s v="Q11"/>
    <n v="11"/>
    <x v="10"/>
    <x v="2"/>
    <x v="2"/>
    <x v="2"/>
    <s v="New"/>
    <x v="3"/>
    <x v="7"/>
    <n v="2"/>
    <n v="194.78"/>
    <n v="0.15"/>
    <n v="102.51"/>
    <n v="331.12599999999998"/>
    <n v="205.02"/>
    <n v="126.10599999999997"/>
    <n v="0.38083992196324051"/>
    <n v="2026"/>
    <s v="Q4"/>
    <n v="11"/>
    <s v="Nov"/>
  </r>
  <r>
    <n v="5034"/>
    <d v="2026-11-25T00:00:00"/>
    <n v="2026"/>
    <s v="Q11"/>
    <n v="11"/>
    <x v="10"/>
    <x v="1"/>
    <x v="14"/>
    <x v="0"/>
    <s v="Returning"/>
    <x v="1"/>
    <x v="3"/>
    <n v="1"/>
    <n v="141.63"/>
    <n v="0.05"/>
    <n v="77.17"/>
    <n v="134.54849999999999"/>
    <n v="77.17"/>
    <n v="57.378499999999988"/>
    <n v="0.42645217152179321"/>
    <n v="2026"/>
    <s v="Q4"/>
    <n v="11"/>
    <s v="Nov"/>
  </r>
  <r>
    <n v="343"/>
    <d v="2026-11-26T00:00:00"/>
    <n v="2026"/>
    <s v="Q11"/>
    <n v="11"/>
    <x v="10"/>
    <x v="2"/>
    <x v="16"/>
    <x v="0"/>
    <s v="Returning"/>
    <x v="0"/>
    <x v="6"/>
    <n v="1"/>
    <n v="40.86"/>
    <n v="0.05"/>
    <n v="17.14"/>
    <n v="38.817"/>
    <n v="17.14"/>
    <n v="21.677"/>
    <n v="0.55844088930107938"/>
    <n v="2026"/>
    <s v="Q4"/>
    <n v="11"/>
    <s v="Nov"/>
  </r>
  <r>
    <n v="405"/>
    <d v="2026-11-26T00:00:00"/>
    <n v="2026"/>
    <s v="Q11"/>
    <n v="11"/>
    <x v="10"/>
    <x v="3"/>
    <x v="8"/>
    <x v="0"/>
    <s v="New"/>
    <x v="1"/>
    <x v="3"/>
    <n v="1"/>
    <n v="141.61000000000001"/>
    <n v="0.05"/>
    <n v="77.7"/>
    <n v="134.52950000000001"/>
    <n v="77.7"/>
    <n v="56.82950000000001"/>
    <n v="0.42243151130421214"/>
    <n v="2026"/>
    <s v="Q4"/>
    <n v="11"/>
    <s v="Nov"/>
  </r>
  <r>
    <n v="485"/>
    <d v="2026-11-26T00:00:00"/>
    <n v="2026"/>
    <s v="Q11"/>
    <n v="11"/>
    <x v="10"/>
    <x v="3"/>
    <x v="7"/>
    <x v="0"/>
    <s v="New"/>
    <x v="3"/>
    <x v="19"/>
    <n v="2"/>
    <n v="122.15"/>
    <n v="0.1"/>
    <n v="61.15"/>
    <n v="219.87"/>
    <n v="122.3"/>
    <n v="97.570000000000007"/>
    <n v="0.44376222313185065"/>
    <n v="2026"/>
    <s v="Q4"/>
    <n v="11"/>
    <s v="Nov"/>
  </r>
  <r>
    <n v="807"/>
    <d v="2026-11-26T00:00:00"/>
    <n v="2026"/>
    <s v="Q11"/>
    <n v="11"/>
    <x v="10"/>
    <x v="2"/>
    <x v="5"/>
    <x v="2"/>
    <s v="Returning"/>
    <x v="2"/>
    <x v="15"/>
    <n v="5"/>
    <n v="130.24"/>
    <n v="0.1"/>
    <n v="66.75"/>
    <n v="586.08000000000004"/>
    <n v="333.75"/>
    <n v="252.33000000000004"/>
    <n v="0.43053849303849306"/>
    <n v="2026"/>
    <s v="Q4"/>
    <n v="11"/>
    <s v="Nov"/>
  </r>
  <r>
    <n v="1666"/>
    <d v="2026-11-26T00:00:00"/>
    <n v="2026"/>
    <s v="Q11"/>
    <n v="11"/>
    <x v="10"/>
    <x v="0"/>
    <x v="15"/>
    <x v="1"/>
    <s v="Returning"/>
    <x v="0"/>
    <x v="4"/>
    <n v="3"/>
    <n v="50.18"/>
    <n v="0.1"/>
    <n v="23.12"/>
    <n v="135.48599999999999"/>
    <n v="69.36"/>
    <n v="66.125999999999991"/>
    <n v="0.4880651875470528"/>
    <n v="2026"/>
    <s v="Q4"/>
    <n v="11"/>
    <s v="Nov"/>
  </r>
  <r>
    <n v="3442"/>
    <d v="2026-11-26T00:00:00"/>
    <n v="2026"/>
    <s v="Q11"/>
    <n v="11"/>
    <x v="10"/>
    <x v="0"/>
    <x v="9"/>
    <x v="2"/>
    <s v="New"/>
    <x v="4"/>
    <x v="16"/>
    <n v="2"/>
    <n v="50.93"/>
    <n v="0.15"/>
    <n v="22.35"/>
    <n v="86.581000000000003"/>
    <n v="44.7"/>
    <n v="41.881"/>
    <n v="0.48372044674928677"/>
    <n v="2026"/>
    <s v="Q4"/>
    <n v="11"/>
    <s v="Nov"/>
  </r>
  <r>
    <n v="4177"/>
    <d v="2026-11-26T00:00:00"/>
    <n v="2026"/>
    <s v="Q11"/>
    <n v="11"/>
    <x v="10"/>
    <x v="2"/>
    <x v="10"/>
    <x v="0"/>
    <s v="Business"/>
    <x v="0"/>
    <x v="4"/>
    <n v="1"/>
    <n v="49.6"/>
    <n v="0"/>
    <n v="22.62"/>
    <n v="49.6"/>
    <n v="22.62"/>
    <n v="26.98"/>
    <n v="0.5439516129032258"/>
    <n v="2026"/>
    <s v="Q4"/>
    <n v="11"/>
    <s v="Nov"/>
  </r>
  <r>
    <n v="4659"/>
    <d v="2026-11-26T00:00:00"/>
    <n v="2026"/>
    <s v="Q11"/>
    <n v="11"/>
    <x v="10"/>
    <x v="1"/>
    <x v="11"/>
    <x v="1"/>
    <s v="Business"/>
    <x v="3"/>
    <x v="13"/>
    <n v="3"/>
    <n v="83.3"/>
    <n v="0.15"/>
    <n v="38.74"/>
    <n v="212.41499999999996"/>
    <n v="116.22"/>
    <n v="96.194999999999965"/>
    <n v="0.45286349834051259"/>
    <n v="2026"/>
    <s v="Q4"/>
    <n v="11"/>
    <s v="Nov"/>
  </r>
  <r>
    <n v="4667"/>
    <d v="2026-11-26T00:00:00"/>
    <n v="2026"/>
    <s v="Q11"/>
    <n v="11"/>
    <x v="10"/>
    <x v="1"/>
    <x v="14"/>
    <x v="3"/>
    <s v="Business"/>
    <x v="2"/>
    <x v="2"/>
    <n v="1"/>
    <n v="35.89"/>
    <n v="0.05"/>
    <n v="13.53"/>
    <n v="34.095500000000001"/>
    <n v="13.53"/>
    <n v="20.5655"/>
    <n v="0.60317343931017287"/>
    <n v="2026"/>
    <s v="Q4"/>
    <n v="11"/>
    <s v="Nov"/>
  </r>
  <r>
    <n v="197"/>
    <d v="2026-11-27T00:00:00"/>
    <n v="2026"/>
    <s v="Q11"/>
    <n v="11"/>
    <x v="10"/>
    <x v="3"/>
    <x v="4"/>
    <x v="2"/>
    <s v="New"/>
    <x v="3"/>
    <x v="7"/>
    <n v="1"/>
    <n v="195.32"/>
    <n v="0"/>
    <n v="103.21"/>
    <n v="195.32"/>
    <n v="103.21"/>
    <n v="92.11"/>
    <n v="0.47158509113250052"/>
    <n v="2026"/>
    <s v="Q4"/>
    <n v="11"/>
    <s v="Nov"/>
  </r>
  <r>
    <n v="361"/>
    <d v="2026-11-27T00:00:00"/>
    <n v="2026"/>
    <s v="Q11"/>
    <n v="11"/>
    <x v="10"/>
    <x v="1"/>
    <x v="6"/>
    <x v="0"/>
    <s v="Returning"/>
    <x v="2"/>
    <x v="2"/>
    <n v="1"/>
    <n v="36.36"/>
    <n v="0.05"/>
    <n v="13.33"/>
    <n v="34.541999999999994"/>
    <n v="13.33"/>
    <n v="21.211999999999996"/>
    <n v="0.61409298824619307"/>
    <n v="2026"/>
    <s v="Q4"/>
    <n v="11"/>
    <s v="Nov"/>
  </r>
  <r>
    <n v="841"/>
    <d v="2026-11-27T00:00:00"/>
    <n v="2026"/>
    <s v="Q11"/>
    <n v="11"/>
    <x v="10"/>
    <x v="1"/>
    <x v="12"/>
    <x v="0"/>
    <s v="Returning"/>
    <x v="2"/>
    <x v="2"/>
    <n v="2"/>
    <n v="35.85"/>
    <n v="0.05"/>
    <n v="13.69"/>
    <n v="68.114999999999995"/>
    <n v="27.38"/>
    <n v="40.734999999999999"/>
    <n v="0.59803273875064233"/>
    <n v="2026"/>
    <s v="Q4"/>
    <n v="11"/>
    <s v="Nov"/>
  </r>
  <r>
    <n v="903"/>
    <d v="2026-11-27T00:00:00"/>
    <n v="2026"/>
    <s v="Q11"/>
    <n v="11"/>
    <x v="10"/>
    <x v="3"/>
    <x v="8"/>
    <x v="0"/>
    <s v="New"/>
    <x v="2"/>
    <x v="9"/>
    <n v="4"/>
    <n v="46.73"/>
    <n v="0"/>
    <n v="17.989999999999998"/>
    <n v="186.92"/>
    <n v="71.959999999999994"/>
    <n v="114.96"/>
    <n v="0.61502246950567085"/>
    <n v="2026"/>
    <s v="Q4"/>
    <n v="11"/>
    <s v="Nov"/>
  </r>
  <r>
    <n v="1278"/>
    <d v="2026-11-27T00:00:00"/>
    <n v="2026"/>
    <s v="Q11"/>
    <n v="11"/>
    <x v="10"/>
    <x v="3"/>
    <x v="13"/>
    <x v="2"/>
    <s v="Returning"/>
    <x v="1"/>
    <x v="3"/>
    <n v="3"/>
    <n v="143.72"/>
    <n v="0.15"/>
    <n v="78.56"/>
    <n v="366.48599999999999"/>
    <n v="235.68"/>
    <n v="130.80599999999998"/>
    <n v="0.35691950033561987"/>
    <n v="2026"/>
    <s v="Q4"/>
    <n v="11"/>
    <s v="Nov"/>
  </r>
  <r>
    <n v="2091"/>
    <d v="2026-11-27T00:00:00"/>
    <n v="2026"/>
    <s v="Q11"/>
    <n v="11"/>
    <x v="10"/>
    <x v="1"/>
    <x v="12"/>
    <x v="3"/>
    <s v="New"/>
    <x v="4"/>
    <x v="14"/>
    <n v="1"/>
    <n v="35.590000000000003"/>
    <n v="0"/>
    <n v="13.57"/>
    <n v="35.590000000000003"/>
    <n v="13.57"/>
    <n v="22.020000000000003"/>
    <n v="0.61871312166338865"/>
    <n v="2026"/>
    <s v="Q4"/>
    <n v="11"/>
    <s v="Nov"/>
  </r>
  <r>
    <n v="3070"/>
    <d v="2026-11-27T00:00:00"/>
    <n v="2026"/>
    <s v="Q11"/>
    <n v="11"/>
    <x v="10"/>
    <x v="3"/>
    <x v="13"/>
    <x v="3"/>
    <s v="Returning"/>
    <x v="1"/>
    <x v="17"/>
    <n v="4"/>
    <n v="71.11"/>
    <n v="0.05"/>
    <n v="32.25"/>
    <n v="270.21799999999996"/>
    <n v="129"/>
    <n v="141.21799999999996"/>
    <n v="0.52260767232382732"/>
    <n v="2026"/>
    <s v="Q4"/>
    <n v="11"/>
    <s v="Nov"/>
  </r>
  <r>
    <n v="4007"/>
    <d v="2026-11-27T00:00:00"/>
    <n v="2026"/>
    <s v="Q11"/>
    <n v="11"/>
    <x v="10"/>
    <x v="0"/>
    <x v="9"/>
    <x v="3"/>
    <s v="Business"/>
    <x v="0"/>
    <x v="4"/>
    <n v="5"/>
    <n v="51.04"/>
    <n v="0"/>
    <n v="22.69"/>
    <n v="255.2"/>
    <n v="113.45"/>
    <n v="141.75"/>
    <n v="0.55544670846394983"/>
    <n v="2026"/>
    <s v="Q4"/>
    <n v="11"/>
    <s v="Nov"/>
  </r>
  <r>
    <n v="4488"/>
    <d v="2026-11-27T00:00:00"/>
    <n v="2026"/>
    <s v="Q11"/>
    <n v="11"/>
    <x v="10"/>
    <x v="1"/>
    <x v="14"/>
    <x v="2"/>
    <s v="Returning"/>
    <x v="2"/>
    <x v="18"/>
    <n v="3"/>
    <n v="161.66"/>
    <n v="0.05"/>
    <n v="88.3"/>
    <n v="460.73099999999999"/>
    <n v="264.89999999999998"/>
    <n v="195.83100000000002"/>
    <n v="0.42504411467863029"/>
    <n v="2026"/>
    <s v="Q4"/>
    <n v="11"/>
    <s v="Nov"/>
  </r>
  <r>
    <n v="5159"/>
    <d v="2026-11-27T00:00:00"/>
    <n v="2026"/>
    <s v="Q11"/>
    <n v="11"/>
    <x v="10"/>
    <x v="3"/>
    <x v="13"/>
    <x v="0"/>
    <s v="Business"/>
    <x v="3"/>
    <x v="13"/>
    <n v="2"/>
    <n v="80.400000000000006"/>
    <n v="0.15"/>
    <n v="38.869999999999997"/>
    <n v="136.68"/>
    <n v="77.739999999999995"/>
    <n v="58.940000000000012"/>
    <n v="0.43122622183201648"/>
    <n v="2026"/>
    <s v="Q4"/>
    <n v="11"/>
    <s v="Nov"/>
  </r>
  <r>
    <n v="669"/>
    <d v="2026-11-28T00:00:00"/>
    <n v="2026"/>
    <s v="Q11"/>
    <n v="11"/>
    <x v="10"/>
    <x v="2"/>
    <x v="3"/>
    <x v="0"/>
    <s v="Returning"/>
    <x v="4"/>
    <x v="14"/>
    <n v="3"/>
    <n v="36.81"/>
    <n v="0.05"/>
    <n v="13.82"/>
    <n v="104.9085"/>
    <n v="41.46"/>
    <n v="63.448500000000003"/>
    <n v="0.60479846723573405"/>
    <n v="2026"/>
    <s v="Q4"/>
    <n v="11"/>
    <s v="Nov"/>
  </r>
  <r>
    <n v="686"/>
    <d v="2026-11-28T00:00:00"/>
    <n v="2026"/>
    <s v="Q11"/>
    <n v="11"/>
    <x v="10"/>
    <x v="1"/>
    <x v="12"/>
    <x v="3"/>
    <s v="Returning"/>
    <x v="2"/>
    <x v="15"/>
    <n v="2"/>
    <n v="132.61000000000001"/>
    <n v="0.1"/>
    <n v="67.3"/>
    <n v="238.69800000000004"/>
    <n v="134.6"/>
    <n v="104.09800000000004"/>
    <n v="0.43610755012610086"/>
    <n v="2026"/>
    <s v="Q4"/>
    <n v="11"/>
    <s v="Nov"/>
  </r>
  <r>
    <n v="990"/>
    <d v="2026-11-28T00:00:00"/>
    <n v="2026"/>
    <s v="Q11"/>
    <n v="11"/>
    <x v="10"/>
    <x v="0"/>
    <x v="15"/>
    <x v="0"/>
    <s v="Returning"/>
    <x v="0"/>
    <x v="6"/>
    <n v="5"/>
    <n v="39.79"/>
    <n v="0.1"/>
    <n v="17.09"/>
    <n v="179.05500000000001"/>
    <n v="85.45"/>
    <n v="93.605000000000004"/>
    <n v="0.52277233252352628"/>
    <n v="2026"/>
    <s v="Q4"/>
    <n v="11"/>
    <s v="Nov"/>
  </r>
  <r>
    <n v="1134"/>
    <d v="2026-11-28T00:00:00"/>
    <n v="2026"/>
    <s v="Q11"/>
    <n v="11"/>
    <x v="10"/>
    <x v="3"/>
    <x v="4"/>
    <x v="0"/>
    <s v="Returning"/>
    <x v="2"/>
    <x v="2"/>
    <n v="2"/>
    <n v="36.119999999999997"/>
    <n v="0.1"/>
    <n v="13.61"/>
    <n v="65.015999999999991"/>
    <n v="27.22"/>
    <n v="37.795999999999992"/>
    <n v="0.58133382551987201"/>
    <n v="2026"/>
    <s v="Q4"/>
    <n v="11"/>
    <s v="Nov"/>
  </r>
  <r>
    <n v="1770"/>
    <d v="2026-11-28T00:00:00"/>
    <n v="2026"/>
    <s v="Q11"/>
    <n v="11"/>
    <x v="10"/>
    <x v="3"/>
    <x v="7"/>
    <x v="2"/>
    <s v="Returning"/>
    <x v="1"/>
    <x v="11"/>
    <n v="5"/>
    <n v="153.93"/>
    <n v="0.05"/>
    <n v="77.27"/>
    <n v="731.16750000000002"/>
    <n v="386.34999999999997"/>
    <n v="344.81750000000005"/>
    <n v="0.4715985051304934"/>
    <n v="2026"/>
    <s v="Q4"/>
    <n v="11"/>
    <s v="Nov"/>
  </r>
  <r>
    <n v="3396"/>
    <d v="2026-11-28T00:00:00"/>
    <n v="2026"/>
    <s v="Q11"/>
    <n v="11"/>
    <x v="10"/>
    <x v="2"/>
    <x v="3"/>
    <x v="2"/>
    <s v="New"/>
    <x v="4"/>
    <x v="16"/>
    <n v="3"/>
    <n v="50.67"/>
    <n v="0.05"/>
    <n v="22.25"/>
    <n v="144.40949999999998"/>
    <n v="66.75"/>
    <n v="77.65949999999998"/>
    <n v="0.53777279195620775"/>
    <n v="2026"/>
    <s v="Q4"/>
    <n v="11"/>
    <s v="Nov"/>
  </r>
  <r>
    <n v="4259"/>
    <d v="2026-11-28T00:00:00"/>
    <n v="2026"/>
    <s v="Q11"/>
    <n v="11"/>
    <x v="10"/>
    <x v="2"/>
    <x v="3"/>
    <x v="0"/>
    <s v="Returning"/>
    <x v="1"/>
    <x v="17"/>
    <n v="4"/>
    <n v="72.77"/>
    <n v="0"/>
    <n v="32.090000000000003"/>
    <n v="291.08"/>
    <n v="128.36000000000001"/>
    <n v="162.71999999999997"/>
    <n v="0.55902157482479031"/>
    <n v="2026"/>
    <s v="Q4"/>
    <n v="11"/>
    <s v="Nov"/>
  </r>
  <r>
    <n v="4440"/>
    <d v="2026-11-28T00:00:00"/>
    <n v="2026"/>
    <s v="Q11"/>
    <n v="11"/>
    <x v="10"/>
    <x v="2"/>
    <x v="10"/>
    <x v="3"/>
    <s v="New"/>
    <x v="2"/>
    <x v="9"/>
    <n v="1"/>
    <n v="46.45"/>
    <n v="0.1"/>
    <n v="17.96"/>
    <n v="41.805000000000007"/>
    <n v="17.96"/>
    <n v="23.845000000000006"/>
    <n v="0.57038631742614521"/>
    <n v="2026"/>
    <s v="Q4"/>
    <n v="11"/>
    <s v="Nov"/>
  </r>
  <r>
    <n v="5115"/>
    <d v="2026-11-28T00:00:00"/>
    <n v="2026"/>
    <s v="Q11"/>
    <n v="11"/>
    <x v="10"/>
    <x v="0"/>
    <x v="15"/>
    <x v="0"/>
    <s v="New"/>
    <x v="2"/>
    <x v="18"/>
    <n v="1"/>
    <n v="165.75"/>
    <n v="0.2"/>
    <n v="89.16"/>
    <n v="132.6"/>
    <n v="89.16"/>
    <n v="43.44"/>
    <n v="0.32760180995475113"/>
    <n v="2026"/>
    <s v="Q4"/>
    <n v="11"/>
    <s v="Nov"/>
  </r>
  <r>
    <n v="5136"/>
    <d v="2026-11-28T00:00:00"/>
    <n v="2026"/>
    <s v="Q11"/>
    <n v="11"/>
    <x v="10"/>
    <x v="2"/>
    <x v="2"/>
    <x v="3"/>
    <s v="New"/>
    <x v="3"/>
    <x v="7"/>
    <n v="4"/>
    <n v="198.02"/>
    <n v="0.05"/>
    <n v="103.82"/>
    <n v="752.476"/>
    <n v="415.28"/>
    <n v="337.19600000000003"/>
    <n v="0.44811528872681655"/>
    <n v="2026"/>
    <s v="Q4"/>
    <n v="11"/>
    <s v="Nov"/>
  </r>
  <r>
    <n v="562"/>
    <d v="2026-11-29T00:00:00"/>
    <n v="2026"/>
    <s v="Q11"/>
    <n v="11"/>
    <x v="10"/>
    <x v="1"/>
    <x v="12"/>
    <x v="0"/>
    <s v="New"/>
    <x v="2"/>
    <x v="9"/>
    <n v="1"/>
    <n v="46.3"/>
    <n v="0.2"/>
    <n v="18.78"/>
    <n v="37.04"/>
    <n v="18.78"/>
    <n v="18.259999999999998"/>
    <n v="0.49298056155507552"/>
    <n v="2026"/>
    <s v="Q4"/>
    <n v="11"/>
    <s v="Nov"/>
  </r>
  <r>
    <n v="806"/>
    <d v="2026-11-29T00:00:00"/>
    <n v="2026"/>
    <s v="Q11"/>
    <n v="11"/>
    <x v="10"/>
    <x v="0"/>
    <x v="15"/>
    <x v="3"/>
    <s v="Returning"/>
    <x v="4"/>
    <x v="10"/>
    <n v="1"/>
    <n v="39.659999999999997"/>
    <n v="0"/>
    <n v="14.76"/>
    <n v="39.659999999999997"/>
    <n v="14.76"/>
    <n v="24.9"/>
    <n v="0.62783661119515888"/>
    <n v="2026"/>
    <s v="Q4"/>
    <n v="11"/>
    <s v="Nov"/>
  </r>
  <r>
    <n v="3150"/>
    <d v="2026-11-29T00:00:00"/>
    <n v="2026"/>
    <s v="Q11"/>
    <n v="11"/>
    <x v="10"/>
    <x v="1"/>
    <x v="6"/>
    <x v="0"/>
    <s v="New"/>
    <x v="3"/>
    <x v="13"/>
    <n v="3"/>
    <n v="80.72"/>
    <n v="0.05"/>
    <n v="39.130000000000003"/>
    <n v="230.05199999999999"/>
    <n v="117.39000000000001"/>
    <n v="112.66199999999998"/>
    <n v="0.48972406238589528"/>
    <n v="2026"/>
    <s v="Q4"/>
    <n v="11"/>
    <s v="Nov"/>
  </r>
  <r>
    <n v="4847"/>
    <d v="2026-11-29T00:00:00"/>
    <n v="2026"/>
    <s v="Q11"/>
    <n v="11"/>
    <x v="10"/>
    <x v="1"/>
    <x v="14"/>
    <x v="3"/>
    <s v="New"/>
    <x v="2"/>
    <x v="2"/>
    <n v="2"/>
    <n v="35.51"/>
    <n v="0.05"/>
    <n v="13.24"/>
    <n v="67.468999999999994"/>
    <n v="26.48"/>
    <n v="40.98899999999999"/>
    <n v="0.60752345521646967"/>
    <n v="2026"/>
    <s v="Q4"/>
    <n v="11"/>
    <s v="Nov"/>
  </r>
  <r>
    <n v="221"/>
    <d v="2026-11-30T00:00:00"/>
    <n v="2026"/>
    <s v="Q11"/>
    <n v="11"/>
    <x v="10"/>
    <x v="3"/>
    <x v="8"/>
    <x v="2"/>
    <s v="Business"/>
    <x v="2"/>
    <x v="15"/>
    <n v="1"/>
    <n v="132.06"/>
    <n v="0.15"/>
    <n v="67.53"/>
    <n v="112.251"/>
    <n v="67.53"/>
    <n v="44.721000000000004"/>
    <n v="0.39840179597509157"/>
    <n v="2026"/>
    <s v="Q4"/>
    <n v="11"/>
    <s v="Nov"/>
  </r>
  <r>
    <n v="630"/>
    <d v="2026-11-30T00:00:00"/>
    <n v="2026"/>
    <s v="Q11"/>
    <n v="11"/>
    <x v="10"/>
    <x v="3"/>
    <x v="8"/>
    <x v="0"/>
    <s v="Business"/>
    <x v="0"/>
    <x v="6"/>
    <n v="3"/>
    <n v="41.07"/>
    <n v="0.1"/>
    <n v="16.86"/>
    <n v="110.88900000000001"/>
    <n v="50.58"/>
    <n v="60.309000000000012"/>
    <n v="0.54386819251684126"/>
    <n v="2026"/>
    <s v="Q4"/>
    <n v="11"/>
    <s v="Nov"/>
  </r>
  <r>
    <n v="1789"/>
    <d v="2026-11-30T00:00:00"/>
    <n v="2026"/>
    <s v="Q11"/>
    <n v="11"/>
    <x v="10"/>
    <x v="1"/>
    <x v="12"/>
    <x v="0"/>
    <s v="New"/>
    <x v="1"/>
    <x v="11"/>
    <n v="2"/>
    <n v="151.49"/>
    <n v="0.1"/>
    <n v="81.39"/>
    <n v="272.68200000000002"/>
    <n v="162.78"/>
    <n v="109.90200000000002"/>
    <n v="0.40304090479019522"/>
    <n v="2026"/>
    <s v="Q4"/>
    <n v="11"/>
    <s v="Nov"/>
  </r>
  <r>
    <n v="1947"/>
    <d v="2026-11-30T00:00:00"/>
    <n v="2026"/>
    <s v="Q11"/>
    <n v="11"/>
    <x v="10"/>
    <x v="0"/>
    <x v="0"/>
    <x v="2"/>
    <s v="Business"/>
    <x v="4"/>
    <x v="14"/>
    <n v="1"/>
    <n v="35.729999999999997"/>
    <n v="0.2"/>
    <n v="14.33"/>
    <n v="28.584"/>
    <n v="14.33"/>
    <n v="14.254"/>
    <n v="0.49867058494262523"/>
    <n v="2026"/>
    <s v="Q4"/>
    <n v="11"/>
    <s v="Nov"/>
  </r>
  <r>
    <n v="2279"/>
    <d v="2026-11-30T00:00:00"/>
    <n v="2026"/>
    <s v="Q11"/>
    <n v="11"/>
    <x v="10"/>
    <x v="0"/>
    <x v="0"/>
    <x v="2"/>
    <s v="Returning"/>
    <x v="0"/>
    <x v="4"/>
    <n v="2"/>
    <n v="50.38"/>
    <n v="0.1"/>
    <n v="22.41"/>
    <n v="90.684000000000012"/>
    <n v="44.82"/>
    <n v="45.864000000000011"/>
    <n v="0.50575625248114342"/>
    <n v="2026"/>
    <s v="Q4"/>
    <n v="11"/>
    <s v="Nov"/>
  </r>
  <r>
    <n v="2439"/>
    <d v="2026-11-30T00:00:00"/>
    <n v="2026"/>
    <s v="Q11"/>
    <n v="11"/>
    <x v="10"/>
    <x v="0"/>
    <x v="9"/>
    <x v="0"/>
    <s v="Business"/>
    <x v="4"/>
    <x v="14"/>
    <n v="1"/>
    <n v="35.67"/>
    <n v="0.1"/>
    <n v="13.81"/>
    <n v="32.103000000000002"/>
    <n v="13.81"/>
    <n v="18.292999999999999"/>
    <n v="0.5698221350029592"/>
    <n v="2026"/>
    <s v="Q4"/>
    <n v="11"/>
    <s v="Nov"/>
  </r>
  <r>
    <n v="2540"/>
    <d v="2026-11-30T00:00:00"/>
    <n v="2026"/>
    <s v="Q11"/>
    <n v="11"/>
    <x v="10"/>
    <x v="1"/>
    <x v="14"/>
    <x v="1"/>
    <s v="Business"/>
    <x v="3"/>
    <x v="13"/>
    <n v="12"/>
    <n v="81.150000000000006"/>
    <n v="0.15"/>
    <n v="39.590000000000003"/>
    <n v="827.73"/>
    <n v="475.08000000000004"/>
    <n v="352.65"/>
    <n v="0.42604472472907828"/>
    <n v="2026"/>
    <s v="Q4"/>
    <n v="11"/>
    <s v="Nov"/>
  </r>
  <r>
    <n v="2747"/>
    <d v="2026-11-30T00:00:00"/>
    <n v="2026"/>
    <s v="Q11"/>
    <n v="11"/>
    <x v="10"/>
    <x v="0"/>
    <x v="15"/>
    <x v="2"/>
    <s v="Returning"/>
    <x v="3"/>
    <x v="7"/>
    <n v="1"/>
    <n v="194.73"/>
    <n v="0"/>
    <n v="104.48"/>
    <n v="194.73"/>
    <n v="104.48"/>
    <n v="90.249999999999986"/>
    <n v="0.46346222975401835"/>
    <n v="2026"/>
    <s v="Q4"/>
    <n v="11"/>
    <s v="Nov"/>
  </r>
  <r>
    <n v="3094"/>
    <d v="2026-11-30T00:00:00"/>
    <n v="2026"/>
    <s v="Q11"/>
    <n v="11"/>
    <x v="10"/>
    <x v="1"/>
    <x v="1"/>
    <x v="3"/>
    <s v="Business"/>
    <x v="3"/>
    <x v="19"/>
    <n v="2"/>
    <n v="122.18"/>
    <n v="0.15"/>
    <n v="61.3"/>
    <n v="207.70600000000002"/>
    <n v="122.6"/>
    <n v="85.106000000000023"/>
    <n v="0.40974261696821479"/>
    <n v="2026"/>
    <s v="Q4"/>
    <n v="11"/>
    <s v="Nov"/>
  </r>
  <r>
    <n v="3359"/>
    <d v="2026-11-30T00:00:00"/>
    <n v="2026"/>
    <s v="Q11"/>
    <n v="11"/>
    <x v="10"/>
    <x v="3"/>
    <x v="13"/>
    <x v="0"/>
    <s v="Returning"/>
    <x v="3"/>
    <x v="13"/>
    <n v="1"/>
    <n v="83.14"/>
    <n v="0"/>
    <n v="39.369999999999997"/>
    <n v="83.14"/>
    <n v="39.369999999999997"/>
    <n v="43.77"/>
    <n v="0.52646139042578788"/>
    <n v="2026"/>
    <s v="Q4"/>
    <n v="11"/>
    <s v="Nov"/>
  </r>
  <r>
    <n v="3473"/>
    <d v="2026-11-30T00:00:00"/>
    <n v="2026"/>
    <s v="Q11"/>
    <n v="11"/>
    <x v="10"/>
    <x v="2"/>
    <x v="5"/>
    <x v="0"/>
    <s v="Returning"/>
    <x v="0"/>
    <x v="0"/>
    <n v="1"/>
    <n v="80.97"/>
    <n v="0"/>
    <n v="43.64"/>
    <n v="80.97"/>
    <n v="43.64"/>
    <n v="37.33"/>
    <n v="0.4610349512164999"/>
    <n v="2026"/>
    <s v="Q4"/>
    <n v="11"/>
    <s v="Nov"/>
  </r>
  <r>
    <n v="3589"/>
    <d v="2026-11-30T00:00:00"/>
    <n v="2026"/>
    <s v="Q11"/>
    <n v="11"/>
    <x v="10"/>
    <x v="0"/>
    <x v="9"/>
    <x v="0"/>
    <s v="New"/>
    <x v="1"/>
    <x v="17"/>
    <n v="1"/>
    <n v="73.03"/>
    <n v="0"/>
    <n v="32.71"/>
    <n v="73.03"/>
    <n v="32.71"/>
    <n v="40.32"/>
    <n v="0.55210187594139393"/>
    <n v="2026"/>
    <s v="Q4"/>
    <n v="11"/>
    <s v="Nov"/>
  </r>
  <r>
    <n v="4689"/>
    <d v="2026-11-30T00:00:00"/>
    <n v="2026"/>
    <s v="Q11"/>
    <n v="11"/>
    <x v="10"/>
    <x v="2"/>
    <x v="3"/>
    <x v="0"/>
    <s v="Returning"/>
    <x v="2"/>
    <x v="9"/>
    <n v="1"/>
    <n v="46.81"/>
    <n v="0.05"/>
    <n v="17.87"/>
    <n v="44.469500000000004"/>
    <n v="17.87"/>
    <n v="26.599500000000003"/>
    <n v="0.59815154206815913"/>
    <n v="2026"/>
    <s v="Q4"/>
    <n v="11"/>
    <s v="Nov"/>
  </r>
  <r>
    <n v="4819"/>
    <d v="2026-11-30T00:00:00"/>
    <n v="2026"/>
    <s v="Q11"/>
    <n v="11"/>
    <x v="10"/>
    <x v="3"/>
    <x v="7"/>
    <x v="3"/>
    <s v="New"/>
    <x v="1"/>
    <x v="11"/>
    <n v="2"/>
    <n v="153.51"/>
    <n v="0.15"/>
    <n v="81.290000000000006"/>
    <n v="260.96699999999998"/>
    <n v="162.58000000000001"/>
    <n v="98.386999999999972"/>
    <n v="0.3770093536730697"/>
    <n v="2026"/>
    <s v="Q4"/>
    <n v="11"/>
    <s v="Nov"/>
  </r>
  <r>
    <n v="5167"/>
    <d v="2026-11-30T00:00:00"/>
    <n v="2026"/>
    <s v="Q11"/>
    <n v="11"/>
    <x v="10"/>
    <x v="2"/>
    <x v="5"/>
    <x v="3"/>
    <s v="New"/>
    <x v="3"/>
    <x v="7"/>
    <n v="2"/>
    <n v="197.5"/>
    <n v="0"/>
    <n v="104.47"/>
    <n v="395"/>
    <n v="208.94"/>
    <n v="186.06"/>
    <n v="0.4710379746835443"/>
    <n v="2026"/>
    <s v="Q4"/>
    <n v="11"/>
    <s v="Nov"/>
  </r>
  <r>
    <n v="38"/>
    <d v="2026-12-01T00:00:00"/>
    <n v="2026"/>
    <s v="Q12"/>
    <n v="12"/>
    <x v="11"/>
    <x v="3"/>
    <x v="8"/>
    <x v="1"/>
    <s v="Business"/>
    <x v="1"/>
    <x v="3"/>
    <n v="8"/>
    <n v="146.55000000000001"/>
    <n v="0.1"/>
    <n v="78.03"/>
    <n v="1055.1600000000001"/>
    <n v="624.24"/>
    <n v="430.92000000000007"/>
    <n v="0.40839303991811671"/>
    <n v="2026"/>
    <s v="Q4"/>
    <n v="12"/>
    <s v="Dec"/>
  </r>
  <r>
    <n v="364"/>
    <d v="2026-12-01T00:00:00"/>
    <n v="2026"/>
    <s v="Q12"/>
    <n v="12"/>
    <x v="11"/>
    <x v="3"/>
    <x v="13"/>
    <x v="0"/>
    <s v="Business"/>
    <x v="0"/>
    <x v="4"/>
    <n v="2"/>
    <n v="51.83"/>
    <n v="0.15"/>
    <n v="22.02"/>
    <n v="88.11099999999999"/>
    <n v="44.04"/>
    <n v="44.070999999999991"/>
    <n v="0.50017591447151888"/>
    <n v="2026"/>
    <s v="Q4"/>
    <n v="12"/>
    <s v="Dec"/>
  </r>
  <r>
    <n v="2040"/>
    <d v="2026-12-01T00:00:00"/>
    <n v="2026"/>
    <s v="Q12"/>
    <n v="12"/>
    <x v="11"/>
    <x v="1"/>
    <x v="12"/>
    <x v="0"/>
    <s v="New"/>
    <x v="1"/>
    <x v="3"/>
    <n v="1"/>
    <n v="140.34"/>
    <n v="0.15"/>
    <n v="79.92"/>
    <n v="119.289"/>
    <n v="79.92"/>
    <n v="39.369"/>
    <n v="0.33003043029952467"/>
    <n v="2026"/>
    <s v="Q4"/>
    <n v="12"/>
    <s v="Dec"/>
  </r>
  <r>
    <n v="2899"/>
    <d v="2026-12-01T00:00:00"/>
    <n v="2026"/>
    <s v="Q12"/>
    <n v="12"/>
    <x v="11"/>
    <x v="0"/>
    <x v="0"/>
    <x v="0"/>
    <s v="New"/>
    <x v="1"/>
    <x v="11"/>
    <n v="1"/>
    <n v="156.44999999999999"/>
    <n v="0"/>
    <n v="80.56"/>
    <n v="156.44999999999999"/>
    <n v="80.56"/>
    <n v="75.889999999999986"/>
    <n v="0.48507510386705011"/>
    <n v="2026"/>
    <s v="Q4"/>
    <n v="12"/>
    <s v="Dec"/>
  </r>
  <r>
    <n v="3199"/>
    <d v="2026-12-01T00:00:00"/>
    <n v="2026"/>
    <s v="Q12"/>
    <n v="12"/>
    <x v="11"/>
    <x v="2"/>
    <x v="16"/>
    <x v="3"/>
    <s v="Returning"/>
    <x v="4"/>
    <x v="10"/>
    <n v="1"/>
    <n v="41.33"/>
    <n v="0"/>
    <n v="15.03"/>
    <n v="41.33"/>
    <n v="15.03"/>
    <n v="26.299999999999997"/>
    <n v="0.6363416404548754"/>
    <n v="2026"/>
    <s v="Q4"/>
    <n v="12"/>
    <s v="Dec"/>
  </r>
  <r>
    <n v="4722"/>
    <d v="2026-12-01T00:00:00"/>
    <n v="2026"/>
    <s v="Q12"/>
    <n v="12"/>
    <x v="11"/>
    <x v="1"/>
    <x v="11"/>
    <x v="2"/>
    <s v="New"/>
    <x v="0"/>
    <x v="6"/>
    <n v="1"/>
    <n v="39.479999999999997"/>
    <n v="0.05"/>
    <n v="16.78"/>
    <n v="37.505999999999993"/>
    <n v="16.78"/>
    <n v="20.725999999999992"/>
    <n v="0.55260491654668575"/>
    <n v="2026"/>
    <s v="Q4"/>
    <n v="12"/>
    <s v="Dec"/>
  </r>
  <r>
    <n v="1423"/>
    <d v="2026-12-02T00:00:00"/>
    <n v="2026"/>
    <s v="Q12"/>
    <n v="12"/>
    <x v="11"/>
    <x v="2"/>
    <x v="3"/>
    <x v="0"/>
    <s v="Business"/>
    <x v="1"/>
    <x v="17"/>
    <n v="1"/>
    <n v="73.010000000000005"/>
    <n v="0.1"/>
    <n v="31.51"/>
    <n v="65.709000000000003"/>
    <n v="31.51"/>
    <n v="34.198999999999998"/>
    <n v="0.52046142841924237"/>
    <n v="2026"/>
    <s v="Q4"/>
    <n v="12"/>
    <s v="Dec"/>
  </r>
  <r>
    <n v="1505"/>
    <d v="2026-12-02T00:00:00"/>
    <n v="2026"/>
    <s v="Q12"/>
    <n v="12"/>
    <x v="11"/>
    <x v="0"/>
    <x v="15"/>
    <x v="0"/>
    <s v="Business"/>
    <x v="4"/>
    <x v="10"/>
    <n v="2"/>
    <n v="40.86"/>
    <n v="0.05"/>
    <n v="15.06"/>
    <n v="77.634"/>
    <n v="30.12"/>
    <n v="47.513999999999996"/>
    <n v="0.6120256588608084"/>
    <n v="2026"/>
    <s v="Q4"/>
    <n v="12"/>
    <s v="Dec"/>
  </r>
  <r>
    <n v="1664"/>
    <d v="2026-12-02T00:00:00"/>
    <n v="2026"/>
    <s v="Q12"/>
    <n v="12"/>
    <x v="11"/>
    <x v="2"/>
    <x v="5"/>
    <x v="3"/>
    <s v="Returning"/>
    <x v="3"/>
    <x v="7"/>
    <n v="6"/>
    <n v="194.79"/>
    <n v="0"/>
    <n v="105.73"/>
    <n v="1168.74"/>
    <n v="634.38"/>
    <n v="534.36"/>
    <n v="0.45721032907233433"/>
    <n v="2026"/>
    <s v="Q4"/>
    <n v="12"/>
    <s v="Dec"/>
  </r>
  <r>
    <n v="2035"/>
    <d v="2026-12-02T00:00:00"/>
    <n v="2026"/>
    <s v="Q12"/>
    <n v="12"/>
    <x v="11"/>
    <x v="3"/>
    <x v="13"/>
    <x v="0"/>
    <s v="New"/>
    <x v="3"/>
    <x v="13"/>
    <n v="4"/>
    <n v="80.98"/>
    <n v="0.2"/>
    <n v="38.6"/>
    <n v="259.13600000000002"/>
    <n v="154.4"/>
    <n v="104.73600000000002"/>
    <n v="0.40417387009138062"/>
    <n v="2026"/>
    <s v="Q4"/>
    <n v="12"/>
    <s v="Dec"/>
  </r>
  <r>
    <n v="2094"/>
    <d v="2026-12-02T00:00:00"/>
    <n v="2026"/>
    <s v="Q12"/>
    <n v="12"/>
    <x v="11"/>
    <x v="0"/>
    <x v="15"/>
    <x v="0"/>
    <s v="New"/>
    <x v="3"/>
    <x v="7"/>
    <n v="3"/>
    <n v="196.48"/>
    <n v="0.05"/>
    <n v="107.2"/>
    <n v="559.96799999999996"/>
    <n v="321.60000000000002"/>
    <n v="238.36799999999994"/>
    <n v="0.42568146751242919"/>
    <n v="2026"/>
    <s v="Q4"/>
    <n v="12"/>
    <s v="Dec"/>
  </r>
  <r>
    <n v="2204"/>
    <d v="2026-12-02T00:00:00"/>
    <n v="2026"/>
    <s v="Q12"/>
    <n v="12"/>
    <x v="11"/>
    <x v="0"/>
    <x v="9"/>
    <x v="2"/>
    <s v="New"/>
    <x v="2"/>
    <x v="9"/>
    <n v="2"/>
    <n v="46.63"/>
    <n v="0"/>
    <n v="18.68"/>
    <n v="93.26"/>
    <n v="37.36"/>
    <n v="55.900000000000006"/>
    <n v="0.59939952820072917"/>
    <n v="2026"/>
    <s v="Q4"/>
    <n v="12"/>
    <s v="Dec"/>
  </r>
  <r>
    <n v="3921"/>
    <d v="2026-12-02T00:00:00"/>
    <n v="2026"/>
    <s v="Q12"/>
    <n v="12"/>
    <x v="11"/>
    <x v="2"/>
    <x v="5"/>
    <x v="1"/>
    <s v="Business"/>
    <x v="1"/>
    <x v="3"/>
    <n v="12"/>
    <n v="142.93"/>
    <n v="0.1"/>
    <n v="79.81"/>
    <n v="1543.644"/>
    <n v="957.72"/>
    <n v="585.92399999999998"/>
    <n v="0.37957197384889263"/>
    <n v="2026"/>
    <s v="Q4"/>
    <n v="12"/>
    <s v="Dec"/>
  </r>
  <r>
    <n v="3999"/>
    <d v="2026-12-02T00:00:00"/>
    <n v="2026"/>
    <s v="Q12"/>
    <n v="12"/>
    <x v="11"/>
    <x v="1"/>
    <x v="12"/>
    <x v="2"/>
    <s v="Returning"/>
    <x v="1"/>
    <x v="11"/>
    <n v="2"/>
    <n v="153.97"/>
    <n v="0"/>
    <n v="79.45"/>
    <n v="307.94"/>
    <n v="158.9"/>
    <n v="149.04"/>
    <n v="0.48399038773787101"/>
    <n v="2026"/>
    <s v="Q4"/>
    <n v="12"/>
    <s v="Dec"/>
  </r>
  <r>
    <n v="4546"/>
    <d v="2026-12-02T00:00:00"/>
    <n v="2026"/>
    <s v="Q12"/>
    <n v="12"/>
    <x v="11"/>
    <x v="3"/>
    <x v="13"/>
    <x v="0"/>
    <s v="Returning"/>
    <x v="3"/>
    <x v="5"/>
    <n v="1"/>
    <n v="344.63"/>
    <n v="0.05"/>
    <n v="189.22"/>
    <n v="327.39849999999996"/>
    <n v="189.22"/>
    <n v="138.17849999999996"/>
    <n v="0.42204988721695419"/>
    <n v="2026"/>
    <s v="Q4"/>
    <n v="12"/>
    <s v="Dec"/>
  </r>
  <r>
    <n v="158"/>
    <d v="2026-12-03T00:00:00"/>
    <n v="2026"/>
    <s v="Q12"/>
    <n v="12"/>
    <x v="11"/>
    <x v="3"/>
    <x v="13"/>
    <x v="0"/>
    <s v="New"/>
    <x v="2"/>
    <x v="9"/>
    <n v="2"/>
    <n v="46.51"/>
    <n v="0.05"/>
    <n v="18.73"/>
    <n v="88.368999999999986"/>
    <n v="37.46"/>
    <n v="50.908999999999985"/>
    <n v="0.57609568966492763"/>
    <n v="2026"/>
    <s v="Q4"/>
    <n v="12"/>
    <s v="Dec"/>
  </r>
  <r>
    <n v="1972"/>
    <d v="2026-12-03T00:00:00"/>
    <n v="2026"/>
    <s v="Q12"/>
    <n v="12"/>
    <x v="11"/>
    <x v="0"/>
    <x v="9"/>
    <x v="1"/>
    <s v="Business"/>
    <x v="0"/>
    <x v="0"/>
    <n v="6"/>
    <n v="80.17"/>
    <n v="0.1"/>
    <n v="42.67"/>
    <n v="432.91800000000001"/>
    <n v="256.02"/>
    <n v="176.89800000000002"/>
    <n v="0.40861779828974543"/>
    <n v="2026"/>
    <s v="Q4"/>
    <n v="12"/>
    <s v="Dec"/>
  </r>
  <r>
    <n v="3196"/>
    <d v="2026-12-03T00:00:00"/>
    <n v="2026"/>
    <s v="Q12"/>
    <n v="12"/>
    <x v="11"/>
    <x v="3"/>
    <x v="13"/>
    <x v="0"/>
    <s v="New"/>
    <x v="3"/>
    <x v="19"/>
    <n v="2"/>
    <n v="124.62"/>
    <n v="0.1"/>
    <n v="58.91"/>
    <n v="224.316"/>
    <n v="117.82"/>
    <n v="106.49600000000001"/>
    <n v="0.47475882237557737"/>
    <n v="2026"/>
    <s v="Q4"/>
    <n v="12"/>
    <s v="Dec"/>
  </r>
  <r>
    <n v="3722"/>
    <d v="2026-12-03T00:00:00"/>
    <n v="2026"/>
    <s v="Q12"/>
    <n v="12"/>
    <x v="11"/>
    <x v="2"/>
    <x v="3"/>
    <x v="0"/>
    <s v="Returning"/>
    <x v="1"/>
    <x v="3"/>
    <n v="1"/>
    <n v="144.78"/>
    <n v="0.15"/>
    <n v="81.53"/>
    <n v="123.063"/>
    <n v="81.53"/>
    <n v="41.533000000000001"/>
    <n v="0.33749380398657597"/>
    <n v="2026"/>
    <s v="Q4"/>
    <n v="12"/>
    <s v="Dec"/>
  </r>
  <r>
    <n v="4201"/>
    <d v="2026-12-03T00:00:00"/>
    <n v="2026"/>
    <s v="Q12"/>
    <n v="12"/>
    <x v="11"/>
    <x v="3"/>
    <x v="7"/>
    <x v="0"/>
    <s v="Business"/>
    <x v="2"/>
    <x v="15"/>
    <n v="1"/>
    <n v="133.80000000000001"/>
    <n v="0"/>
    <n v="66.349999999999994"/>
    <n v="133.80000000000001"/>
    <n v="66.349999999999994"/>
    <n v="67.450000000000017"/>
    <n v="0.50411061285500758"/>
    <n v="2026"/>
    <s v="Q4"/>
    <n v="12"/>
    <s v="Dec"/>
  </r>
  <r>
    <n v="4498"/>
    <d v="2026-12-03T00:00:00"/>
    <n v="2026"/>
    <s v="Q12"/>
    <n v="12"/>
    <x v="11"/>
    <x v="3"/>
    <x v="7"/>
    <x v="2"/>
    <s v="New"/>
    <x v="3"/>
    <x v="19"/>
    <n v="1"/>
    <n v="124.93"/>
    <n v="0"/>
    <n v="59.41"/>
    <n v="124.93"/>
    <n v="59.41"/>
    <n v="65.52000000000001"/>
    <n v="0.52445369406867848"/>
    <n v="2026"/>
    <s v="Q4"/>
    <n v="12"/>
    <s v="Dec"/>
  </r>
  <r>
    <n v="4791"/>
    <d v="2026-12-03T00:00:00"/>
    <n v="2026"/>
    <s v="Q12"/>
    <n v="12"/>
    <x v="11"/>
    <x v="1"/>
    <x v="12"/>
    <x v="0"/>
    <s v="New"/>
    <x v="1"/>
    <x v="17"/>
    <n v="2"/>
    <n v="70.59"/>
    <n v="0.1"/>
    <n v="32.68"/>
    <n v="127.06200000000001"/>
    <n v="65.36"/>
    <n v="61.702000000000012"/>
    <n v="0.48560545245628123"/>
    <n v="2026"/>
    <s v="Q4"/>
    <n v="12"/>
    <s v="Dec"/>
  </r>
  <r>
    <n v="614"/>
    <d v="2026-12-04T00:00:00"/>
    <n v="2026"/>
    <s v="Q12"/>
    <n v="12"/>
    <x v="11"/>
    <x v="3"/>
    <x v="7"/>
    <x v="0"/>
    <s v="Returning"/>
    <x v="1"/>
    <x v="11"/>
    <n v="2"/>
    <n v="151.05000000000001"/>
    <n v="0.15"/>
    <n v="80.36"/>
    <n v="256.78500000000003"/>
    <n v="160.72"/>
    <n v="96.065000000000026"/>
    <n v="0.37410674299511271"/>
    <n v="2026"/>
    <s v="Q4"/>
    <n v="12"/>
    <s v="Dec"/>
  </r>
  <r>
    <n v="2301"/>
    <d v="2026-12-04T00:00:00"/>
    <n v="2026"/>
    <s v="Q12"/>
    <n v="12"/>
    <x v="11"/>
    <x v="3"/>
    <x v="7"/>
    <x v="0"/>
    <s v="Returning"/>
    <x v="3"/>
    <x v="19"/>
    <n v="2"/>
    <n v="120.37"/>
    <n v="0.2"/>
    <n v="59.39"/>
    <n v="192.59200000000001"/>
    <n v="118.78"/>
    <n v="73.812000000000012"/>
    <n v="0.3832557946332143"/>
    <n v="2026"/>
    <s v="Q4"/>
    <n v="12"/>
    <s v="Dec"/>
  </r>
  <r>
    <n v="4430"/>
    <d v="2026-12-04T00:00:00"/>
    <n v="2026"/>
    <s v="Q12"/>
    <n v="12"/>
    <x v="11"/>
    <x v="1"/>
    <x v="1"/>
    <x v="0"/>
    <s v="Returning"/>
    <x v="3"/>
    <x v="7"/>
    <n v="3"/>
    <n v="193.8"/>
    <n v="0"/>
    <n v="104.55"/>
    <n v="581.40000000000009"/>
    <n v="313.64999999999998"/>
    <n v="267.75000000000011"/>
    <n v="0.46052631578947378"/>
    <n v="2026"/>
    <s v="Q4"/>
    <n v="12"/>
    <s v="Dec"/>
  </r>
  <r>
    <n v="318"/>
    <d v="2026-12-05T00:00:00"/>
    <n v="2026"/>
    <s v="Q12"/>
    <n v="12"/>
    <x v="11"/>
    <x v="3"/>
    <x v="13"/>
    <x v="0"/>
    <s v="Business"/>
    <x v="1"/>
    <x v="3"/>
    <n v="1"/>
    <n v="146.08000000000001"/>
    <n v="0.1"/>
    <n v="81.540000000000006"/>
    <n v="131.47200000000001"/>
    <n v="81.540000000000006"/>
    <n v="49.932000000000002"/>
    <n v="0.37979189485213583"/>
    <n v="2026"/>
    <s v="Q4"/>
    <n v="12"/>
    <s v="Dec"/>
  </r>
  <r>
    <n v="782"/>
    <d v="2026-12-05T00:00:00"/>
    <n v="2026"/>
    <s v="Q12"/>
    <n v="12"/>
    <x v="11"/>
    <x v="3"/>
    <x v="7"/>
    <x v="1"/>
    <s v="Business"/>
    <x v="0"/>
    <x v="8"/>
    <n v="4"/>
    <n v="101.17"/>
    <n v="0.15"/>
    <n v="50.48"/>
    <n v="343.97800000000001"/>
    <n v="201.92"/>
    <n v="142.05800000000002"/>
    <n v="0.41298571420265257"/>
    <n v="2026"/>
    <s v="Q4"/>
    <n v="12"/>
    <s v="Dec"/>
  </r>
  <r>
    <n v="1402"/>
    <d v="2026-12-05T00:00:00"/>
    <n v="2026"/>
    <s v="Q12"/>
    <n v="12"/>
    <x v="11"/>
    <x v="1"/>
    <x v="6"/>
    <x v="2"/>
    <s v="New"/>
    <x v="3"/>
    <x v="19"/>
    <n v="2"/>
    <n v="121.64"/>
    <n v="0"/>
    <n v="61.94"/>
    <n v="243.28"/>
    <n v="123.88"/>
    <n v="119.4"/>
    <n v="0.49079250246629402"/>
    <n v="2026"/>
    <s v="Q4"/>
    <n v="12"/>
    <s v="Dec"/>
  </r>
  <r>
    <n v="1824"/>
    <d v="2026-12-05T00:00:00"/>
    <n v="2026"/>
    <s v="Q12"/>
    <n v="12"/>
    <x v="11"/>
    <x v="1"/>
    <x v="1"/>
    <x v="0"/>
    <s v="Returning"/>
    <x v="2"/>
    <x v="18"/>
    <n v="1"/>
    <n v="165.1"/>
    <n v="0.05"/>
    <n v="85.23"/>
    <n v="156.845"/>
    <n v="85.23"/>
    <n v="71.614999999999995"/>
    <n v="0.45659727756702473"/>
    <n v="2026"/>
    <s v="Q4"/>
    <n v="12"/>
    <s v="Dec"/>
  </r>
  <r>
    <n v="2141"/>
    <d v="2026-12-05T00:00:00"/>
    <n v="2026"/>
    <s v="Q12"/>
    <n v="12"/>
    <x v="11"/>
    <x v="3"/>
    <x v="13"/>
    <x v="0"/>
    <s v="New"/>
    <x v="3"/>
    <x v="7"/>
    <n v="3"/>
    <n v="194.07"/>
    <n v="0.1"/>
    <n v="102.37"/>
    <n v="523.98900000000003"/>
    <n v="307.11"/>
    <n v="216.87900000000002"/>
    <n v="0.4138999101126169"/>
    <n v="2026"/>
    <s v="Q4"/>
    <n v="12"/>
    <s v="Dec"/>
  </r>
  <r>
    <n v="3517"/>
    <d v="2026-12-05T00:00:00"/>
    <n v="2026"/>
    <s v="Q12"/>
    <n v="12"/>
    <x v="11"/>
    <x v="3"/>
    <x v="13"/>
    <x v="3"/>
    <s v="New"/>
    <x v="1"/>
    <x v="11"/>
    <n v="1"/>
    <n v="152.44"/>
    <n v="0.1"/>
    <n v="76.91"/>
    <n v="137.196"/>
    <n v="76.91"/>
    <n v="60.286000000000001"/>
    <n v="0.43941514329863846"/>
    <n v="2026"/>
    <s v="Q4"/>
    <n v="12"/>
    <s v="Dec"/>
  </r>
  <r>
    <n v="4055"/>
    <d v="2026-12-05T00:00:00"/>
    <n v="2026"/>
    <s v="Q12"/>
    <n v="12"/>
    <x v="11"/>
    <x v="1"/>
    <x v="12"/>
    <x v="0"/>
    <s v="Returning"/>
    <x v="3"/>
    <x v="19"/>
    <n v="1"/>
    <n v="123.82"/>
    <n v="0.05"/>
    <n v="59.19"/>
    <n v="117.62899999999999"/>
    <n v="59.19"/>
    <n v="58.438999999999993"/>
    <n v="0.49680775999115862"/>
    <n v="2026"/>
    <s v="Q4"/>
    <n v="12"/>
    <s v="Dec"/>
  </r>
  <r>
    <n v="4168"/>
    <d v="2026-12-05T00:00:00"/>
    <n v="2026"/>
    <s v="Q12"/>
    <n v="12"/>
    <x v="11"/>
    <x v="0"/>
    <x v="0"/>
    <x v="0"/>
    <s v="New"/>
    <x v="1"/>
    <x v="17"/>
    <n v="4"/>
    <n v="71.12"/>
    <n v="0.05"/>
    <n v="31.93"/>
    <n v="270.25600000000003"/>
    <n v="127.72"/>
    <n v="142.53600000000003"/>
    <n v="0.52741104730329769"/>
    <n v="2026"/>
    <s v="Q4"/>
    <n v="12"/>
    <s v="Dec"/>
  </r>
  <r>
    <n v="4317"/>
    <d v="2026-12-05T00:00:00"/>
    <n v="2026"/>
    <s v="Q12"/>
    <n v="12"/>
    <x v="11"/>
    <x v="2"/>
    <x v="16"/>
    <x v="3"/>
    <s v="Returning"/>
    <x v="1"/>
    <x v="17"/>
    <n v="1"/>
    <n v="71.55"/>
    <n v="0.1"/>
    <n v="32.07"/>
    <n v="64.394999999999996"/>
    <n v="32.07"/>
    <n v="32.324999999999996"/>
    <n v="0.50197996738877237"/>
    <n v="2026"/>
    <s v="Q4"/>
    <n v="12"/>
    <s v="Dec"/>
  </r>
  <r>
    <n v="4879"/>
    <d v="2026-12-05T00:00:00"/>
    <n v="2026"/>
    <s v="Q12"/>
    <n v="12"/>
    <x v="11"/>
    <x v="2"/>
    <x v="2"/>
    <x v="3"/>
    <s v="Returning"/>
    <x v="1"/>
    <x v="17"/>
    <n v="2"/>
    <n v="70.239999999999995"/>
    <n v="0.1"/>
    <n v="33.29"/>
    <n v="126.43199999999999"/>
    <n v="66.58"/>
    <n v="59.85199999999999"/>
    <n v="0.47339281194634264"/>
    <n v="2026"/>
    <s v="Q4"/>
    <n v="12"/>
    <s v="Dec"/>
  </r>
  <r>
    <n v="467"/>
    <d v="2026-12-06T00:00:00"/>
    <n v="2026"/>
    <s v="Q12"/>
    <n v="12"/>
    <x v="11"/>
    <x v="0"/>
    <x v="0"/>
    <x v="3"/>
    <s v="Returning"/>
    <x v="0"/>
    <x v="4"/>
    <n v="2"/>
    <n v="50.68"/>
    <n v="0.15"/>
    <n v="22.41"/>
    <n v="86.155999999999992"/>
    <n v="44.82"/>
    <n v="41.335999999999991"/>
    <n v="0.47978086262129155"/>
    <n v="2026"/>
    <s v="Q4"/>
    <n v="12"/>
    <s v="Dec"/>
  </r>
  <r>
    <n v="825"/>
    <d v="2026-12-06T00:00:00"/>
    <n v="2026"/>
    <s v="Q12"/>
    <n v="12"/>
    <x v="11"/>
    <x v="3"/>
    <x v="7"/>
    <x v="0"/>
    <s v="New"/>
    <x v="0"/>
    <x v="8"/>
    <n v="1"/>
    <n v="101.26"/>
    <n v="0"/>
    <n v="51.7"/>
    <n v="101.26"/>
    <n v="51.7"/>
    <n v="49.56"/>
    <n v="0.4894331424056883"/>
    <n v="2026"/>
    <s v="Q4"/>
    <n v="12"/>
    <s v="Dec"/>
  </r>
  <r>
    <n v="2346"/>
    <d v="2026-12-06T00:00:00"/>
    <n v="2026"/>
    <s v="Q12"/>
    <n v="12"/>
    <x v="11"/>
    <x v="0"/>
    <x v="0"/>
    <x v="3"/>
    <s v="Business"/>
    <x v="2"/>
    <x v="9"/>
    <n v="2"/>
    <n v="46.01"/>
    <n v="0.05"/>
    <n v="18.399999999999999"/>
    <n v="87.418999999999997"/>
    <n v="36.799999999999997"/>
    <n v="50.619"/>
    <n v="0.57903888170763795"/>
    <n v="2026"/>
    <s v="Q4"/>
    <n v="12"/>
    <s v="Dec"/>
  </r>
  <r>
    <n v="3095"/>
    <d v="2026-12-06T00:00:00"/>
    <n v="2026"/>
    <s v="Q12"/>
    <n v="12"/>
    <x v="11"/>
    <x v="1"/>
    <x v="12"/>
    <x v="0"/>
    <s v="New"/>
    <x v="2"/>
    <x v="15"/>
    <n v="2"/>
    <n v="131.97999999999999"/>
    <n v="0.1"/>
    <n v="68.02"/>
    <n v="237.56399999999999"/>
    <n v="136.04"/>
    <n v="101.524"/>
    <n v="0.42735431294303855"/>
    <n v="2026"/>
    <s v="Q4"/>
    <n v="12"/>
    <s v="Dec"/>
  </r>
  <r>
    <n v="3580"/>
    <d v="2026-12-06T00:00:00"/>
    <n v="2026"/>
    <s v="Q12"/>
    <n v="12"/>
    <x v="11"/>
    <x v="3"/>
    <x v="7"/>
    <x v="2"/>
    <s v="New"/>
    <x v="1"/>
    <x v="17"/>
    <n v="2"/>
    <n v="73.16"/>
    <n v="0.15"/>
    <n v="32.64"/>
    <n v="124.37199999999999"/>
    <n v="65.28"/>
    <n v="59.091999999999985"/>
    <n v="0.47512301804264617"/>
    <n v="2026"/>
    <s v="Q4"/>
    <n v="12"/>
    <s v="Dec"/>
  </r>
  <r>
    <n v="4672"/>
    <d v="2026-12-06T00:00:00"/>
    <n v="2026"/>
    <s v="Q12"/>
    <n v="12"/>
    <x v="11"/>
    <x v="1"/>
    <x v="6"/>
    <x v="0"/>
    <s v="Business"/>
    <x v="2"/>
    <x v="9"/>
    <n v="2"/>
    <n v="47.43"/>
    <n v="0.05"/>
    <n v="18.63"/>
    <n v="90.11699999999999"/>
    <n v="37.26"/>
    <n v="52.856999999999992"/>
    <n v="0.58653750124837711"/>
    <n v="2026"/>
    <s v="Q4"/>
    <n v="12"/>
    <s v="Dec"/>
  </r>
  <r>
    <n v="533"/>
    <d v="2026-12-07T00:00:00"/>
    <n v="2026"/>
    <s v="Q12"/>
    <n v="12"/>
    <x v="11"/>
    <x v="0"/>
    <x v="9"/>
    <x v="0"/>
    <s v="New"/>
    <x v="2"/>
    <x v="2"/>
    <n v="1"/>
    <n v="35.93"/>
    <n v="0.05"/>
    <n v="13.23"/>
    <n v="34.133499999999998"/>
    <n v="13.23"/>
    <n v="20.903499999999998"/>
    <n v="0.6124042363074399"/>
    <n v="2026"/>
    <s v="Q4"/>
    <n v="12"/>
    <s v="Dec"/>
  </r>
  <r>
    <n v="2160"/>
    <d v="2026-12-07T00:00:00"/>
    <n v="2026"/>
    <s v="Q12"/>
    <n v="12"/>
    <x v="11"/>
    <x v="0"/>
    <x v="15"/>
    <x v="3"/>
    <s v="Returning"/>
    <x v="2"/>
    <x v="2"/>
    <n v="1"/>
    <n v="35.53"/>
    <n v="0.05"/>
    <n v="13.28"/>
    <n v="33.753500000000003"/>
    <n v="13.28"/>
    <n v="20.473500000000001"/>
    <n v="0.6065593197742456"/>
    <n v="2026"/>
    <s v="Q4"/>
    <n v="12"/>
    <s v="Dec"/>
  </r>
  <r>
    <n v="2841"/>
    <d v="2026-12-07T00:00:00"/>
    <n v="2026"/>
    <s v="Q12"/>
    <n v="12"/>
    <x v="11"/>
    <x v="1"/>
    <x v="14"/>
    <x v="0"/>
    <s v="New"/>
    <x v="3"/>
    <x v="7"/>
    <n v="3"/>
    <n v="196.97"/>
    <n v="0.15"/>
    <n v="101.88"/>
    <n v="502.27349999999996"/>
    <n v="305.64"/>
    <n v="196.63349999999997"/>
    <n v="0.39148690902466482"/>
    <n v="2026"/>
    <s v="Q4"/>
    <n v="12"/>
    <s v="Dec"/>
  </r>
  <r>
    <n v="3433"/>
    <d v="2026-12-07T00:00:00"/>
    <n v="2026"/>
    <s v="Q12"/>
    <n v="12"/>
    <x v="11"/>
    <x v="0"/>
    <x v="0"/>
    <x v="0"/>
    <s v="New"/>
    <x v="2"/>
    <x v="2"/>
    <n v="2"/>
    <n v="37.020000000000003"/>
    <n v="0.2"/>
    <n v="13.39"/>
    <n v="59.232000000000006"/>
    <n v="26.78"/>
    <n v="32.452000000000005"/>
    <n v="0.5478795245813074"/>
    <n v="2026"/>
    <s v="Q4"/>
    <n v="12"/>
    <s v="Dec"/>
  </r>
  <r>
    <n v="3763"/>
    <d v="2026-12-07T00:00:00"/>
    <n v="2026"/>
    <s v="Q12"/>
    <n v="12"/>
    <x v="11"/>
    <x v="1"/>
    <x v="14"/>
    <x v="0"/>
    <s v="New"/>
    <x v="2"/>
    <x v="9"/>
    <n v="4"/>
    <n v="47.22"/>
    <n v="0"/>
    <n v="18.420000000000002"/>
    <n v="188.88"/>
    <n v="73.680000000000007"/>
    <n v="115.19999999999999"/>
    <n v="0.60991105463786521"/>
    <n v="2026"/>
    <s v="Q4"/>
    <n v="12"/>
    <s v="Dec"/>
  </r>
  <r>
    <n v="706"/>
    <d v="2026-12-08T00:00:00"/>
    <n v="2026"/>
    <s v="Q12"/>
    <n v="12"/>
    <x v="11"/>
    <x v="1"/>
    <x v="12"/>
    <x v="2"/>
    <s v="Returning"/>
    <x v="2"/>
    <x v="9"/>
    <n v="4"/>
    <n v="46.48"/>
    <n v="0.1"/>
    <n v="18.66"/>
    <n v="167.328"/>
    <n v="74.64"/>
    <n v="92.688000000000002"/>
    <n v="0.55393000573723461"/>
    <n v="2026"/>
    <s v="Q4"/>
    <n v="12"/>
    <s v="Dec"/>
  </r>
  <r>
    <n v="1086"/>
    <d v="2026-12-08T00:00:00"/>
    <n v="2026"/>
    <s v="Q12"/>
    <n v="12"/>
    <x v="11"/>
    <x v="3"/>
    <x v="13"/>
    <x v="1"/>
    <s v="Business"/>
    <x v="1"/>
    <x v="3"/>
    <n v="12"/>
    <n v="146.99"/>
    <n v="0.15"/>
    <n v="79.239999999999995"/>
    <n v="1499.298"/>
    <n v="950.87999999999988"/>
    <n v="548.41800000000012"/>
    <n v="0.36578318653129671"/>
    <n v="2026"/>
    <s v="Q4"/>
    <n v="12"/>
    <s v="Dec"/>
  </r>
  <r>
    <n v="1204"/>
    <d v="2026-12-08T00:00:00"/>
    <n v="2026"/>
    <s v="Q12"/>
    <n v="12"/>
    <x v="11"/>
    <x v="2"/>
    <x v="10"/>
    <x v="0"/>
    <s v="New"/>
    <x v="4"/>
    <x v="10"/>
    <n v="1"/>
    <n v="40.29"/>
    <n v="0"/>
    <n v="15.07"/>
    <n v="40.29"/>
    <n v="15.07"/>
    <n v="25.22"/>
    <n v="0.62596177711590961"/>
    <n v="2026"/>
    <s v="Q4"/>
    <n v="12"/>
    <s v="Dec"/>
  </r>
  <r>
    <n v="1451"/>
    <d v="2026-12-08T00:00:00"/>
    <n v="2026"/>
    <s v="Q12"/>
    <n v="12"/>
    <x v="11"/>
    <x v="0"/>
    <x v="0"/>
    <x v="1"/>
    <s v="Business"/>
    <x v="3"/>
    <x v="19"/>
    <n v="4"/>
    <n v="125.82"/>
    <n v="0.15"/>
    <n v="61.39"/>
    <n v="427.78799999999995"/>
    <n v="245.56"/>
    <n v="182.22799999999995"/>
    <n v="0.42597735326844133"/>
    <n v="2026"/>
    <s v="Q4"/>
    <n v="12"/>
    <s v="Dec"/>
  </r>
  <r>
    <n v="1650"/>
    <d v="2026-12-08T00:00:00"/>
    <n v="2026"/>
    <s v="Q12"/>
    <n v="12"/>
    <x v="11"/>
    <x v="1"/>
    <x v="1"/>
    <x v="0"/>
    <s v="New"/>
    <x v="2"/>
    <x v="2"/>
    <n v="3"/>
    <n v="36.25"/>
    <n v="0"/>
    <n v="13.67"/>
    <n v="108.75"/>
    <n v="41.01"/>
    <n v="67.740000000000009"/>
    <n v="0.62289655172413805"/>
    <n v="2026"/>
    <s v="Q4"/>
    <n v="12"/>
    <s v="Dec"/>
  </r>
  <r>
    <n v="1740"/>
    <d v="2026-12-08T00:00:00"/>
    <n v="2026"/>
    <s v="Q12"/>
    <n v="12"/>
    <x v="11"/>
    <x v="2"/>
    <x v="10"/>
    <x v="3"/>
    <s v="Returning"/>
    <x v="2"/>
    <x v="18"/>
    <n v="1"/>
    <n v="165.29"/>
    <n v="0.05"/>
    <n v="89.92"/>
    <n v="157.02549999999999"/>
    <n v="89.92"/>
    <n v="67.105499999999992"/>
    <n v="0.42735415585366704"/>
    <n v="2026"/>
    <s v="Q4"/>
    <n v="12"/>
    <s v="Dec"/>
  </r>
  <r>
    <n v="3191"/>
    <d v="2026-12-08T00:00:00"/>
    <n v="2026"/>
    <s v="Q12"/>
    <n v="12"/>
    <x v="11"/>
    <x v="3"/>
    <x v="8"/>
    <x v="0"/>
    <s v="New"/>
    <x v="3"/>
    <x v="13"/>
    <n v="1"/>
    <n v="82.89"/>
    <n v="0.15"/>
    <n v="38.51"/>
    <n v="70.456500000000005"/>
    <n v="38.51"/>
    <n v="31.946500000000007"/>
    <n v="0.45342161475520365"/>
    <n v="2026"/>
    <s v="Q4"/>
    <n v="12"/>
    <s v="Dec"/>
  </r>
  <r>
    <n v="3662"/>
    <d v="2026-12-08T00:00:00"/>
    <n v="2026"/>
    <s v="Q12"/>
    <n v="12"/>
    <x v="11"/>
    <x v="1"/>
    <x v="6"/>
    <x v="0"/>
    <s v="Business"/>
    <x v="3"/>
    <x v="7"/>
    <n v="1"/>
    <n v="199.66"/>
    <n v="0"/>
    <n v="103.15"/>
    <n v="199.66"/>
    <n v="103.15"/>
    <n v="96.509999999999991"/>
    <n v="0.48337173194430527"/>
    <n v="2026"/>
    <s v="Q4"/>
    <n v="12"/>
    <s v="Dec"/>
  </r>
  <r>
    <n v="3922"/>
    <d v="2026-12-08T00:00:00"/>
    <n v="2026"/>
    <s v="Q12"/>
    <n v="12"/>
    <x v="11"/>
    <x v="3"/>
    <x v="8"/>
    <x v="2"/>
    <s v="New"/>
    <x v="1"/>
    <x v="3"/>
    <n v="2"/>
    <n v="146.25"/>
    <n v="0.05"/>
    <n v="77.3"/>
    <n v="277.875"/>
    <n v="154.6"/>
    <n v="123.27500000000001"/>
    <n v="0.44363472784525421"/>
    <n v="2026"/>
    <s v="Q4"/>
    <n v="12"/>
    <s v="Dec"/>
  </r>
  <r>
    <n v="4022"/>
    <d v="2026-12-08T00:00:00"/>
    <n v="2026"/>
    <s v="Q12"/>
    <n v="12"/>
    <x v="11"/>
    <x v="0"/>
    <x v="9"/>
    <x v="3"/>
    <s v="Returning"/>
    <x v="3"/>
    <x v="5"/>
    <n v="1"/>
    <n v="333.51"/>
    <n v="0.2"/>
    <n v="199.91"/>
    <n v="266.80799999999999"/>
    <n v="199.91"/>
    <n v="66.897999999999996"/>
    <n v="0.25073461065635211"/>
    <n v="2026"/>
    <s v="Q4"/>
    <n v="12"/>
    <s v="Dec"/>
  </r>
  <r>
    <n v="4366"/>
    <d v="2026-12-08T00:00:00"/>
    <n v="2026"/>
    <s v="Q12"/>
    <n v="12"/>
    <x v="11"/>
    <x v="1"/>
    <x v="12"/>
    <x v="2"/>
    <s v="New"/>
    <x v="1"/>
    <x v="11"/>
    <n v="1"/>
    <n v="151.97"/>
    <n v="0.05"/>
    <n v="80.239999999999995"/>
    <n v="144.3715"/>
    <n v="80.239999999999995"/>
    <n v="64.131500000000003"/>
    <n v="0.44421163456776441"/>
    <n v="2026"/>
    <s v="Q4"/>
    <n v="12"/>
    <s v="Dec"/>
  </r>
  <r>
    <n v="4880"/>
    <d v="2026-12-08T00:00:00"/>
    <n v="2026"/>
    <s v="Q12"/>
    <n v="12"/>
    <x v="11"/>
    <x v="3"/>
    <x v="13"/>
    <x v="2"/>
    <s v="New"/>
    <x v="0"/>
    <x v="6"/>
    <n v="1"/>
    <n v="41.07"/>
    <n v="0"/>
    <n v="16.600000000000001"/>
    <n v="41.07"/>
    <n v="16.600000000000001"/>
    <n v="24.47"/>
    <n v="0.59581202824446067"/>
    <n v="2026"/>
    <s v="Q4"/>
    <n v="12"/>
    <s v="Dec"/>
  </r>
  <r>
    <n v="5127"/>
    <d v="2026-12-08T00:00:00"/>
    <n v="2026"/>
    <s v="Q12"/>
    <n v="12"/>
    <x v="11"/>
    <x v="1"/>
    <x v="11"/>
    <x v="3"/>
    <s v="Returning"/>
    <x v="3"/>
    <x v="19"/>
    <n v="1"/>
    <n v="122.65"/>
    <n v="0"/>
    <n v="58.9"/>
    <n v="122.65"/>
    <n v="58.9"/>
    <n v="63.750000000000007"/>
    <n v="0.51977170811251527"/>
    <n v="2026"/>
    <s v="Q4"/>
    <n v="12"/>
    <s v="Dec"/>
  </r>
  <r>
    <n v="13"/>
    <d v="2026-12-09T00:00:00"/>
    <n v="2026"/>
    <s v="Q12"/>
    <n v="12"/>
    <x v="11"/>
    <x v="1"/>
    <x v="6"/>
    <x v="0"/>
    <s v="Returning"/>
    <x v="1"/>
    <x v="3"/>
    <n v="6"/>
    <n v="143.16"/>
    <n v="0.15"/>
    <n v="80.349999999999994"/>
    <n v="730.11599999999999"/>
    <n v="482.09999999999997"/>
    <n v="248.01600000000002"/>
    <n v="0.33969396643820987"/>
    <n v="2026"/>
    <s v="Q4"/>
    <n v="12"/>
    <s v="Dec"/>
  </r>
  <r>
    <n v="102"/>
    <d v="2026-12-09T00:00:00"/>
    <n v="2026"/>
    <s v="Q12"/>
    <n v="12"/>
    <x v="11"/>
    <x v="2"/>
    <x v="5"/>
    <x v="2"/>
    <s v="New"/>
    <x v="1"/>
    <x v="3"/>
    <n v="3"/>
    <n v="142.75"/>
    <n v="0.1"/>
    <n v="81.739999999999995"/>
    <n v="385.42500000000001"/>
    <n v="245.21999999999997"/>
    <n v="140.20500000000004"/>
    <n v="0.3637672698968672"/>
    <n v="2026"/>
    <s v="Q4"/>
    <n v="12"/>
    <s v="Dec"/>
  </r>
  <r>
    <n v="519"/>
    <d v="2026-12-09T00:00:00"/>
    <n v="2026"/>
    <s v="Q12"/>
    <n v="12"/>
    <x v="11"/>
    <x v="1"/>
    <x v="12"/>
    <x v="2"/>
    <s v="Returning"/>
    <x v="4"/>
    <x v="14"/>
    <n v="2"/>
    <n v="36.03"/>
    <n v="0.1"/>
    <n v="13.54"/>
    <n v="64.853999999999999"/>
    <n v="27.08"/>
    <n v="37.774000000000001"/>
    <n v="0.58244672649335427"/>
    <n v="2026"/>
    <s v="Q4"/>
    <n v="12"/>
    <s v="Dec"/>
  </r>
  <r>
    <n v="522"/>
    <d v="2026-12-09T00:00:00"/>
    <n v="2026"/>
    <s v="Q12"/>
    <n v="12"/>
    <x v="11"/>
    <x v="0"/>
    <x v="15"/>
    <x v="2"/>
    <s v="Returning"/>
    <x v="2"/>
    <x v="15"/>
    <n v="2"/>
    <n v="133.4"/>
    <n v="0"/>
    <n v="67.69"/>
    <n v="266.8"/>
    <n v="135.38"/>
    <n v="131.42000000000002"/>
    <n v="0.49257871064467768"/>
    <n v="2026"/>
    <s v="Q4"/>
    <n v="12"/>
    <s v="Dec"/>
  </r>
  <r>
    <n v="798"/>
    <d v="2026-12-09T00:00:00"/>
    <n v="2026"/>
    <s v="Q12"/>
    <n v="12"/>
    <x v="11"/>
    <x v="2"/>
    <x v="2"/>
    <x v="2"/>
    <s v="Returning"/>
    <x v="3"/>
    <x v="7"/>
    <n v="3"/>
    <n v="199.31"/>
    <n v="0.05"/>
    <n v="101.19"/>
    <n v="568.0335"/>
    <n v="303.57"/>
    <n v="264.46350000000001"/>
    <n v="0.46557729429690325"/>
    <n v="2026"/>
    <s v="Q4"/>
    <n v="12"/>
    <s v="Dec"/>
  </r>
  <r>
    <n v="1746"/>
    <d v="2026-12-09T00:00:00"/>
    <n v="2026"/>
    <s v="Q12"/>
    <n v="12"/>
    <x v="11"/>
    <x v="1"/>
    <x v="11"/>
    <x v="0"/>
    <s v="Business"/>
    <x v="2"/>
    <x v="9"/>
    <n v="1"/>
    <n v="47.44"/>
    <n v="0.15"/>
    <n v="17.899999999999999"/>
    <n v="40.323999999999998"/>
    <n v="17.899999999999999"/>
    <n v="22.423999999999999"/>
    <n v="0.55609562543398472"/>
    <n v="2026"/>
    <s v="Q4"/>
    <n v="12"/>
    <s v="Dec"/>
  </r>
  <r>
    <n v="3412"/>
    <d v="2026-12-09T00:00:00"/>
    <n v="2026"/>
    <s v="Q12"/>
    <n v="12"/>
    <x v="11"/>
    <x v="0"/>
    <x v="0"/>
    <x v="1"/>
    <s v="Business"/>
    <x v="1"/>
    <x v="3"/>
    <n v="10"/>
    <n v="145.30000000000001"/>
    <n v="0.1"/>
    <n v="79.7"/>
    <n v="1307.7"/>
    <n v="797"/>
    <n v="510.70000000000005"/>
    <n v="0.39053299686472437"/>
    <n v="2026"/>
    <s v="Q4"/>
    <n v="12"/>
    <s v="Dec"/>
  </r>
  <r>
    <n v="175"/>
    <d v="2026-12-10T00:00:00"/>
    <n v="2026"/>
    <s v="Q12"/>
    <n v="12"/>
    <x v="11"/>
    <x v="0"/>
    <x v="0"/>
    <x v="3"/>
    <s v="New"/>
    <x v="0"/>
    <x v="0"/>
    <n v="1"/>
    <n v="81.010000000000005"/>
    <n v="0.2"/>
    <n v="41.51"/>
    <n v="64.808000000000007"/>
    <n v="41.51"/>
    <n v="23.298000000000009"/>
    <n v="0.35949265522774976"/>
    <n v="2026"/>
    <s v="Q4"/>
    <n v="12"/>
    <s v="Dec"/>
  </r>
  <r>
    <n v="1014"/>
    <d v="2026-12-10T00:00:00"/>
    <n v="2026"/>
    <s v="Q12"/>
    <n v="12"/>
    <x v="11"/>
    <x v="3"/>
    <x v="7"/>
    <x v="3"/>
    <s v="New"/>
    <x v="2"/>
    <x v="2"/>
    <n v="2"/>
    <n v="35.619999999999997"/>
    <n v="0"/>
    <n v="13.62"/>
    <n v="71.239999999999995"/>
    <n v="27.24"/>
    <n v="44"/>
    <n v="0.61763054463784395"/>
    <n v="2026"/>
    <s v="Q4"/>
    <n v="12"/>
    <s v="Dec"/>
  </r>
  <r>
    <n v="1763"/>
    <d v="2026-12-10T00:00:00"/>
    <n v="2026"/>
    <s v="Q12"/>
    <n v="12"/>
    <x v="11"/>
    <x v="0"/>
    <x v="0"/>
    <x v="0"/>
    <s v="New"/>
    <x v="0"/>
    <x v="4"/>
    <n v="2"/>
    <n v="49.88"/>
    <n v="0.05"/>
    <n v="22.31"/>
    <n v="94.772000000000006"/>
    <n v="44.62"/>
    <n v="50.152000000000008"/>
    <n v="0.52918583547883347"/>
    <n v="2026"/>
    <s v="Q4"/>
    <n v="12"/>
    <s v="Dec"/>
  </r>
  <r>
    <n v="1863"/>
    <d v="2026-12-10T00:00:00"/>
    <n v="2026"/>
    <s v="Q12"/>
    <n v="12"/>
    <x v="11"/>
    <x v="3"/>
    <x v="7"/>
    <x v="3"/>
    <s v="Returning"/>
    <x v="0"/>
    <x v="8"/>
    <n v="1"/>
    <n v="101.18"/>
    <n v="0.05"/>
    <n v="49.12"/>
    <n v="96.120999999999995"/>
    <n v="49.12"/>
    <n v="47.000999999999998"/>
    <n v="0.48897743469169069"/>
    <n v="2026"/>
    <s v="Q4"/>
    <n v="12"/>
    <s v="Dec"/>
  </r>
  <r>
    <n v="3466"/>
    <d v="2026-12-10T00:00:00"/>
    <n v="2026"/>
    <s v="Q12"/>
    <n v="12"/>
    <x v="11"/>
    <x v="1"/>
    <x v="12"/>
    <x v="2"/>
    <s v="Business"/>
    <x v="4"/>
    <x v="14"/>
    <n v="2"/>
    <n v="36.64"/>
    <n v="0"/>
    <n v="13.7"/>
    <n v="73.28"/>
    <n v="27.4"/>
    <n v="45.88"/>
    <n v="0.62609170305676853"/>
    <n v="2026"/>
    <s v="Q4"/>
    <n v="12"/>
    <s v="Dec"/>
  </r>
  <r>
    <n v="3630"/>
    <d v="2026-12-10T00:00:00"/>
    <n v="2026"/>
    <s v="Q12"/>
    <n v="12"/>
    <x v="11"/>
    <x v="1"/>
    <x v="12"/>
    <x v="2"/>
    <s v="Returning"/>
    <x v="0"/>
    <x v="6"/>
    <n v="3"/>
    <n v="39.979999999999997"/>
    <n v="0.1"/>
    <n v="16.989999999999998"/>
    <n v="107.946"/>
    <n v="50.97"/>
    <n v="56.975999999999999"/>
    <n v="0.52781946528819967"/>
    <n v="2026"/>
    <s v="Q4"/>
    <n v="12"/>
    <s v="Dec"/>
  </r>
  <r>
    <n v="3633"/>
    <d v="2026-12-10T00:00:00"/>
    <n v="2026"/>
    <s v="Q12"/>
    <n v="12"/>
    <x v="11"/>
    <x v="3"/>
    <x v="4"/>
    <x v="3"/>
    <s v="Business"/>
    <x v="1"/>
    <x v="3"/>
    <n v="3"/>
    <n v="144.16"/>
    <n v="0"/>
    <n v="77.36"/>
    <n v="432.48"/>
    <n v="232.07999999999998"/>
    <n v="200.40000000000003"/>
    <n v="0.46337402885682583"/>
    <n v="2026"/>
    <s v="Q4"/>
    <n v="12"/>
    <s v="Dec"/>
  </r>
  <r>
    <n v="4"/>
    <d v="2026-12-11T00:00:00"/>
    <n v="2026"/>
    <s v="Q12"/>
    <n v="12"/>
    <x v="11"/>
    <x v="3"/>
    <x v="4"/>
    <x v="0"/>
    <s v="New"/>
    <x v="0"/>
    <x v="8"/>
    <n v="1"/>
    <n v="102.98"/>
    <n v="0.1"/>
    <n v="51.45"/>
    <n v="92.682000000000002"/>
    <n v="51.45"/>
    <n v="41.231999999999999"/>
    <n v="0.4448760277076455"/>
    <n v="2026"/>
    <s v="Q4"/>
    <n v="12"/>
    <s v="Dec"/>
  </r>
  <r>
    <n v="70"/>
    <d v="2026-12-11T00:00:00"/>
    <n v="2026"/>
    <s v="Q12"/>
    <n v="12"/>
    <x v="11"/>
    <x v="3"/>
    <x v="13"/>
    <x v="0"/>
    <s v="New"/>
    <x v="4"/>
    <x v="12"/>
    <n v="2"/>
    <n v="122.49"/>
    <n v="0.15"/>
    <n v="70.930000000000007"/>
    <n v="208.23299999999998"/>
    <n v="141.86000000000001"/>
    <n v="66.372999999999962"/>
    <n v="0.31874390706564265"/>
    <n v="2026"/>
    <s v="Q4"/>
    <n v="12"/>
    <s v="Dec"/>
  </r>
  <r>
    <n v="948"/>
    <d v="2026-12-11T00:00:00"/>
    <n v="2026"/>
    <s v="Q12"/>
    <n v="12"/>
    <x v="11"/>
    <x v="1"/>
    <x v="11"/>
    <x v="3"/>
    <s v="New"/>
    <x v="1"/>
    <x v="3"/>
    <n v="1"/>
    <n v="141.74"/>
    <n v="0.15"/>
    <n v="78.97"/>
    <n v="120.479"/>
    <n v="78.97"/>
    <n v="41.509"/>
    <n v="0.34453307215365336"/>
    <n v="2026"/>
    <s v="Q4"/>
    <n v="12"/>
    <s v="Dec"/>
  </r>
  <r>
    <n v="1957"/>
    <d v="2026-12-11T00:00:00"/>
    <n v="2026"/>
    <s v="Q12"/>
    <n v="12"/>
    <x v="11"/>
    <x v="3"/>
    <x v="7"/>
    <x v="0"/>
    <s v="Returning"/>
    <x v="0"/>
    <x v="6"/>
    <n v="6"/>
    <n v="39.44"/>
    <n v="0.1"/>
    <n v="16.89"/>
    <n v="212.976"/>
    <n v="101.34"/>
    <n v="111.636"/>
    <n v="0.52417173766058145"/>
    <n v="2026"/>
    <s v="Q4"/>
    <n v="12"/>
    <s v="Dec"/>
  </r>
  <r>
    <n v="3097"/>
    <d v="2026-12-11T00:00:00"/>
    <n v="2026"/>
    <s v="Q12"/>
    <n v="12"/>
    <x v="11"/>
    <x v="2"/>
    <x v="3"/>
    <x v="2"/>
    <s v="Returning"/>
    <x v="0"/>
    <x v="4"/>
    <n v="1"/>
    <n v="49.64"/>
    <n v="0.1"/>
    <n v="22"/>
    <n v="44.676000000000002"/>
    <n v="22"/>
    <n v="22.676000000000002"/>
    <n v="0.50756558331094992"/>
    <n v="2026"/>
    <s v="Q4"/>
    <n v="12"/>
    <s v="Dec"/>
  </r>
  <r>
    <n v="3649"/>
    <d v="2026-12-11T00:00:00"/>
    <n v="2026"/>
    <s v="Q12"/>
    <n v="12"/>
    <x v="11"/>
    <x v="2"/>
    <x v="2"/>
    <x v="0"/>
    <s v="New"/>
    <x v="2"/>
    <x v="18"/>
    <n v="1"/>
    <n v="164.29"/>
    <n v="0.05"/>
    <n v="88.66"/>
    <n v="156.07549999999998"/>
    <n v="88.66"/>
    <n v="67.41549999999998"/>
    <n v="0.43194159237035917"/>
    <n v="2026"/>
    <s v="Q4"/>
    <n v="12"/>
    <s v="Dec"/>
  </r>
  <r>
    <n v="3963"/>
    <d v="2026-12-11T00:00:00"/>
    <n v="2026"/>
    <s v="Q12"/>
    <n v="12"/>
    <x v="11"/>
    <x v="3"/>
    <x v="8"/>
    <x v="0"/>
    <s v="Returning"/>
    <x v="2"/>
    <x v="2"/>
    <n v="1"/>
    <n v="35.81"/>
    <n v="0"/>
    <n v="13.28"/>
    <n v="35.81"/>
    <n v="13.28"/>
    <n v="22.53"/>
    <n v="0.62915386763473891"/>
    <n v="2026"/>
    <s v="Q4"/>
    <n v="12"/>
    <s v="Dec"/>
  </r>
  <r>
    <n v="4305"/>
    <d v="2026-12-11T00:00:00"/>
    <n v="2026"/>
    <s v="Q12"/>
    <n v="12"/>
    <x v="11"/>
    <x v="0"/>
    <x v="9"/>
    <x v="2"/>
    <s v="New"/>
    <x v="4"/>
    <x v="10"/>
    <n v="1"/>
    <n v="41.31"/>
    <n v="0.05"/>
    <n v="14.56"/>
    <n v="39.244500000000002"/>
    <n v="14.56"/>
    <n v="24.6845"/>
    <n v="0.62899259768884808"/>
    <n v="2026"/>
    <s v="Q4"/>
    <n v="12"/>
    <s v="Dec"/>
  </r>
  <r>
    <n v="4942"/>
    <d v="2026-12-11T00:00:00"/>
    <n v="2026"/>
    <s v="Q12"/>
    <n v="12"/>
    <x v="11"/>
    <x v="3"/>
    <x v="13"/>
    <x v="3"/>
    <s v="New"/>
    <x v="2"/>
    <x v="2"/>
    <n v="3"/>
    <n v="36.6"/>
    <n v="0.15"/>
    <n v="13.95"/>
    <n v="93.330000000000013"/>
    <n v="41.849999999999994"/>
    <n v="51.480000000000018"/>
    <n v="0.55159112825458068"/>
    <n v="2026"/>
    <s v="Q4"/>
    <n v="12"/>
    <s v="Dec"/>
  </r>
  <r>
    <n v="19"/>
    <d v="2026-12-12T00:00:00"/>
    <n v="2026"/>
    <s v="Q12"/>
    <n v="12"/>
    <x v="11"/>
    <x v="1"/>
    <x v="1"/>
    <x v="0"/>
    <s v="New"/>
    <x v="0"/>
    <x v="4"/>
    <n v="5"/>
    <n v="49.59"/>
    <n v="0"/>
    <n v="22.63"/>
    <n v="247.95000000000002"/>
    <n v="113.14999999999999"/>
    <n v="134.80000000000001"/>
    <n v="0.54365799556362171"/>
    <n v="2026"/>
    <s v="Q4"/>
    <n v="12"/>
    <s v="Dec"/>
  </r>
  <r>
    <n v="4963"/>
    <d v="2026-12-12T00:00:00"/>
    <n v="2026"/>
    <s v="Q12"/>
    <n v="12"/>
    <x v="11"/>
    <x v="0"/>
    <x v="0"/>
    <x v="0"/>
    <s v="New"/>
    <x v="1"/>
    <x v="17"/>
    <n v="5"/>
    <n v="72.3"/>
    <n v="0.05"/>
    <n v="31.73"/>
    <n v="343.42500000000001"/>
    <n v="158.65"/>
    <n v="184.77500000000001"/>
    <n v="0.53803596127247577"/>
    <n v="2026"/>
    <s v="Q4"/>
    <n v="12"/>
    <s v="Dec"/>
  </r>
  <r>
    <n v="5110"/>
    <d v="2026-12-12T00:00:00"/>
    <n v="2026"/>
    <s v="Q12"/>
    <n v="12"/>
    <x v="11"/>
    <x v="3"/>
    <x v="4"/>
    <x v="0"/>
    <s v="New"/>
    <x v="0"/>
    <x v="4"/>
    <n v="1"/>
    <n v="51.57"/>
    <n v="0.1"/>
    <n v="23.11"/>
    <n v="46.413000000000004"/>
    <n v="23.11"/>
    <n v="23.303000000000004"/>
    <n v="0.5020791588563549"/>
    <n v="2026"/>
    <s v="Q4"/>
    <n v="12"/>
    <s v="Dec"/>
  </r>
  <r>
    <n v="10"/>
    <d v="2026-12-13T00:00:00"/>
    <n v="2026"/>
    <s v="Q12"/>
    <n v="12"/>
    <x v="11"/>
    <x v="0"/>
    <x v="0"/>
    <x v="0"/>
    <s v="Returning"/>
    <x v="2"/>
    <x v="2"/>
    <n v="3"/>
    <n v="35.380000000000003"/>
    <n v="0"/>
    <n v="13.51"/>
    <n v="106.14000000000001"/>
    <n v="40.53"/>
    <n v="65.610000000000014"/>
    <n v="0.61814584511023185"/>
    <n v="2026"/>
    <s v="Q4"/>
    <n v="12"/>
    <s v="Dec"/>
  </r>
  <r>
    <n v="216"/>
    <d v="2026-12-13T00:00:00"/>
    <n v="2026"/>
    <s v="Q12"/>
    <n v="12"/>
    <x v="11"/>
    <x v="2"/>
    <x v="2"/>
    <x v="0"/>
    <s v="Business"/>
    <x v="0"/>
    <x v="0"/>
    <n v="1"/>
    <n v="83.08"/>
    <n v="0.15"/>
    <n v="42.91"/>
    <n v="70.617999999999995"/>
    <n v="42.91"/>
    <n v="27.707999999999998"/>
    <n v="0.39236455294684075"/>
    <n v="2026"/>
    <s v="Q4"/>
    <n v="12"/>
    <s v="Dec"/>
  </r>
  <r>
    <n v="1937"/>
    <d v="2026-12-13T00:00:00"/>
    <n v="2026"/>
    <s v="Q12"/>
    <n v="12"/>
    <x v="11"/>
    <x v="1"/>
    <x v="12"/>
    <x v="1"/>
    <s v="Business"/>
    <x v="3"/>
    <x v="19"/>
    <n v="3"/>
    <n v="120.5"/>
    <n v="0.15"/>
    <n v="61.44"/>
    <n v="307.27499999999998"/>
    <n v="184.32"/>
    <n v="122.95499999999998"/>
    <n v="0.40014644862094212"/>
    <n v="2026"/>
    <s v="Q4"/>
    <n v="12"/>
    <s v="Dec"/>
  </r>
  <r>
    <n v="4720"/>
    <d v="2026-12-13T00:00:00"/>
    <n v="2026"/>
    <s v="Q12"/>
    <n v="12"/>
    <x v="11"/>
    <x v="0"/>
    <x v="0"/>
    <x v="0"/>
    <s v="New"/>
    <x v="1"/>
    <x v="17"/>
    <n v="3"/>
    <n v="73.040000000000006"/>
    <n v="0.1"/>
    <n v="31.78"/>
    <n v="197.208"/>
    <n v="95.34"/>
    <n v="101.86799999999999"/>
    <n v="0.51655105269563095"/>
    <n v="2026"/>
    <s v="Q4"/>
    <n v="12"/>
    <s v="Dec"/>
  </r>
  <r>
    <n v="91"/>
    <d v="2026-12-14T00:00:00"/>
    <n v="2026"/>
    <s v="Q12"/>
    <n v="12"/>
    <x v="11"/>
    <x v="1"/>
    <x v="1"/>
    <x v="0"/>
    <s v="Returning"/>
    <x v="3"/>
    <x v="5"/>
    <n v="2"/>
    <n v="339.95"/>
    <n v="0"/>
    <n v="195.78"/>
    <n v="679.9"/>
    <n v="391.56"/>
    <n v="288.33999999999997"/>
    <n v="0.42409177820267685"/>
    <n v="2026"/>
    <s v="Q4"/>
    <n v="12"/>
    <s v="Dec"/>
  </r>
  <r>
    <n v="505"/>
    <d v="2026-12-14T00:00:00"/>
    <n v="2026"/>
    <s v="Q12"/>
    <n v="12"/>
    <x v="11"/>
    <x v="0"/>
    <x v="15"/>
    <x v="3"/>
    <s v="Returning"/>
    <x v="3"/>
    <x v="7"/>
    <n v="2"/>
    <n v="199.43"/>
    <n v="0.05"/>
    <n v="106.58"/>
    <n v="378.91699999999997"/>
    <n v="213.16"/>
    <n v="165.75699999999998"/>
    <n v="0.4374493622613923"/>
    <n v="2026"/>
    <s v="Q4"/>
    <n v="12"/>
    <s v="Dec"/>
  </r>
  <r>
    <n v="640"/>
    <d v="2026-12-14T00:00:00"/>
    <n v="2026"/>
    <s v="Q12"/>
    <n v="12"/>
    <x v="11"/>
    <x v="0"/>
    <x v="15"/>
    <x v="0"/>
    <s v="Returning"/>
    <x v="4"/>
    <x v="16"/>
    <n v="2"/>
    <n v="51.77"/>
    <n v="0.05"/>
    <n v="21.76"/>
    <n v="98.363"/>
    <n v="43.52"/>
    <n v="54.842999999999996"/>
    <n v="0.55755721155312465"/>
    <n v="2026"/>
    <s v="Q4"/>
    <n v="12"/>
    <s v="Dec"/>
  </r>
  <r>
    <n v="1408"/>
    <d v="2026-12-14T00:00:00"/>
    <n v="2026"/>
    <s v="Q12"/>
    <n v="12"/>
    <x v="11"/>
    <x v="1"/>
    <x v="1"/>
    <x v="0"/>
    <s v="New"/>
    <x v="2"/>
    <x v="18"/>
    <n v="1"/>
    <n v="161.53"/>
    <n v="0"/>
    <n v="87.43"/>
    <n v="161.53"/>
    <n v="87.43"/>
    <n v="74.099999999999994"/>
    <n v="0.45873831486411187"/>
    <n v="2026"/>
    <s v="Q4"/>
    <n v="12"/>
    <s v="Dec"/>
  </r>
  <r>
    <n v="2074"/>
    <d v="2026-12-14T00:00:00"/>
    <n v="2026"/>
    <s v="Q12"/>
    <n v="12"/>
    <x v="11"/>
    <x v="1"/>
    <x v="12"/>
    <x v="1"/>
    <s v="Business"/>
    <x v="1"/>
    <x v="3"/>
    <n v="4"/>
    <n v="145.85"/>
    <n v="0.1"/>
    <n v="79.47"/>
    <n v="525.05999999999995"/>
    <n v="317.88"/>
    <n v="207.17999999999995"/>
    <n v="0.39458347617415146"/>
    <n v="2026"/>
    <s v="Q4"/>
    <n v="12"/>
    <s v="Dec"/>
  </r>
  <r>
    <n v="2639"/>
    <d v="2026-12-14T00:00:00"/>
    <n v="2026"/>
    <s v="Q12"/>
    <n v="12"/>
    <x v="11"/>
    <x v="3"/>
    <x v="13"/>
    <x v="0"/>
    <s v="Returning"/>
    <x v="3"/>
    <x v="7"/>
    <n v="1"/>
    <n v="197.18"/>
    <n v="0"/>
    <n v="105.28"/>
    <n v="197.18"/>
    <n v="105.28"/>
    <n v="91.9"/>
    <n v="0.46607160969672384"/>
    <n v="2026"/>
    <s v="Q4"/>
    <n v="12"/>
    <s v="Dec"/>
  </r>
  <r>
    <n v="2694"/>
    <d v="2026-12-14T00:00:00"/>
    <n v="2026"/>
    <s v="Q12"/>
    <n v="12"/>
    <x v="11"/>
    <x v="3"/>
    <x v="7"/>
    <x v="0"/>
    <s v="New"/>
    <x v="3"/>
    <x v="19"/>
    <n v="1"/>
    <n v="124.9"/>
    <n v="0"/>
    <n v="62.16"/>
    <n v="124.9"/>
    <n v="62.16"/>
    <n v="62.740000000000009"/>
    <n v="0.50232185748598879"/>
    <n v="2026"/>
    <s v="Q4"/>
    <n v="12"/>
    <s v="Dec"/>
  </r>
  <r>
    <n v="2797"/>
    <d v="2026-12-14T00:00:00"/>
    <n v="2026"/>
    <s v="Q12"/>
    <n v="12"/>
    <x v="11"/>
    <x v="2"/>
    <x v="16"/>
    <x v="2"/>
    <s v="New"/>
    <x v="1"/>
    <x v="17"/>
    <n v="2"/>
    <n v="70.239999999999995"/>
    <n v="0.1"/>
    <n v="32.130000000000003"/>
    <n v="126.43199999999999"/>
    <n v="64.260000000000005"/>
    <n v="62.171999999999983"/>
    <n v="0.49174259681093385"/>
    <n v="2026"/>
    <s v="Q4"/>
    <n v="12"/>
    <s v="Dec"/>
  </r>
  <r>
    <n v="2811"/>
    <d v="2026-12-14T00:00:00"/>
    <n v="2026"/>
    <s v="Q12"/>
    <n v="12"/>
    <x v="11"/>
    <x v="1"/>
    <x v="11"/>
    <x v="2"/>
    <s v="Business"/>
    <x v="1"/>
    <x v="3"/>
    <n v="5"/>
    <n v="145.6"/>
    <n v="0.15"/>
    <n v="81.180000000000007"/>
    <n v="618.79999999999995"/>
    <n v="405.90000000000003"/>
    <n v="212.89999999999992"/>
    <n v="0.34405300581771159"/>
    <n v="2026"/>
    <s v="Q4"/>
    <n v="12"/>
    <s v="Dec"/>
  </r>
  <r>
    <n v="4037"/>
    <d v="2026-12-14T00:00:00"/>
    <n v="2026"/>
    <s v="Q12"/>
    <n v="12"/>
    <x v="11"/>
    <x v="3"/>
    <x v="8"/>
    <x v="2"/>
    <s v="Returning"/>
    <x v="1"/>
    <x v="11"/>
    <n v="1"/>
    <n v="152.4"/>
    <n v="0.05"/>
    <n v="77.98"/>
    <n v="144.78"/>
    <n v="77.98"/>
    <n v="66.8"/>
    <n v="0.46138969470921398"/>
    <n v="2026"/>
    <s v="Q4"/>
    <n v="12"/>
    <s v="Dec"/>
  </r>
  <r>
    <n v="4629"/>
    <d v="2026-12-14T00:00:00"/>
    <n v="2026"/>
    <s v="Q12"/>
    <n v="12"/>
    <x v="11"/>
    <x v="2"/>
    <x v="2"/>
    <x v="0"/>
    <s v="New"/>
    <x v="2"/>
    <x v="2"/>
    <n v="1"/>
    <n v="36.17"/>
    <n v="0.05"/>
    <n v="13.87"/>
    <n v="34.361499999999999"/>
    <n v="13.87"/>
    <n v="20.491500000000002"/>
    <n v="0.59635056676803988"/>
    <n v="2026"/>
    <s v="Q4"/>
    <n v="12"/>
    <s v="Dec"/>
  </r>
  <r>
    <n v="2455"/>
    <d v="2026-12-15T00:00:00"/>
    <n v="2026"/>
    <s v="Q12"/>
    <n v="12"/>
    <x v="11"/>
    <x v="1"/>
    <x v="12"/>
    <x v="0"/>
    <s v="Returning"/>
    <x v="3"/>
    <x v="19"/>
    <n v="3"/>
    <n v="126.21"/>
    <n v="0.1"/>
    <n v="60.65"/>
    <n v="340.767"/>
    <n v="181.95"/>
    <n v="158.81700000000001"/>
    <n v="0.46605745274630467"/>
    <n v="2026"/>
    <s v="Q4"/>
    <n v="12"/>
    <s v="Dec"/>
  </r>
  <r>
    <n v="3184"/>
    <d v="2026-12-15T00:00:00"/>
    <n v="2026"/>
    <s v="Q12"/>
    <n v="12"/>
    <x v="11"/>
    <x v="3"/>
    <x v="13"/>
    <x v="1"/>
    <s v="Returning"/>
    <x v="1"/>
    <x v="3"/>
    <n v="6"/>
    <n v="143.72999999999999"/>
    <n v="0.15"/>
    <n v="77.27"/>
    <n v="733.02299999999991"/>
    <n v="463.62"/>
    <n v="269.40299999999991"/>
    <n v="0.36752325643260847"/>
    <n v="2026"/>
    <s v="Q4"/>
    <n v="12"/>
    <s v="Dec"/>
  </r>
  <r>
    <n v="3363"/>
    <d v="2026-12-15T00:00:00"/>
    <n v="2026"/>
    <s v="Q12"/>
    <n v="12"/>
    <x v="11"/>
    <x v="1"/>
    <x v="12"/>
    <x v="3"/>
    <s v="New"/>
    <x v="1"/>
    <x v="3"/>
    <n v="4"/>
    <n v="146.38999999999999"/>
    <n v="0"/>
    <n v="78.95"/>
    <n v="585.55999999999995"/>
    <n v="315.8"/>
    <n v="269.75999999999993"/>
    <n v="0.46068720541020552"/>
    <n v="2026"/>
    <s v="Q4"/>
    <n v="12"/>
    <s v="Dec"/>
  </r>
  <r>
    <n v="3373"/>
    <d v="2026-12-15T00:00:00"/>
    <n v="2026"/>
    <s v="Q12"/>
    <n v="12"/>
    <x v="11"/>
    <x v="1"/>
    <x v="12"/>
    <x v="3"/>
    <s v="Returning"/>
    <x v="1"/>
    <x v="1"/>
    <n v="2"/>
    <n v="89.84"/>
    <n v="0.05"/>
    <n v="45.17"/>
    <n v="170.696"/>
    <n v="90.34"/>
    <n v="80.355999999999995"/>
    <n v="0.47075502647982376"/>
    <n v="2026"/>
    <s v="Q4"/>
    <n v="12"/>
    <s v="Dec"/>
  </r>
  <r>
    <n v="3799"/>
    <d v="2026-12-15T00:00:00"/>
    <n v="2026"/>
    <s v="Q12"/>
    <n v="12"/>
    <x v="11"/>
    <x v="2"/>
    <x v="10"/>
    <x v="2"/>
    <s v="New"/>
    <x v="4"/>
    <x v="16"/>
    <n v="3"/>
    <n v="49.67"/>
    <n v="0.05"/>
    <n v="21.5"/>
    <n v="141.55949999999999"/>
    <n v="64.5"/>
    <n v="77.059499999999986"/>
    <n v="0.54436120500566898"/>
    <n v="2026"/>
    <s v="Q4"/>
    <n v="12"/>
    <s v="Dec"/>
  </r>
  <r>
    <n v="5002"/>
    <d v="2026-12-15T00:00:00"/>
    <n v="2026"/>
    <s v="Q12"/>
    <n v="12"/>
    <x v="11"/>
    <x v="1"/>
    <x v="14"/>
    <x v="1"/>
    <s v="Business"/>
    <x v="1"/>
    <x v="1"/>
    <n v="4"/>
    <n v="94.3"/>
    <n v="0.1"/>
    <n v="44.36"/>
    <n v="339.48"/>
    <n v="177.44"/>
    <n v="162.04000000000002"/>
    <n v="0.47731825144338402"/>
    <n v="2026"/>
    <s v="Q4"/>
    <n v="12"/>
    <s v="Dec"/>
  </r>
  <r>
    <n v="2896"/>
    <d v="2026-12-16T00:00:00"/>
    <n v="2026"/>
    <s v="Q12"/>
    <n v="12"/>
    <x v="11"/>
    <x v="1"/>
    <x v="12"/>
    <x v="2"/>
    <s v="Business"/>
    <x v="4"/>
    <x v="14"/>
    <n v="2"/>
    <n v="36.020000000000003"/>
    <n v="0.1"/>
    <n v="13.59"/>
    <n v="64.836000000000013"/>
    <n v="27.18"/>
    <n v="37.656000000000013"/>
    <n v="0.58078845086063302"/>
    <n v="2026"/>
    <s v="Q4"/>
    <n v="12"/>
    <s v="Dec"/>
  </r>
  <r>
    <n v="3334"/>
    <d v="2026-12-16T00:00:00"/>
    <n v="2026"/>
    <s v="Q12"/>
    <n v="12"/>
    <x v="11"/>
    <x v="1"/>
    <x v="14"/>
    <x v="0"/>
    <s v="Returning"/>
    <x v="1"/>
    <x v="11"/>
    <n v="1"/>
    <n v="154.12"/>
    <n v="0"/>
    <n v="77.45"/>
    <n v="154.12"/>
    <n v="77.45"/>
    <n v="76.67"/>
    <n v="0.49746950428237735"/>
    <n v="2026"/>
    <s v="Q4"/>
    <n v="12"/>
    <s v="Dec"/>
  </r>
  <r>
    <n v="3469"/>
    <d v="2026-12-16T00:00:00"/>
    <n v="2026"/>
    <s v="Q12"/>
    <n v="12"/>
    <x v="11"/>
    <x v="0"/>
    <x v="9"/>
    <x v="0"/>
    <s v="Returning"/>
    <x v="1"/>
    <x v="11"/>
    <n v="1"/>
    <n v="150.88"/>
    <n v="0.05"/>
    <n v="81.02"/>
    <n v="143.33599999999998"/>
    <n v="81.02"/>
    <n v="62.315999999999988"/>
    <n v="0.43475470223809787"/>
    <n v="2026"/>
    <s v="Q4"/>
    <n v="12"/>
    <s v="Dec"/>
  </r>
  <r>
    <n v="569"/>
    <d v="2026-12-17T00:00:00"/>
    <n v="2026"/>
    <s v="Q12"/>
    <n v="12"/>
    <x v="11"/>
    <x v="2"/>
    <x v="2"/>
    <x v="3"/>
    <s v="New"/>
    <x v="0"/>
    <x v="6"/>
    <n v="2"/>
    <n v="40.479999999999997"/>
    <n v="0"/>
    <n v="16.23"/>
    <n v="80.959999999999994"/>
    <n v="32.46"/>
    <n v="48.499999999999993"/>
    <n v="0.5990612648221344"/>
    <n v="2026"/>
    <s v="Q4"/>
    <n v="12"/>
    <s v="Dec"/>
  </r>
  <r>
    <n v="2404"/>
    <d v="2026-12-17T00:00:00"/>
    <n v="2026"/>
    <s v="Q12"/>
    <n v="12"/>
    <x v="11"/>
    <x v="2"/>
    <x v="10"/>
    <x v="3"/>
    <s v="Business"/>
    <x v="2"/>
    <x v="18"/>
    <n v="3"/>
    <n v="163.34"/>
    <n v="0.1"/>
    <n v="88.53"/>
    <n v="441.01799999999997"/>
    <n v="265.59000000000003"/>
    <n v="175.42799999999994"/>
    <n v="0.39777968246194023"/>
    <n v="2026"/>
    <s v="Q4"/>
    <n v="12"/>
    <s v="Dec"/>
  </r>
  <r>
    <n v="4682"/>
    <d v="2026-12-17T00:00:00"/>
    <n v="2026"/>
    <s v="Q12"/>
    <n v="12"/>
    <x v="11"/>
    <x v="3"/>
    <x v="4"/>
    <x v="2"/>
    <s v="New"/>
    <x v="4"/>
    <x v="10"/>
    <n v="2"/>
    <n v="40.89"/>
    <n v="0"/>
    <n v="14.95"/>
    <n v="81.78"/>
    <n v="29.9"/>
    <n v="51.88"/>
    <n v="0.63438493519197847"/>
    <n v="2026"/>
    <s v="Q4"/>
    <n v="12"/>
    <s v="Dec"/>
  </r>
  <r>
    <n v="4888"/>
    <d v="2026-12-17T00:00:00"/>
    <n v="2026"/>
    <s v="Q12"/>
    <n v="12"/>
    <x v="11"/>
    <x v="2"/>
    <x v="2"/>
    <x v="3"/>
    <s v="New"/>
    <x v="4"/>
    <x v="10"/>
    <n v="1"/>
    <n v="40.159999999999997"/>
    <n v="0.15"/>
    <n v="14.46"/>
    <n v="34.135999999999996"/>
    <n v="14.46"/>
    <n v="19.675999999999995"/>
    <n v="0.576400281228029"/>
    <n v="2026"/>
    <s v="Q4"/>
    <n v="12"/>
    <s v="Dec"/>
  </r>
  <r>
    <n v="4923"/>
    <d v="2026-12-17T00:00:00"/>
    <n v="2026"/>
    <s v="Q12"/>
    <n v="12"/>
    <x v="11"/>
    <x v="3"/>
    <x v="13"/>
    <x v="0"/>
    <s v="New"/>
    <x v="3"/>
    <x v="13"/>
    <n v="2"/>
    <n v="79.86"/>
    <n v="0"/>
    <n v="39.049999999999997"/>
    <n v="159.72"/>
    <n v="78.099999999999994"/>
    <n v="81.62"/>
    <n v="0.51101928374655647"/>
    <n v="2026"/>
    <s v="Q4"/>
    <n v="12"/>
    <s v="Dec"/>
  </r>
  <r>
    <n v="131"/>
    <d v="2026-12-18T00:00:00"/>
    <n v="2026"/>
    <s v="Q12"/>
    <n v="12"/>
    <x v="11"/>
    <x v="1"/>
    <x v="11"/>
    <x v="3"/>
    <s v="Returning"/>
    <x v="3"/>
    <x v="19"/>
    <n v="2"/>
    <n v="123.42"/>
    <n v="0.1"/>
    <n v="60.03"/>
    <n v="222.15600000000001"/>
    <n v="120.06"/>
    <n v="102.096"/>
    <n v="0.45956895154756117"/>
    <n v="2026"/>
    <s v="Q4"/>
    <n v="12"/>
    <s v="Dec"/>
  </r>
  <r>
    <n v="349"/>
    <d v="2026-12-18T00:00:00"/>
    <n v="2026"/>
    <s v="Q12"/>
    <n v="12"/>
    <x v="11"/>
    <x v="2"/>
    <x v="2"/>
    <x v="0"/>
    <s v="Returning"/>
    <x v="2"/>
    <x v="9"/>
    <n v="1"/>
    <n v="47.61"/>
    <n v="0.05"/>
    <n v="18.18"/>
    <n v="45.229499999999994"/>
    <n v="18.18"/>
    <n v="27.049499999999995"/>
    <n v="0.59804994527907662"/>
    <n v="2026"/>
    <s v="Q4"/>
    <n v="12"/>
    <s v="Dec"/>
  </r>
  <r>
    <n v="1131"/>
    <d v="2026-12-18T00:00:00"/>
    <n v="2026"/>
    <s v="Q12"/>
    <n v="12"/>
    <x v="11"/>
    <x v="3"/>
    <x v="8"/>
    <x v="0"/>
    <s v="Returning"/>
    <x v="1"/>
    <x v="1"/>
    <n v="2"/>
    <n v="93.88"/>
    <n v="0.1"/>
    <n v="45.89"/>
    <n v="168.98400000000001"/>
    <n v="91.78"/>
    <n v="77.204000000000008"/>
    <n v="0.45687165648818823"/>
    <n v="2026"/>
    <s v="Q4"/>
    <n v="12"/>
    <s v="Dec"/>
  </r>
  <r>
    <n v="2738"/>
    <d v="2026-12-18T00:00:00"/>
    <n v="2026"/>
    <s v="Q12"/>
    <n v="12"/>
    <x v="11"/>
    <x v="1"/>
    <x v="11"/>
    <x v="0"/>
    <s v="New"/>
    <x v="1"/>
    <x v="3"/>
    <n v="3"/>
    <n v="145.43"/>
    <n v="0.05"/>
    <n v="81.72"/>
    <n v="414.47550000000001"/>
    <n v="245.16"/>
    <n v="169.31550000000001"/>
    <n v="0.40850544845232106"/>
    <n v="2026"/>
    <s v="Q4"/>
    <n v="12"/>
    <s v="Dec"/>
  </r>
  <r>
    <n v="4400"/>
    <d v="2026-12-18T00:00:00"/>
    <n v="2026"/>
    <s v="Q12"/>
    <n v="12"/>
    <x v="11"/>
    <x v="3"/>
    <x v="4"/>
    <x v="0"/>
    <s v="Returning"/>
    <x v="2"/>
    <x v="2"/>
    <n v="2"/>
    <n v="36.89"/>
    <n v="0.1"/>
    <n v="13.74"/>
    <n v="66.402000000000001"/>
    <n v="27.48"/>
    <n v="38.921999999999997"/>
    <n v="0.58615704346254627"/>
    <n v="2026"/>
    <s v="Q4"/>
    <n v="12"/>
    <s v="Dec"/>
  </r>
  <r>
    <n v="3122"/>
    <d v="2026-12-19T00:00:00"/>
    <n v="2026"/>
    <s v="Q12"/>
    <n v="12"/>
    <x v="11"/>
    <x v="0"/>
    <x v="0"/>
    <x v="3"/>
    <s v="Returning"/>
    <x v="1"/>
    <x v="3"/>
    <n v="1"/>
    <n v="145.44"/>
    <n v="0.1"/>
    <n v="80.42"/>
    <n v="130.89600000000002"/>
    <n v="80.42"/>
    <n v="50.476000000000013"/>
    <n v="0.38561911746730232"/>
    <n v="2026"/>
    <s v="Q4"/>
    <n v="12"/>
    <s v="Dec"/>
  </r>
  <r>
    <n v="4572"/>
    <d v="2026-12-19T00:00:00"/>
    <n v="2026"/>
    <s v="Q12"/>
    <n v="12"/>
    <x v="11"/>
    <x v="0"/>
    <x v="15"/>
    <x v="0"/>
    <s v="New"/>
    <x v="4"/>
    <x v="16"/>
    <n v="2"/>
    <n v="51.56"/>
    <n v="0"/>
    <n v="21.9"/>
    <n v="103.12"/>
    <n v="43.8"/>
    <n v="59.320000000000007"/>
    <n v="0.57525213343677273"/>
    <n v="2026"/>
    <s v="Q4"/>
    <n v="12"/>
    <s v="Dec"/>
  </r>
  <r>
    <n v="4783"/>
    <d v="2026-12-19T00:00:00"/>
    <n v="2026"/>
    <s v="Q12"/>
    <n v="12"/>
    <x v="11"/>
    <x v="3"/>
    <x v="7"/>
    <x v="0"/>
    <s v="New"/>
    <x v="3"/>
    <x v="19"/>
    <n v="2"/>
    <n v="122"/>
    <n v="0.15"/>
    <n v="60.01"/>
    <n v="207.4"/>
    <n v="120.02"/>
    <n v="87.38000000000001"/>
    <n v="0.4213114754098361"/>
    <n v="2026"/>
    <s v="Q4"/>
    <n v="12"/>
    <s v="Dec"/>
  </r>
  <r>
    <n v="5055"/>
    <d v="2026-12-19T00:00:00"/>
    <n v="2026"/>
    <s v="Q12"/>
    <n v="12"/>
    <x v="11"/>
    <x v="2"/>
    <x v="3"/>
    <x v="3"/>
    <s v="New"/>
    <x v="1"/>
    <x v="17"/>
    <n v="1"/>
    <n v="71.89"/>
    <n v="0.15"/>
    <n v="32.409999999999997"/>
    <n v="61.106499999999997"/>
    <n v="32.409999999999997"/>
    <n v="28.6965"/>
    <n v="0.46961452545964832"/>
    <n v="2026"/>
    <s v="Q4"/>
    <n v="12"/>
    <s v="Dec"/>
  </r>
  <r>
    <n v="5100"/>
    <d v="2026-12-19T00:00:00"/>
    <n v="2026"/>
    <s v="Q12"/>
    <n v="12"/>
    <x v="11"/>
    <x v="2"/>
    <x v="5"/>
    <x v="0"/>
    <s v="Returning"/>
    <x v="1"/>
    <x v="17"/>
    <n v="2"/>
    <n v="70.59"/>
    <n v="0.15"/>
    <n v="31.56"/>
    <n v="120.003"/>
    <n v="63.12"/>
    <n v="56.883000000000003"/>
    <n v="0.47401314967125824"/>
    <n v="2026"/>
    <s v="Q4"/>
    <n v="12"/>
    <s v="Dec"/>
  </r>
  <r>
    <n v="488"/>
    <d v="2026-12-20T00:00:00"/>
    <n v="2026"/>
    <s v="Q12"/>
    <n v="12"/>
    <x v="11"/>
    <x v="3"/>
    <x v="7"/>
    <x v="0"/>
    <s v="Returning"/>
    <x v="1"/>
    <x v="3"/>
    <n v="4"/>
    <n v="141.91"/>
    <n v="0.05"/>
    <n v="80.260000000000005"/>
    <n v="539.25799999999992"/>
    <n v="321.04000000000002"/>
    <n v="218.2179999999999"/>
    <n v="0.40466344495584661"/>
    <n v="2026"/>
    <s v="Q4"/>
    <n v="12"/>
    <s v="Dec"/>
  </r>
  <r>
    <n v="710"/>
    <d v="2026-12-20T00:00:00"/>
    <n v="2026"/>
    <s v="Q12"/>
    <n v="12"/>
    <x v="11"/>
    <x v="1"/>
    <x v="6"/>
    <x v="1"/>
    <s v="Business"/>
    <x v="1"/>
    <x v="3"/>
    <n v="3"/>
    <n v="140.4"/>
    <n v="0.2"/>
    <n v="81.760000000000005"/>
    <n v="336.96000000000004"/>
    <n v="245.28000000000003"/>
    <n v="91.68"/>
    <n v="0.27207977207977208"/>
    <n v="2026"/>
    <s v="Q4"/>
    <n v="12"/>
    <s v="Dec"/>
  </r>
  <r>
    <n v="1009"/>
    <d v="2026-12-20T00:00:00"/>
    <n v="2026"/>
    <s v="Q12"/>
    <n v="12"/>
    <x v="11"/>
    <x v="3"/>
    <x v="13"/>
    <x v="3"/>
    <s v="Returning"/>
    <x v="1"/>
    <x v="17"/>
    <n v="2"/>
    <n v="72.349999999999994"/>
    <n v="0.15"/>
    <n v="32.44"/>
    <n v="122.99499999999999"/>
    <n v="64.88"/>
    <n v="58.114999999999995"/>
    <n v="0.47249888206837676"/>
    <n v="2026"/>
    <s v="Q4"/>
    <n v="12"/>
    <s v="Dec"/>
  </r>
  <r>
    <n v="1231"/>
    <d v="2026-12-20T00:00:00"/>
    <n v="2026"/>
    <s v="Q12"/>
    <n v="12"/>
    <x v="11"/>
    <x v="3"/>
    <x v="8"/>
    <x v="0"/>
    <s v="New"/>
    <x v="3"/>
    <x v="19"/>
    <n v="4"/>
    <n v="120.8"/>
    <n v="0.1"/>
    <n v="59.93"/>
    <n v="434.88"/>
    <n v="239.72"/>
    <n v="195.16"/>
    <n v="0.44876747608535689"/>
    <n v="2026"/>
    <s v="Q4"/>
    <n v="12"/>
    <s v="Dec"/>
  </r>
  <r>
    <n v="1445"/>
    <d v="2026-12-20T00:00:00"/>
    <n v="2026"/>
    <s v="Q12"/>
    <n v="12"/>
    <x v="11"/>
    <x v="3"/>
    <x v="7"/>
    <x v="0"/>
    <s v="New"/>
    <x v="1"/>
    <x v="17"/>
    <n v="1"/>
    <n v="71.23"/>
    <n v="0"/>
    <n v="31.63"/>
    <n v="71.23"/>
    <n v="31.63"/>
    <n v="39.600000000000009"/>
    <n v="0.55594552856942303"/>
    <n v="2026"/>
    <s v="Q4"/>
    <n v="12"/>
    <s v="Dec"/>
  </r>
  <r>
    <n v="2842"/>
    <d v="2026-12-20T00:00:00"/>
    <n v="2026"/>
    <s v="Q12"/>
    <n v="12"/>
    <x v="11"/>
    <x v="2"/>
    <x v="10"/>
    <x v="1"/>
    <s v="Business"/>
    <x v="0"/>
    <x v="4"/>
    <n v="5"/>
    <n v="51.02"/>
    <n v="0.05"/>
    <n v="22.56"/>
    <n v="242.345"/>
    <n v="112.8"/>
    <n v="129.54500000000002"/>
    <n v="0.5345478553302111"/>
    <n v="2026"/>
    <s v="Q4"/>
    <n v="12"/>
    <s v="Dec"/>
  </r>
  <r>
    <n v="3783"/>
    <d v="2026-12-20T00:00:00"/>
    <n v="2026"/>
    <s v="Q12"/>
    <n v="12"/>
    <x v="11"/>
    <x v="2"/>
    <x v="2"/>
    <x v="3"/>
    <s v="New"/>
    <x v="2"/>
    <x v="15"/>
    <n v="1"/>
    <n v="130.52000000000001"/>
    <n v="0.1"/>
    <n v="66.09"/>
    <n v="117.46800000000002"/>
    <n v="66.09"/>
    <n v="51.378000000000014"/>
    <n v="0.43737869036673821"/>
    <n v="2026"/>
    <s v="Q4"/>
    <n v="12"/>
    <s v="Dec"/>
  </r>
  <r>
    <n v="4484"/>
    <d v="2026-12-20T00:00:00"/>
    <n v="2026"/>
    <s v="Q12"/>
    <n v="12"/>
    <x v="11"/>
    <x v="1"/>
    <x v="14"/>
    <x v="0"/>
    <s v="Returning"/>
    <x v="0"/>
    <x v="0"/>
    <n v="2"/>
    <n v="79.87"/>
    <n v="0.15"/>
    <n v="41.9"/>
    <n v="135.779"/>
    <n v="83.8"/>
    <n v="51.978999999999999"/>
    <n v="0.38282061290773978"/>
    <n v="2026"/>
    <s v="Q4"/>
    <n v="12"/>
    <s v="Dec"/>
  </r>
  <r>
    <n v="4597"/>
    <d v="2026-12-20T00:00:00"/>
    <n v="2026"/>
    <s v="Q12"/>
    <n v="12"/>
    <x v="11"/>
    <x v="3"/>
    <x v="13"/>
    <x v="0"/>
    <s v="Returning"/>
    <x v="1"/>
    <x v="17"/>
    <n v="3"/>
    <n v="71.3"/>
    <n v="0.1"/>
    <n v="32.93"/>
    <n v="192.51"/>
    <n v="98.789999999999992"/>
    <n v="93.72"/>
    <n v="0.48683185289075892"/>
    <n v="2026"/>
    <s v="Q4"/>
    <n v="12"/>
    <s v="Dec"/>
  </r>
  <r>
    <n v="4917"/>
    <d v="2026-12-20T00:00:00"/>
    <n v="2026"/>
    <s v="Q12"/>
    <n v="12"/>
    <x v="11"/>
    <x v="0"/>
    <x v="9"/>
    <x v="0"/>
    <s v="Returning"/>
    <x v="3"/>
    <x v="19"/>
    <n v="2"/>
    <n v="122.95"/>
    <n v="0.1"/>
    <n v="59.79"/>
    <n v="221.31"/>
    <n v="119.58"/>
    <n v="101.73"/>
    <n v="0.45967195336857802"/>
    <n v="2026"/>
    <s v="Q4"/>
    <n v="12"/>
    <s v="Dec"/>
  </r>
  <r>
    <n v="629"/>
    <d v="2026-12-21T00:00:00"/>
    <n v="2026"/>
    <s v="Q12"/>
    <n v="12"/>
    <x v="11"/>
    <x v="3"/>
    <x v="13"/>
    <x v="0"/>
    <s v="Business"/>
    <x v="4"/>
    <x v="16"/>
    <n v="2"/>
    <n v="50.04"/>
    <n v="0.05"/>
    <n v="22.43"/>
    <n v="95.075999999999993"/>
    <n v="44.86"/>
    <n v="50.215999999999994"/>
    <n v="0.52816694013210486"/>
    <n v="2026"/>
    <s v="Q4"/>
    <n v="12"/>
    <s v="Dec"/>
  </r>
  <r>
    <n v="1373"/>
    <d v="2026-12-21T00:00:00"/>
    <n v="2026"/>
    <s v="Q12"/>
    <n v="12"/>
    <x v="11"/>
    <x v="1"/>
    <x v="1"/>
    <x v="3"/>
    <s v="Returning"/>
    <x v="3"/>
    <x v="13"/>
    <n v="1"/>
    <n v="80.92"/>
    <n v="0.05"/>
    <n v="40.14"/>
    <n v="76.873999999999995"/>
    <n v="40.14"/>
    <n v="36.733999999999995"/>
    <n v="0.47784686630069978"/>
    <n v="2026"/>
    <s v="Q4"/>
    <n v="12"/>
    <s v="Dec"/>
  </r>
  <r>
    <n v="1668"/>
    <d v="2026-12-21T00:00:00"/>
    <n v="2026"/>
    <s v="Q12"/>
    <n v="12"/>
    <x v="11"/>
    <x v="2"/>
    <x v="5"/>
    <x v="0"/>
    <s v="Business"/>
    <x v="0"/>
    <x v="4"/>
    <n v="6"/>
    <n v="50.35"/>
    <n v="0.15"/>
    <n v="22.91"/>
    <n v="256.78500000000003"/>
    <n v="137.46"/>
    <n v="119.32500000000002"/>
    <n v="0.46468835796483443"/>
    <n v="2026"/>
    <s v="Q4"/>
    <n v="12"/>
    <s v="Dec"/>
  </r>
  <r>
    <n v="2646"/>
    <d v="2026-12-21T00:00:00"/>
    <n v="2026"/>
    <s v="Q12"/>
    <n v="12"/>
    <x v="11"/>
    <x v="1"/>
    <x v="1"/>
    <x v="0"/>
    <s v="Returning"/>
    <x v="4"/>
    <x v="14"/>
    <n v="1"/>
    <n v="35.799999999999997"/>
    <n v="0.05"/>
    <n v="14.12"/>
    <n v="34.01"/>
    <n v="14.12"/>
    <n v="19.89"/>
    <n v="0.58482799176712741"/>
    <n v="2026"/>
    <s v="Q4"/>
    <n v="12"/>
    <s v="Dec"/>
  </r>
  <r>
    <n v="3044"/>
    <d v="2026-12-21T00:00:00"/>
    <n v="2026"/>
    <s v="Q12"/>
    <n v="12"/>
    <x v="11"/>
    <x v="1"/>
    <x v="6"/>
    <x v="1"/>
    <s v="Business"/>
    <x v="0"/>
    <x v="6"/>
    <n v="4"/>
    <n v="40.64"/>
    <n v="0.1"/>
    <n v="16.260000000000002"/>
    <n v="146.304"/>
    <n v="65.040000000000006"/>
    <n v="81.263999999999996"/>
    <n v="0.55544619422572172"/>
    <n v="2026"/>
    <s v="Q4"/>
    <n v="12"/>
    <s v="Dec"/>
  </r>
  <r>
    <n v="3065"/>
    <d v="2026-12-21T00:00:00"/>
    <n v="2026"/>
    <s v="Q12"/>
    <n v="12"/>
    <x v="11"/>
    <x v="2"/>
    <x v="10"/>
    <x v="0"/>
    <s v="New"/>
    <x v="3"/>
    <x v="13"/>
    <n v="3"/>
    <n v="81.510000000000005"/>
    <n v="0.05"/>
    <n v="39.9"/>
    <n v="232.30350000000001"/>
    <n v="119.69999999999999"/>
    <n v="112.60350000000003"/>
    <n v="0.48472580051527425"/>
    <n v="2026"/>
    <s v="Q4"/>
    <n v="12"/>
    <s v="Dec"/>
  </r>
  <r>
    <n v="3365"/>
    <d v="2026-12-21T00:00:00"/>
    <n v="2026"/>
    <s v="Q12"/>
    <n v="12"/>
    <x v="11"/>
    <x v="3"/>
    <x v="7"/>
    <x v="2"/>
    <s v="New"/>
    <x v="4"/>
    <x v="12"/>
    <n v="2"/>
    <n v="122.4"/>
    <n v="0.1"/>
    <n v="71.09"/>
    <n v="220.32000000000002"/>
    <n v="142.18"/>
    <n v="78.140000000000015"/>
    <n v="0.35466594045025424"/>
    <n v="2026"/>
    <s v="Q4"/>
    <n v="12"/>
    <s v="Dec"/>
  </r>
  <r>
    <n v="4042"/>
    <d v="2026-12-21T00:00:00"/>
    <n v="2026"/>
    <s v="Q12"/>
    <n v="12"/>
    <x v="11"/>
    <x v="0"/>
    <x v="9"/>
    <x v="3"/>
    <s v="Returning"/>
    <x v="2"/>
    <x v="9"/>
    <n v="1"/>
    <n v="45.94"/>
    <n v="0.05"/>
    <n v="18.100000000000001"/>
    <n v="43.642999999999994"/>
    <n v="18.100000000000001"/>
    <n v="25.542999999999992"/>
    <n v="0.58527140664024002"/>
    <n v="2026"/>
    <s v="Q4"/>
    <n v="12"/>
    <s v="Dec"/>
  </r>
  <r>
    <n v="4635"/>
    <d v="2026-12-21T00:00:00"/>
    <n v="2026"/>
    <s v="Q12"/>
    <n v="12"/>
    <x v="11"/>
    <x v="3"/>
    <x v="13"/>
    <x v="1"/>
    <s v="Returning"/>
    <x v="3"/>
    <x v="7"/>
    <n v="15"/>
    <n v="196.89"/>
    <n v="0.15"/>
    <n v="105.09"/>
    <n v="2510.3474999999999"/>
    <n v="1576.3500000000001"/>
    <n v="933.99749999999972"/>
    <n v="0.37205904760197533"/>
    <n v="2026"/>
    <s v="Q4"/>
    <n v="12"/>
    <s v="Dec"/>
  </r>
  <r>
    <n v="4748"/>
    <d v="2026-12-21T00:00:00"/>
    <n v="2026"/>
    <s v="Q12"/>
    <n v="12"/>
    <x v="11"/>
    <x v="3"/>
    <x v="13"/>
    <x v="2"/>
    <s v="Business"/>
    <x v="0"/>
    <x v="4"/>
    <n v="1"/>
    <n v="51.18"/>
    <n v="0.05"/>
    <n v="22.98"/>
    <n v="48.620999999999995"/>
    <n v="22.98"/>
    <n v="25.640999999999995"/>
    <n v="0.52736471894860237"/>
    <n v="2026"/>
    <s v="Q4"/>
    <n v="12"/>
    <s v="Dec"/>
  </r>
  <r>
    <n v="342"/>
    <d v="2026-12-22T00:00:00"/>
    <n v="2026"/>
    <s v="Q12"/>
    <n v="12"/>
    <x v="11"/>
    <x v="1"/>
    <x v="6"/>
    <x v="2"/>
    <s v="New"/>
    <x v="0"/>
    <x v="6"/>
    <n v="3"/>
    <n v="40.78"/>
    <n v="0.15"/>
    <n v="16.73"/>
    <n v="103.989"/>
    <n v="50.19"/>
    <n v="53.799000000000007"/>
    <n v="0.51735279693044456"/>
    <n v="2026"/>
    <s v="Q4"/>
    <n v="12"/>
    <s v="Dec"/>
  </r>
  <r>
    <n v="676"/>
    <d v="2026-12-22T00:00:00"/>
    <n v="2026"/>
    <s v="Q12"/>
    <n v="12"/>
    <x v="11"/>
    <x v="2"/>
    <x v="3"/>
    <x v="3"/>
    <s v="Returning"/>
    <x v="3"/>
    <x v="7"/>
    <n v="1"/>
    <n v="195.63"/>
    <n v="0.05"/>
    <n v="102.13"/>
    <n v="185.84849999999997"/>
    <n v="102.13"/>
    <n v="83.718499999999977"/>
    <n v="0.45046637449320276"/>
    <n v="2026"/>
    <s v="Q4"/>
    <n v="12"/>
    <s v="Dec"/>
  </r>
  <r>
    <n v="1912"/>
    <d v="2026-12-22T00:00:00"/>
    <n v="2026"/>
    <s v="Q12"/>
    <n v="12"/>
    <x v="11"/>
    <x v="2"/>
    <x v="5"/>
    <x v="1"/>
    <s v="Returning"/>
    <x v="2"/>
    <x v="15"/>
    <n v="10"/>
    <n v="134.86000000000001"/>
    <n v="0.1"/>
    <n v="65.3"/>
    <n v="1213.7400000000002"/>
    <n v="653"/>
    <n v="560.74000000000024"/>
    <n v="0.46199350767050612"/>
    <n v="2026"/>
    <s v="Q4"/>
    <n v="12"/>
    <s v="Dec"/>
  </r>
  <r>
    <n v="2065"/>
    <d v="2026-12-22T00:00:00"/>
    <n v="2026"/>
    <s v="Q12"/>
    <n v="12"/>
    <x v="11"/>
    <x v="3"/>
    <x v="4"/>
    <x v="0"/>
    <s v="New"/>
    <x v="0"/>
    <x v="0"/>
    <n v="1"/>
    <n v="83.15"/>
    <n v="0"/>
    <n v="42.3"/>
    <n v="83.15"/>
    <n v="42.3"/>
    <n v="40.850000000000009"/>
    <n v="0.49128081779915822"/>
    <n v="2026"/>
    <s v="Q4"/>
    <n v="12"/>
    <s v="Dec"/>
  </r>
  <r>
    <n v="3136"/>
    <d v="2026-12-22T00:00:00"/>
    <n v="2026"/>
    <s v="Q12"/>
    <n v="12"/>
    <x v="11"/>
    <x v="1"/>
    <x v="6"/>
    <x v="3"/>
    <s v="Business"/>
    <x v="0"/>
    <x v="0"/>
    <n v="1"/>
    <n v="81.599999999999994"/>
    <n v="0.15"/>
    <n v="42"/>
    <n v="69.36"/>
    <n v="42"/>
    <n v="27.36"/>
    <n v="0.3944636678200692"/>
    <n v="2026"/>
    <s v="Q4"/>
    <n v="12"/>
    <s v="Dec"/>
  </r>
  <r>
    <n v="3423"/>
    <d v="2026-12-22T00:00:00"/>
    <n v="2026"/>
    <s v="Q12"/>
    <n v="12"/>
    <x v="11"/>
    <x v="3"/>
    <x v="7"/>
    <x v="2"/>
    <s v="Business"/>
    <x v="2"/>
    <x v="9"/>
    <n v="5"/>
    <n v="47.67"/>
    <n v="0.1"/>
    <n v="17.84"/>
    <n v="214.51500000000001"/>
    <n v="89.2"/>
    <n v="125.31500000000001"/>
    <n v="0.5841782625923595"/>
    <n v="2026"/>
    <s v="Q4"/>
    <n v="12"/>
    <s v="Dec"/>
  </r>
  <r>
    <n v="3746"/>
    <d v="2026-12-22T00:00:00"/>
    <n v="2026"/>
    <s v="Q12"/>
    <n v="12"/>
    <x v="11"/>
    <x v="3"/>
    <x v="7"/>
    <x v="2"/>
    <s v="Business"/>
    <x v="0"/>
    <x v="4"/>
    <n v="2"/>
    <n v="50.96"/>
    <n v="0.15"/>
    <n v="22.59"/>
    <n v="86.632000000000005"/>
    <n v="45.18"/>
    <n v="41.452000000000005"/>
    <n v="0.47848370117277683"/>
    <n v="2026"/>
    <s v="Q4"/>
    <n v="12"/>
    <s v="Dec"/>
  </r>
  <r>
    <n v="1198"/>
    <d v="2026-12-23T00:00:00"/>
    <n v="2026"/>
    <s v="Q12"/>
    <n v="12"/>
    <x v="11"/>
    <x v="3"/>
    <x v="7"/>
    <x v="2"/>
    <s v="New"/>
    <x v="2"/>
    <x v="9"/>
    <n v="5"/>
    <n v="47.69"/>
    <n v="0.05"/>
    <n v="18.23"/>
    <n v="226.52749999999997"/>
    <n v="91.15"/>
    <n v="135.37749999999997"/>
    <n v="0.59762059794064726"/>
    <n v="2026"/>
    <s v="Q4"/>
    <n v="12"/>
    <s v="Dec"/>
  </r>
  <r>
    <n v="2123"/>
    <d v="2026-12-23T00:00:00"/>
    <n v="2026"/>
    <s v="Q12"/>
    <n v="12"/>
    <x v="11"/>
    <x v="3"/>
    <x v="8"/>
    <x v="0"/>
    <s v="Returning"/>
    <x v="1"/>
    <x v="1"/>
    <n v="1"/>
    <n v="91.08"/>
    <n v="0.2"/>
    <n v="46.14"/>
    <n v="72.864000000000004"/>
    <n v="46.14"/>
    <n v="26.724000000000004"/>
    <n v="0.36676548089591571"/>
    <n v="2026"/>
    <s v="Q4"/>
    <n v="12"/>
    <s v="Dec"/>
  </r>
  <r>
    <n v="2586"/>
    <d v="2026-12-23T00:00:00"/>
    <n v="2026"/>
    <s v="Q12"/>
    <n v="12"/>
    <x v="11"/>
    <x v="1"/>
    <x v="14"/>
    <x v="2"/>
    <s v="New"/>
    <x v="1"/>
    <x v="3"/>
    <n v="1"/>
    <n v="143.84"/>
    <n v="0.15"/>
    <n v="78.17"/>
    <n v="122.264"/>
    <n v="78.17"/>
    <n v="44.093999999999994"/>
    <n v="0.360645815612118"/>
    <n v="2026"/>
    <s v="Q4"/>
    <n v="12"/>
    <s v="Dec"/>
  </r>
  <r>
    <n v="3048"/>
    <d v="2026-12-23T00:00:00"/>
    <n v="2026"/>
    <s v="Q12"/>
    <n v="12"/>
    <x v="11"/>
    <x v="1"/>
    <x v="6"/>
    <x v="0"/>
    <s v="New"/>
    <x v="0"/>
    <x v="8"/>
    <n v="1"/>
    <n v="102.66"/>
    <n v="0.05"/>
    <n v="49.2"/>
    <n v="97.526999999999987"/>
    <n v="49.2"/>
    <n v="48.326999999999984"/>
    <n v="0.4955243163431664"/>
    <n v="2026"/>
    <s v="Q4"/>
    <n v="12"/>
    <s v="Dec"/>
  </r>
  <r>
    <n v="3838"/>
    <d v="2026-12-23T00:00:00"/>
    <n v="2026"/>
    <s v="Q12"/>
    <n v="12"/>
    <x v="11"/>
    <x v="1"/>
    <x v="11"/>
    <x v="2"/>
    <s v="New"/>
    <x v="4"/>
    <x v="10"/>
    <n v="2"/>
    <n v="40.32"/>
    <n v="0"/>
    <n v="14.39"/>
    <n v="80.64"/>
    <n v="28.78"/>
    <n v="51.86"/>
    <n v="0.64310515873015872"/>
    <n v="2026"/>
    <s v="Q4"/>
    <n v="12"/>
    <s v="Dec"/>
  </r>
  <r>
    <n v="4718"/>
    <d v="2026-12-23T00:00:00"/>
    <n v="2026"/>
    <s v="Q12"/>
    <n v="12"/>
    <x v="11"/>
    <x v="0"/>
    <x v="0"/>
    <x v="2"/>
    <s v="Returning"/>
    <x v="1"/>
    <x v="11"/>
    <n v="1"/>
    <n v="157.58000000000001"/>
    <n v="0.1"/>
    <n v="80.37"/>
    <n v="141.822"/>
    <n v="80.37"/>
    <n v="61.451999999999998"/>
    <n v="0.43330371874603374"/>
    <n v="2026"/>
    <s v="Q4"/>
    <n v="12"/>
    <s v="Dec"/>
  </r>
  <r>
    <n v="4844"/>
    <d v="2026-12-23T00:00:00"/>
    <n v="2026"/>
    <s v="Q12"/>
    <n v="12"/>
    <x v="11"/>
    <x v="1"/>
    <x v="14"/>
    <x v="0"/>
    <s v="New"/>
    <x v="4"/>
    <x v="14"/>
    <n v="1"/>
    <n v="36.4"/>
    <n v="0"/>
    <n v="14.22"/>
    <n v="36.4"/>
    <n v="14.22"/>
    <n v="22.18"/>
    <n v="0.6093406593406594"/>
    <n v="2026"/>
    <s v="Q4"/>
    <n v="12"/>
    <s v="Dec"/>
  </r>
  <r>
    <n v="678"/>
    <d v="2026-12-24T00:00:00"/>
    <n v="2026"/>
    <s v="Q12"/>
    <n v="12"/>
    <x v="11"/>
    <x v="1"/>
    <x v="11"/>
    <x v="0"/>
    <s v="Business"/>
    <x v="1"/>
    <x v="3"/>
    <n v="1"/>
    <n v="142.15"/>
    <n v="0.05"/>
    <n v="80.5"/>
    <n v="135.04249999999999"/>
    <n v="80.5"/>
    <n v="54.54249999999999"/>
    <n v="0.40389136753244342"/>
    <n v="2026"/>
    <s v="Q4"/>
    <n v="12"/>
    <s v="Dec"/>
  </r>
  <r>
    <n v="1706"/>
    <d v="2026-12-24T00:00:00"/>
    <n v="2026"/>
    <s v="Q12"/>
    <n v="12"/>
    <x v="11"/>
    <x v="0"/>
    <x v="0"/>
    <x v="0"/>
    <s v="Returning"/>
    <x v="3"/>
    <x v="5"/>
    <n v="2"/>
    <n v="332.38"/>
    <n v="0.05"/>
    <n v="192.16"/>
    <n v="631.52199999999993"/>
    <n v="384.32"/>
    <n v="247.20199999999994"/>
    <n v="0.39143846136793331"/>
    <n v="2026"/>
    <s v="Q4"/>
    <n v="12"/>
    <s v="Dec"/>
  </r>
  <r>
    <n v="3034"/>
    <d v="2026-12-24T00:00:00"/>
    <n v="2026"/>
    <s v="Q12"/>
    <n v="12"/>
    <x v="11"/>
    <x v="1"/>
    <x v="1"/>
    <x v="2"/>
    <s v="New"/>
    <x v="3"/>
    <x v="19"/>
    <n v="1"/>
    <n v="122.18"/>
    <n v="0.15"/>
    <n v="61.28"/>
    <n v="103.85300000000001"/>
    <n v="61.28"/>
    <n v="42.573000000000008"/>
    <n v="0.40993519686479934"/>
    <n v="2026"/>
    <s v="Q4"/>
    <n v="12"/>
    <s v="Dec"/>
  </r>
  <r>
    <n v="3883"/>
    <d v="2026-12-24T00:00:00"/>
    <n v="2026"/>
    <s v="Q12"/>
    <n v="12"/>
    <x v="11"/>
    <x v="0"/>
    <x v="0"/>
    <x v="0"/>
    <s v="New"/>
    <x v="3"/>
    <x v="19"/>
    <n v="1"/>
    <n v="125.66"/>
    <n v="0.15"/>
    <n v="60.6"/>
    <n v="106.81099999999999"/>
    <n v="60.6"/>
    <n v="46.210999999999991"/>
    <n v="0.43264270533933763"/>
    <n v="2026"/>
    <s v="Q4"/>
    <n v="12"/>
    <s v="Dec"/>
  </r>
  <r>
    <n v="4342"/>
    <d v="2026-12-24T00:00:00"/>
    <n v="2026"/>
    <s v="Q12"/>
    <n v="12"/>
    <x v="11"/>
    <x v="3"/>
    <x v="4"/>
    <x v="0"/>
    <s v="Returning"/>
    <x v="2"/>
    <x v="9"/>
    <n v="2"/>
    <n v="47.38"/>
    <n v="0.05"/>
    <n v="18.850000000000001"/>
    <n v="90.022000000000006"/>
    <n v="37.700000000000003"/>
    <n v="52.322000000000003"/>
    <n v="0.58121348114905247"/>
    <n v="2026"/>
    <s v="Q4"/>
    <n v="12"/>
    <s v="Dec"/>
  </r>
  <r>
    <n v="4468"/>
    <d v="2026-12-24T00:00:00"/>
    <n v="2026"/>
    <s v="Q12"/>
    <n v="12"/>
    <x v="11"/>
    <x v="0"/>
    <x v="0"/>
    <x v="0"/>
    <s v="Business"/>
    <x v="3"/>
    <x v="13"/>
    <n v="1"/>
    <n v="80.8"/>
    <n v="0.05"/>
    <n v="38.33"/>
    <n v="76.759999999999991"/>
    <n v="38.33"/>
    <n v="38.429999999999993"/>
    <n v="0.50065138092756645"/>
    <n v="2026"/>
    <s v="Q4"/>
    <n v="12"/>
    <s v="Dec"/>
  </r>
  <r>
    <n v="7"/>
    <d v="2026-12-25T00:00:00"/>
    <n v="2026"/>
    <s v="Q12"/>
    <n v="12"/>
    <x v="11"/>
    <x v="3"/>
    <x v="8"/>
    <x v="0"/>
    <s v="Returning"/>
    <x v="0"/>
    <x v="8"/>
    <n v="5"/>
    <n v="103.52"/>
    <n v="0.1"/>
    <n v="49.1"/>
    <n v="465.84000000000003"/>
    <n v="245.5"/>
    <n v="220.34000000000003"/>
    <n v="0.47299501974927016"/>
    <n v="2026"/>
    <s v="Q4"/>
    <n v="12"/>
    <s v="Dec"/>
  </r>
  <r>
    <n v="658"/>
    <d v="2026-12-25T00:00:00"/>
    <n v="2026"/>
    <s v="Q12"/>
    <n v="12"/>
    <x v="11"/>
    <x v="1"/>
    <x v="6"/>
    <x v="2"/>
    <s v="Business"/>
    <x v="1"/>
    <x v="11"/>
    <n v="2"/>
    <n v="153.38999999999999"/>
    <n v="0.05"/>
    <n v="78.06"/>
    <n v="291.44099999999997"/>
    <n v="156.12"/>
    <n v="135.32099999999997"/>
    <n v="0.46431696295305047"/>
    <n v="2026"/>
    <s v="Q4"/>
    <n v="12"/>
    <s v="Dec"/>
  </r>
  <r>
    <n v="1192"/>
    <d v="2026-12-25T00:00:00"/>
    <n v="2026"/>
    <s v="Q12"/>
    <n v="12"/>
    <x v="11"/>
    <x v="3"/>
    <x v="13"/>
    <x v="1"/>
    <s v="Business"/>
    <x v="4"/>
    <x v="10"/>
    <n v="6"/>
    <n v="39.49"/>
    <n v="0.05"/>
    <n v="14.49"/>
    <n v="225.09299999999999"/>
    <n v="86.94"/>
    <n v="138.15299999999999"/>
    <n v="0.61375964601298127"/>
    <n v="2026"/>
    <s v="Q4"/>
    <n v="12"/>
    <s v="Dec"/>
  </r>
  <r>
    <n v="3852"/>
    <d v="2026-12-25T00:00:00"/>
    <n v="2026"/>
    <s v="Q12"/>
    <n v="12"/>
    <x v="11"/>
    <x v="2"/>
    <x v="2"/>
    <x v="2"/>
    <s v="Business"/>
    <x v="4"/>
    <x v="14"/>
    <n v="1"/>
    <n v="35.54"/>
    <n v="0.1"/>
    <n v="13.63"/>
    <n v="31.986000000000001"/>
    <n v="13.63"/>
    <n v="18.356000000000002"/>
    <n v="0.5738760707809667"/>
    <n v="2026"/>
    <s v="Q4"/>
    <n v="12"/>
    <s v="Dec"/>
  </r>
  <r>
    <n v="4507"/>
    <d v="2026-12-25T00:00:00"/>
    <n v="2026"/>
    <s v="Q12"/>
    <n v="12"/>
    <x v="11"/>
    <x v="1"/>
    <x v="12"/>
    <x v="3"/>
    <s v="Returning"/>
    <x v="2"/>
    <x v="18"/>
    <n v="2"/>
    <n v="167.21"/>
    <n v="0.05"/>
    <n v="88.23"/>
    <n v="317.69900000000001"/>
    <n v="176.46"/>
    <n v="141.239"/>
    <n v="0.44456860109726504"/>
    <n v="2026"/>
    <s v="Q4"/>
    <n v="12"/>
    <s v="Dec"/>
  </r>
  <r>
    <n v="260"/>
    <d v="2026-12-26T00:00:00"/>
    <n v="2026"/>
    <s v="Q12"/>
    <n v="12"/>
    <x v="11"/>
    <x v="2"/>
    <x v="2"/>
    <x v="0"/>
    <s v="Business"/>
    <x v="1"/>
    <x v="17"/>
    <n v="1"/>
    <n v="71.89"/>
    <n v="0.1"/>
    <n v="31.88"/>
    <n v="64.701000000000008"/>
    <n v="31.88"/>
    <n v="32.821000000000012"/>
    <n v="0.50727191233520363"/>
    <n v="2026"/>
    <s v="Q4"/>
    <n v="12"/>
    <s v="Dec"/>
  </r>
  <r>
    <n v="1659"/>
    <d v="2026-12-26T00:00:00"/>
    <n v="2026"/>
    <s v="Q12"/>
    <n v="12"/>
    <x v="11"/>
    <x v="0"/>
    <x v="15"/>
    <x v="2"/>
    <s v="New"/>
    <x v="2"/>
    <x v="15"/>
    <n v="1"/>
    <n v="133.56"/>
    <n v="0.05"/>
    <n v="68.739999999999995"/>
    <n v="126.88199999999999"/>
    <n v="68.739999999999995"/>
    <n v="58.141999999999996"/>
    <n v="0.4582367869358932"/>
    <n v="2026"/>
    <s v="Q4"/>
    <n v="12"/>
    <s v="Dec"/>
  </r>
  <r>
    <n v="3188"/>
    <d v="2026-12-26T00:00:00"/>
    <n v="2026"/>
    <s v="Q12"/>
    <n v="12"/>
    <x v="11"/>
    <x v="3"/>
    <x v="7"/>
    <x v="3"/>
    <s v="New"/>
    <x v="3"/>
    <x v="19"/>
    <n v="2"/>
    <n v="122.28"/>
    <n v="0.1"/>
    <n v="61.64"/>
    <n v="220.10400000000001"/>
    <n v="123.28"/>
    <n v="96.824000000000012"/>
    <n v="0.43990113764402283"/>
    <n v="2026"/>
    <s v="Q4"/>
    <n v="12"/>
    <s v="Dec"/>
  </r>
  <r>
    <n v="3673"/>
    <d v="2026-12-26T00:00:00"/>
    <n v="2026"/>
    <s v="Q12"/>
    <n v="12"/>
    <x v="11"/>
    <x v="0"/>
    <x v="15"/>
    <x v="0"/>
    <s v="Business"/>
    <x v="4"/>
    <x v="10"/>
    <n v="1"/>
    <n v="40.619999999999997"/>
    <n v="0"/>
    <n v="14.62"/>
    <n v="40.619999999999997"/>
    <n v="14.62"/>
    <n v="26"/>
    <n v="0.64007877892663712"/>
    <n v="2026"/>
    <s v="Q4"/>
    <n v="12"/>
    <s v="Dec"/>
  </r>
  <r>
    <n v="3805"/>
    <d v="2026-12-26T00:00:00"/>
    <n v="2026"/>
    <s v="Q12"/>
    <n v="12"/>
    <x v="11"/>
    <x v="3"/>
    <x v="4"/>
    <x v="1"/>
    <s v="Business"/>
    <x v="2"/>
    <x v="9"/>
    <n v="8"/>
    <n v="45.54"/>
    <n v="0.15"/>
    <n v="18.54"/>
    <n v="309.67199999999997"/>
    <n v="148.32"/>
    <n v="161.35199999999998"/>
    <n v="0.52104161822831896"/>
    <n v="2026"/>
    <s v="Q4"/>
    <n v="12"/>
    <s v="Dec"/>
  </r>
  <r>
    <n v="3945"/>
    <d v="2026-12-26T00:00:00"/>
    <n v="2026"/>
    <s v="Q12"/>
    <n v="12"/>
    <x v="11"/>
    <x v="3"/>
    <x v="13"/>
    <x v="1"/>
    <s v="Business"/>
    <x v="0"/>
    <x v="4"/>
    <n v="4"/>
    <n v="50.96"/>
    <n v="0.1"/>
    <n v="22.14"/>
    <n v="183.45600000000002"/>
    <n v="88.56"/>
    <n v="94.896000000000015"/>
    <n v="0.51726844583987441"/>
    <n v="2026"/>
    <s v="Q4"/>
    <n v="12"/>
    <s v="Dec"/>
  </r>
  <r>
    <n v="4266"/>
    <d v="2026-12-26T00:00:00"/>
    <n v="2026"/>
    <s v="Q12"/>
    <n v="12"/>
    <x v="11"/>
    <x v="1"/>
    <x v="1"/>
    <x v="0"/>
    <s v="New"/>
    <x v="0"/>
    <x v="6"/>
    <n v="4"/>
    <n v="40.19"/>
    <n v="0.15"/>
    <n v="16.55"/>
    <n v="136.64599999999999"/>
    <n v="66.2"/>
    <n v="70.445999999999984"/>
    <n v="0.51553649576277383"/>
    <n v="2026"/>
    <s v="Q4"/>
    <n v="12"/>
    <s v="Dec"/>
  </r>
  <r>
    <n v="606"/>
    <d v="2026-12-27T00:00:00"/>
    <n v="2026"/>
    <s v="Q12"/>
    <n v="12"/>
    <x v="11"/>
    <x v="1"/>
    <x v="12"/>
    <x v="0"/>
    <s v="New"/>
    <x v="3"/>
    <x v="5"/>
    <n v="3"/>
    <n v="333.84"/>
    <n v="0"/>
    <n v="193.05"/>
    <n v="1001.52"/>
    <n v="579.15000000000009"/>
    <n v="422.36999999999989"/>
    <n v="0.42172897196261672"/>
    <n v="2026"/>
    <s v="Q4"/>
    <n v="12"/>
    <s v="Dec"/>
  </r>
  <r>
    <n v="1166"/>
    <d v="2026-12-27T00:00:00"/>
    <n v="2026"/>
    <s v="Q12"/>
    <n v="12"/>
    <x v="11"/>
    <x v="2"/>
    <x v="16"/>
    <x v="3"/>
    <s v="Returning"/>
    <x v="3"/>
    <x v="7"/>
    <n v="2"/>
    <n v="198.94"/>
    <n v="0.15"/>
    <n v="102.32"/>
    <n v="338.19799999999998"/>
    <n v="204.64"/>
    <n v="133.55799999999999"/>
    <n v="0.39491067362905752"/>
    <n v="2026"/>
    <s v="Q4"/>
    <n v="12"/>
    <s v="Dec"/>
  </r>
  <r>
    <n v="1913"/>
    <d v="2026-12-27T00:00:00"/>
    <n v="2026"/>
    <s v="Q12"/>
    <n v="12"/>
    <x v="11"/>
    <x v="2"/>
    <x v="5"/>
    <x v="3"/>
    <s v="New"/>
    <x v="4"/>
    <x v="14"/>
    <n v="3"/>
    <n v="35.979999999999997"/>
    <n v="0"/>
    <n v="13.6"/>
    <n v="107.94"/>
    <n v="40.799999999999997"/>
    <n v="67.14"/>
    <n v="0.62201222901612008"/>
    <n v="2026"/>
    <s v="Q4"/>
    <n v="12"/>
    <s v="Dec"/>
  </r>
  <r>
    <n v="2402"/>
    <d v="2026-12-27T00:00:00"/>
    <n v="2026"/>
    <s v="Q12"/>
    <n v="12"/>
    <x v="11"/>
    <x v="1"/>
    <x v="14"/>
    <x v="3"/>
    <s v="New"/>
    <x v="2"/>
    <x v="15"/>
    <n v="6"/>
    <n v="133.4"/>
    <n v="0.1"/>
    <n v="66.3"/>
    <n v="720.36000000000013"/>
    <n v="397.79999999999995"/>
    <n v="322.56000000000017"/>
    <n v="0.44777611194402817"/>
    <n v="2026"/>
    <s v="Q4"/>
    <n v="12"/>
    <s v="Dec"/>
  </r>
  <r>
    <n v="3192"/>
    <d v="2026-12-27T00:00:00"/>
    <n v="2026"/>
    <s v="Q12"/>
    <n v="12"/>
    <x v="11"/>
    <x v="3"/>
    <x v="7"/>
    <x v="0"/>
    <s v="Returning"/>
    <x v="1"/>
    <x v="1"/>
    <n v="2"/>
    <n v="93.45"/>
    <n v="0"/>
    <n v="45.75"/>
    <n v="186.9"/>
    <n v="91.5"/>
    <n v="95.4"/>
    <n v="0.5104333868378812"/>
    <n v="2026"/>
    <s v="Q4"/>
    <n v="12"/>
    <s v="Dec"/>
  </r>
  <r>
    <n v="3721"/>
    <d v="2026-12-27T00:00:00"/>
    <n v="2026"/>
    <s v="Q12"/>
    <n v="12"/>
    <x v="11"/>
    <x v="2"/>
    <x v="5"/>
    <x v="3"/>
    <s v="New"/>
    <x v="4"/>
    <x v="16"/>
    <n v="1"/>
    <n v="49.79"/>
    <n v="0.2"/>
    <n v="21.87"/>
    <n v="39.832000000000001"/>
    <n v="21.87"/>
    <n v="17.962"/>
    <n v="0.45094396465153641"/>
    <n v="2026"/>
    <s v="Q4"/>
    <n v="12"/>
    <s v="Dec"/>
  </r>
  <r>
    <n v="3882"/>
    <d v="2026-12-27T00:00:00"/>
    <n v="2026"/>
    <s v="Q12"/>
    <n v="12"/>
    <x v="11"/>
    <x v="3"/>
    <x v="8"/>
    <x v="3"/>
    <s v="Returning"/>
    <x v="1"/>
    <x v="17"/>
    <n v="3"/>
    <n v="70.430000000000007"/>
    <n v="0.1"/>
    <n v="32.869999999999997"/>
    <n v="190.16100000000003"/>
    <n v="98.609999999999985"/>
    <n v="91.551000000000045"/>
    <n v="0.48143941186678674"/>
    <n v="2026"/>
    <s v="Q4"/>
    <n v="12"/>
    <s v="Dec"/>
  </r>
  <r>
    <n v="4945"/>
    <d v="2026-12-27T00:00:00"/>
    <n v="2026"/>
    <s v="Q12"/>
    <n v="12"/>
    <x v="11"/>
    <x v="2"/>
    <x v="2"/>
    <x v="0"/>
    <s v="Business"/>
    <x v="3"/>
    <x v="13"/>
    <n v="2"/>
    <n v="82.04"/>
    <n v="0.1"/>
    <n v="38.880000000000003"/>
    <n v="147.67200000000003"/>
    <n v="77.760000000000005"/>
    <n v="69.91200000000002"/>
    <n v="0.47342759629449055"/>
    <n v="2026"/>
    <s v="Q4"/>
    <n v="12"/>
    <s v="Dec"/>
  </r>
  <r>
    <n v="5084"/>
    <d v="2026-12-27T00:00:00"/>
    <n v="2026"/>
    <s v="Q12"/>
    <n v="12"/>
    <x v="11"/>
    <x v="1"/>
    <x v="11"/>
    <x v="3"/>
    <s v="Returning"/>
    <x v="2"/>
    <x v="2"/>
    <n v="1"/>
    <n v="35.409999999999997"/>
    <n v="0.2"/>
    <n v="13.54"/>
    <n v="28.327999999999999"/>
    <n v="13.54"/>
    <n v="14.788"/>
    <n v="0.5220276757977973"/>
    <n v="2026"/>
    <s v="Q4"/>
    <n v="12"/>
    <s v="Dec"/>
  </r>
  <r>
    <n v="246"/>
    <d v="2026-12-28T00:00:00"/>
    <n v="2026"/>
    <s v="Q12"/>
    <n v="12"/>
    <x v="11"/>
    <x v="3"/>
    <x v="7"/>
    <x v="3"/>
    <s v="Business"/>
    <x v="0"/>
    <x v="6"/>
    <n v="1"/>
    <n v="41.06"/>
    <n v="0.1"/>
    <n v="16.23"/>
    <n v="36.954000000000001"/>
    <n v="16.23"/>
    <n v="20.724"/>
    <n v="0.5608053255398604"/>
    <n v="2026"/>
    <s v="Q4"/>
    <n v="12"/>
    <s v="Dec"/>
  </r>
  <r>
    <n v="537"/>
    <d v="2026-12-28T00:00:00"/>
    <n v="2026"/>
    <s v="Q12"/>
    <n v="12"/>
    <x v="11"/>
    <x v="3"/>
    <x v="8"/>
    <x v="1"/>
    <s v="Business"/>
    <x v="1"/>
    <x v="1"/>
    <n v="12"/>
    <n v="90.29"/>
    <n v="0.1"/>
    <n v="45.76"/>
    <n v="975.13200000000006"/>
    <n v="549.12"/>
    <n v="426.01200000000006"/>
    <n v="0.43687623829389255"/>
    <n v="2026"/>
    <s v="Q4"/>
    <n v="12"/>
    <s v="Dec"/>
  </r>
  <r>
    <n v="968"/>
    <d v="2026-12-28T00:00:00"/>
    <n v="2026"/>
    <s v="Q12"/>
    <n v="12"/>
    <x v="11"/>
    <x v="1"/>
    <x v="12"/>
    <x v="2"/>
    <s v="New"/>
    <x v="0"/>
    <x v="8"/>
    <n v="1"/>
    <n v="103.13"/>
    <n v="0.15"/>
    <n v="50.06"/>
    <n v="87.660499999999999"/>
    <n v="50.06"/>
    <n v="37.600499999999997"/>
    <n v="0.42893321393329947"/>
    <n v="2026"/>
    <s v="Q4"/>
    <n v="12"/>
    <s v="Dec"/>
  </r>
  <r>
    <n v="1234"/>
    <d v="2026-12-28T00:00:00"/>
    <n v="2026"/>
    <s v="Q12"/>
    <n v="12"/>
    <x v="11"/>
    <x v="3"/>
    <x v="13"/>
    <x v="0"/>
    <s v="Returning"/>
    <x v="0"/>
    <x v="0"/>
    <n v="1"/>
    <n v="81.39"/>
    <n v="0.05"/>
    <n v="43.54"/>
    <n v="77.320499999999996"/>
    <n v="43.54"/>
    <n v="33.780499999999996"/>
    <n v="0.43688931137279247"/>
    <n v="2026"/>
    <s v="Q4"/>
    <n v="12"/>
    <s v="Dec"/>
  </r>
  <r>
    <n v="2061"/>
    <d v="2026-12-28T00:00:00"/>
    <n v="2026"/>
    <s v="Q12"/>
    <n v="12"/>
    <x v="11"/>
    <x v="0"/>
    <x v="15"/>
    <x v="3"/>
    <s v="Returning"/>
    <x v="3"/>
    <x v="5"/>
    <n v="2"/>
    <n v="342.78"/>
    <n v="0"/>
    <n v="197.89"/>
    <n v="685.56"/>
    <n v="395.78"/>
    <n v="289.77999999999997"/>
    <n v="0.4226909387945621"/>
    <n v="2026"/>
    <s v="Q4"/>
    <n v="12"/>
    <s v="Dec"/>
  </r>
  <r>
    <n v="2219"/>
    <d v="2026-12-28T00:00:00"/>
    <n v="2026"/>
    <s v="Q12"/>
    <n v="12"/>
    <x v="11"/>
    <x v="1"/>
    <x v="14"/>
    <x v="0"/>
    <s v="Returning"/>
    <x v="1"/>
    <x v="3"/>
    <n v="1"/>
    <n v="147"/>
    <n v="0.15"/>
    <n v="79.58"/>
    <n v="124.95"/>
    <n v="79.58"/>
    <n v="45.370000000000005"/>
    <n v="0.36310524209683875"/>
    <n v="2026"/>
    <s v="Q4"/>
    <n v="12"/>
    <s v="Dec"/>
  </r>
  <r>
    <n v="2651"/>
    <d v="2026-12-28T00:00:00"/>
    <n v="2026"/>
    <s v="Q12"/>
    <n v="12"/>
    <x v="11"/>
    <x v="0"/>
    <x v="15"/>
    <x v="0"/>
    <s v="New"/>
    <x v="2"/>
    <x v="9"/>
    <n v="1"/>
    <n v="45.69"/>
    <n v="0.2"/>
    <n v="18.829999999999998"/>
    <n v="36.552"/>
    <n v="18.829999999999998"/>
    <n v="17.722000000000001"/>
    <n v="0.48484351061501429"/>
    <n v="2026"/>
    <s v="Q4"/>
    <n v="12"/>
    <s v="Dec"/>
  </r>
  <r>
    <n v="3173"/>
    <d v="2026-12-28T00:00:00"/>
    <n v="2026"/>
    <s v="Q12"/>
    <n v="12"/>
    <x v="11"/>
    <x v="1"/>
    <x v="12"/>
    <x v="3"/>
    <s v="Returning"/>
    <x v="0"/>
    <x v="6"/>
    <n v="1"/>
    <n v="39.69"/>
    <n v="0"/>
    <n v="17.09"/>
    <n v="39.69"/>
    <n v="17.09"/>
    <n v="22.599999999999998"/>
    <n v="0.56941295036533135"/>
    <n v="2026"/>
    <s v="Q4"/>
    <n v="12"/>
    <s v="Dec"/>
  </r>
  <r>
    <n v="3409"/>
    <d v="2026-12-28T00:00:00"/>
    <n v="2026"/>
    <s v="Q12"/>
    <n v="12"/>
    <x v="11"/>
    <x v="3"/>
    <x v="4"/>
    <x v="0"/>
    <s v="New"/>
    <x v="3"/>
    <x v="19"/>
    <n v="5"/>
    <n v="122.42"/>
    <n v="0"/>
    <n v="60.8"/>
    <n v="612.1"/>
    <n v="304"/>
    <n v="308.10000000000002"/>
    <n v="0.50334912595981052"/>
    <n v="2026"/>
    <s v="Q4"/>
    <n v="12"/>
    <s v="Dec"/>
  </r>
  <r>
    <n v="3535"/>
    <d v="2026-12-28T00:00:00"/>
    <n v="2026"/>
    <s v="Q12"/>
    <n v="12"/>
    <x v="11"/>
    <x v="1"/>
    <x v="6"/>
    <x v="2"/>
    <s v="New"/>
    <x v="2"/>
    <x v="2"/>
    <n v="1"/>
    <n v="37.03"/>
    <n v="0.15"/>
    <n v="13.53"/>
    <n v="31.4755"/>
    <n v="13.53"/>
    <n v="17.945500000000003"/>
    <n v="0.57014185636447401"/>
    <n v="2026"/>
    <s v="Q4"/>
    <n v="12"/>
    <s v="Dec"/>
  </r>
  <r>
    <n v="5134"/>
    <d v="2026-12-28T00:00:00"/>
    <n v="2026"/>
    <s v="Q12"/>
    <n v="12"/>
    <x v="11"/>
    <x v="1"/>
    <x v="14"/>
    <x v="2"/>
    <s v="Returning"/>
    <x v="1"/>
    <x v="1"/>
    <n v="1"/>
    <n v="90.99"/>
    <n v="0.05"/>
    <n v="44.78"/>
    <n v="86.440499999999986"/>
    <n v="44.78"/>
    <n v="41.660499999999985"/>
    <n v="0.48195579618350187"/>
    <n v="2026"/>
    <s v="Q4"/>
    <n v="12"/>
    <s v="Dec"/>
  </r>
  <r>
    <n v="2011"/>
    <d v="2026-12-29T00:00:00"/>
    <n v="2026"/>
    <s v="Q12"/>
    <n v="12"/>
    <x v="11"/>
    <x v="1"/>
    <x v="11"/>
    <x v="0"/>
    <s v="Returning"/>
    <x v="1"/>
    <x v="1"/>
    <n v="1"/>
    <n v="90.81"/>
    <n v="0.1"/>
    <n v="46.53"/>
    <n v="81.728999999999999"/>
    <n v="46.53"/>
    <n v="35.198999999999998"/>
    <n v="0.43067944059024332"/>
    <n v="2026"/>
    <s v="Q4"/>
    <n v="12"/>
    <s v="Dec"/>
  </r>
  <r>
    <n v="2477"/>
    <d v="2026-12-29T00:00:00"/>
    <n v="2026"/>
    <s v="Q12"/>
    <n v="12"/>
    <x v="11"/>
    <x v="0"/>
    <x v="15"/>
    <x v="2"/>
    <s v="New"/>
    <x v="0"/>
    <x v="6"/>
    <n v="1"/>
    <n v="41.28"/>
    <n v="0.15"/>
    <n v="16.41"/>
    <n v="35.088000000000001"/>
    <n v="16.41"/>
    <n v="18.678000000000001"/>
    <n v="0.53231874145006841"/>
    <n v="2026"/>
    <s v="Q4"/>
    <n v="12"/>
    <s v="Dec"/>
  </r>
  <r>
    <n v="2745"/>
    <d v="2026-12-29T00:00:00"/>
    <n v="2026"/>
    <s v="Q12"/>
    <n v="12"/>
    <x v="11"/>
    <x v="3"/>
    <x v="13"/>
    <x v="3"/>
    <s v="Business"/>
    <x v="2"/>
    <x v="9"/>
    <n v="1"/>
    <n v="46.07"/>
    <n v="0"/>
    <n v="18.420000000000002"/>
    <n v="46.07"/>
    <n v="18.420000000000002"/>
    <n v="27.65"/>
    <n v="0.60017364879531143"/>
    <n v="2026"/>
    <s v="Q4"/>
    <n v="12"/>
    <s v="Dec"/>
  </r>
  <r>
    <n v="4427"/>
    <d v="2026-12-29T00:00:00"/>
    <n v="2026"/>
    <s v="Q12"/>
    <n v="12"/>
    <x v="11"/>
    <x v="1"/>
    <x v="12"/>
    <x v="2"/>
    <s v="Business"/>
    <x v="1"/>
    <x v="3"/>
    <n v="1"/>
    <n v="147.29"/>
    <n v="0.1"/>
    <n v="78.2"/>
    <n v="132.56100000000001"/>
    <n v="78.2"/>
    <n v="54.361000000000004"/>
    <n v="0.4100829052285363"/>
    <n v="2026"/>
    <s v="Q4"/>
    <n v="12"/>
    <s v="Dec"/>
  </r>
  <r>
    <n v="377"/>
    <d v="2026-12-30T00:00:00"/>
    <n v="2026"/>
    <s v="Q12"/>
    <n v="12"/>
    <x v="11"/>
    <x v="3"/>
    <x v="13"/>
    <x v="0"/>
    <s v="New"/>
    <x v="0"/>
    <x v="6"/>
    <n v="1"/>
    <n v="40.82"/>
    <n v="0.1"/>
    <n v="17.2"/>
    <n v="36.738"/>
    <n v="17.2"/>
    <n v="19.538"/>
    <n v="0.53181991398551909"/>
    <n v="2026"/>
    <s v="Q4"/>
    <n v="12"/>
    <s v="Dec"/>
  </r>
  <r>
    <n v="1530"/>
    <d v="2026-12-30T00:00:00"/>
    <n v="2026"/>
    <s v="Q12"/>
    <n v="12"/>
    <x v="11"/>
    <x v="3"/>
    <x v="7"/>
    <x v="0"/>
    <s v="New"/>
    <x v="4"/>
    <x v="16"/>
    <n v="3"/>
    <n v="50.72"/>
    <n v="0"/>
    <n v="22.3"/>
    <n v="152.16"/>
    <n v="66.900000000000006"/>
    <n v="85.259999999999991"/>
    <n v="0.56033123028391163"/>
    <n v="2026"/>
    <s v="Q4"/>
    <n v="12"/>
    <s v="Dec"/>
  </r>
  <r>
    <n v="2135"/>
    <d v="2026-12-30T00:00:00"/>
    <n v="2026"/>
    <s v="Q12"/>
    <n v="12"/>
    <x v="11"/>
    <x v="1"/>
    <x v="12"/>
    <x v="3"/>
    <s v="Business"/>
    <x v="3"/>
    <x v="7"/>
    <n v="3"/>
    <n v="194.7"/>
    <n v="0.1"/>
    <n v="102.62"/>
    <n v="525.68999999999994"/>
    <n v="307.86"/>
    <n v="217.82999999999993"/>
    <n v="0.41436968555612613"/>
    <n v="2026"/>
    <s v="Q4"/>
    <n v="12"/>
    <s v="Dec"/>
  </r>
  <r>
    <n v="2916"/>
    <d v="2026-12-30T00:00:00"/>
    <n v="2026"/>
    <s v="Q12"/>
    <n v="12"/>
    <x v="11"/>
    <x v="1"/>
    <x v="6"/>
    <x v="2"/>
    <s v="New"/>
    <x v="2"/>
    <x v="2"/>
    <n v="1"/>
    <n v="36.64"/>
    <n v="0.05"/>
    <n v="13.59"/>
    <n v="34.808"/>
    <n v="13.59"/>
    <n v="21.218"/>
    <n v="0.60957251206619167"/>
    <n v="2026"/>
    <s v="Q4"/>
    <n v="12"/>
    <s v="Dec"/>
  </r>
  <r>
    <n v="3449"/>
    <d v="2026-12-30T00:00:00"/>
    <n v="2026"/>
    <s v="Q12"/>
    <n v="12"/>
    <x v="11"/>
    <x v="2"/>
    <x v="10"/>
    <x v="3"/>
    <s v="Returning"/>
    <x v="3"/>
    <x v="7"/>
    <n v="6"/>
    <n v="192.9"/>
    <n v="0.2"/>
    <n v="106.89"/>
    <n v="925.92000000000007"/>
    <n v="641.34"/>
    <n v="284.58000000000004"/>
    <n v="0.30734836702954899"/>
    <n v="2026"/>
    <s v="Q4"/>
    <n v="12"/>
    <s v="Dec"/>
  </r>
  <r>
    <n v="3498"/>
    <d v="2026-12-30T00:00:00"/>
    <n v="2026"/>
    <s v="Q12"/>
    <n v="12"/>
    <x v="11"/>
    <x v="3"/>
    <x v="7"/>
    <x v="3"/>
    <s v="Returning"/>
    <x v="1"/>
    <x v="17"/>
    <n v="2"/>
    <n v="71.56"/>
    <n v="0.1"/>
    <n v="32.99"/>
    <n v="128.80800000000002"/>
    <n v="65.98"/>
    <n v="62.828000000000017"/>
    <n v="0.4877647351096206"/>
    <n v="2026"/>
    <s v="Q4"/>
    <n v="12"/>
    <s v="Dec"/>
  </r>
  <r>
    <n v="4851"/>
    <d v="2026-12-30T00:00:00"/>
    <n v="2026"/>
    <s v="Q12"/>
    <n v="12"/>
    <x v="11"/>
    <x v="3"/>
    <x v="13"/>
    <x v="3"/>
    <s v="New"/>
    <x v="0"/>
    <x v="6"/>
    <n v="1"/>
    <n v="40.270000000000003"/>
    <n v="0.1"/>
    <n v="16.63"/>
    <n v="36.243000000000002"/>
    <n v="16.63"/>
    <n v="19.613000000000003"/>
    <n v="0.54115277432883602"/>
    <n v="2026"/>
    <s v="Q4"/>
    <n v="12"/>
    <s v="Dec"/>
  </r>
  <r>
    <n v="4926"/>
    <d v="2026-12-30T00:00:00"/>
    <n v="2026"/>
    <s v="Q12"/>
    <n v="12"/>
    <x v="11"/>
    <x v="3"/>
    <x v="7"/>
    <x v="2"/>
    <s v="Business"/>
    <x v="0"/>
    <x v="0"/>
    <n v="6"/>
    <n v="81.180000000000007"/>
    <n v="0.05"/>
    <n v="43.3"/>
    <n v="462.726"/>
    <n v="259.79999999999995"/>
    <n v="202.92600000000004"/>
    <n v="0.43854462468069666"/>
    <n v="2026"/>
    <s v="Q4"/>
    <n v="12"/>
    <s v="Dec"/>
  </r>
  <r>
    <n v="5035"/>
    <d v="2026-12-30T00:00:00"/>
    <n v="2026"/>
    <s v="Q12"/>
    <n v="12"/>
    <x v="11"/>
    <x v="1"/>
    <x v="12"/>
    <x v="0"/>
    <s v="New"/>
    <x v="0"/>
    <x v="8"/>
    <n v="2"/>
    <n v="101.73"/>
    <n v="0.1"/>
    <n v="49.3"/>
    <n v="183.114"/>
    <n v="98.6"/>
    <n v="84.51400000000001"/>
    <n v="0.46153762137247839"/>
    <n v="2026"/>
    <s v="Q4"/>
    <n v="12"/>
    <s v="Dec"/>
  </r>
  <r>
    <n v="5135"/>
    <d v="2026-12-30T00:00:00"/>
    <n v="2026"/>
    <s v="Q12"/>
    <n v="12"/>
    <x v="11"/>
    <x v="2"/>
    <x v="10"/>
    <x v="0"/>
    <s v="New"/>
    <x v="0"/>
    <x v="4"/>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F4F7C6-2375-4671-A3FB-517F0DA0BD3D}" name="Top 5 Country By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8:F14"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7"/>
  </dataFields>
  <formats count="2">
    <format dxfId="270">
      <pivotArea outline="0" collapsedLevelsAreSubtotals="1" fieldPosition="0"/>
    </format>
    <format dxfId="271">
      <pivotArea collapsedLevelsAreSubtotals="1" fieldPosition="0">
        <references count="1">
          <reference field="7" count="5">
            <x v="5"/>
            <x v="6"/>
            <x v="8"/>
            <x v="13"/>
            <x v="16"/>
          </reference>
        </references>
      </pivotArea>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302DDF-8A2C-497A-9692-68A20C41B97C}" name="Total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2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F83E2D-6A58-488D-95AF-9B4AE7945DBD}" name="Monthly Revenue And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C21" firstHeaderRow="0" firstDataRow="1" firstDataCol="1"/>
  <pivotFields count="24">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3">
    <format dxfId="276">
      <pivotArea outline="0" collapsedLevelsAreSubtotals="1" fieldPosition="0"/>
    </format>
    <format dxfId="277">
      <pivotArea collapsedLevelsAreSubtotals="1" fieldPosition="0">
        <references count="2">
          <reference field="4294967294" count="1" selected="0">
            <x v="0"/>
          </reference>
          <reference field="5" count="0"/>
        </references>
      </pivotArea>
    </format>
    <format dxfId="278">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248295-5D27-46DF-A2E9-233E90BA20C3}" name="COG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2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400D11-5D1A-4B86-91D5-421F5B7C79F1}" name="Country Wise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N8:O26"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1">
    <format dxfId="27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02E348-05CE-47B1-A5AC-16FA30D8E5D1}" name="Region Wise Comparis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8:L13"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275">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 chart="22" format="9">
      <pivotArea type="data" outline="0" fieldPosition="0">
        <references count="2">
          <reference field="4294967294" count="1" selected="0">
            <x v="0"/>
          </reference>
          <reference field="6" count="1" selected="0">
            <x v="2"/>
          </reference>
        </references>
      </pivotArea>
    </chartFormat>
    <chartFormat chart="2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2B42BF-8976-41D4-85CD-982889AD0CFB}" name="Total_Ord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7391D3-F290-4341-BB14-D627E041BDD9}" name="Revenue Shares By Chan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8:I13"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274">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4FE2C6-00FD-4DE6-AE0B-F6C30522D197}" name="Total_Units_Sol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053126-F88B-4D7B-B25C-B9990C22575C}" name="Total_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2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265E354-B94A-4883-BFD7-911BFC3D9958}" sourceName="Product Category">
  <pivotTables>
    <pivotTable tabId="3" name="Top 5 Country By Revenue"/>
    <pivotTable tabId="3" name="Total_Orders"/>
    <pivotTable tabId="3" name="Total_Profit"/>
    <pivotTable tabId="3" name="Total_Revenue"/>
    <pivotTable tabId="3" name="Total_Units_Sold"/>
  </pivotTables>
  <data>
    <tabular pivotCacheId="1209884623">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F832000-087D-4061-8C5E-4ED8C9B58F04}" sourceName="Country">
  <pivotTables>
    <pivotTable tabId="3" name="Region Wise Comparison"/>
    <pivotTable tabId="3" name="COGS"/>
    <pivotTable tabId="3" name="Country Wise Revenue"/>
    <pivotTable tabId="3" name="Monthly Revenue And Profit"/>
    <pivotTable tabId="3" name="Revenue Shares By Channel"/>
    <pivotTable tabId="3" name="Total_Orders"/>
    <pivotTable tabId="3" name="Total_Profit"/>
    <pivotTable tabId="3" name="Total_Revenue"/>
    <pivotTable tabId="3" name="Total_Units_Sold"/>
  </pivotTables>
  <data>
    <tabular pivotCacheId="1209884623">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86FAF8-9AEF-4C7A-99D2-E8F26A4E8CF7}" sourceName="Region">
  <pivotTables>
    <pivotTable tabId="3" name="Region Wise Comparison"/>
    <pivotTable tabId="3" name="COGS"/>
    <pivotTable tabId="3" name="Country Wise Revenue"/>
    <pivotTable tabId="3" name="Monthly Revenue And Profit"/>
    <pivotTable tabId="3" name="Revenue Shares By Channel"/>
    <pivotTable tabId="3" name="Top 5 Country By Revenue"/>
    <pivotTable tabId="3" name="Total_Orders"/>
    <pivotTable tabId="3" name="Total_Profit"/>
    <pivotTable tabId="3" name="Total_Revenue"/>
    <pivotTable tabId="3" name="Total_Units_Sold"/>
  </pivotTables>
  <data>
    <tabular pivotCacheId="120988462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B3FBE85-6C28-47C6-9542-2B837D32E8DD}" cache="Slicer_Product_Category" caption="Product Category" rowHeight="247650"/>
  <slicer name="Country" xr10:uid="{0065813A-5EA3-4EBC-916A-73D1AF473F4F}" cache="Slicer_Country" caption="Country" rowHeight="247650"/>
  <slicer name="Region" xr10:uid="{6C99AB76-6A52-43EE-9FEA-5ABC970DC6B4}"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324" dataDxfId="323">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322"/>
    <tableColumn id="2" xr3:uid="{99F5FD81-8F5C-4B7A-810D-BB7E4869701E}" name="Order Date" dataDxfId="321"/>
    <tableColumn id="1" xr3:uid="{2E7B28F5-A3AF-4BB4-901D-DD3CB93F1B77}" name="Year" dataDxfId="320">
      <calculatedColumnFormula>YEAR(SalesDataTable[[#This Row],[Order Date]])</calculatedColumnFormula>
    </tableColumn>
    <tableColumn id="24" xr3:uid="{CFC9F7A7-8E5B-4982-BB7B-275678C117D9}" name="Quarter" dataDxfId="319">
      <calculatedColumnFormula>"Q" &amp;ROUNDUP(MONTH(SalesDataTable[[#This Row],[Order Date]]),0)</calculatedColumnFormula>
    </tableColumn>
    <tableColumn id="22" xr3:uid="{6B6D6A6A-90B3-4B31-AA85-91ECEC2EFF81}" name="Month No" dataDxfId="318">
      <calculatedColumnFormula>MONTH(SalesDataTable[[#This Row],[Order Date]])</calculatedColumnFormula>
    </tableColumn>
    <tableColumn id="23" xr3:uid="{19C77AF8-1D9A-404D-83D4-57027EFDB112}" name="Month" dataDxfId="317">
      <calculatedColumnFormula>TEXT(SalesDataTable[[#This Row],[Order Date]],"mmm")</calculatedColumnFormula>
    </tableColumn>
    <tableColumn id="3" xr3:uid="{BABD2837-4996-49F4-B8FC-F980EA4C9534}" name="Region" dataDxfId="316"/>
    <tableColumn id="4" xr3:uid="{ED840ADB-B6D0-4386-8CC3-66DEA65BED3E}" name="Country" dataDxfId="315"/>
    <tableColumn id="5" xr3:uid="{C21A7B37-6F6C-4361-82C1-4670F9FDBEC2}" name="Sales Channel" dataDxfId="314"/>
    <tableColumn id="6" xr3:uid="{84080584-6B54-4896-A4DE-A87DFF0731C6}" name="Customer Type" dataDxfId="313"/>
    <tableColumn id="7" xr3:uid="{0B005238-5F14-4C46-B503-7F3DFF36170E}" name="Product Category" dataDxfId="312"/>
    <tableColumn id="8" xr3:uid="{B930794A-6484-4BE3-BBD2-E8771691DFAD}" name="Product" dataDxfId="311"/>
    <tableColumn id="9" xr3:uid="{5CA4DF7A-9AF5-4D9D-9D5A-DDED3D0A7E80}" name="Units Sold" dataDxfId="310"/>
    <tableColumn id="10" xr3:uid="{6756035F-A4CB-4AFF-BFF3-3610B142F0EE}" name="Unit Price" dataDxfId="309"/>
    <tableColumn id="11" xr3:uid="{B694F18E-F9BD-40E2-A356-3F67136CB960}" name="Discount %" dataDxfId="308"/>
    <tableColumn id="12" xr3:uid="{15D4CF49-FA19-4C44-A023-7C629B44C0DB}" name="Unit Cost" dataDxfId="307"/>
    <tableColumn id="13" xr3:uid="{3D8A84CF-5674-491F-8F81-BB5FC7A74D30}" name="Revenue" dataDxfId="306">
      <calculatedColumnFormula>M2*N2*(1-O2)</calculatedColumnFormula>
    </tableColumn>
    <tableColumn id="14" xr3:uid="{455060E3-F1BA-493D-AC17-8D56984B9F5C}" name="COGS" dataDxfId="305">
      <calculatedColumnFormula>M2*P2</calculatedColumnFormula>
    </tableColumn>
    <tableColumn id="15" xr3:uid="{89F4A687-84DC-4069-9C8B-9548E670D916}" name="Gross Profit" dataDxfId="304">
      <calculatedColumnFormula>Q2-R2</calculatedColumnFormula>
    </tableColumn>
    <tableColumn id="16" xr3:uid="{F7B6CDDB-7E56-4D6C-91A8-8CE6DC05EA92}" name="Gross Margin %" dataDxfId="303">
      <calculatedColumnFormula>IFERROR(S2/Q2,0)</calculatedColumnFormula>
    </tableColumn>
    <tableColumn id="17" xr3:uid="{08206B5F-132F-48A2-8A7D-C8ED29DE854B}" name="Year2" dataDxfId="302">
      <calculatedColumnFormula>YEAR(SalesDataTable[[#This Row],[Order Date]])</calculatedColumnFormula>
    </tableColumn>
    <tableColumn id="18" xr3:uid="{530C4447-0E80-44A0-80E4-83BFF5397AA3}" name="Quarter2" dataDxfId="301">
      <calculatedColumnFormula>"Q"&amp;ROUNDUP(MONTH(SalesDataTable[[#This Row],[Order Date]])/3,0)</calculatedColumnFormula>
    </tableColumn>
    <tableColumn id="19" xr3:uid="{64306A9E-3E61-4C1D-8A04-5C3C05269760}" name="MonthNo" dataDxfId="300">
      <calculatedColumnFormula>MONTH(SalesDataTable[[#This Row],[Order Date]])</calculatedColumnFormula>
    </tableColumn>
    <tableColumn id="20" xr3:uid="{053C1C3B-A83C-4691-96F2-805F5CEED276}" name="Month2" dataDxfId="299">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B726-58B8-4E04-A277-C8E229A8DB4B}">
  <dimension ref="A3:R26"/>
  <sheetViews>
    <sheetView workbookViewId="0">
      <selection activeCell="Z5" sqref="Z5"/>
    </sheetView>
  </sheetViews>
  <sheetFormatPr defaultRowHeight="14.4"/>
  <cols>
    <col min="1" max="1" width="14.109375" bestFit="1" customWidth="1"/>
    <col min="2" max="2" width="12.44140625" bestFit="1" customWidth="1"/>
    <col min="3" max="3" width="16.7773437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1" max="11" width="12" bestFit="1" customWidth="1"/>
    <col min="12" max="12" width="12.44140625" bestFit="1" customWidth="1"/>
    <col min="14" max="14" width="13.5546875" bestFit="1" customWidth="1"/>
    <col min="15" max="15" width="12.44140625" bestFit="1" customWidth="1"/>
    <col min="18" max="18" width="12.109375" bestFit="1" customWidth="1"/>
  </cols>
  <sheetData>
    <row r="3" spans="1:18">
      <c r="A3" t="s">
        <v>77</v>
      </c>
      <c r="C3" t="s">
        <v>78</v>
      </c>
      <c r="E3" s="12" t="s">
        <v>79</v>
      </c>
      <c r="G3" t="s">
        <v>80</v>
      </c>
      <c r="I3" t="s">
        <v>82</v>
      </c>
      <c r="K3" t="s">
        <v>81</v>
      </c>
    </row>
    <row r="4" spans="1:18">
      <c r="A4" s="16">
        <v>645223.1794999995</v>
      </c>
      <c r="C4" s="16">
        <v>296384.2495000005</v>
      </c>
      <c r="E4" s="14">
        <f>C4/A4</f>
        <v>0.45935152194884954</v>
      </c>
      <c r="G4" s="15">
        <v>6698</v>
      </c>
      <c r="I4" s="22">
        <v>2707</v>
      </c>
      <c r="K4" s="16">
        <v>348838.93000000058</v>
      </c>
    </row>
    <row r="8" spans="1:18">
      <c r="A8" s="13" t="s">
        <v>83</v>
      </c>
      <c r="B8" t="s">
        <v>97</v>
      </c>
      <c r="C8" t="s">
        <v>98</v>
      </c>
      <c r="E8" s="13" t="s">
        <v>83</v>
      </c>
      <c r="F8" t="s">
        <v>97</v>
      </c>
      <c r="H8" s="13" t="s">
        <v>83</v>
      </c>
      <c r="I8" t="s">
        <v>97</v>
      </c>
      <c r="K8" s="13" t="s">
        <v>83</v>
      </c>
      <c r="L8" t="s">
        <v>97</v>
      </c>
      <c r="N8" s="13" t="s">
        <v>83</v>
      </c>
      <c r="O8" t="s">
        <v>97</v>
      </c>
      <c r="Q8" s="21" t="str">
        <f>N8</f>
        <v>Row Labels</v>
      </c>
      <c r="R8" s="21" t="str">
        <f>O8</f>
        <v>Total Revenue</v>
      </c>
    </row>
    <row r="9" spans="1:18">
      <c r="A9" s="17" t="s">
        <v>84</v>
      </c>
      <c r="B9" s="18">
        <v>39091.819499999998</v>
      </c>
      <c r="C9" s="18">
        <v>17596.939500000004</v>
      </c>
      <c r="E9" s="17" t="s">
        <v>47</v>
      </c>
      <c r="F9" s="18">
        <v>55102.048500000012</v>
      </c>
      <c r="H9" s="17" t="s">
        <v>8</v>
      </c>
      <c r="I9" s="16">
        <v>179633.50449999995</v>
      </c>
      <c r="K9" s="17" t="s">
        <v>6</v>
      </c>
      <c r="L9" s="16">
        <v>191158.65549999985</v>
      </c>
      <c r="N9" s="17" t="s">
        <v>27</v>
      </c>
      <c r="O9" s="16">
        <v>32754.26549999999</v>
      </c>
      <c r="Q9" t="str">
        <f t="shared" ref="Q9:Q26" si="0">N9</f>
        <v>Austria</v>
      </c>
      <c r="R9">
        <f t="shared" ref="R9:R26" si="1">O9</f>
        <v>32754.26549999999</v>
      </c>
    </row>
    <row r="10" spans="1:18">
      <c r="A10" s="17" t="s">
        <v>85</v>
      </c>
      <c r="B10" s="18">
        <v>35647.71699999999</v>
      </c>
      <c r="C10" s="18">
        <v>16561.507000000001</v>
      </c>
      <c r="E10" s="17" t="s">
        <v>43</v>
      </c>
      <c r="F10" s="18">
        <v>70034.105500000005</v>
      </c>
      <c r="H10" s="17" t="s">
        <v>28</v>
      </c>
      <c r="I10" s="16">
        <v>92836.006999999969</v>
      </c>
      <c r="K10" s="17" t="s">
        <v>11</v>
      </c>
      <c r="L10" s="16">
        <v>131488.62350000007</v>
      </c>
      <c r="N10" s="17" t="s">
        <v>21</v>
      </c>
      <c r="O10" s="16">
        <v>26318.221999999987</v>
      </c>
      <c r="Q10" t="str">
        <f t="shared" si="0"/>
        <v>Belgium</v>
      </c>
      <c r="R10">
        <f t="shared" si="1"/>
        <v>26318.221999999987</v>
      </c>
    </row>
    <row r="11" spans="1:18">
      <c r="A11" s="17" t="s">
        <v>86</v>
      </c>
      <c r="B11" s="18">
        <v>44696.898499999996</v>
      </c>
      <c r="C11" s="18">
        <v>21465.038499999991</v>
      </c>
      <c r="E11" s="17" t="s">
        <v>50</v>
      </c>
      <c r="F11" s="18">
        <v>50319.473499999986</v>
      </c>
      <c r="H11" s="17" t="s">
        <v>2</v>
      </c>
      <c r="I11" s="16">
        <v>260307.05699999991</v>
      </c>
      <c r="K11" s="17" t="s">
        <v>0</v>
      </c>
      <c r="L11" s="16">
        <v>124535.48550000002</v>
      </c>
      <c r="N11" s="17" t="s">
        <v>7</v>
      </c>
      <c r="O11" s="16">
        <v>23348.653999999995</v>
      </c>
      <c r="Q11" t="str">
        <f t="shared" si="0"/>
        <v>Czechia</v>
      </c>
      <c r="R11">
        <f t="shared" si="1"/>
        <v>23348.653999999995</v>
      </c>
    </row>
    <row r="12" spans="1:18">
      <c r="A12" s="17" t="s">
        <v>87</v>
      </c>
      <c r="B12" s="18">
        <v>54688.639000000017</v>
      </c>
      <c r="C12" s="18">
        <v>25283.649000000012</v>
      </c>
      <c r="E12" s="17" t="s">
        <v>1</v>
      </c>
      <c r="F12" s="18">
        <v>46624.590999999986</v>
      </c>
      <c r="H12" s="17" t="s">
        <v>19</v>
      </c>
      <c r="I12" s="16">
        <v>112446.61100000008</v>
      </c>
      <c r="K12" s="17" t="s">
        <v>20</v>
      </c>
      <c r="L12" s="16">
        <v>198040.41499999989</v>
      </c>
      <c r="N12" s="17" t="s">
        <v>25</v>
      </c>
      <c r="O12" s="16">
        <v>28462.138000000006</v>
      </c>
      <c r="Q12" t="str">
        <f t="shared" si="0"/>
        <v>Denmark</v>
      </c>
      <c r="R12">
        <f t="shared" si="1"/>
        <v>28462.138000000006</v>
      </c>
    </row>
    <row r="13" spans="1:18">
      <c r="A13" s="17" t="s">
        <v>88</v>
      </c>
      <c r="B13" s="18">
        <v>58235.185000000005</v>
      </c>
      <c r="C13" s="18">
        <v>27301.534999999993</v>
      </c>
      <c r="E13" s="17" t="s">
        <v>33</v>
      </c>
      <c r="F13" s="18">
        <v>74427.368000000002</v>
      </c>
      <c r="H13" s="17" t="s">
        <v>96</v>
      </c>
      <c r="I13" s="16">
        <v>645223.17949999985</v>
      </c>
      <c r="K13" s="17" t="s">
        <v>96</v>
      </c>
      <c r="L13" s="16">
        <v>645223.17949999985</v>
      </c>
      <c r="N13" s="17" t="s">
        <v>39</v>
      </c>
      <c r="O13" s="16">
        <v>24075.482</v>
      </c>
      <c r="Q13" t="str">
        <f t="shared" si="0"/>
        <v>Finland</v>
      </c>
      <c r="R13">
        <f t="shared" si="1"/>
        <v>24075.482</v>
      </c>
    </row>
    <row r="14" spans="1:18">
      <c r="A14" s="17" t="s">
        <v>89</v>
      </c>
      <c r="B14" s="18">
        <v>69504.337000000014</v>
      </c>
      <c r="C14" s="18">
        <v>31109.926999999985</v>
      </c>
      <c r="E14" s="17" t="s">
        <v>96</v>
      </c>
      <c r="F14" s="16">
        <v>296507.58649999998</v>
      </c>
      <c r="N14" s="17" t="s">
        <v>47</v>
      </c>
      <c r="O14" s="16">
        <v>55102.048500000012</v>
      </c>
      <c r="Q14" t="str">
        <f t="shared" si="0"/>
        <v>France</v>
      </c>
      <c r="R14">
        <f t="shared" si="1"/>
        <v>55102.048500000012</v>
      </c>
    </row>
    <row r="15" spans="1:18">
      <c r="A15" s="17" t="s">
        <v>90</v>
      </c>
      <c r="B15" s="18">
        <v>66442.23599999999</v>
      </c>
      <c r="C15" s="18">
        <v>31035.085999999967</v>
      </c>
      <c r="N15" s="17" t="s">
        <v>43</v>
      </c>
      <c r="O15" s="16">
        <v>70034.105500000005</v>
      </c>
      <c r="Q15" t="str">
        <f t="shared" si="0"/>
        <v>Germany</v>
      </c>
      <c r="R15">
        <f t="shared" si="1"/>
        <v>70034.105500000005</v>
      </c>
    </row>
    <row r="16" spans="1:18">
      <c r="A16" s="17" t="s">
        <v>91</v>
      </c>
      <c r="B16" s="18">
        <v>57609.044499999975</v>
      </c>
      <c r="C16" s="18">
        <v>27126.764499999972</v>
      </c>
      <c r="N16" s="17" t="s">
        <v>18</v>
      </c>
      <c r="O16" s="16">
        <v>16596.517499999994</v>
      </c>
      <c r="Q16" t="str">
        <f t="shared" si="0"/>
        <v>Ireland</v>
      </c>
      <c r="R16">
        <f t="shared" si="1"/>
        <v>16596.517499999994</v>
      </c>
    </row>
    <row r="17" spans="1:18">
      <c r="A17" s="17" t="s">
        <v>92</v>
      </c>
      <c r="B17" s="18">
        <v>53609.278500000037</v>
      </c>
      <c r="C17" s="18">
        <v>25001.058499999999</v>
      </c>
      <c r="N17" s="17" t="s">
        <v>50</v>
      </c>
      <c r="O17" s="16">
        <v>50319.473499999986</v>
      </c>
      <c r="Q17" t="str">
        <f t="shared" si="0"/>
        <v>Italy</v>
      </c>
      <c r="R17">
        <f t="shared" si="1"/>
        <v>50319.473499999986</v>
      </c>
    </row>
    <row r="18" spans="1:18">
      <c r="A18" s="17" t="s">
        <v>93</v>
      </c>
      <c r="B18" s="18">
        <v>49147.535000000003</v>
      </c>
      <c r="C18" s="18">
        <v>22793.035</v>
      </c>
      <c r="N18" s="17" t="s">
        <v>31</v>
      </c>
      <c r="O18" s="16">
        <v>42192.776500000007</v>
      </c>
      <c r="Q18" t="str">
        <f t="shared" si="0"/>
        <v>Netherlands</v>
      </c>
      <c r="R18">
        <f t="shared" si="1"/>
        <v>42192.776500000007</v>
      </c>
    </row>
    <row r="19" spans="1:18">
      <c r="A19" s="17" t="s">
        <v>94</v>
      </c>
      <c r="B19" s="18">
        <v>65523.639499999968</v>
      </c>
      <c r="C19" s="18">
        <v>28666.869500000012</v>
      </c>
      <c r="N19" s="17" t="s">
        <v>52</v>
      </c>
      <c r="O19" s="16">
        <v>26376.673999999999</v>
      </c>
      <c r="Q19" t="str">
        <f t="shared" si="0"/>
        <v>Norway</v>
      </c>
      <c r="R19">
        <f t="shared" si="1"/>
        <v>26376.673999999999</v>
      </c>
    </row>
    <row r="20" spans="1:18">
      <c r="A20" s="17" t="s">
        <v>95</v>
      </c>
      <c r="B20" s="18">
        <v>51026.850000000006</v>
      </c>
      <c r="C20" s="18">
        <v>22442.840000000007</v>
      </c>
      <c r="N20" s="17" t="s">
        <v>49</v>
      </c>
      <c r="O20" s="16">
        <v>40290.002</v>
      </c>
      <c r="Q20" t="str">
        <f t="shared" si="0"/>
        <v>Poland</v>
      </c>
      <c r="R20">
        <f t="shared" si="1"/>
        <v>40290.002</v>
      </c>
    </row>
    <row r="21" spans="1:18">
      <c r="A21" s="17" t="s">
        <v>96</v>
      </c>
      <c r="B21" s="16">
        <v>645223.17949999985</v>
      </c>
      <c r="C21" s="16">
        <v>296384.24949999998</v>
      </c>
      <c r="N21" s="17" t="s">
        <v>36</v>
      </c>
      <c r="O21" s="16">
        <v>27591.421000000006</v>
      </c>
      <c r="Q21" t="str">
        <f t="shared" si="0"/>
        <v>Portugal</v>
      </c>
      <c r="R21">
        <f t="shared" si="1"/>
        <v>27591.421000000006</v>
      </c>
    </row>
    <row r="22" spans="1:18">
      <c r="N22" s="17" t="s">
        <v>1</v>
      </c>
      <c r="O22" s="16">
        <v>46624.590999999986</v>
      </c>
      <c r="Q22" t="str">
        <f t="shared" si="0"/>
        <v>Spain</v>
      </c>
      <c r="R22">
        <f t="shared" si="1"/>
        <v>46624.590999999986</v>
      </c>
    </row>
    <row r="23" spans="1:18">
      <c r="N23" s="17" t="s">
        <v>12</v>
      </c>
      <c r="O23" s="16">
        <v>35977.811999999991</v>
      </c>
      <c r="Q23" t="str">
        <f t="shared" si="0"/>
        <v>Sweden</v>
      </c>
      <c r="R23">
        <f t="shared" si="1"/>
        <v>35977.811999999991</v>
      </c>
    </row>
    <row r="24" spans="1:18">
      <c r="N24" s="17" t="s">
        <v>41</v>
      </c>
      <c r="O24" s="16">
        <v>24731.628500000003</v>
      </c>
      <c r="Q24" t="str">
        <f t="shared" si="0"/>
        <v>Switzerland</v>
      </c>
      <c r="R24">
        <f t="shared" si="1"/>
        <v>24731.628500000003</v>
      </c>
    </row>
    <row r="25" spans="1:18">
      <c r="N25" s="17" t="s">
        <v>33</v>
      </c>
      <c r="O25" s="16">
        <v>74427.368000000002</v>
      </c>
      <c r="Q25" t="str">
        <f t="shared" si="0"/>
        <v>United Kingdom</v>
      </c>
      <c r="R25">
        <f t="shared" si="1"/>
        <v>74427.368000000002</v>
      </c>
    </row>
    <row r="26" spans="1:18">
      <c r="N26" s="17" t="s">
        <v>96</v>
      </c>
      <c r="O26" s="16">
        <v>645223.17949999997</v>
      </c>
      <c r="Q26" t="str">
        <f t="shared" si="0"/>
        <v>Grand Total</v>
      </c>
      <c r="R26">
        <f t="shared" si="1"/>
        <v>645223.17949999997</v>
      </c>
    </row>
  </sheetData>
  <sortState xmlns:xlrd2="http://schemas.microsoft.com/office/spreadsheetml/2017/richdata2" ref="A8:C21">
    <sortCondition ref="A9"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02C2-38D3-4E80-9CE1-33BDA1F3702B}">
  <dimension ref="A1:X47"/>
  <sheetViews>
    <sheetView showGridLines="0" tabSelected="1" zoomScale="90" zoomScaleNormal="90" workbookViewId="0">
      <selection activeCell="Z29" sqref="Z29"/>
    </sheetView>
  </sheetViews>
  <sheetFormatPr defaultRowHeight="14.4"/>
  <cols>
    <col min="1" max="20" width="8.88671875" style="20"/>
    <col min="21" max="21" width="8.44140625" style="20" customWidth="1"/>
    <col min="22" max="16384" width="8.88671875" style="20"/>
  </cols>
  <sheetData>
    <row r="1" spans="1:24">
      <c r="A1" s="19"/>
      <c r="B1" s="19"/>
      <c r="C1" s="19"/>
      <c r="D1" s="19"/>
      <c r="E1" s="19"/>
      <c r="F1" s="19"/>
      <c r="G1" s="19"/>
      <c r="H1" s="19"/>
      <c r="I1" s="19"/>
      <c r="J1" s="19"/>
      <c r="K1" s="19"/>
      <c r="L1" s="19"/>
      <c r="M1" s="19"/>
      <c r="N1" s="19"/>
      <c r="O1" s="19"/>
      <c r="P1" s="19"/>
      <c r="Q1" s="19"/>
      <c r="R1" s="19"/>
      <c r="S1" s="19"/>
      <c r="T1" s="19"/>
      <c r="U1" s="19"/>
      <c r="V1" s="19"/>
      <c r="W1" s="19"/>
      <c r="X1" s="19"/>
    </row>
    <row r="2" spans="1:24">
      <c r="A2" s="19"/>
      <c r="B2" s="19"/>
      <c r="C2" s="19"/>
      <c r="D2" s="19"/>
      <c r="E2" s="19"/>
      <c r="F2" s="19"/>
      <c r="G2" s="19"/>
      <c r="H2" s="19"/>
      <c r="I2" s="19"/>
      <c r="J2" s="19"/>
      <c r="K2" s="19"/>
      <c r="L2" s="19"/>
      <c r="M2" s="19"/>
      <c r="N2" s="19"/>
      <c r="O2" s="19"/>
      <c r="P2" s="19"/>
      <c r="Q2" s="19"/>
      <c r="R2" s="19"/>
      <c r="S2" s="19"/>
      <c r="T2" s="19"/>
      <c r="U2" s="19"/>
      <c r="V2" s="19"/>
      <c r="W2" s="19"/>
      <c r="X2" s="19"/>
    </row>
    <row r="3" spans="1:24">
      <c r="A3" s="19"/>
      <c r="B3" s="19"/>
      <c r="C3" s="19"/>
      <c r="D3" s="19"/>
      <c r="E3" s="19"/>
      <c r="F3" s="19"/>
      <c r="G3" s="19"/>
      <c r="H3" s="19"/>
      <c r="I3" s="19"/>
      <c r="J3" s="19"/>
      <c r="K3" s="19"/>
      <c r="L3" s="19"/>
      <c r="M3" s="19"/>
      <c r="N3" s="19"/>
      <c r="O3" s="19"/>
      <c r="P3" s="19"/>
      <c r="Q3" s="19"/>
      <c r="R3" s="19"/>
      <c r="S3" s="19"/>
      <c r="T3" s="19"/>
      <c r="U3" s="19"/>
      <c r="V3" s="19"/>
      <c r="W3" s="19"/>
      <c r="X3" s="19"/>
    </row>
    <row r="4" spans="1:24">
      <c r="A4" s="19"/>
      <c r="B4" s="19"/>
      <c r="C4" s="19"/>
      <c r="D4" s="19"/>
      <c r="E4" s="19"/>
      <c r="F4" s="19"/>
      <c r="G4" s="19"/>
      <c r="H4" s="19"/>
      <c r="I4" s="19"/>
      <c r="J4" s="19"/>
      <c r="K4" s="19"/>
      <c r="L4" s="19"/>
      <c r="M4" s="19"/>
      <c r="N4" s="19"/>
      <c r="O4" s="19"/>
      <c r="P4" s="19"/>
      <c r="Q4" s="19"/>
      <c r="R4" s="19"/>
      <c r="S4" s="19"/>
      <c r="T4" s="19"/>
      <c r="U4" s="19"/>
      <c r="V4" s="19"/>
      <c r="W4" s="19"/>
      <c r="X4" s="19"/>
    </row>
    <row r="5" spans="1:24">
      <c r="A5" s="19"/>
      <c r="B5" s="19"/>
      <c r="C5" s="19"/>
      <c r="D5" s="19"/>
      <c r="E5" s="19"/>
      <c r="F5" s="19"/>
      <c r="G5" s="19"/>
      <c r="H5" s="19"/>
      <c r="I5" s="19"/>
      <c r="J5" s="19"/>
      <c r="K5" s="19"/>
      <c r="L5" s="19"/>
      <c r="M5" s="19"/>
      <c r="N5" s="19"/>
      <c r="O5" s="19"/>
      <c r="P5" s="19"/>
      <c r="Q5" s="19"/>
      <c r="R5" s="19"/>
      <c r="S5" s="19"/>
      <c r="T5" s="19"/>
      <c r="U5" s="19"/>
      <c r="V5" s="19"/>
      <c r="W5" s="19"/>
      <c r="X5" s="19"/>
    </row>
    <row r="6" spans="1:24">
      <c r="A6" s="19"/>
      <c r="B6" s="19"/>
      <c r="C6" s="19"/>
      <c r="D6" s="19"/>
      <c r="E6" s="19"/>
      <c r="F6" s="19"/>
      <c r="G6" s="19"/>
      <c r="H6" s="19"/>
      <c r="I6" s="19"/>
      <c r="J6" s="19"/>
      <c r="K6" s="19"/>
      <c r="L6" s="19"/>
      <c r="M6" s="19"/>
      <c r="N6" s="19"/>
      <c r="O6" s="19"/>
      <c r="P6" s="19"/>
      <c r="Q6" s="19"/>
      <c r="R6" s="19"/>
      <c r="S6" s="19"/>
      <c r="T6" s="19"/>
      <c r="U6" s="19"/>
      <c r="V6" s="19"/>
      <c r="W6" s="19"/>
      <c r="X6" s="19"/>
    </row>
    <row r="7" spans="1:24">
      <c r="A7" s="19"/>
      <c r="B7" s="19"/>
      <c r="C7" s="19"/>
      <c r="D7" s="19"/>
      <c r="E7" s="19"/>
      <c r="F7" s="19"/>
      <c r="G7" s="19"/>
      <c r="H7" s="19"/>
      <c r="I7" s="19"/>
      <c r="J7" s="19"/>
      <c r="K7" s="19"/>
      <c r="L7" s="19"/>
      <c r="M7" s="19"/>
      <c r="N7" s="19"/>
      <c r="O7" s="19"/>
      <c r="P7" s="19"/>
      <c r="Q7" s="19"/>
      <c r="R7" s="19"/>
      <c r="S7" s="19"/>
      <c r="T7" s="19"/>
      <c r="U7" s="19"/>
      <c r="V7" s="19"/>
      <c r="W7" s="19"/>
      <c r="X7" s="19"/>
    </row>
    <row r="8" spans="1:24">
      <c r="A8" s="19"/>
      <c r="B8" s="19"/>
      <c r="C8" s="19"/>
      <c r="D8" s="19"/>
      <c r="E8" s="19"/>
      <c r="F8" s="19"/>
      <c r="G8" s="19"/>
      <c r="H8" s="19"/>
      <c r="I8" s="19"/>
      <c r="J8" s="19"/>
      <c r="K8" s="19"/>
      <c r="L8" s="19"/>
      <c r="M8" s="19"/>
      <c r="N8" s="19"/>
      <c r="O8" s="19"/>
      <c r="P8" s="19"/>
      <c r="Q8" s="19"/>
      <c r="R8" s="19"/>
      <c r="S8" s="19"/>
      <c r="T8" s="19"/>
      <c r="U8" s="19"/>
      <c r="V8" s="19"/>
      <c r="W8" s="19"/>
      <c r="X8" s="19"/>
    </row>
    <row r="9" spans="1:24">
      <c r="A9" s="19"/>
      <c r="B9" s="19"/>
      <c r="C9" s="19"/>
      <c r="D9" s="19"/>
      <c r="E9" s="19"/>
      <c r="F9" s="19"/>
      <c r="G9" s="19"/>
      <c r="H9" s="19"/>
      <c r="I9" s="19"/>
      <c r="J9" s="19"/>
      <c r="K9" s="19"/>
      <c r="L9" s="19"/>
      <c r="M9" s="19"/>
      <c r="N9" s="19"/>
      <c r="O9" s="19"/>
      <c r="P9" s="19"/>
      <c r="Q9" s="19"/>
      <c r="R9" s="19"/>
      <c r="S9" s="19"/>
      <c r="T9" s="19"/>
      <c r="U9" s="19"/>
      <c r="V9" s="19"/>
      <c r="W9" s="19"/>
      <c r="X9" s="19"/>
    </row>
    <row r="10" spans="1:24">
      <c r="A10" s="19"/>
      <c r="B10" s="19"/>
      <c r="C10" s="19"/>
      <c r="D10" s="19"/>
      <c r="E10" s="19"/>
      <c r="F10" s="19"/>
      <c r="G10" s="19"/>
      <c r="H10" s="19"/>
      <c r="I10" s="19"/>
      <c r="J10" s="19"/>
      <c r="K10" s="19"/>
      <c r="L10" s="19"/>
      <c r="M10" s="19"/>
      <c r="N10" s="19"/>
      <c r="O10" s="19"/>
      <c r="P10" s="19"/>
      <c r="Q10" s="19"/>
      <c r="R10" s="19"/>
      <c r="S10" s="19"/>
      <c r="T10" s="19"/>
      <c r="U10" s="19"/>
      <c r="V10" s="19"/>
      <c r="W10" s="19"/>
      <c r="X10" s="19"/>
    </row>
    <row r="11" spans="1:24">
      <c r="A11" s="19"/>
      <c r="B11" s="19"/>
      <c r="C11" s="19"/>
      <c r="D11" s="19"/>
      <c r="E11" s="19"/>
      <c r="F11" s="19"/>
      <c r="G11" s="19"/>
      <c r="H11" s="19"/>
      <c r="I11" s="19"/>
      <c r="J11" s="19"/>
      <c r="K11" s="19"/>
      <c r="L11" s="19"/>
      <c r="M11" s="19"/>
      <c r="N11" s="19"/>
      <c r="O11" s="19"/>
      <c r="P11" s="19"/>
      <c r="Q11" s="19"/>
      <c r="R11" s="19"/>
      <c r="S11" s="19"/>
      <c r="T11" s="19"/>
      <c r="U11" s="19"/>
      <c r="V11" s="19"/>
      <c r="W11" s="19"/>
      <c r="X11" s="19"/>
    </row>
    <row r="12" spans="1:24">
      <c r="A12" s="19"/>
      <c r="B12" s="19"/>
      <c r="C12" s="19"/>
      <c r="D12" s="19"/>
      <c r="E12" s="19"/>
      <c r="F12" s="19"/>
      <c r="G12" s="19"/>
      <c r="H12" s="19"/>
      <c r="I12" s="19"/>
      <c r="J12" s="19"/>
      <c r="K12" s="19"/>
      <c r="L12" s="19"/>
      <c r="M12" s="19"/>
      <c r="N12" s="19"/>
      <c r="O12" s="19"/>
      <c r="P12" s="19"/>
      <c r="Q12" s="19"/>
      <c r="R12" s="19"/>
      <c r="S12" s="19"/>
      <c r="T12" s="19"/>
      <c r="U12" s="19"/>
      <c r="V12" s="19"/>
      <c r="W12" s="19"/>
      <c r="X12" s="19"/>
    </row>
    <row r="13" spans="1:24">
      <c r="A13" s="19"/>
      <c r="B13" s="19"/>
      <c r="C13" s="19"/>
      <c r="D13" s="19"/>
      <c r="E13" s="19"/>
      <c r="F13" s="19"/>
      <c r="G13" s="19"/>
      <c r="H13" s="19"/>
      <c r="I13" s="19"/>
      <c r="J13" s="19"/>
      <c r="K13" s="19"/>
      <c r="L13" s="19"/>
      <c r="M13" s="19"/>
      <c r="N13" s="19"/>
      <c r="O13" s="19"/>
      <c r="P13" s="19"/>
      <c r="Q13" s="19"/>
      <c r="R13" s="19"/>
      <c r="S13" s="19"/>
      <c r="T13" s="19"/>
      <c r="U13" s="19"/>
      <c r="V13" s="19"/>
      <c r="W13" s="19"/>
      <c r="X13" s="19"/>
    </row>
    <row r="14" spans="1:24">
      <c r="A14" s="19"/>
      <c r="B14" s="19"/>
      <c r="C14" s="19"/>
      <c r="D14" s="19"/>
      <c r="E14" s="19"/>
      <c r="F14" s="19"/>
      <c r="G14" s="19"/>
      <c r="H14" s="19"/>
      <c r="I14" s="19"/>
      <c r="J14" s="19"/>
      <c r="K14" s="19"/>
      <c r="L14" s="19"/>
      <c r="M14" s="19"/>
      <c r="N14" s="19"/>
      <c r="O14" s="19"/>
      <c r="P14" s="19"/>
      <c r="Q14" s="19"/>
      <c r="R14" s="19"/>
      <c r="S14" s="19"/>
      <c r="T14" s="19"/>
      <c r="U14" s="19"/>
      <c r="V14" s="19"/>
      <c r="W14" s="19"/>
      <c r="X14" s="19"/>
    </row>
    <row r="15" spans="1:24">
      <c r="A15" s="19"/>
      <c r="B15" s="19"/>
      <c r="C15" s="19"/>
      <c r="D15" s="19"/>
      <c r="E15" s="19"/>
      <c r="F15" s="19"/>
      <c r="G15" s="19"/>
      <c r="H15" s="19"/>
      <c r="I15" s="19"/>
      <c r="J15" s="19"/>
      <c r="K15" s="19"/>
      <c r="L15" s="19"/>
      <c r="M15" s="19"/>
      <c r="N15" s="19"/>
      <c r="O15" s="19"/>
      <c r="P15" s="19"/>
      <c r="Q15" s="19"/>
      <c r="R15" s="19"/>
      <c r="S15" s="19"/>
      <c r="T15" s="19"/>
      <c r="U15" s="19"/>
      <c r="V15" s="19"/>
      <c r="W15" s="19"/>
      <c r="X15" s="19"/>
    </row>
    <row r="16" spans="1:24">
      <c r="A16" s="19"/>
      <c r="B16" s="19"/>
      <c r="C16" s="19"/>
      <c r="D16" s="19"/>
      <c r="E16" s="19"/>
      <c r="F16" s="19"/>
      <c r="G16" s="19"/>
      <c r="H16" s="19"/>
      <c r="I16" s="19"/>
      <c r="J16" s="19"/>
      <c r="K16" s="19"/>
      <c r="L16" s="19"/>
      <c r="M16" s="19"/>
      <c r="N16" s="19"/>
      <c r="O16" s="19"/>
      <c r="P16" s="19"/>
      <c r="Q16" s="19"/>
      <c r="R16" s="19"/>
      <c r="S16" s="19"/>
      <c r="T16" s="19"/>
      <c r="U16" s="19"/>
      <c r="V16" s="19"/>
      <c r="W16" s="19"/>
      <c r="X16" s="19"/>
    </row>
    <row r="17" spans="1:24">
      <c r="A17" s="19"/>
      <c r="B17" s="19"/>
      <c r="C17" s="19"/>
      <c r="D17" s="19"/>
      <c r="E17" s="19"/>
      <c r="F17" s="19"/>
      <c r="G17" s="19"/>
      <c r="H17" s="19"/>
      <c r="I17" s="19"/>
      <c r="J17" s="19"/>
      <c r="K17" s="19"/>
      <c r="L17" s="19"/>
      <c r="M17" s="19"/>
      <c r="N17" s="19"/>
      <c r="O17" s="19"/>
      <c r="P17" s="19"/>
      <c r="Q17" s="19"/>
      <c r="R17" s="19"/>
      <c r="S17" s="19"/>
      <c r="T17" s="19"/>
      <c r="U17" s="19"/>
      <c r="V17" s="19"/>
      <c r="W17" s="19"/>
      <c r="X17" s="19"/>
    </row>
    <row r="18" spans="1:24">
      <c r="A18" s="19"/>
      <c r="B18" s="19"/>
      <c r="C18" s="19"/>
      <c r="D18" s="19"/>
      <c r="E18" s="19"/>
      <c r="F18" s="19"/>
      <c r="G18" s="19"/>
      <c r="H18" s="19"/>
      <c r="I18" s="19"/>
      <c r="J18" s="19"/>
      <c r="K18" s="19"/>
      <c r="L18" s="19"/>
      <c r="M18" s="19"/>
      <c r="N18" s="19"/>
      <c r="O18" s="19"/>
      <c r="P18" s="19"/>
      <c r="Q18" s="19"/>
      <c r="R18" s="19"/>
      <c r="S18" s="19"/>
      <c r="T18" s="19"/>
      <c r="U18" s="19"/>
      <c r="V18" s="19"/>
      <c r="W18" s="19"/>
      <c r="X18" s="19"/>
    </row>
    <row r="19" spans="1:24">
      <c r="A19" s="19"/>
      <c r="B19" s="19"/>
      <c r="C19" s="19"/>
      <c r="D19" s="19"/>
      <c r="E19" s="19"/>
      <c r="F19" s="19"/>
      <c r="G19" s="19"/>
      <c r="H19" s="19"/>
      <c r="I19" s="19"/>
      <c r="J19" s="19"/>
      <c r="K19" s="19"/>
      <c r="L19" s="19"/>
      <c r="M19" s="19"/>
      <c r="N19" s="19"/>
      <c r="O19" s="19"/>
      <c r="P19" s="19"/>
      <c r="Q19" s="19"/>
      <c r="R19" s="19"/>
      <c r="S19" s="19"/>
      <c r="T19" s="19"/>
      <c r="U19" s="19"/>
      <c r="V19" s="19"/>
      <c r="W19" s="19"/>
      <c r="X19" s="19"/>
    </row>
    <row r="20" spans="1:24">
      <c r="A20" s="19"/>
      <c r="B20" s="19"/>
      <c r="C20" s="19"/>
      <c r="D20" s="19"/>
      <c r="E20" s="19"/>
      <c r="F20" s="19"/>
      <c r="G20" s="19"/>
      <c r="H20" s="19"/>
      <c r="I20" s="19"/>
      <c r="J20" s="19"/>
      <c r="K20" s="19"/>
      <c r="L20" s="19"/>
      <c r="M20" s="19"/>
      <c r="N20" s="19"/>
      <c r="O20" s="19"/>
      <c r="P20" s="19"/>
      <c r="Q20" s="19"/>
      <c r="R20" s="19"/>
      <c r="S20" s="19"/>
      <c r="T20" s="19"/>
      <c r="U20" s="19"/>
      <c r="V20" s="19"/>
      <c r="W20" s="19"/>
      <c r="X20" s="19"/>
    </row>
    <row r="21" spans="1:24">
      <c r="A21" s="19"/>
      <c r="B21" s="19"/>
      <c r="C21" s="19"/>
      <c r="D21" s="19"/>
      <c r="E21" s="19"/>
      <c r="F21" s="19"/>
      <c r="G21" s="19"/>
      <c r="H21" s="19"/>
      <c r="I21" s="19"/>
      <c r="J21" s="19"/>
      <c r="K21" s="19"/>
      <c r="L21" s="19"/>
      <c r="M21" s="19"/>
      <c r="N21" s="19"/>
      <c r="O21" s="19"/>
      <c r="P21" s="19"/>
      <c r="Q21" s="19"/>
      <c r="R21" s="19"/>
      <c r="S21" s="19"/>
      <c r="T21" s="19"/>
      <c r="U21" s="19"/>
      <c r="V21" s="19"/>
      <c r="W21" s="19"/>
      <c r="X21" s="19"/>
    </row>
    <row r="22" spans="1:24">
      <c r="A22" s="19"/>
      <c r="B22" s="19"/>
      <c r="C22" s="19"/>
      <c r="D22" s="19"/>
      <c r="E22" s="19"/>
      <c r="F22" s="19"/>
      <c r="G22" s="19"/>
      <c r="H22" s="19"/>
      <c r="I22" s="19"/>
      <c r="J22" s="19"/>
      <c r="K22" s="19"/>
      <c r="L22" s="19"/>
      <c r="M22" s="19"/>
      <c r="N22" s="19"/>
      <c r="O22" s="19"/>
      <c r="P22" s="19"/>
      <c r="Q22" s="19"/>
      <c r="R22" s="19"/>
      <c r="S22" s="19"/>
      <c r="T22" s="19"/>
      <c r="U22" s="19"/>
      <c r="V22" s="19"/>
      <c r="W22" s="19"/>
      <c r="X22" s="19"/>
    </row>
    <row r="23" spans="1:24">
      <c r="A23" s="19"/>
      <c r="B23" s="19"/>
      <c r="C23" s="19"/>
      <c r="D23" s="19"/>
      <c r="E23" s="19"/>
      <c r="F23" s="19"/>
      <c r="G23" s="19"/>
      <c r="H23" s="19"/>
      <c r="I23" s="19"/>
      <c r="J23" s="19"/>
      <c r="K23" s="19"/>
      <c r="L23" s="19"/>
      <c r="M23" s="19"/>
      <c r="N23" s="19"/>
      <c r="O23" s="19"/>
      <c r="P23" s="19"/>
      <c r="Q23" s="19"/>
      <c r="R23" s="19"/>
      <c r="S23" s="19"/>
      <c r="T23" s="19"/>
      <c r="U23" s="19"/>
      <c r="V23" s="19"/>
      <c r="W23" s="19"/>
      <c r="X23" s="19"/>
    </row>
    <row r="24" spans="1:24">
      <c r="A24" s="19"/>
      <c r="B24" s="19"/>
      <c r="C24" s="19"/>
      <c r="D24" s="19"/>
      <c r="E24" s="19"/>
      <c r="F24" s="19"/>
      <c r="G24" s="19"/>
      <c r="H24" s="19"/>
      <c r="I24" s="19"/>
      <c r="J24" s="19"/>
      <c r="K24" s="19"/>
      <c r="L24" s="19"/>
      <c r="M24" s="19"/>
      <c r="N24" s="19"/>
      <c r="O24" s="19"/>
      <c r="P24" s="19"/>
      <c r="Q24" s="19"/>
      <c r="R24" s="19"/>
      <c r="S24" s="19"/>
      <c r="T24" s="19"/>
      <c r="U24" s="19"/>
      <c r="V24" s="19"/>
      <c r="W24" s="19"/>
      <c r="X24" s="19"/>
    </row>
    <row r="25" spans="1:24">
      <c r="A25" s="19"/>
      <c r="B25" s="19"/>
      <c r="C25" s="19"/>
      <c r="D25" s="19"/>
      <c r="E25" s="19"/>
      <c r="F25" s="19"/>
      <c r="G25" s="19"/>
      <c r="H25" s="19"/>
      <c r="I25" s="19"/>
      <c r="J25" s="19"/>
      <c r="K25" s="19"/>
      <c r="L25" s="19"/>
      <c r="M25" s="19"/>
      <c r="N25" s="19"/>
      <c r="O25" s="19"/>
      <c r="P25" s="19"/>
      <c r="Q25" s="19"/>
      <c r="R25" s="19"/>
      <c r="S25" s="19"/>
      <c r="T25" s="19"/>
      <c r="U25" s="19"/>
      <c r="V25" s="19"/>
      <c r="W25" s="19"/>
      <c r="X25" s="19"/>
    </row>
    <row r="26" spans="1:24">
      <c r="A26" s="19"/>
      <c r="B26" s="19"/>
      <c r="C26" s="19"/>
      <c r="D26" s="19"/>
      <c r="E26" s="19"/>
      <c r="F26" s="19"/>
      <c r="G26" s="19"/>
      <c r="H26" s="19"/>
      <c r="I26" s="19"/>
      <c r="J26" s="19"/>
      <c r="K26" s="19"/>
      <c r="L26" s="19"/>
      <c r="M26" s="19"/>
      <c r="N26" s="19"/>
      <c r="O26" s="19"/>
      <c r="P26" s="19"/>
      <c r="Q26" s="19"/>
      <c r="R26" s="19"/>
      <c r="S26" s="19"/>
      <c r="T26" s="19"/>
      <c r="U26" s="19"/>
      <c r="V26" s="19"/>
      <c r="W26" s="19"/>
      <c r="X26" s="19"/>
    </row>
    <row r="27" spans="1:24">
      <c r="A27" s="19"/>
      <c r="B27" s="19"/>
      <c r="C27" s="19"/>
      <c r="D27" s="19"/>
      <c r="E27" s="19"/>
      <c r="F27" s="19"/>
      <c r="G27" s="19"/>
      <c r="H27" s="19"/>
      <c r="I27" s="19"/>
      <c r="J27" s="19"/>
      <c r="K27" s="19"/>
      <c r="L27" s="19"/>
      <c r="M27" s="19"/>
      <c r="N27" s="19"/>
      <c r="O27" s="19"/>
      <c r="P27" s="19"/>
      <c r="Q27" s="19"/>
      <c r="R27" s="19"/>
      <c r="S27" s="19"/>
      <c r="T27" s="19"/>
      <c r="U27" s="19"/>
      <c r="V27" s="19"/>
      <c r="W27" s="19"/>
      <c r="X27" s="19"/>
    </row>
    <row r="28" spans="1:24">
      <c r="A28" s="19"/>
      <c r="B28" s="19"/>
      <c r="C28" s="19"/>
      <c r="D28" s="19"/>
      <c r="E28" s="19"/>
      <c r="F28" s="19"/>
      <c r="G28" s="19"/>
      <c r="H28" s="19"/>
      <c r="I28" s="19"/>
      <c r="J28" s="19"/>
      <c r="K28" s="19"/>
      <c r="L28" s="19"/>
      <c r="M28" s="19"/>
      <c r="N28" s="19"/>
      <c r="O28" s="19"/>
      <c r="P28" s="19"/>
      <c r="Q28" s="19"/>
      <c r="R28" s="19"/>
      <c r="S28" s="19"/>
      <c r="T28" s="19"/>
      <c r="U28" s="19"/>
      <c r="V28" s="19"/>
      <c r="W28" s="19"/>
      <c r="X28" s="19"/>
    </row>
    <row r="29" spans="1:24">
      <c r="A29" s="19"/>
      <c r="B29" s="19"/>
      <c r="C29" s="19"/>
      <c r="D29" s="19"/>
      <c r="E29" s="19"/>
      <c r="F29" s="19"/>
      <c r="G29" s="19"/>
      <c r="H29" s="19"/>
      <c r="I29" s="19"/>
      <c r="J29" s="19"/>
      <c r="K29" s="19"/>
      <c r="L29" s="19"/>
      <c r="M29" s="19"/>
      <c r="N29" s="19"/>
      <c r="O29" s="19"/>
      <c r="P29" s="19"/>
      <c r="Q29" s="19"/>
      <c r="R29" s="19"/>
      <c r="S29" s="19"/>
      <c r="T29" s="19"/>
      <c r="U29" s="19"/>
      <c r="V29" s="19"/>
      <c r="W29" s="19"/>
      <c r="X29" s="19"/>
    </row>
    <row r="30" spans="1:24">
      <c r="A30" s="19"/>
      <c r="B30" s="19"/>
      <c r="C30" s="19"/>
      <c r="D30" s="19"/>
      <c r="E30" s="19"/>
      <c r="F30" s="19"/>
      <c r="G30" s="19"/>
      <c r="H30" s="19"/>
      <c r="I30" s="19"/>
      <c r="J30" s="19"/>
      <c r="K30" s="19"/>
      <c r="L30" s="19"/>
      <c r="M30" s="19"/>
      <c r="N30" s="19"/>
      <c r="O30" s="19"/>
      <c r="P30" s="19"/>
      <c r="Q30" s="19"/>
      <c r="R30" s="19"/>
      <c r="S30" s="19"/>
      <c r="T30" s="19"/>
      <c r="U30" s="19"/>
      <c r="V30" s="19"/>
      <c r="W30" s="19"/>
      <c r="X30" s="19"/>
    </row>
    <row r="31" spans="1:24">
      <c r="A31" s="19"/>
      <c r="B31" s="19"/>
      <c r="C31" s="19"/>
      <c r="D31" s="19"/>
      <c r="E31" s="19"/>
      <c r="F31" s="19"/>
      <c r="G31" s="19"/>
      <c r="H31" s="19"/>
      <c r="I31" s="19"/>
      <c r="J31" s="19"/>
      <c r="K31" s="19"/>
      <c r="L31" s="19"/>
      <c r="M31" s="19"/>
      <c r="N31" s="19"/>
      <c r="O31" s="19"/>
      <c r="P31" s="19"/>
      <c r="Q31" s="19"/>
      <c r="R31" s="19"/>
      <c r="S31" s="19"/>
      <c r="T31" s="19"/>
      <c r="U31" s="19"/>
      <c r="V31" s="19"/>
      <c r="W31" s="19"/>
      <c r="X31" s="19"/>
    </row>
    <row r="32" spans="1:24">
      <c r="A32" s="19"/>
      <c r="B32" s="19"/>
      <c r="C32" s="19"/>
      <c r="D32" s="19"/>
      <c r="E32" s="19"/>
      <c r="F32" s="19"/>
      <c r="G32" s="19"/>
      <c r="H32" s="19"/>
      <c r="I32" s="19"/>
      <c r="J32" s="19"/>
      <c r="K32" s="19"/>
      <c r="L32" s="19"/>
      <c r="M32" s="19"/>
      <c r="N32" s="19"/>
      <c r="O32" s="19"/>
      <c r="P32" s="19"/>
      <c r="Q32" s="19"/>
      <c r="R32" s="19"/>
      <c r="S32" s="19"/>
      <c r="T32" s="19"/>
      <c r="U32" s="19"/>
      <c r="V32" s="19"/>
      <c r="W32" s="19"/>
      <c r="X32" s="19"/>
    </row>
    <row r="33" spans="1:24">
      <c r="A33" s="19"/>
      <c r="B33" s="19"/>
      <c r="C33" s="19"/>
      <c r="D33" s="19"/>
      <c r="E33" s="19"/>
      <c r="F33" s="19"/>
      <c r="G33" s="19"/>
      <c r="H33" s="19"/>
      <c r="I33" s="19"/>
      <c r="J33" s="19"/>
      <c r="K33" s="19"/>
      <c r="L33" s="19"/>
      <c r="M33" s="19"/>
      <c r="N33" s="19"/>
      <c r="O33" s="19"/>
      <c r="P33" s="19"/>
      <c r="Q33" s="19"/>
      <c r="R33" s="19"/>
      <c r="S33" s="19"/>
      <c r="T33" s="19"/>
      <c r="U33" s="19"/>
      <c r="V33" s="19"/>
      <c r="W33" s="19"/>
      <c r="X33" s="19"/>
    </row>
    <row r="34" spans="1:24">
      <c r="A34" s="19"/>
      <c r="B34" s="19"/>
      <c r="C34" s="19"/>
      <c r="D34" s="19"/>
      <c r="E34" s="19"/>
      <c r="F34" s="19"/>
      <c r="G34" s="19"/>
      <c r="H34" s="19"/>
      <c r="I34" s="19"/>
      <c r="J34" s="19"/>
      <c r="K34" s="19"/>
      <c r="L34" s="19"/>
      <c r="M34" s="19"/>
      <c r="N34" s="19"/>
      <c r="O34" s="19"/>
      <c r="P34" s="19"/>
      <c r="Q34" s="19"/>
      <c r="R34" s="19"/>
      <c r="S34" s="19"/>
      <c r="T34" s="19"/>
      <c r="U34" s="19"/>
      <c r="V34" s="19"/>
      <c r="W34" s="19"/>
      <c r="X34" s="19"/>
    </row>
    <row r="35" spans="1:24">
      <c r="A35" s="19"/>
      <c r="B35" s="19"/>
      <c r="C35" s="19"/>
      <c r="D35" s="19"/>
      <c r="E35" s="19"/>
      <c r="F35" s="19"/>
      <c r="G35" s="19"/>
      <c r="H35" s="19"/>
      <c r="I35" s="19"/>
      <c r="J35" s="19"/>
      <c r="K35" s="19"/>
      <c r="L35" s="19"/>
      <c r="M35" s="19"/>
      <c r="N35" s="19"/>
      <c r="O35" s="19"/>
      <c r="P35" s="19"/>
      <c r="Q35" s="19"/>
      <c r="R35" s="19"/>
      <c r="S35" s="19"/>
      <c r="T35" s="19"/>
      <c r="U35" s="19"/>
      <c r="V35" s="19"/>
      <c r="W35" s="19"/>
      <c r="X35" s="19"/>
    </row>
    <row r="36" spans="1:24">
      <c r="A36" s="19"/>
      <c r="B36" s="19"/>
      <c r="C36" s="19"/>
      <c r="D36" s="19"/>
      <c r="E36" s="19"/>
      <c r="F36" s="19"/>
      <c r="G36" s="19"/>
      <c r="H36" s="19"/>
      <c r="I36" s="19"/>
      <c r="J36" s="19"/>
      <c r="K36" s="19"/>
      <c r="L36" s="19"/>
      <c r="M36" s="19"/>
      <c r="N36" s="19"/>
      <c r="O36" s="19"/>
      <c r="P36" s="19"/>
      <c r="Q36" s="19"/>
      <c r="R36" s="19"/>
      <c r="S36" s="19"/>
      <c r="T36" s="19"/>
      <c r="U36" s="19"/>
      <c r="V36" s="19"/>
      <c r="W36" s="19"/>
      <c r="X36" s="19"/>
    </row>
    <row r="37" spans="1:24">
      <c r="A37" s="19"/>
      <c r="B37" s="19"/>
      <c r="C37" s="19"/>
      <c r="D37" s="19"/>
      <c r="E37" s="19"/>
      <c r="F37" s="19"/>
      <c r="G37" s="19"/>
      <c r="H37" s="19"/>
      <c r="I37" s="19"/>
      <c r="J37" s="19"/>
      <c r="K37" s="19"/>
      <c r="L37" s="19"/>
      <c r="M37" s="19"/>
      <c r="N37" s="19"/>
      <c r="O37" s="19"/>
      <c r="P37" s="19"/>
      <c r="Q37" s="19"/>
      <c r="R37" s="19"/>
      <c r="S37" s="19"/>
      <c r="T37" s="19"/>
      <c r="U37" s="19"/>
      <c r="V37" s="19"/>
      <c r="W37" s="19"/>
      <c r="X37" s="19"/>
    </row>
    <row r="38" spans="1:24">
      <c r="A38" s="19"/>
      <c r="B38" s="19"/>
      <c r="C38" s="19"/>
      <c r="D38" s="19"/>
      <c r="E38" s="19"/>
      <c r="F38" s="19"/>
      <c r="G38" s="19"/>
      <c r="H38" s="19"/>
      <c r="I38" s="19"/>
      <c r="J38" s="19"/>
      <c r="K38" s="19"/>
      <c r="L38" s="19"/>
      <c r="M38" s="19"/>
      <c r="N38" s="19"/>
      <c r="O38" s="19"/>
      <c r="P38" s="19"/>
      <c r="Q38" s="19"/>
      <c r="R38" s="19"/>
      <c r="S38" s="19"/>
      <c r="T38" s="19"/>
      <c r="U38" s="19"/>
      <c r="V38" s="19"/>
      <c r="W38" s="19"/>
      <c r="X38" s="19"/>
    </row>
    <row r="39" spans="1:24">
      <c r="A39" s="19"/>
      <c r="B39" s="19"/>
      <c r="C39" s="19"/>
      <c r="D39" s="19"/>
      <c r="E39" s="19"/>
      <c r="F39" s="19"/>
      <c r="G39" s="19"/>
      <c r="H39" s="19"/>
      <c r="I39" s="19"/>
      <c r="J39" s="19"/>
      <c r="K39" s="19"/>
      <c r="L39" s="19"/>
      <c r="M39" s="19"/>
      <c r="N39" s="19"/>
      <c r="O39" s="19"/>
      <c r="P39" s="19"/>
      <c r="Q39" s="19"/>
      <c r="R39" s="19"/>
      <c r="S39" s="19"/>
      <c r="T39" s="19"/>
      <c r="U39" s="19"/>
      <c r="V39" s="19"/>
      <c r="W39" s="19"/>
      <c r="X39" s="19"/>
    </row>
    <row r="40" spans="1:24">
      <c r="A40" s="19"/>
      <c r="B40" s="19"/>
      <c r="C40" s="19"/>
      <c r="D40" s="19"/>
      <c r="E40" s="19"/>
      <c r="F40" s="19"/>
      <c r="G40" s="19"/>
      <c r="H40" s="19"/>
      <c r="I40" s="19"/>
      <c r="J40" s="19"/>
      <c r="K40" s="19"/>
      <c r="L40" s="19"/>
      <c r="M40" s="19"/>
      <c r="N40" s="19"/>
      <c r="O40" s="19"/>
      <c r="P40" s="19"/>
      <c r="Q40" s="19"/>
      <c r="R40" s="19"/>
      <c r="S40" s="19"/>
      <c r="T40" s="19"/>
      <c r="U40" s="19"/>
      <c r="V40" s="19"/>
      <c r="W40" s="19"/>
      <c r="X40" s="19"/>
    </row>
    <row r="41" spans="1:24">
      <c r="A41" s="19"/>
      <c r="B41" s="19"/>
      <c r="C41" s="19"/>
      <c r="D41" s="19"/>
      <c r="E41" s="19"/>
      <c r="F41" s="19"/>
      <c r="G41" s="19"/>
      <c r="H41" s="19"/>
      <c r="I41" s="19"/>
      <c r="J41" s="19"/>
      <c r="K41" s="19"/>
      <c r="L41" s="19"/>
      <c r="M41" s="19"/>
      <c r="N41" s="19"/>
      <c r="O41" s="19"/>
      <c r="P41" s="19"/>
      <c r="Q41" s="19"/>
      <c r="R41" s="19"/>
      <c r="S41" s="19"/>
      <c r="T41" s="19"/>
      <c r="U41" s="19"/>
      <c r="V41" s="19"/>
      <c r="W41" s="19"/>
      <c r="X41" s="19"/>
    </row>
    <row r="42" spans="1:24">
      <c r="A42" s="19"/>
      <c r="B42" s="19"/>
      <c r="C42" s="19"/>
      <c r="D42" s="19"/>
      <c r="E42" s="19"/>
      <c r="F42" s="19"/>
      <c r="G42" s="19"/>
      <c r="H42" s="19"/>
      <c r="I42" s="19"/>
      <c r="J42" s="19"/>
      <c r="K42" s="19"/>
      <c r="L42" s="19"/>
      <c r="M42" s="19"/>
      <c r="N42" s="19"/>
      <c r="O42" s="19"/>
      <c r="P42" s="19"/>
      <c r="Q42" s="19"/>
      <c r="R42" s="19"/>
      <c r="S42" s="19"/>
      <c r="T42" s="19"/>
      <c r="U42" s="19"/>
      <c r="V42" s="19"/>
      <c r="W42" s="19"/>
      <c r="X42" s="19"/>
    </row>
    <row r="43" spans="1:24">
      <c r="A43" s="19"/>
      <c r="B43" s="19"/>
      <c r="C43" s="19"/>
      <c r="D43" s="19"/>
      <c r="E43" s="19"/>
      <c r="F43" s="19"/>
      <c r="G43" s="19"/>
      <c r="H43" s="19"/>
      <c r="I43" s="19"/>
      <c r="J43" s="19"/>
      <c r="K43" s="19"/>
      <c r="L43" s="19"/>
      <c r="M43" s="19"/>
      <c r="N43" s="19"/>
      <c r="O43" s="19"/>
      <c r="P43" s="19"/>
      <c r="Q43" s="19"/>
      <c r="R43" s="19"/>
      <c r="S43" s="19"/>
      <c r="T43" s="19"/>
      <c r="U43" s="19"/>
      <c r="V43" s="19"/>
      <c r="W43" s="19"/>
      <c r="X43" s="19"/>
    </row>
    <row r="44" spans="1:24">
      <c r="A44" s="19"/>
      <c r="B44" s="19"/>
      <c r="C44" s="19"/>
      <c r="D44" s="19"/>
      <c r="E44" s="19"/>
      <c r="F44" s="19"/>
      <c r="G44" s="19"/>
      <c r="H44" s="19"/>
      <c r="I44" s="19"/>
      <c r="J44" s="19"/>
      <c r="K44" s="19"/>
      <c r="L44" s="19"/>
      <c r="M44" s="19"/>
      <c r="N44" s="19"/>
      <c r="O44" s="19"/>
      <c r="P44" s="19"/>
      <c r="Q44" s="19"/>
      <c r="R44" s="19"/>
      <c r="S44" s="19"/>
      <c r="T44" s="19"/>
      <c r="U44" s="19"/>
      <c r="V44" s="19"/>
      <c r="W44" s="19"/>
      <c r="X44" s="19"/>
    </row>
    <row r="45" spans="1:24">
      <c r="A45" s="19"/>
      <c r="B45" s="19"/>
      <c r="C45" s="19"/>
      <c r="D45" s="19"/>
      <c r="E45" s="19"/>
      <c r="F45" s="19"/>
      <c r="G45" s="19"/>
      <c r="H45" s="19"/>
      <c r="I45" s="19"/>
      <c r="J45" s="19"/>
      <c r="K45" s="19"/>
      <c r="L45" s="19"/>
      <c r="M45" s="19"/>
      <c r="N45" s="19"/>
      <c r="O45" s="19"/>
      <c r="P45" s="19"/>
      <c r="Q45" s="19"/>
      <c r="R45" s="19"/>
      <c r="S45" s="19"/>
      <c r="T45" s="19"/>
      <c r="U45" s="19"/>
      <c r="V45" s="19"/>
      <c r="W45" s="19"/>
      <c r="X45" s="19"/>
    </row>
    <row r="46" spans="1:24">
      <c r="A46" s="19"/>
      <c r="B46" s="19"/>
      <c r="C46" s="19"/>
      <c r="D46" s="19"/>
      <c r="E46" s="19"/>
      <c r="F46" s="19"/>
      <c r="G46" s="19"/>
      <c r="H46" s="19"/>
      <c r="I46" s="19"/>
      <c r="J46" s="19"/>
      <c r="K46" s="19"/>
      <c r="L46" s="19"/>
      <c r="M46" s="19"/>
      <c r="N46" s="19"/>
      <c r="O46" s="19"/>
      <c r="P46" s="19"/>
      <c r="Q46" s="19"/>
      <c r="R46" s="19"/>
      <c r="S46" s="19"/>
      <c r="T46" s="19"/>
      <c r="U46" s="19"/>
      <c r="V46" s="19"/>
      <c r="W46" s="19"/>
      <c r="X46" s="19"/>
    </row>
    <row r="47" spans="1:24">
      <c r="A47" s="19"/>
      <c r="B47" s="19"/>
      <c r="C47" s="19"/>
      <c r="D47" s="19"/>
      <c r="E47" s="19"/>
      <c r="F47" s="19"/>
      <c r="G47" s="19"/>
      <c r="H47" s="19"/>
      <c r="I47" s="19"/>
      <c r="J47" s="19"/>
      <c r="K47" s="19"/>
      <c r="L47" s="19"/>
      <c r="M47" s="19"/>
      <c r="N47" s="19"/>
      <c r="O47" s="19"/>
      <c r="P47" s="19"/>
      <c r="Q47" s="19"/>
      <c r="R47" s="19"/>
      <c r="S47" s="19"/>
      <c r="T47" s="19"/>
      <c r="U47" s="19"/>
      <c r="V47" s="19"/>
      <c r="W47" s="19"/>
      <c r="X47"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election activeCell="G9" sqref="G9"/>
    </sheetView>
  </sheetViews>
  <sheetFormatPr defaultColWidth="9.77734375" defaultRowHeight="14.4"/>
  <cols>
    <col min="1" max="1" width="5.44140625" bestFit="1" customWidth="1"/>
    <col min="2" max="2" width="13.21875" customWidth="1"/>
    <col min="3" max="3" width="5.44140625" bestFit="1" customWidth="1"/>
    <col min="4" max="4" width="13.33203125" style="5" bestFit="1" customWidth="1"/>
    <col min="5" max="5" width="9.88671875" style="5" bestFit="1" customWidth="1"/>
    <col min="6" max="6" width="6.88671875" bestFit="1" customWidth="1"/>
    <col min="7" max="7" width="15.77734375" customWidth="1"/>
    <col min="8" max="8" width="16.6640625" customWidth="1"/>
    <col min="9" max="9" width="18.44140625" customWidth="1"/>
    <col min="10" max="10" width="21.44140625" bestFit="1" customWidth="1"/>
    <col min="11" max="11" width="10.44140625" style="4" customWidth="1"/>
    <col min="12" max="12" width="13.33203125" customWidth="1"/>
    <col min="13" max="13" width="12.109375" customWidth="1"/>
    <col min="14" max="14" width="11.6640625" customWidth="1"/>
    <col min="15" max="15" width="15.44140625" customWidth="1"/>
    <col min="16" max="16" width="10.44140625" customWidth="1"/>
    <col min="17" max="17" width="14.44140625" customWidth="1"/>
    <col min="18" max="18" width="16.6640625" customWidth="1"/>
    <col min="19" max="19" width="7.109375" customWidth="1"/>
    <col min="20" max="20" width="9.77734375" style="4"/>
  </cols>
  <sheetData>
    <row r="1" spans="1:24" ht="21.6" customHeight="1">
      <c r="A1" s="1" t="s">
        <v>53</v>
      </c>
      <c r="B1" s="1" t="s">
        <v>54</v>
      </c>
      <c r="C1" s="1" t="s">
        <v>69</v>
      </c>
      <c r="D1" s="1" t="s">
        <v>70</v>
      </c>
      <c r="E1" s="1" t="s">
        <v>74</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6">
      <c r="A2" s="6">
        <v>3392</v>
      </c>
      <c r="B2" s="7">
        <v>46023</v>
      </c>
      <c r="C2" s="8">
        <f>YEAR(SalesDataTable[[#This Row],[Order Date]])</f>
        <v>2026</v>
      </c>
      <c r="D2" s="9" t="str">
        <f>"Q" &amp;ROUNDUP(MONTH(SalesDataTable[[#This Row],[Order Date]]),0)</f>
        <v>Q1</v>
      </c>
      <c r="E2" s="9">
        <f>MONTH(SalesDataTable[[#This Row],[Order Date]])</f>
        <v>1</v>
      </c>
      <c r="F2" s="8" t="str">
        <f>TEXT(SalesDataTable[[#This Row],[Order Date]],"mmm")</f>
        <v>Jan</v>
      </c>
      <c r="G2" s="8" t="s">
        <v>0</v>
      </c>
      <c r="H2" s="8" t="s">
        <v>1</v>
      </c>
      <c r="I2" s="8" t="s">
        <v>2</v>
      </c>
      <c r="J2" s="8" t="s">
        <v>3</v>
      </c>
      <c r="K2" s="8" t="s">
        <v>4</v>
      </c>
      <c r="L2" s="8" t="s">
        <v>5</v>
      </c>
      <c r="M2" s="3">
        <v>2</v>
      </c>
      <c r="N2" s="10">
        <v>82.06</v>
      </c>
      <c r="O2" s="11">
        <v>0</v>
      </c>
      <c r="P2" s="10">
        <v>42.94</v>
      </c>
      <c r="Q2" s="10">
        <f t="shared" ref="Q2:Q65" si="0">M2*N2*(1-O2)</f>
        <v>164.12</v>
      </c>
      <c r="R2" s="10">
        <f t="shared" ref="R2:R65" si="1">M2*P2</f>
        <v>85.88</v>
      </c>
      <c r="S2" s="10">
        <f t="shared" ref="S2:S65" si="2">Q2-R2</f>
        <v>78.240000000000009</v>
      </c>
      <c r="T2" s="2">
        <f t="shared" ref="T2:T65" si="3">IFERROR(S2/Q2,0)</f>
        <v>0.476724348038021</v>
      </c>
      <c r="U2" s="3">
        <f>YEAR(SalesDataTable[[#This Row],[Order Date]])</f>
        <v>2026</v>
      </c>
      <c r="V2" s="2" t="str">
        <f>"Q"&amp;ROUNDUP(MONTH(SalesDataTable[[#This Row],[Order Date]])/3,0)</f>
        <v>Q1</v>
      </c>
      <c r="W2" s="3">
        <f>MONTH(SalesDataTable[[#This Row],[Order Date]])</f>
        <v>1</v>
      </c>
      <c r="X2" s="2" t="str">
        <f>TEXT(SalesDataTable[[#This Row],[Order Date]],"mmm")</f>
        <v>Jan</v>
      </c>
    </row>
    <row r="3" spans="1:24" ht="15.6">
      <c r="A3" s="6">
        <v>4836</v>
      </c>
      <c r="B3" s="7">
        <v>46024</v>
      </c>
      <c r="C3" s="8">
        <f>YEAR(SalesDataTable[[#This Row],[Order Date]])</f>
        <v>2026</v>
      </c>
      <c r="D3" s="9" t="str">
        <f>"Q" &amp;ROUNDUP(MONTH(SalesDataTable[[#This Row],[Order Date]]),0)</f>
        <v>Q1</v>
      </c>
      <c r="E3" s="9">
        <f>MONTH(SalesDataTable[[#This Row],[Order Date]])</f>
        <v>1</v>
      </c>
      <c r="F3" s="8" t="str">
        <f>TEXT(SalesDataTable[[#This Row],[Order Date]],"mmm")</f>
        <v>Jan</v>
      </c>
      <c r="G3" s="8" t="s">
        <v>6</v>
      </c>
      <c r="H3" s="8" t="s">
        <v>7</v>
      </c>
      <c r="I3" s="8" t="s">
        <v>8</v>
      </c>
      <c r="J3" s="8" t="s">
        <v>3</v>
      </c>
      <c r="K3" s="8" t="s">
        <v>9</v>
      </c>
      <c r="L3" s="8" t="s">
        <v>10</v>
      </c>
      <c r="M3" s="3">
        <v>4</v>
      </c>
      <c r="N3" s="10">
        <v>94.18</v>
      </c>
      <c r="O3" s="11">
        <v>0.15</v>
      </c>
      <c r="P3" s="10">
        <v>45.03</v>
      </c>
      <c r="Q3" s="10">
        <f t="shared" si="0"/>
        <v>320.21199999999999</v>
      </c>
      <c r="R3" s="10">
        <f t="shared" si="1"/>
        <v>180.12</v>
      </c>
      <c r="S3" s="10">
        <f t="shared" si="2"/>
        <v>140.09199999999998</v>
      </c>
      <c r="T3" s="2">
        <f t="shared" si="3"/>
        <v>0.43749765780170635</v>
      </c>
      <c r="U3" s="3">
        <f>YEAR(SalesDataTable[[#This Row],[Order Date]])</f>
        <v>2026</v>
      </c>
      <c r="V3" s="2" t="str">
        <f>"Q"&amp;ROUNDUP(MONTH(SalesDataTable[[#This Row],[Order Date]])/3,0)</f>
        <v>Q1</v>
      </c>
      <c r="W3" s="3">
        <f>MONTH(SalesDataTable[[#This Row],[Order Date]])</f>
        <v>1</v>
      </c>
      <c r="X3" s="2" t="str">
        <f>TEXT(SalesDataTable[[#This Row],[Order Date]],"mmm")</f>
        <v>Jan</v>
      </c>
    </row>
    <row r="4" spans="1:24" ht="15.6">
      <c r="A4" s="6">
        <v>163</v>
      </c>
      <c r="B4" s="7">
        <v>46025</v>
      </c>
      <c r="C4" s="8">
        <f>YEAR(SalesDataTable[[#This Row],[Order Date]])</f>
        <v>2026</v>
      </c>
      <c r="D4" s="9" t="str">
        <f>"Q" &amp;ROUNDUP(MONTH(SalesDataTable[[#This Row],[Order Date]]),0)</f>
        <v>Q1</v>
      </c>
      <c r="E4" s="9">
        <f>MONTH(SalesDataTable[[#This Row],[Order Date]])</f>
        <v>1</v>
      </c>
      <c r="F4" s="8" t="str">
        <f>TEXT(SalesDataTable[[#This Row],[Order Date]],"mmm")</f>
        <v>Jan</v>
      </c>
      <c r="G4" s="8" t="s">
        <v>11</v>
      </c>
      <c r="H4" s="8" t="s">
        <v>12</v>
      </c>
      <c r="I4" s="8" t="s">
        <v>2</v>
      </c>
      <c r="J4" s="8" t="s">
        <v>13</v>
      </c>
      <c r="K4" s="8" t="s">
        <v>14</v>
      </c>
      <c r="L4" s="8" t="s">
        <v>15</v>
      </c>
      <c r="M4" s="3">
        <v>2</v>
      </c>
      <c r="N4" s="10">
        <v>36.72</v>
      </c>
      <c r="O4" s="11">
        <v>0.05</v>
      </c>
      <c r="P4" s="10">
        <v>13.76</v>
      </c>
      <c r="Q4" s="10">
        <f t="shared" si="0"/>
        <v>69.768000000000001</v>
      </c>
      <c r="R4" s="10">
        <f t="shared" si="1"/>
        <v>27.52</v>
      </c>
      <c r="S4" s="10">
        <f t="shared" si="2"/>
        <v>42.248000000000005</v>
      </c>
      <c r="T4" s="2">
        <f t="shared" si="3"/>
        <v>0.60554982226808862</v>
      </c>
      <c r="U4" s="3">
        <f>YEAR(SalesDataTable[[#This Row],[Order Date]])</f>
        <v>2026</v>
      </c>
      <c r="V4" s="2" t="str">
        <f>"Q"&amp;ROUNDUP(MONTH(SalesDataTable[[#This Row],[Order Date]])/3,0)</f>
        <v>Q1</v>
      </c>
      <c r="W4" s="3">
        <f>MONTH(SalesDataTable[[#This Row],[Order Date]])</f>
        <v>1</v>
      </c>
      <c r="X4" s="2" t="str">
        <f>TEXT(SalesDataTable[[#This Row],[Order Date]],"mmm")</f>
        <v>Jan</v>
      </c>
    </row>
    <row r="5" spans="1:24" ht="15.6">
      <c r="A5" s="6">
        <v>542</v>
      </c>
      <c r="B5" s="7">
        <v>46025</v>
      </c>
      <c r="C5" s="8">
        <f>YEAR(SalesDataTable[[#This Row],[Order Date]])</f>
        <v>2026</v>
      </c>
      <c r="D5" s="9" t="str">
        <f>"Q" &amp;ROUNDUP(MONTH(SalesDataTable[[#This Row],[Order Date]]),0)</f>
        <v>Q1</v>
      </c>
      <c r="E5" s="9">
        <f>MONTH(SalesDataTable[[#This Row],[Order Date]])</f>
        <v>1</v>
      </c>
      <c r="F5" s="8" t="str">
        <f>TEXT(SalesDataTable[[#This Row],[Order Date]],"mmm")</f>
        <v>Jan</v>
      </c>
      <c r="G5" s="8" t="s">
        <v>0</v>
      </c>
      <c r="H5" s="8" t="s">
        <v>1</v>
      </c>
      <c r="I5" s="8" t="s">
        <v>8</v>
      </c>
      <c r="J5" s="8" t="s">
        <v>16</v>
      </c>
      <c r="K5" s="8" t="s">
        <v>9</v>
      </c>
      <c r="L5" s="8" t="s">
        <v>17</v>
      </c>
      <c r="M5" s="3">
        <v>4</v>
      </c>
      <c r="N5" s="10">
        <v>143.66999999999999</v>
      </c>
      <c r="O5" s="11">
        <v>0.1</v>
      </c>
      <c r="P5" s="10">
        <v>81.22</v>
      </c>
      <c r="Q5" s="10">
        <f t="shared" si="0"/>
        <v>517.21199999999999</v>
      </c>
      <c r="R5" s="10">
        <f t="shared" si="1"/>
        <v>324.88</v>
      </c>
      <c r="S5" s="10">
        <f t="shared" si="2"/>
        <v>192.33199999999999</v>
      </c>
      <c r="T5" s="2">
        <f t="shared" si="3"/>
        <v>0.37186298848441257</v>
      </c>
      <c r="U5" s="3">
        <f>YEAR(SalesDataTable[[#This Row],[Order Date]])</f>
        <v>2026</v>
      </c>
      <c r="V5" s="2" t="str">
        <f>"Q"&amp;ROUNDUP(MONTH(SalesDataTable[[#This Row],[Order Date]])/3,0)</f>
        <v>Q1</v>
      </c>
      <c r="W5" s="3">
        <f>MONTH(SalesDataTable[[#This Row],[Order Date]])</f>
        <v>1</v>
      </c>
      <c r="X5" s="2" t="str">
        <f>TEXT(SalesDataTable[[#This Row],[Order Date]],"mmm")</f>
        <v>Jan</v>
      </c>
    </row>
    <row r="6" spans="1:24" ht="15.6">
      <c r="A6" s="6">
        <v>2002</v>
      </c>
      <c r="B6" s="7">
        <v>46025</v>
      </c>
      <c r="C6" s="8">
        <f>YEAR(SalesDataTable[[#This Row],[Order Date]])</f>
        <v>2026</v>
      </c>
      <c r="D6" s="9" t="str">
        <f>"Q" &amp;ROUNDUP(MONTH(SalesDataTable[[#This Row],[Order Date]]),0)</f>
        <v>Q1</v>
      </c>
      <c r="E6" s="9">
        <f>MONTH(SalesDataTable[[#This Row],[Order Date]])</f>
        <v>1</v>
      </c>
      <c r="F6" s="8" t="str">
        <f>TEXT(SalesDataTable[[#This Row],[Order Date]],"mmm")</f>
        <v>Jan</v>
      </c>
      <c r="G6" s="8" t="s">
        <v>0</v>
      </c>
      <c r="H6" s="8" t="s">
        <v>1</v>
      </c>
      <c r="I6" s="8" t="s">
        <v>8</v>
      </c>
      <c r="J6" s="8" t="s">
        <v>16</v>
      </c>
      <c r="K6" s="8" t="s">
        <v>14</v>
      </c>
      <c r="L6" s="8" t="s">
        <v>15</v>
      </c>
      <c r="M6" s="3">
        <v>3</v>
      </c>
      <c r="N6" s="10">
        <v>36.53</v>
      </c>
      <c r="O6" s="11">
        <v>0.15</v>
      </c>
      <c r="P6" s="10">
        <v>13.67</v>
      </c>
      <c r="Q6" s="10">
        <f t="shared" si="0"/>
        <v>93.151499999999999</v>
      </c>
      <c r="R6" s="10">
        <f t="shared" si="1"/>
        <v>41.01</v>
      </c>
      <c r="S6" s="10">
        <f t="shared" si="2"/>
        <v>52.141500000000001</v>
      </c>
      <c r="T6" s="2">
        <f t="shared" si="3"/>
        <v>0.55974944042769037</v>
      </c>
      <c r="U6" s="3">
        <f>YEAR(SalesDataTable[[#This Row],[Order Date]])</f>
        <v>2026</v>
      </c>
      <c r="V6" s="2" t="str">
        <f>"Q"&amp;ROUNDUP(MONTH(SalesDataTable[[#This Row],[Order Date]])/3,0)</f>
        <v>Q1</v>
      </c>
      <c r="W6" s="3">
        <f>MONTH(SalesDataTable[[#This Row],[Order Date]])</f>
        <v>1</v>
      </c>
      <c r="X6" s="2" t="str">
        <f>TEXT(SalesDataTable[[#This Row],[Order Date]],"mmm")</f>
        <v>Jan</v>
      </c>
    </row>
    <row r="7" spans="1:24" ht="15.6">
      <c r="A7" s="6">
        <v>2005</v>
      </c>
      <c r="B7" s="7">
        <v>46025</v>
      </c>
      <c r="C7" s="8">
        <f>YEAR(SalesDataTable[[#This Row],[Order Date]])</f>
        <v>2026</v>
      </c>
      <c r="D7" s="9" t="str">
        <f>"Q" &amp;ROUNDUP(MONTH(SalesDataTable[[#This Row],[Order Date]]),0)</f>
        <v>Q1</v>
      </c>
      <c r="E7" s="9">
        <f>MONTH(SalesDataTable[[#This Row],[Order Date]])</f>
        <v>1</v>
      </c>
      <c r="F7" s="8" t="str">
        <f>TEXT(SalesDataTable[[#This Row],[Order Date]],"mmm")</f>
        <v>Jan</v>
      </c>
      <c r="G7" s="8" t="s">
        <v>11</v>
      </c>
      <c r="H7" s="8" t="s">
        <v>18</v>
      </c>
      <c r="I7" s="8" t="s">
        <v>19</v>
      </c>
      <c r="J7" s="8" t="s">
        <v>13</v>
      </c>
      <c r="K7" s="8" t="s">
        <v>14</v>
      </c>
      <c r="L7" s="8" t="s">
        <v>15</v>
      </c>
      <c r="M7" s="3">
        <v>1</v>
      </c>
      <c r="N7" s="10">
        <v>35.340000000000003</v>
      </c>
      <c r="O7" s="11">
        <v>0</v>
      </c>
      <c r="P7" s="10">
        <v>13.37</v>
      </c>
      <c r="Q7" s="10">
        <f t="shared" si="0"/>
        <v>35.340000000000003</v>
      </c>
      <c r="R7" s="10">
        <f t="shared" si="1"/>
        <v>13.37</v>
      </c>
      <c r="S7" s="10">
        <f t="shared" si="2"/>
        <v>21.970000000000006</v>
      </c>
      <c r="T7" s="2">
        <f t="shared" si="3"/>
        <v>0.62167515563101317</v>
      </c>
      <c r="U7" s="3">
        <f>YEAR(SalesDataTable[[#This Row],[Order Date]])</f>
        <v>2026</v>
      </c>
      <c r="V7" s="2" t="str">
        <f>"Q"&amp;ROUNDUP(MONTH(SalesDataTable[[#This Row],[Order Date]])/3,0)</f>
        <v>Q1</v>
      </c>
      <c r="W7" s="3">
        <f>MONTH(SalesDataTable[[#This Row],[Order Date]])</f>
        <v>1</v>
      </c>
      <c r="X7" s="2" t="str">
        <f>TEXT(SalesDataTable[[#This Row],[Order Date]],"mmm")</f>
        <v>Jan</v>
      </c>
    </row>
    <row r="8" spans="1:24" ht="15.6">
      <c r="A8" s="6">
        <v>2937</v>
      </c>
      <c r="B8" s="7">
        <v>46025</v>
      </c>
      <c r="C8" s="8">
        <f>YEAR(SalesDataTable[[#This Row],[Order Date]])</f>
        <v>2026</v>
      </c>
      <c r="D8" s="9" t="str">
        <f>"Q" &amp;ROUNDUP(MONTH(SalesDataTable[[#This Row],[Order Date]]),0)</f>
        <v>Q1</v>
      </c>
      <c r="E8" s="9">
        <f>MONTH(SalesDataTable[[#This Row],[Order Date]])</f>
        <v>1</v>
      </c>
      <c r="F8" s="8" t="str">
        <f>TEXT(SalesDataTable[[#This Row],[Order Date]],"mmm")</f>
        <v>Jan</v>
      </c>
      <c r="G8" s="8" t="s">
        <v>20</v>
      </c>
      <c r="H8" s="8" t="s">
        <v>21</v>
      </c>
      <c r="I8" s="8" t="s">
        <v>8</v>
      </c>
      <c r="J8" s="8" t="s">
        <v>3</v>
      </c>
      <c r="K8" s="8" t="s">
        <v>4</v>
      </c>
      <c r="L8" s="8" t="s">
        <v>22</v>
      </c>
      <c r="M8" s="3">
        <v>8</v>
      </c>
      <c r="N8" s="10">
        <v>49.6</v>
      </c>
      <c r="O8" s="11">
        <v>0.1</v>
      </c>
      <c r="P8" s="10">
        <v>23.05</v>
      </c>
      <c r="Q8" s="10">
        <f t="shared" si="0"/>
        <v>357.12</v>
      </c>
      <c r="R8" s="10">
        <f t="shared" si="1"/>
        <v>184.4</v>
      </c>
      <c r="S8" s="10">
        <f t="shared" si="2"/>
        <v>172.72</v>
      </c>
      <c r="T8" s="2">
        <f t="shared" si="3"/>
        <v>0.4836469534050179</v>
      </c>
      <c r="U8" s="3">
        <f>YEAR(SalesDataTable[[#This Row],[Order Date]])</f>
        <v>2026</v>
      </c>
      <c r="V8" s="2" t="str">
        <f>"Q"&amp;ROUNDUP(MONTH(SalesDataTable[[#This Row],[Order Date]])/3,0)</f>
        <v>Q1</v>
      </c>
      <c r="W8" s="3">
        <f>MONTH(SalesDataTable[[#This Row],[Order Date]])</f>
        <v>1</v>
      </c>
      <c r="X8" s="2" t="str">
        <f>TEXT(SalesDataTable[[#This Row],[Order Date]],"mmm")</f>
        <v>Jan</v>
      </c>
    </row>
    <row r="9" spans="1:24" ht="15.6">
      <c r="A9" s="6">
        <v>3326</v>
      </c>
      <c r="B9" s="7">
        <v>46025</v>
      </c>
      <c r="C9" s="8">
        <f>YEAR(SalesDataTable[[#This Row],[Order Date]])</f>
        <v>2026</v>
      </c>
      <c r="D9" s="9" t="str">
        <f>"Q" &amp;ROUNDUP(MONTH(SalesDataTable[[#This Row],[Order Date]]),0)</f>
        <v>Q1</v>
      </c>
      <c r="E9" s="9">
        <f>MONTH(SalesDataTable[[#This Row],[Order Date]])</f>
        <v>1</v>
      </c>
      <c r="F9" s="8" t="str">
        <f>TEXT(SalesDataTable[[#This Row],[Order Date]],"mmm")</f>
        <v>Jan</v>
      </c>
      <c r="G9" s="8" t="s">
        <v>0</v>
      </c>
      <c r="H9" s="8" t="s">
        <v>1</v>
      </c>
      <c r="I9" s="8" t="s">
        <v>19</v>
      </c>
      <c r="J9" s="8" t="s">
        <v>13</v>
      </c>
      <c r="K9" s="8" t="s">
        <v>23</v>
      </c>
      <c r="L9" s="8" t="s">
        <v>24</v>
      </c>
      <c r="M9" s="3">
        <v>2</v>
      </c>
      <c r="N9" s="10">
        <v>347.51</v>
      </c>
      <c r="O9" s="11">
        <v>0</v>
      </c>
      <c r="P9" s="10">
        <v>190.16</v>
      </c>
      <c r="Q9" s="10">
        <f t="shared" si="0"/>
        <v>695.02</v>
      </c>
      <c r="R9" s="10">
        <f t="shared" si="1"/>
        <v>380.32</v>
      </c>
      <c r="S9" s="10">
        <f t="shared" si="2"/>
        <v>314.7</v>
      </c>
      <c r="T9" s="2">
        <f t="shared" si="3"/>
        <v>0.4527927253891974</v>
      </c>
      <c r="U9" s="3">
        <f>YEAR(SalesDataTable[[#This Row],[Order Date]])</f>
        <v>2026</v>
      </c>
      <c r="V9" s="2" t="str">
        <f>"Q"&amp;ROUNDUP(MONTH(SalesDataTable[[#This Row],[Order Date]])/3,0)</f>
        <v>Q1</v>
      </c>
      <c r="W9" s="3">
        <f>MONTH(SalesDataTable[[#This Row],[Order Date]])</f>
        <v>1</v>
      </c>
      <c r="X9" s="2" t="str">
        <f>TEXT(SalesDataTable[[#This Row],[Order Date]],"mmm")</f>
        <v>Jan</v>
      </c>
    </row>
    <row r="10" spans="1:24" ht="15.6">
      <c r="A10" s="6">
        <v>3863</v>
      </c>
      <c r="B10" s="7">
        <v>46025</v>
      </c>
      <c r="C10" s="8">
        <f>YEAR(SalesDataTable[[#This Row],[Order Date]])</f>
        <v>2026</v>
      </c>
      <c r="D10" s="9" t="str">
        <f>"Q" &amp;ROUNDUP(MONTH(SalesDataTable[[#This Row],[Order Date]]),0)</f>
        <v>Q1</v>
      </c>
      <c r="E10" s="9">
        <f>MONTH(SalesDataTable[[#This Row],[Order Date]])</f>
        <v>1</v>
      </c>
      <c r="F10" s="8" t="str">
        <f>TEXT(SalesDataTable[[#This Row],[Order Date]],"mmm")</f>
        <v>Jan</v>
      </c>
      <c r="G10" s="8" t="s">
        <v>11</v>
      </c>
      <c r="H10" s="8" t="s">
        <v>25</v>
      </c>
      <c r="I10" s="8" t="s">
        <v>8</v>
      </c>
      <c r="J10" s="8" t="s">
        <v>3</v>
      </c>
      <c r="K10" s="8" t="s">
        <v>4</v>
      </c>
      <c r="L10" s="8" t="s">
        <v>26</v>
      </c>
      <c r="M10" s="3">
        <v>12</v>
      </c>
      <c r="N10" s="10">
        <v>41.22</v>
      </c>
      <c r="O10" s="11">
        <v>0.1</v>
      </c>
      <c r="P10" s="10">
        <v>16.64</v>
      </c>
      <c r="Q10" s="10">
        <f t="shared" si="0"/>
        <v>445.17599999999999</v>
      </c>
      <c r="R10" s="10">
        <f t="shared" si="1"/>
        <v>199.68</v>
      </c>
      <c r="S10" s="10">
        <f t="shared" si="2"/>
        <v>245.49599999999998</v>
      </c>
      <c r="T10" s="2">
        <f t="shared" si="3"/>
        <v>0.55145829963879456</v>
      </c>
      <c r="U10" s="3">
        <f>YEAR(SalesDataTable[[#This Row],[Order Date]])</f>
        <v>2026</v>
      </c>
      <c r="V10" s="2" t="str">
        <f>"Q"&amp;ROUNDUP(MONTH(SalesDataTable[[#This Row],[Order Date]])/3,0)</f>
        <v>Q1</v>
      </c>
      <c r="W10" s="3">
        <f>MONTH(SalesDataTable[[#This Row],[Order Date]])</f>
        <v>1</v>
      </c>
      <c r="X10" s="2" t="str">
        <f>TEXT(SalesDataTable[[#This Row],[Order Date]],"mmm")</f>
        <v>Jan</v>
      </c>
    </row>
    <row r="11" spans="1:24" ht="15.6">
      <c r="A11" s="6">
        <v>4910</v>
      </c>
      <c r="B11" s="7">
        <v>46025</v>
      </c>
      <c r="C11" s="8">
        <f>YEAR(SalesDataTable[[#This Row],[Order Date]])</f>
        <v>2026</v>
      </c>
      <c r="D11" s="9" t="str">
        <f>"Q" &amp;ROUNDUP(MONTH(SalesDataTable[[#This Row],[Order Date]]),0)</f>
        <v>Q1</v>
      </c>
      <c r="E11" s="9">
        <f>MONTH(SalesDataTable[[#This Row],[Order Date]])</f>
        <v>1</v>
      </c>
      <c r="F11" s="8" t="str">
        <f>TEXT(SalesDataTable[[#This Row],[Order Date]],"mmm")</f>
        <v>Jan</v>
      </c>
      <c r="G11" s="8" t="s">
        <v>11</v>
      </c>
      <c r="H11" s="8" t="s">
        <v>18</v>
      </c>
      <c r="I11" s="8" t="s">
        <v>19</v>
      </c>
      <c r="J11" s="8" t="s">
        <v>16</v>
      </c>
      <c r="K11" s="8" t="s">
        <v>23</v>
      </c>
      <c r="L11" s="8" t="s">
        <v>24</v>
      </c>
      <c r="M11" s="3">
        <v>1</v>
      </c>
      <c r="N11" s="10">
        <v>332.18</v>
      </c>
      <c r="O11" s="11">
        <v>0</v>
      </c>
      <c r="P11" s="10">
        <v>195.33</v>
      </c>
      <c r="Q11" s="10">
        <f t="shared" si="0"/>
        <v>332.18</v>
      </c>
      <c r="R11" s="10">
        <f t="shared" si="1"/>
        <v>195.33</v>
      </c>
      <c r="S11" s="10">
        <f t="shared" si="2"/>
        <v>136.85</v>
      </c>
      <c r="T11" s="2">
        <f t="shared" si="3"/>
        <v>0.41197543500511768</v>
      </c>
      <c r="U11" s="3">
        <f>YEAR(SalesDataTable[[#This Row],[Order Date]])</f>
        <v>2026</v>
      </c>
      <c r="V11" s="2" t="str">
        <f>"Q"&amp;ROUNDUP(MONTH(SalesDataTable[[#This Row],[Order Date]])/3,0)</f>
        <v>Q1</v>
      </c>
      <c r="W11" s="3">
        <f>MONTH(SalesDataTable[[#This Row],[Order Date]])</f>
        <v>1</v>
      </c>
      <c r="X11" s="2" t="str">
        <f>TEXT(SalesDataTable[[#This Row],[Order Date]],"mmm")</f>
        <v>Jan</v>
      </c>
    </row>
    <row r="12" spans="1:24" ht="15.6">
      <c r="A12" s="6">
        <v>5188</v>
      </c>
      <c r="B12" s="7">
        <v>46025</v>
      </c>
      <c r="C12" s="8">
        <f>YEAR(SalesDataTable[[#This Row],[Order Date]])</f>
        <v>2026</v>
      </c>
      <c r="D12" s="9" t="str">
        <f>"Q" &amp;ROUNDUP(MONTH(SalesDataTable[[#This Row],[Order Date]]),0)</f>
        <v>Q1</v>
      </c>
      <c r="E12" s="9">
        <f>MONTH(SalesDataTable[[#This Row],[Order Date]])</f>
        <v>1</v>
      </c>
      <c r="F12" s="8" t="str">
        <f>TEXT(SalesDataTable[[#This Row],[Order Date]],"mmm")</f>
        <v>Jan</v>
      </c>
      <c r="G12" s="8" t="s">
        <v>6</v>
      </c>
      <c r="H12" s="8" t="s">
        <v>27</v>
      </c>
      <c r="I12" s="8" t="s">
        <v>28</v>
      </c>
      <c r="J12" s="8" t="s">
        <v>3</v>
      </c>
      <c r="K12" s="8" t="s">
        <v>4</v>
      </c>
      <c r="L12" s="8" t="s">
        <v>22</v>
      </c>
      <c r="M12" s="3">
        <v>1</v>
      </c>
      <c r="N12" s="10">
        <v>49.71</v>
      </c>
      <c r="O12" s="11">
        <v>0</v>
      </c>
      <c r="P12" s="10">
        <v>23.15</v>
      </c>
      <c r="Q12" s="10">
        <f t="shared" si="0"/>
        <v>49.71</v>
      </c>
      <c r="R12" s="10">
        <f t="shared" si="1"/>
        <v>23.15</v>
      </c>
      <c r="S12" s="10">
        <f t="shared" si="2"/>
        <v>26.560000000000002</v>
      </c>
      <c r="T12" s="2">
        <f t="shared" si="3"/>
        <v>0.53429893381613358</v>
      </c>
      <c r="U12" s="3">
        <f>YEAR(SalesDataTable[[#This Row],[Order Date]])</f>
        <v>2026</v>
      </c>
      <c r="V12" s="2" t="str">
        <f>"Q"&amp;ROUNDUP(MONTH(SalesDataTable[[#This Row],[Order Date]])/3,0)</f>
        <v>Q1</v>
      </c>
      <c r="W12" s="3">
        <f>MONTH(SalesDataTable[[#This Row],[Order Date]])</f>
        <v>1</v>
      </c>
      <c r="X12" s="2" t="str">
        <f>TEXT(SalesDataTable[[#This Row],[Order Date]],"mmm")</f>
        <v>Jan</v>
      </c>
    </row>
    <row r="13" spans="1:24" ht="15.6">
      <c r="A13" s="6">
        <v>845</v>
      </c>
      <c r="B13" s="7">
        <v>46026</v>
      </c>
      <c r="C13" s="8">
        <f>YEAR(SalesDataTable[[#This Row],[Order Date]])</f>
        <v>2026</v>
      </c>
      <c r="D13" s="9" t="str">
        <f>"Q" &amp;ROUNDUP(MONTH(SalesDataTable[[#This Row],[Order Date]]),0)</f>
        <v>Q1</v>
      </c>
      <c r="E13" s="9">
        <f>MONTH(SalesDataTable[[#This Row],[Order Date]])</f>
        <v>1</v>
      </c>
      <c r="F13" s="8" t="str">
        <f>TEXT(SalesDataTable[[#This Row],[Order Date]],"mmm")</f>
        <v>Jan</v>
      </c>
      <c r="G13" s="8" t="s">
        <v>11</v>
      </c>
      <c r="H13" s="8" t="s">
        <v>18</v>
      </c>
      <c r="I13" s="8" t="s">
        <v>2</v>
      </c>
      <c r="J13" s="8" t="s">
        <v>13</v>
      </c>
      <c r="K13" s="8" t="s">
        <v>23</v>
      </c>
      <c r="L13" s="8" t="s">
        <v>29</v>
      </c>
      <c r="M13" s="3">
        <v>2</v>
      </c>
      <c r="N13" s="10">
        <v>194.35</v>
      </c>
      <c r="O13" s="11">
        <v>0</v>
      </c>
      <c r="P13" s="10">
        <v>104.22</v>
      </c>
      <c r="Q13" s="10">
        <f t="shared" si="0"/>
        <v>388.7</v>
      </c>
      <c r="R13" s="10">
        <f t="shared" si="1"/>
        <v>208.44</v>
      </c>
      <c r="S13" s="10">
        <f t="shared" si="2"/>
        <v>180.26</v>
      </c>
      <c r="T13" s="2">
        <f t="shared" si="3"/>
        <v>0.46375096475430921</v>
      </c>
      <c r="U13" s="3">
        <f>YEAR(SalesDataTable[[#This Row],[Order Date]])</f>
        <v>2026</v>
      </c>
      <c r="V13" s="2" t="str">
        <f>"Q"&amp;ROUNDUP(MONTH(SalesDataTable[[#This Row],[Order Date]])/3,0)</f>
        <v>Q1</v>
      </c>
      <c r="W13" s="3">
        <f>MONTH(SalesDataTable[[#This Row],[Order Date]])</f>
        <v>1</v>
      </c>
      <c r="X13" s="2" t="str">
        <f>TEXT(SalesDataTable[[#This Row],[Order Date]],"mmm")</f>
        <v>Jan</v>
      </c>
    </row>
    <row r="14" spans="1:24" ht="15.6">
      <c r="A14" s="6">
        <v>1077</v>
      </c>
      <c r="B14" s="7">
        <v>46026</v>
      </c>
      <c r="C14" s="8">
        <f>YEAR(SalesDataTable[[#This Row],[Order Date]])</f>
        <v>2026</v>
      </c>
      <c r="D14" s="9" t="str">
        <f>"Q" &amp;ROUNDUP(MONTH(SalesDataTable[[#This Row],[Order Date]]),0)</f>
        <v>Q1</v>
      </c>
      <c r="E14" s="9">
        <f>MONTH(SalesDataTable[[#This Row],[Order Date]])</f>
        <v>1</v>
      </c>
      <c r="F14" s="8" t="str">
        <f>TEXT(SalesDataTable[[#This Row],[Order Date]],"mmm")</f>
        <v>Jan</v>
      </c>
      <c r="G14" s="8" t="s">
        <v>6</v>
      </c>
      <c r="H14" s="8" t="s">
        <v>27</v>
      </c>
      <c r="I14" s="8" t="s">
        <v>2</v>
      </c>
      <c r="J14" s="8" t="s">
        <v>13</v>
      </c>
      <c r="K14" s="8" t="s">
        <v>4</v>
      </c>
      <c r="L14" s="8" t="s">
        <v>30</v>
      </c>
      <c r="M14" s="3">
        <v>3</v>
      </c>
      <c r="N14" s="10">
        <v>102.12</v>
      </c>
      <c r="O14" s="11">
        <v>0.1</v>
      </c>
      <c r="P14" s="10">
        <v>51.28</v>
      </c>
      <c r="Q14" s="10">
        <f t="shared" si="0"/>
        <v>275.72400000000005</v>
      </c>
      <c r="R14" s="10">
        <f t="shared" si="1"/>
        <v>153.84</v>
      </c>
      <c r="S14" s="10">
        <f t="shared" si="2"/>
        <v>121.88400000000004</v>
      </c>
      <c r="T14" s="2">
        <f t="shared" si="3"/>
        <v>0.44205074639857256</v>
      </c>
      <c r="U14" s="3">
        <f>YEAR(SalesDataTable[[#This Row],[Order Date]])</f>
        <v>2026</v>
      </c>
      <c r="V14" s="2" t="str">
        <f>"Q"&amp;ROUNDUP(MONTH(SalesDataTable[[#This Row],[Order Date]])/3,0)</f>
        <v>Q1</v>
      </c>
      <c r="W14" s="3">
        <f>MONTH(SalesDataTable[[#This Row],[Order Date]])</f>
        <v>1</v>
      </c>
      <c r="X14" s="2" t="str">
        <f>TEXT(SalesDataTable[[#This Row],[Order Date]],"mmm")</f>
        <v>Jan</v>
      </c>
    </row>
    <row r="15" spans="1:24" ht="15.6">
      <c r="A15" s="6">
        <v>1237</v>
      </c>
      <c r="B15" s="7">
        <v>46026</v>
      </c>
      <c r="C15" s="8">
        <f>YEAR(SalesDataTable[[#This Row],[Order Date]])</f>
        <v>2026</v>
      </c>
      <c r="D15" s="9" t="str">
        <f>"Q" &amp;ROUNDUP(MONTH(SalesDataTable[[#This Row],[Order Date]]),0)</f>
        <v>Q1</v>
      </c>
      <c r="E15" s="9">
        <f>MONTH(SalesDataTable[[#This Row],[Order Date]])</f>
        <v>1</v>
      </c>
      <c r="F15" s="8" t="str">
        <f>TEXT(SalesDataTable[[#This Row],[Order Date]],"mmm")</f>
        <v>Jan</v>
      </c>
      <c r="G15" s="8" t="s">
        <v>20</v>
      </c>
      <c r="H15" s="8" t="s">
        <v>31</v>
      </c>
      <c r="I15" s="8" t="s">
        <v>19</v>
      </c>
      <c r="J15" s="8" t="s">
        <v>16</v>
      </c>
      <c r="K15" s="8" t="s">
        <v>14</v>
      </c>
      <c r="L15" s="8" t="s">
        <v>32</v>
      </c>
      <c r="M15" s="3">
        <v>1</v>
      </c>
      <c r="N15" s="10">
        <v>46.99</v>
      </c>
      <c r="O15" s="11">
        <v>0.05</v>
      </c>
      <c r="P15" s="10">
        <v>18.11</v>
      </c>
      <c r="Q15" s="10">
        <f t="shared" si="0"/>
        <v>44.640500000000003</v>
      </c>
      <c r="R15" s="10">
        <f t="shared" si="1"/>
        <v>18.11</v>
      </c>
      <c r="S15" s="10">
        <f t="shared" si="2"/>
        <v>26.530500000000004</v>
      </c>
      <c r="T15" s="2">
        <f t="shared" si="3"/>
        <v>0.59431457980981395</v>
      </c>
      <c r="U15" s="3">
        <f>YEAR(SalesDataTable[[#This Row],[Order Date]])</f>
        <v>2026</v>
      </c>
      <c r="V15" s="2" t="str">
        <f>"Q"&amp;ROUNDUP(MONTH(SalesDataTable[[#This Row],[Order Date]])/3,0)</f>
        <v>Q1</v>
      </c>
      <c r="W15" s="3">
        <f>MONTH(SalesDataTable[[#This Row],[Order Date]])</f>
        <v>1</v>
      </c>
      <c r="X15" s="2" t="str">
        <f>TEXT(SalesDataTable[[#This Row],[Order Date]],"mmm")</f>
        <v>Jan</v>
      </c>
    </row>
    <row r="16" spans="1:24" ht="15.6">
      <c r="A16" s="6">
        <v>1908</v>
      </c>
      <c r="B16" s="7">
        <v>46026</v>
      </c>
      <c r="C16" s="8">
        <f>YEAR(SalesDataTable[[#This Row],[Order Date]])</f>
        <v>2026</v>
      </c>
      <c r="D16" s="9" t="str">
        <f>"Q" &amp;ROUNDUP(MONTH(SalesDataTable[[#This Row],[Order Date]]),0)</f>
        <v>Q1</v>
      </c>
      <c r="E16" s="9">
        <f>MONTH(SalesDataTable[[#This Row],[Order Date]])</f>
        <v>1</v>
      </c>
      <c r="F16" s="8" t="str">
        <f>TEXT(SalesDataTable[[#This Row],[Order Date]],"mmm")</f>
        <v>Jan</v>
      </c>
      <c r="G16" s="8" t="s">
        <v>20</v>
      </c>
      <c r="H16" s="8" t="s">
        <v>33</v>
      </c>
      <c r="I16" s="8" t="s">
        <v>2</v>
      </c>
      <c r="J16" s="8" t="s">
        <v>13</v>
      </c>
      <c r="K16" s="8" t="s">
        <v>34</v>
      </c>
      <c r="L16" s="8" t="s">
        <v>35</v>
      </c>
      <c r="M16" s="3">
        <v>1</v>
      </c>
      <c r="N16" s="10">
        <v>40</v>
      </c>
      <c r="O16" s="11">
        <v>0</v>
      </c>
      <c r="P16" s="10">
        <v>15.04</v>
      </c>
      <c r="Q16" s="10">
        <f t="shared" si="0"/>
        <v>40</v>
      </c>
      <c r="R16" s="10">
        <f t="shared" si="1"/>
        <v>15.04</v>
      </c>
      <c r="S16" s="10">
        <f t="shared" si="2"/>
        <v>24.96</v>
      </c>
      <c r="T16" s="2">
        <f t="shared" si="3"/>
        <v>0.624</v>
      </c>
      <c r="U16" s="3">
        <f>YEAR(SalesDataTable[[#This Row],[Order Date]])</f>
        <v>2026</v>
      </c>
      <c r="V16" s="2" t="str">
        <f>"Q"&amp;ROUNDUP(MONTH(SalesDataTable[[#This Row],[Order Date]])/3,0)</f>
        <v>Q1</v>
      </c>
      <c r="W16" s="3">
        <f>MONTH(SalesDataTable[[#This Row],[Order Date]])</f>
        <v>1</v>
      </c>
      <c r="X16" s="2" t="str">
        <f>TEXT(SalesDataTable[[#This Row],[Order Date]],"mmm")</f>
        <v>Jan</v>
      </c>
    </row>
    <row r="17" spans="1:24" ht="15.6">
      <c r="A17" s="6">
        <v>2245</v>
      </c>
      <c r="B17" s="7">
        <v>46026</v>
      </c>
      <c r="C17" s="8">
        <f>YEAR(SalesDataTable[[#This Row],[Order Date]])</f>
        <v>2026</v>
      </c>
      <c r="D17" s="9" t="str">
        <f>"Q" &amp;ROUNDUP(MONTH(SalesDataTable[[#This Row],[Order Date]]),0)</f>
        <v>Q1</v>
      </c>
      <c r="E17" s="9">
        <f>MONTH(SalesDataTable[[#This Row],[Order Date]])</f>
        <v>1</v>
      </c>
      <c r="F17" s="8" t="str">
        <f>TEXT(SalesDataTable[[#This Row],[Order Date]],"mmm")</f>
        <v>Jan</v>
      </c>
      <c r="G17" s="8" t="s">
        <v>0</v>
      </c>
      <c r="H17" s="8" t="s">
        <v>36</v>
      </c>
      <c r="I17" s="8" t="s">
        <v>2</v>
      </c>
      <c r="J17" s="8" t="s">
        <v>13</v>
      </c>
      <c r="K17" s="8" t="s">
        <v>9</v>
      </c>
      <c r="L17" s="8" t="s">
        <v>37</v>
      </c>
      <c r="M17" s="3">
        <v>1</v>
      </c>
      <c r="N17" s="10">
        <v>153.38999999999999</v>
      </c>
      <c r="O17" s="11">
        <v>0</v>
      </c>
      <c r="P17" s="10">
        <v>78.59</v>
      </c>
      <c r="Q17" s="10">
        <f t="shared" si="0"/>
        <v>153.38999999999999</v>
      </c>
      <c r="R17" s="10">
        <f t="shared" si="1"/>
        <v>78.59</v>
      </c>
      <c r="S17" s="10">
        <f t="shared" si="2"/>
        <v>74.799999999999983</v>
      </c>
      <c r="T17" s="2">
        <f t="shared" si="3"/>
        <v>0.48764587000456344</v>
      </c>
      <c r="U17" s="3">
        <f>YEAR(SalesDataTable[[#This Row],[Order Date]])</f>
        <v>2026</v>
      </c>
      <c r="V17" s="2" t="str">
        <f>"Q"&amp;ROUNDUP(MONTH(SalesDataTable[[#This Row],[Order Date]])/3,0)</f>
        <v>Q1</v>
      </c>
      <c r="W17" s="3">
        <f>MONTH(SalesDataTable[[#This Row],[Order Date]])</f>
        <v>1</v>
      </c>
      <c r="X17" s="2" t="str">
        <f>TEXT(SalesDataTable[[#This Row],[Order Date]],"mmm")</f>
        <v>Jan</v>
      </c>
    </row>
    <row r="18" spans="1:24" ht="15.6">
      <c r="A18" s="6">
        <v>2928</v>
      </c>
      <c r="B18" s="7">
        <v>46026</v>
      </c>
      <c r="C18" s="8">
        <f>YEAR(SalesDataTable[[#This Row],[Order Date]])</f>
        <v>2026</v>
      </c>
      <c r="D18" s="9" t="str">
        <f>"Q" &amp;ROUNDUP(MONTH(SalesDataTable[[#This Row],[Order Date]]),0)</f>
        <v>Q1</v>
      </c>
      <c r="E18" s="9">
        <f>MONTH(SalesDataTable[[#This Row],[Order Date]])</f>
        <v>1</v>
      </c>
      <c r="F18" s="8" t="str">
        <f>TEXT(SalesDataTable[[#This Row],[Order Date]],"mmm")</f>
        <v>Jan</v>
      </c>
      <c r="G18" s="8" t="s">
        <v>6</v>
      </c>
      <c r="H18" s="8" t="s">
        <v>27</v>
      </c>
      <c r="I18" s="8" t="s">
        <v>2</v>
      </c>
      <c r="J18" s="8" t="s">
        <v>3</v>
      </c>
      <c r="K18" s="8" t="s">
        <v>34</v>
      </c>
      <c r="L18" s="8" t="s">
        <v>38</v>
      </c>
      <c r="M18" s="3">
        <v>2</v>
      </c>
      <c r="N18" s="10">
        <v>124.97</v>
      </c>
      <c r="O18" s="11">
        <v>0.1</v>
      </c>
      <c r="P18" s="10">
        <v>67.36</v>
      </c>
      <c r="Q18" s="10">
        <f t="shared" si="0"/>
        <v>224.946</v>
      </c>
      <c r="R18" s="10">
        <f t="shared" si="1"/>
        <v>134.72</v>
      </c>
      <c r="S18" s="10">
        <f t="shared" si="2"/>
        <v>90.225999999999999</v>
      </c>
      <c r="T18" s="2">
        <f t="shared" si="3"/>
        <v>0.40110070861451191</v>
      </c>
      <c r="U18" s="3">
        <f>YEAR(SalesDataTable[[#This Row],[Order Date]])</f>
        <v>2026</v>
      </c>
      <c r="V18" s="2" t="str">
        <f>"Q"&amp;ROUNDUP(MONTH(SalesDataTable[[#This Row],[Order Date]])/3,0)</f>
        <v>Q1</v>
      </c>
      <c r="W18" s="3">
        <f>MONTH(SalesDataTable[[#This Row],[Order Date]])</f>
        <v>1</v>
      </c>
      <c r="X18" s="2" t="str">
        <f>TEXT(SalesDataTable[[#This Row],[Order Date]],"mmm")</f>
        <v>Jan</v>
      </c>
    </row>
    <row r="19" spans="1:24" ht="15.6">
      <c r="A19" s="6">
        <v>4249</v>
      </c>
      <c r="B19" s="7">
        <v>46026</v>
      </c>
      <c r="C19" s="8">
        <f>YEAR(SalesDataTable[[#This Row],[Order Date]])</f>
        <v>2026</v>
      </c>
      <c r="D19" s="9" t="str">
        <f>"Q" &amp;ROUNDUP(MONTH(SalesDataTable[[#This Row],[Order Date]]),0)</f>
        <v>Q1</v>
      </c>
      <c r="E19" s="9">
        <f>MONTH(SalesDataTable[[#This Row],[Order Date]])</f>
        <v>1</v>
      </c>
      <c r="F19" s="8" t="str">
        <f>TEXT(SalesDataTable[[#This Row],[Order Date]],"mmm")</f>
        <v>Jan</v>
      </c>
      <c r="G19" s="8" t="s">
        <v>20</v>
      </c>
      <c r="H19" s="8" t="s">
        <v>21</v>
      </c>
      <c r="I19" s="8" t="s">
        <v>28</v>
      </c>
      <c r="J19" s="8" t="s">
        <v>13</v>
      </c>
      <c r="K19" s="8" t="s">
        <v>4</v>
      </c>
      <c r="L19" s="8" t="s">
        <v>30</v>
      </c>
      <c r="M19" s="3">
        <v>2</v>
      </c>
      <c r="N19" s="10">
        <v>100.12</v>
      </c>
      <c r="O19" s="11">
        <v>0.1</v>
      </c>
      <c r="P19" s="10">
        <v>49.67</v>
      </c>
      <c r="Q19" s="10">
        <f t="shared" si="0"/>
        <v>180.21600000000001</v>
      </c>
      <c r="R19" s="10">
        <f t="shared" si="1"/>
        <v>99.34</v>
      </c>
      <c r="S19" s="10">
        <f t="shared" si="2"/>
        <v>80.876000000000005</v>
      </c>
      <c r="T19" s="2">
        <f t="shared" si="3"/>
        <v>0.44877258401029874</v>
      </c>
      <c r="U19" s="3">
        <f>YEAR(SalesDataTable[[#This Row],[Order Date]])</f>
        <v>2026</v>
      </c>
      <c r="V19" s="2" t="str">
        <f>"Q"&amp;ROUNDUP(MONTH(SalesDataTable[[#This Row],[Order Date]])/3,0)</f>
        <v>Q1</v>
      </c>
      <c r="W19" s="3">
        <f>MONTH(SalesDataTable[[#This Row],[Order Date]])</f>
        <v>1</v>
      </c>
      <c r="X19" s="2" t="str">
        <f>TEXT(SalesDataTable[[#This Row],[Order Date]],"mmm")</f>
        <v>Jan</v>
      </c>
    </row>
    <row r="20" spans="1:24" ht="15.6">
      <c r="A20" s="6">
        <v>1734</v>
      </c>
      <c r="B20" s="7">
        <v>46027</v>
      </c>
      <c r="C20" s="8">
        <f>YEAR(SalesDataTable[[#This Row],[Order Date]])</f>
        <v>2026</v>
      </c>
      <c r="D20" s="9" t="str">
        <f>"Q" &amp;ROUNDUP(MONTH(SalesDataTable[[#This Row],[Order Date]]),0)</f>
        <v>Q1</v>
      </c>
      <c r="E20" s="9">
        <f>MONTH(SalesDataTable[[#This Row],[Order Date]])</f>
        <v>1</v>
      </c>
      <c r="F20" s="8" t="str">
        <f>TEXT(SalesDataTable[[#This Row],[Order Date]],"mmm")</f>
        <v>Jan</v>
      </c>
      <c r="G20" s="8" t="s">
        <v>20</v>
      </c>
      <c r="H20" s="8" t="s">
        <v>33</v>
      </c>
      <c r="I20" s="8" t="s">
        <v>28</v>
      </c>
      <c r="J20" s="8" t="s">
        <v>3</v>
      </c>
      <c r="K20" s="8" t="s">
        <v>34</v>
      </c>
      <c r="L20" s="8" t="s">
        <v>35</v>
      </c>
      <c r="M20" s="3">
        <v>1</v>
      </c>
      <c r="N20" s="10">
        <v>40.6</v>
      </c>
      <c r="O20" s="11">
        <v>0.15</v>
      </c>
      <c r="P20" s="10">
        <v>14.61</v>
      </c>
      <c r="Q20" s="10">
        <f t="shared" si="0"/>
        <v>34.51</v>
      </c>
      <c r="R20" s="10">
        <f t="shared" si="1"/>
        <v>14.61</v>
      </c>
      <c r="S20" s="10">
        <f t="shared" si="2"/>
        <v>19.899999999999999</v>
      </c>
      <c r="T20" s="2">
        <f t="shared" si="3"/>
        <v>0.57664445088380178</v>
      </c>
      <c r="U20" s="3">
        <f>YEAR(SalesDataTable[[#This Row],[Order Date]])</f>
        <v>2026</v>
      </c>
      <c r="V20" s="2" t="str">
        <f>"Q"&amp;ROUNDUP(MONTH(SalesDataTable[[#This Row],[Order Date]])/3,0)</f>
        <v>Q1</v>
      </c>
      <c r="W20" s="3">
        <f>MONTH(SalesDataTable[[#This Row],[Order Date]])</f>
        <v>1</v>
      </c>
      <c r="X20" s="2" t="str">
        <f>TEXT(SalesDataTable[[#This Row],[Order Date]],"mmm")</f>
        <v>Jan</v>
      </c>
    </row>
    <row r="21" spans="1:24" ht="15.6">
      <c r="A21" s="6">
        <v>2331</v>
      </c>
      <c r="B21" s="7">
        <v>46027</v>
      </c>
      <c r="C21" s="8">
        <f>YEAR(SalesDataTable[[#This Row],[Order Date]])</f>
        <v>2026</v>
      </c>
      <c r="D21" s="9" t="str">
        <f>"Q" &amp;ROUNDUP(MONTH(SalesDataTable[[#This Row],[Order Date]]),0)</f>
        <v>Q1</v>
      </c>
      <c r="E21" s="9">
        <f>MONTH(SalesDataTable[[#This Row],[Order Date]])</f>
        <v>1</v>
      </c>
      <c r="F21" s="8" t="str">
        <f>TEXT(SalesDataTable[[#This Row],[Order Date]],"mmm")</f>
        <v>Jan</v>
      </c>
      <c r="G21" s="8" t="s">
        <v>20</v>
      </c>
      <c r="H21" s="8" t="s">
        <v>33</v>
      </c>
      <c r="I21" s="8" t="s">
        <v>2</v>
      </c>
      <c r="J21" s="8" t="s">
        <v>13</v>
      </c>
      <c r="K21" s="8" t="s">
        <v>4</v>
      </c>
      <c r="L21" s="8" t="s">
        <v>30</v>
      </c>
      <c r="M21" s="3">
        <v>1</v>
      </c>
      <c r="N21" s="10">
        <v>104.23</v>
      </c>
      <c r="O21" s="11">
        <v>0.1</v>
      </c>
      <c r="P21" s="10">
        <v>51.6</v>
      </c>
      <c r="Q21" s="10">
        <f t="shared" si="0"/>
        <v>93.807000000000002</v>
      </c>
      <c r="R21" s="10">
        <f t="shared" si="1"/>
        <v>51.6</v>
      </c>
      <c r="S21" s="10">
        <f t="shared" si="2"/>
        <v>42.207000000000001</v>
      </c>
      <c r="T21" s="2">
        <f t="shared" si="3"/>
        <v>0.44993443986056475</v>
      </c>
      <c r="U21" s="3">
        <f>YEAR(SalesDataTable[[#This Row],[Order Date]])</f>
        <v>2026</v>
      </c>
      <c r="V21" s="2" t="str">
        <f>"Q"&amp;ROUNDUP(MONTH(SalesDataTable[[#This Row],[Order Date]])/3,0)</f>
        <v>Q1</v>
      </c>
      <c r="W21" s="3">
        <f>MONTH(SalesDataTable[[#This Row],[Order Date]])</f>
        <v>1</v>
      </c>
      <c r="X21" s="2" t="str">
        <f>TEXT(SalesDataTable[[#This Row],[Order Date]],"mmm")</f>
        <v>Jan</v>
      </c>
    </row>
    <row r="22" spans="1:24" ht="15.6">
      <c r="A22" s="6">
        <v>2475</v>
      </c>
      <c r="B22" s="7">
        <v>46027</v>
      </c>
      <c r="C22" s="8">
        <f>YEAR(SalesDataTable[[#This Row],[Order Date]])</f>
        <v>2026</v>
      </c>
      <c r="D22" s="9" t="str">
        <f>"Q" &amp;ROUNDUP(MONTH(SalesDataTable[[#This Row],[Order Date]]),0)</f>
        <v>Q1</v>
      </c>
      <c r="E22" s="9">
        <f>MONTH(SalesDataTable[[#This Row],[Order Date]])</f>
        <v>1</v>
      </c>
      <c r="F22" s="8" t="str">
        <f>TEXT(SalesDataTable[[#This Row],[Order Date]],"mmm")</f>
        <v>Jan</v>
      </c>
      <c r="G22" s="8" t="s">
        <v>6</v>
      </c>
      <c r="H22" s="8" t="s">
        <v>7</v>
      </c>
      <c r="I22" s="8" t="s">
        <v>19</v>
      </c>
      <c r="J22" s="8" t="s">
        <v>3</v>
      </c>
      <c r="K22" s="8" t="s">
        <v>34</v>
      </c>
      <c r="L22" s="8" t="s">
        <v>38</v>
      </c>
      <c r="M22" s="3">
        <v>5</v>
      </c>
      <c r="N22" s="10">
        <v>122.87</v>
      </c>
      <c r="O22" s="11">
        <v>0.05</v>
      </c>
      <c r="P22" s="10">
        <v>69.67</v>
      </c>
      <c r="Q22" s="10">
        <f t="shared" si="0"/>
        <v>583.63250000000005</v>
      </c>
      <c r="R22" s="10">
        <f t="shared" si="1"/>
        <v>348.35</v>
      </c>
      <c r="S22" s="10">
        <f t="shared" si="2"/>
        <v>235.28250000000003</v>
      </c>
      <c r="T22" s="2">
        <f t="shared" si="3"/>
        <v>0.40313467807224584</v>
      </c>
      <c r="U22" s="3">
        <f>YEAR(SalesDataTable[[#This Row],[Order Date]])</f>
        <v>2026</v>
      </c>
      <c r="V22" s="2" t="str">
        <f>"Q"&amp;ROUNDUP(MONTH(SalesDataTable[[#This Row],[Order Date]])/3,0)</f>
        <v>Q1</v>
      </c>
      <c r="W22" s="3">
        <f>MONTH(SalesDataTable[[#This Row],[Order Date]])</f>
        <v>1</v>
      </c>
      <c r="X22" s="2" t="str">
        <f>TEXT(SalesDataTable[[#This Row],[Order Date]],"mmm")</f>
        <v>Jan</v>
      </c>
    </row>
    <row r="23" spans="1:24" ht="15.6">
      <c r="A23" s="6">
        <v>1433</v>
      </c>
      <c r="B23" s="7">
        <v>46028</v>
      </c>
      <c r="C23" s="8">
        <f>YEAR(SalesDataTable[[#This Row],[Order Date]])</f>
        <v>2026</v>
      </c>
      <c r="D23" s="9" t="str">
        <f>"Q" &amp;ROUNDUP(MONTH(SalesDataTable[[#This Row],[Order Date]]),0)</f>
        <v>Q1</v>
      </c>
      <c r="E23" s="9">
        <f>MONTH(SalesDataTable[[#This Row],[Order Date]])</f>
        <v>1</v>
      </c>
      <c r="F23" s="8" t="str">
        <f>TEXT(SalesDataTable[[#This Row],[Order Date]],"mmm")</f>
        <v>Jan</v>
      </c>
      <c r="G23" s="8" t="s">
        <v>11</v>
      </c>
      <c r="H23" s="8" t="s">
        <v>39</v>
      </c>
      <c r="I23" s="8" t="s">
        <v>2</v>
      </c>
      <c r="J23" s="8" t="s">
        <v>13</v>
      </c>
      <c r="K23" s="8" t="s">
        <v>14</v>
      </c>
      <c r="L23" s="8" t="s">
        <v>15</v>
      </c>
      <c r="M23" s="3">
        <v>2</v>
      </c>
      <c r="N23" s="10">
        <v>36.619999999999997</v>
      </c>
      <c r="O23" s="11">
        <v>0.05</v>
      </c>
      <c r="P23" s="10">
        <v>13.87</v>
      </c>
      <c r="Q23" s="10">
        <f t="shared" si="0"/>
        <v>69.577999999999989</v>
      </c>
      <c r="R23" s="10">
        <f t="shared" si="1"/>
        <v>27.74</v>
      </c>
      <c r="S23" s="10">
        <f t="shared" si="2"/>
        <v>41.837999999999994</v>
      </c>
      <c r="T23" s="2">
        <f t="shared" si="3"/>
        <v>0.60131075914800658</v>
      </c>
      <c r="U23" s="3">
        <f>YEAR(SalesDataTable[[#This Row],[Order Date]])</f>
        <v>2026</v>
      </c>
      <c r="V23" s="2" t="str">
        <f>"Q"&amp;ROUNDUP(MONTH(SalesDataTable[[#This Row],[Order Date]])/3,0)</f>
        <v>Q1</v>
      </c>
      <c r="W23" s="3">
        <f>MONTH(SalesDataTable[[#This Row],[Order Date]])</f>
        <v>1</v>
      </c>
      <c r="X23" s="2" t="str">
        <f>TEXT(SalesDataTable[[#This Row],[Order Date]],"mmm")</f>
        <v>Jan</v>
      </c>
    </row>
    <row r="24" spans="1:24" ht="15.6">
      <c r="A24" s="6">
        <v>3624</v>
      </c>
      <c r="B24" s="7">
        <v>46028</v>
      </c>
      <c r="C24" s="8">
        <f>YEAR(SalesDataTable[[#This Row],[Order Date]])</f>
        <v>2026</v>
      </c>
      <c r="D24" s="9" t="str">
        <f>"Q" &amp;ROUNDUP(MONTH(SalesDataTable[[#This Row],[Order Date]]),0)</f>
        <v>Q1</v>
      </c>
      <c r="E24" s="9">
        <f>MONTH(SalesDataTable[[#This Row],[Order Date]])</f>
        <v>1</v>
      </c>
      <c r="F24" s="8" t="str">
        <f>TEXT(SalesDataTable[[#This Row],[Order Date]],"mmm")</f>
        <v>Jan</v>
      </c>
      <c r="G24" s="8" t="s">
        <v>20</v>
      </c>
      <c r="H24" s="8" t="s">
        <v>31</v>
      </c>
      <c r="I24" s="8" t="s">
        <v>2</v>
      </c>
      <c r="J24" s="8" t="s">
        <v>13</v>
      </c>
      <c r="K24" s="8" t="s">
        <v>9</v>
      </c>
      <c r="L24" s="8" t="s">
        <v>10</v>
      </c>
      <c r="M24" s="3">
        <v>1</v>
      </c>
      <c r="N24" s="10">
        <v>93.4</v>
      </c>
      <c r="O24" s="11">
        <v>0</v>
      </c>
      <c r="P24" s="10">
        <v>46.11</v>
      </c>
      <c r="Q24" s="10">
        <f t="shared" si="0"/>
        <v>93.4</v>
      </c>
      <c r="R24" s="10">
        <f t="shared" si="1"/>
        <v>46.11</v>
      </c>
      <c r="S24" s="10">
        <f t="shared" si="2"/>
        <v>47.290000000000006</v>
      </c>
      <c r="T24" s="2">
        <f t="shared" si="3"/>
        <v>0.50631691648822275</v>
      </c>
      <c r="U24" s="3">
        <f>YEAR(SalesDataTable[[#This Row],[Order Date]])</f>
        <v>2026</v>
      </c>
      <c r="V24" s="2" t="str">
        <f>"Q"&amp;ROUNDUP(MONTH(SalesDataTable[[#This Row],[Order Date]])/3,0)</f>
        <v>Q1</v>
      </c>
      <c r="W24" s="3">
        <f>MONTH(SalesDataTable[[#This Row],[Order Date]])</f>
        <v>1</v>
      </c>
      <c r="X24" s="2" t="str">
        <f>TEXT(SalesDataTable[[#This Row],[Order Date]],"mmm")</f>
        <v>Jan</v>
      </c>
    </row>
    <row r="25" spans="1:24" ht="15.6">
      <c r="A25" s="6">
        <v>4680</v>
      </c>
      <c r="B25" s="7">
        <v>46028</v>
      </c>
      <c r="C25" s="8">
        <f>YEAR(SalesDataTable[[#This Row],[Order Date]])</f>
        <v>2026</v>
      </c>
      <c r="D25" s="9" t="str">
        <f>"Q" &amp;ROUNDUP(MONTH(SalesDataTable[[#This Row],[Order Date]]),0)</f>
        <v>Q1</v>
      </c>
      <c r="E25" s="9">
        <f>MONTH(SalesDataTable[[#This Row],[Order Date]])</f>
        <v>1</v>
      </c>
      <c r="F25" s="8" t="str">
        <f>TEXT(SalesDataTable[[#This Row],[Order Date]],"mmm")</f>
        <v>Jan</v>
      </c>
      <c r="G25" s="8" t="s">
        <v>6</v>
      </c>
      <c r="H25" s="8" t="s">
        <v>7</v>
      </c>
      <c r="I25" s="8" t="s">
        <v>28</v>
      </c>
      <c r="J25" s="8" t="s">
        <v>13</v>
      </c>
      <c r="K25" s="8" t="s">
        <v>23</v>
      </c>
      <c r="L25" s="8" t="s">
        <v>40</v>
      </c>
      <c r="M25" s="3">
        <v>2</v>
      </c>
      <c r="N25" s="10">
        <v>81.260000000000005</v>
      </c>
      <c r="O25" s="11">
        <v>0</v>
      </c>
      <c r="P25" s="10">
        <v>39.119999999999997</v>
      </c>
      <c r="Q25" s="10">
        <f t="shared" si="0"/>
        <v>162.52000000000001</v>
      </c>
      <c r="R25" s="10">
        <f t="shared" si="1"/>
        <v>78.239999999999995</v>
      </c>
      <c r="S25" s="10">
        <f t="shared" si="2"/>
        <v>84.280000000000015</v>
      </c>
      <c r="T25" s="2">
        <f t="shared" si="3"/>
        <v>0.51858232832882112</v>
      </c>
      <c r="U25" s="3">
        <f>YEAR(SalesDataTable[[#This Row],[Order Date]])</f>
        <v>2026</v>
      </c>
      <c r="V25" s="2" t="str">
        <f>"Q"&amp;ROUNDUP(MONTH(SalesDataTable[[#This Row],[Order Date]])/3,0)</f>
        <v>Q1</v>
      </c>
      <c r="W25" s="3">
        <f>MONTH(SalesDataTable[[#This Row],[Order Date]])</f>
        <v>1</v>
      </c>
      <c r="X25" s="2" t="str">
        <f>TEXT(SalesDataTable[[#This Row],[Order Date]],"mmm")</f>
        <v>Jan</v>
      </c>
    </row>
    <row r="26" spans="1:24" ht="15.6">
      <c r="A26" s="6">
        <v>4803</v>
      </c>
      <c r="B26" s="7">
        <v>46028</v>
      </c>
      <c r="C26" s="8">
        <f>YEAR(SalesDataTable[[#This Row],[Order Date]])</f>
        <v>2026</v>
      </c>
      <c r="D26" s="9" t="str">
        <f>"Q" &amp;ROUNDUP(MONTH(SalesDataTable[[#This Row],[Order Date]]),0)</f>
        <v>Q1</v>
      </c>
      <c r="E26" s="9">
        <f>MONTH(SalesDataTable[[#This Row],[Order Date]])</f>
        <v>1</v>
      </c>
      <c r="F26" s="8" t="str">
        <f>TEXT(SalesDataTable[[#This Row],[Order Date]],"mmm")</f>
        <v>Jan</v>
      </c>
      <c r="G26" s="8" t="s">
        <v>6</v>
      </c>
      <c r="H26" s="8" t="s">
        <v>41</v>
      </c>
      <c r="I26" s="8" t="s">
        <v>28</v>
      </c>
      <c r="J26" s="8" t="s">
        <v>13</v>
      </c>
      <c r="K26" s="8" t="s">
        <v>34</v>
      </c>
      <c r="L26" s="8" t="s">
        <v>42</v>
      </c>
      <c r="M26" s="3">
        <v>2</v>
      </c>
      <c r="N26" s="10">
        <v>35.78</v>
      </c>
      <c r="O26" s="11">
        <v>0</v>
      </c>
      <c r="P26" s="10">
        <v>13.84</v>
      </c>
      <c r="Q26" s="10">
        <f t="shared" si="0"/>
        <v>71.56</v>
      </c>
      <c r="R26" s="10">
        <f t="shared" si="1"/>
        <v>27.68</v>
      </c>
      <c r="S26" s="10">
        <f t="shared" si="2"/>
        <v>43.88</v>
      </c>
      <c r="T26" s="2">
        <f t="shared" si="3"/>
        <v>0.61319172722191173</v>
      </c>
      <c r="U26" s="3">
        <f>YEAR(SalesDataTable[[#This Row],[Order Date]])</f>
        <v>2026</v>
      </c>
      <c r="V26" s="2" t="str">
        <f>"Q"&amp;ROUNDUP(MONTH(SalesDataTable[[#This Row],[Order Date]])/3,0)</f>
        <v>Q1</v>
      </c>
      <c r="W26" s="3">
        <f>MONTH(SalesDataTable[[#This Row],[Order Date]])</f>
        <v>1</v>
      </c>
      <c r="X26" s="2" t="str">
        <f>TEXT(SalesDataTable[[#This Row],[Order Date]],"mmm")</f>
        <v>Jan</v>
      </c>
    </row>
    <row r="27" spans="1:24" ht="15.6">
      <c r="A27" s="6">
        <v>248</v>
      </c>
      <c r="B27" s="7">
        <v>46029</v>
      </c>
      <c r="C27" s="8">
        <f>YEAR(SalesDataTable[[#This Row],[Order Date]])</f>
        <v>2026</v>
      </c>
      <c r="D27" s="9" t="str">
        <f>"Q" &amp;ROUNDUP(MONTH(SalesDataTable[[#This Row],[Order Date]]),0)</f>
        <v>Q1</v>
      </c>
      <c r="E27" s="9">
        <f>MONTH(SalesDataTable[[#This Row],[Order Date]])</f>
        <v>1</v>
      </c>
      <c r="F27" s="8" t="str">
        <f>TEXT(SalesDataTable[[#This Row],[Order Date]],"mmm")</f>
        <v>Jan</v>
      </c>
      <c r="G27" s="8" t="s">
        <v>6</v>
      </c>
      <c r="H27" s="8" t="s">
        <v>43</v>
      </c>
      <c r="I27" s="8" t="s">
        <v>28</v>
      </c>
      <c r="J27" s="8" t="s">
        <v>13</v>
      </c>
      <c r="K27" s="8" t="s">
        <v>4</v>
      </c>
      <c r="L27" s="8" t="s">
        <v>5</v>
      </c>
      <c r="M27" s="3">
        <v>3</v>
      </c>
      <c r="N27" s="10">
        <v>81.64</v>
      </c>
      <c r="O27" s="11">
        <v>0</v>
      </c>
      <c r="P27" s="10">
        <v>43.84</v>
      </c>
      <c r="Q27" s="10">
        <f t="shared" si="0"/>
        <v>244.92000000000002</v>
      </c>
      <c r="R27" s="10">
        <f t="shared" si="1"/>
        <v>131.52000000000001</v>
      </c>
      <c r="S27" s="10">
        <f t="shared" si="2"/>
        <v>113.4</v>
      </c>
      <c r="T27" s="2">
        <f t="shared" si="3"/>
        <v>0.46300832925036745</v>
      </c>
      <c r="U27" s="3">
        <f>YEAR(SalesDataTable[[#This Row],[Order Date]])</f>
        <v>2026</v>
      </c>
      <c r="V27" s="2" t="str">
        <f>"Q"&amp;ROUNDUP(MONTH(SalesDataTable[[#This Row],[Order Date]])/3,0)</f>
        <v>Q1</v>
      </c>
      <c r="W27" s="3">
        <f>MONTH(SalesDataTable[[#This Row],[Order Date]])</f>
        <v>1</v>
      </c>
      <c r="X27" s="2" t="str">
        <f>TEXT(SalesDataTable[[#This Row],[Order Date]],"mmm")</f>
        <v>Jan</v>
      </c>
    </row>
    <row r="28" spans="1:24" ht="15.6">
      <c r="A28" s="6">
        <v>1118</v>
      </c>
      <c r="B28" s="7">
        <v>46029</v>
      </c>
      <c r="C28" s="8">
        <f>YEAR(SalesDataTable[[#This Row],[Order Date]])</f>
        <v>2026</v>
      </c>
      <c r="D28" s="9" t="str">
        <f>"Q" &amp;ROUNDUP(MONTH(SalesDataTable[[#This Row],[Order Date]]),0)</f>
        <v>Q1</v>
      </c>
      <c r="E28" s="9">
        <f>MONTH(SalesDataTable[[#This Row],[Order Date]])</f>
        <v>1</v>
      </c>
      <c r="F28" s="8" t="str">
        <f>TEXT(SalesDataTable[[#This Row],[Order Date]],"mmm")</f>
        <v>Jan</v>
      </c>
      <c r="G28" s="8" t="s">
        <v>6</v>
      </c>
      <c r="H28" s="8" t="s">
        <v>43</v>
      </c>
      <c r="I28" s="8" t="s">
        <v>2</v>
      </c>
      <c r="J28" s="8" t="s">
        <v>3</v>
      </c>
      <c r="K28" s="8" t="s">
        <v>14</v>
      </c>
      <c r="L28" s="8" t="s">
        <v>44</v>
      </c>
      <c r="M28" s="3">
        <v>2</v>
      </c>
      <c r="N28" s="10">
        <v>131.63999999999999</v>
      </c>
      <c r="O28" s="11">
        <v>0.05</v>
      </c>
      <c r="P28" s="10">
        <v>69.02</v>
      </c>
      <c r="Q28" s="10">
        <f t="shared" si="0"/>
        <v>250.11599999999996</v>
      </c>
      <c r="R28" s="10">
        <f t="shared" si="1"/>
        <v>138.04</v>
      </c>
      <c r="S28" s="10">
        <f t="shared" si="2"/>
        <v>112.07599999999996</v>
      </c>
      <c r="T28" s="2">
        <f t="shared" si="3"/>
        <v>0.44809608341729429</v>
      </c>
      <c r="U28" s="3">
        <f>YEAR(SalesDataTable[[#This Row],[Order Date]])</f>
        <v>2026</v>
      </c>
      <c r="V28" s="2" t="str">
        <f>"Q"&amp;ROUNDUP(MONTH(SalesDataTable[[#This Row],[Order Date]])/3,0)</f>
        <v>Q1</v>
      </c>
      <c r="W28" s="3">
        <f>MONTH(SalesDataTable[[#This Row],[Order Date]])</f>
        <v>1</v>
      </c>
      <c r="X28" s="2" t="str">
        <f>TEXT(SalesDataTable[[#This Row],[Order Date]],"mmm")</f>
        <v>Jan</v>
      </c>
    </row>
    <row r="29" spans="1:24" ht="15.6">
      <c r="A29" s="6">
        <v>3023</v>
      </c>
      <c r="B29" s="7">
        <v>46029</v>
      </c>
      <c r="C29" s="8">
        <f>YEAR(SalesDataTable[[#This Row],[Order Date]])</f>
        <v>2026</v>
      </c>
      <c r="D29" s="9" t="str">
        <f>"Q" &amp;ROUNDUP(MONTH(SalesDataTable[[#This Row],[Order Date]]),0)</f>
        <v>Q1</v>
      </c>
      <c r="E29" s="9">
        <f>MONTH(SalesDataTable[[#This Row],[Order Date]])</f>
        <v>1</v>
      </c>
      <c r="F29" s="8" t="str">
        <f>TEXT(SalesDataTable[[#This Row],[Order Date]],"mmm")</f>
        <v>Jan</v>
      </c>
      <c r="G29" s="8" t="s">
        <v>11</v>
      </c>
      <c r="H29" s="8" t="s">
        <v>18</v>
      </c>
      <c r="I29" s="8" t="s">
        <v>28</v>
      </c>
      <c r="J29" s="8" t="s">
        <v>13</v>
      </c>
      <c r="K29" s="8" t="s">
        <v>9</v>
      </c>
      <c r="L29" s="8" t="s">
        <v>37</v>
      </c>
      <c r="M29" s="3">
        <v>2</v>
      </c>
      <c r="N29" s="10">
        <v>155.35</v>
      </c>
      <c r="O29" s="11">
        <v>0</v>
      </c>
      <c r="P29" s="10">
        <v>80.790000000000006</v>
      </c>
      <c r="Q29" s="10">
        <f t="shared" si="0"/>
        <v>310.7</v>
      </c>
      <c r="R29" s="10">
        <f t="shared" si="1"/>
        <v>161.58000000000001</v>
      </c>
      <c r="S29" s="10">
        <f t="shared" si="2"/>
        <v>149.11999999999998</v>
      </c>
      <c r="T29" s="2">
        <f t="shared" si="3"/>
        <v>0.47994850337946565</v>
      </c>
      <c r="U29" s="3">
        <f>YEAR(SalesDataTable[[#This Row],[Order Date]])</f>
        <v>2026</v>
      </c>
      <c r="V29" s="2" t="str">
        <f>"Q"&amp;ROUNDUP(MONTH(SalesDataTable[[#This Row],[Order Date]])/3,0)</f>
        <v>Q1</v>
      </c>
      <c r="W29" s="3">
        <f>MONTH(SalesDataTable[[#This Row],[Order Date]])</f>
        <v>1</v>
      </c>
      <c r="X29" s="2" t="str">
        <f>TEXT(SalesDataTable[[#This Row],[Order Date]],"mmm")</f>
        <v>Jan</v>
      </c>
    </row>
    <row r="30" spans="1:24" ht="15.6">
      <c r="A30" s="6">
        <v>3903</v>
      </c>
      <c r="B30" s="7">
        <v>46029</v>
      </c>
      <c r="C30" s="8">
        <f>YEAR(SalesDataTable[[#This Row],[Order Date]])</f>
        <v>2026</v>
      </c>
      <c r="D30" s="9" t="str">
        <f>"Q" &amp;ROUNDUP(MONTH(SalesDataTable[[#This Row],[Order Date]]),0)</f>
        <v>Q1</v>
      </c>
      <c r="E30" s="9">
        <f>MONTH(SalesDataTable[[#This Row],[Order Date]])</f>
        <v>1</v>
      </c>
      <c r="F30" s="8" t="str">
        <f>TEXT(SalesDataTable[[#This Row],[Order Date]],"mmm")</f>
        <v>Jan</v>
      </c>
      <c r="G30" s="8" t="s">
        <v>20</v>
      </c>
      <c r="H30" s="8" t="s">
        <v>33</v>
      </c>
      <c r="I30" s="8" t="s">
        <v>2</v>
      </c>
      <c r="J30" s="8" t="s">
        <v>3</v>
      </c>
      <c r="K30" s="8" t="s">
        <v>34</v>
      </c>
      <c r="L30" s="8" t="s">
        <v>45</v>
      </c>
      <c r="M30" s="3">
        <v>2</v>
      </c>
      <c r="N30" s="10">
        <v>51.56</v>
      </c>
      <c r="O30" s="11">
        <v>0.05</v>
      </c>
      <c r="P30" s="10">
        <v>22.26</v>
      </c>
      <c r="Q30" s="10">
        <f t="shared" si="0"/>
        <v>97.963999999999999</v>
      </c>
      <c r="R30" s="10">
        <f t="shared" si="1"/>
        <v>44.52</v>
      </c>
      <c r="S30" s="10">
        <f t="shared" si="2"/>
        <v>53.443999999999996</v>
      </c>
      <c r="T30" s="2">
        <f t="shared" si="3"/>
        <v>0.54554734392225712</v>
      </c>
      <c r="U30" s="3">
        <f>YEAR(SalesDataTable[[#This Row],[Order Date]])</f>
        <v>2026</v>
      </c>
      <c r="V30" s="2" t="str">
        <f>"Q"&amp;ROUNDUP(MONTH(SalesDataTable[[#This Row],[Order Date]])/3,0)</f>
        <v>Q1</v>
      </c>
      <c r="W30" s="3">
        <f>MONTH(SalesDataTable[[#This Row],[Order Date]])</f>
        <v>1</v>
      </c>
      <c r="X30" s="2" t="str">
        <f>TEXT(SalesDataTable[[#This Row],[Order Date]],"mmm")</f>
        <v>Jan</v>
      </c>
    </row>
    <row r="31" spans="1:24" ht="15.6">
      <c r="A31" s="6">
        <v>62</v>
      </c>
      <c r="B31" s="7">
        <v>46030</v>
      </c>
      <c r="C31" s="8">
        <f>YEAR(SalesDataTable[[#This Row],[Order Date]])</f>
        <v>2026</v>
      </c>
      <c r="D31" s="9" t="str">
        <f>"Q" &amp;ROUNDUP(MONTH(SalesDataTable[[#This Row],[Order Date]]),0)</f>
        <v>Q1</v>
      </c>
      <c r="E31" s="9">
        <f>MONTH(SalesDataTable[[#This Row],[Order Date]])</f>
        <v>1</v>
      </c>
      <c r="F31" s="8" t="str">
        <f>TEXT(SalesDataTable[[#This Row],[Order Date]],"mmm")</f>
        <v>Jan</v>
      </c>
      <c r="G31" s="8" t="s">
        <v>6</v>
      </c>
      <c r="H31" s="8" t="s">
        <v>43</v>
      </c>
      <c r="I31" s="8" t="s">
        <v>2</v>
      </c>
      <c r="J31" s="8" t="s">
        <v>13</v>
      </c>
      <c r="K31" s="8" t="s">
        <v>4</v>
      </c>
      <c r="L31" s="8" t="s">
        <v>22</v>
      </c>
      <c r="M31" s="3">
        <v>2</v>
      </c>
      <c r="N31" s="10">
        <v>51.63</v>
      </c>
      <c r="O31" s="11">
        <v>0</v>
      </c>
      <c r="P31" s="10">
        <v>22.54</v>
      </c>
      <c r="Q31" s="10">
        <f t="shared" si="0"/>
        <v>103.26</v>
      </c>
      <c r="R31" s="10">
        <f t="shared" si="1"/>
        <v>45.08</v>
      </c>
      <c r="S31" s="10">
        <f t="shared" si="2"/>
        <v>58.180000000000007</v>
      </c>
      <c r="T31" s="2">
        <f t="shared" si="3"/>
        <v>0.5634321131125315</v>
      </c>
      <c r="U31" s="3">
        <f>YEAR(SalesDataTable[[#This Row],[Order Date]])</f>
        <v>2026</v>
      </c>
      <c r="V31" s="2" t="str">
        <f>"Q"&amp;ROUNDUP(MONTH(SalesDataTable[[#This Row],[Order Date]])/3,0)</f>
        <v>Q1</v>
      </c>
      <c r="W31" s="3">
        <f>MONTH(SalesDataTable[[#This Row],[Order Date]])</f>
        <v>1</v>
      </c>
      <c r="X31" s="2" t="str">
        <f>TEXT(SalesDataTable[[#This Row],[Order Date]],"mmm")</f>
        <v>Jan</v>
      </c>
    </row>
    <row r="32" spans="1:24" ht="15.6">
      <c r="A32" s="6">
        <v>142</v>
      </c>
      <c r="B32" s="7">
        <v>46030</v>
      </c>
      <c r="C32" s="8">
        <f>YEAR(SalesDataTable[[#This Row],[Order Date]])</f>
        <v>2026</v>
      </c>
      <c r="D32" s="9" t="str">
        <f>"Q" &amp;ROUNDUP(MONTH(SalesDataTable[[#This Row],[Order Date]]),0)</f>
        <v>Q1</v>
      </c>
      <c r="E32" s="9">
        <f>MONTH(SalesDataTable[[#This Row],[Order Date]])</f>
        <v>1</v>
      </c>
      <c r="F32" s="8" t="str">
        <f>TEXT(SalesDataTable[[#This Row],[Order Date]],"mmm")</f>
        <v>Jan</v>
      </c>
      <c r="G32" s="8" t="s">
        <v>0</v>
      </c>
      <c r="H32" s="8" t="s">
        <v>36</v>
      </c>
      <c r="I32" s="8" t="s">
        <v>8</v>
      </c>
      <c r="J32" s="8" t="s">
        <v>16</v>
      </c>
      <c r="K32" s="8" t="s">
        <v>23</v>
      </c>
      <c r="L32" s="8" t="s">
        <v>24</v>
      </c>
      <c r="M32" s="3">
        <v>5</v>
      </c>
      <c r="N32" s="10">
        <v>344.88</v>
      </c>
      <c r="O32" s="11">
        <v>0.15</v>
      </c>
      <c r="P32" s="10">
        <v>190.66</v>
      </c>
      <c r="Q32" s="10">
        <f t="shared" si="0"/>
        <v>1465.74</v>
      </c>
      <c r="R32" s="10">
        <f t="shared" si="1"/>
        <v>953.3</v>
      </c>
      <c r="S32" s="10">
        <f t="shared" si="2"/>
        <v>512.44000000000005</v>
      </c>
      <c r="T32" s="2">
        <f t="shared" si="3"/>
        <v>0.34961180018284282</v>
      </c>
      <c r="U32" s="3">
        <f>YEAR(SalesDataTable[[#This Row],[Order Date]])</f>
        <v>2026</v>
      </c>
      <c r="V32" s="2" t="str">
        <f>"Q"&amp;ROUNDUP(MONTH(SalesDataTable[[#This Row],[Order Date]])/3,0)</f>
        <v>Q1</v>
      </c>
      <c r="W32" s="3">
        <f>MONTH(SalesDataTable[[#This Row],[Order Date]])</f>
        <v>1</v>
      </c>
      <c r="X32" s="2" t="str">
        <f>TEXT(SalesDataTable[[#This Row],[Order Date]],"mmm")</f>
        <v>Jan</v>
      </c>
    </row>
    <row r="33" spans="1:24" ht="15.6">
      <c r="A33" s="6">
        <v>450</v>
      </c>
      <c r="B33" s="7">
        <v>46030</v>
      </c>
      <c r="C33" s="8">
        <f>YEAR(SalesDataTable[[#This Row],[Order Date]])</f>
        <v>2026</v>
      </c>
      <c r="D33" s="9" t="str">
        <f>"Q" &amp;ROUNDUP(MONTH(SalesDataTable[[#This Row],[Order Date]]),0)</f>
        <v>Q1</v>
      </c>
      <c r="E33" s="9">
        <f>MONTH(SalesDataTable[[#This Row],[Order Date]])</f>
        <v>1</v>
      </c>
      <c r="F33" s="8" t="str">
        <f>TEXT(SalesDataTable[[#This Row],[Order Date]],"mmm")</f>
        <v>Jan</v>
      </c>
      <c r="G33" s="8" t="s">
        <v>11</v>
      </c>
      <c r="H33" s="8" t="s">
        <v>18</v>
      </c>
      <c r="I33" s="8" t="s">
        <v>19</v>
      </c>
      <c r="J33" s="8" t="s">
        <v>13</v>
      </c>
      <c r="K33" s="8" t="s">
        <v>9</v>
      </c>
      <c r="L33" s="8" t="s">
        <v>10</v>
      </c>
      <c r="M33" s="3">
        <v>2</v>
      </c>
      <c r="N33" s="10">
        <v>94.06</v>
      </c>
      <c r="O33" s="11">
        <v>0.15</v>
      </c>
      <c r="P33" s="10">
        <v>46.33</v>
      </c>
      <c r="Q33" s="10">
        <f t="shared" si="0"/>
        <v>159.90199999999999</v>
      </c>
      <c r="R33" s="10">
        <f t="shared" si="1"/>
        <v>92.66</v>
      </c>
      <c r="S33" s="10">
        <f t="shared" si="2"/>
        <v>67.24199999999999</v>
      </c>
      <c r="T33" s="2">
        <f t="shared" si="3"/>
        <v>0.42052006854198193</v>
      </c>
      <c r="U33" s="3">
        <f>YEAR(SalesDataTable[[#This Row],[Order Date]])</f>
        <v>2026</v>
      </c>
      <c r="V33" s="2" t="str">
        <f>"Q"&amp;ROUNDUP(MONTH(SalesDataTable[[#This Row],[Order Date]])/3,0)</f>
        <v>Q1</v>
      </c>
      <c r="W33" s="3">
        <f>MONTH(SalesDataTable[[#This Row],[Order Date]])</f>
        <v>1</v>
      </c>
      <c r="X33" s="2" t="str">
        <f>TEXT(SalesDataTable[[#This Row],[Order Date]],"mmm")</f>
        <v>Jan</v>
      </c>
    </row>
    <row r="34" spans="1:24" ht="15.6">
      <c r="A34" s="6">
        <v>4397</v>
      </c>
      <c r="B34" s="7">
        <v>46030</v>
      </c>
      <c r="C34" s="8">
        <f>YEAR(SalesDataTable[[#This Row],[Order Date]])</f>
        <v>2026</v>
      </c>
      <c r="D34" s="9" t="str">
        <f>"Q" &amp;ROUNDUP(MONTH(SalesDataTable[[#This Row],[Order Date]]),0)</f>
        <v>Q1</v>
      </c>
      <c r="E34" s="9">
        <f>MONTH(SalesDataTable[[#This Row],[Order Date]])</f>
        <v>1</v>
      </c>
      <c r="F34" s="8" t="str">
        <f>TEXT(SalesDataTable[[#This Row],[Order Date]],"mmm")</f>
        <v>Jan</v>
      </c>
      <c r="G34" s="8" t="s">
        <v>0</v>
      </c>
      <c r="H34" s="8" t="s">
        <v>1</v>
      </c>
      <c r="I34" s="8" t="s">
        <v>2</v>
      </c>
      <c r="J34" s="8" t="s">
        <v>16</v>
      </c>
      <c r="K34" s="8" t="s">
        <v>9</v>
      </c>
      <c r="L34" s="8" t="s">
        <v>46</v>
      </c>
      <c r="M34" s="3">
        <v>1</v>
      </c>
      <c r="N34" s="10">
        <v>72.38</v>
      </c>
      <c r="O34" s="11">
        <v>0</v>
      </c>
      <c r="P34" s="10">
        <v>31.65</v>
      </c>
      <c r="Q34" s="10">
        <f t="shared" si="0"/>
        <v>72.38</v>
      </c>
      <c r="R34" s="10">
        <f t="shared" si="1"/>
        <v>31.65</v>
      </c>
      <c r="S34" s="10">
        <f t="shared" si="2"/>
        <v>40.729999999999997</v>
      </c>
      <c r="T34" s="2">
        <f t="shared" si="3"/>
        <v>0.56272450953302011</v>
      </c>
      <c r="U34" s="3">
        <f>YEAR(SalesDataTable[[#This Row],[Order Date]])</f>
        <v>2026</v>
      </c>
      <c r="V34" s="2" t="str">
        <f>"Q"&amp;ROUNDUP(MONTH(SalesDataTable[[#This Row],[Order Date]])/3,0)</f>
        <v>Q1</v>
      </c>
      <c r="W34" s="3">
        <f>MONTH(SalesDataTable[[#This Row],[Order Date]])</f>
        <v>1</v>
      </c>
      <c r="X34" s="2" t="str">
        <f>TEXT(SalesDataTable[[#This Row],[Order Date]],"mmm")</f>
        <v>Jan</v>
      </c>
    </row>
    <row r="35" spans="1:24" ht="15.6">
      <c r="A35" s="6">
        <v>4798</v>
      </c>
      <c r="B35" s="7">
        <v>46030</v>
      </c>
      <c r="C35" s="8">
        <f>YEAR(SalesDataTable[[#This Row],[Order Date]])</f>
        <v>2026</v>
      </c>
      <c r="D35" s="9" t="str">
        <f>"Q" &amp;ROUNDUP(MONTH(SalesDataTable[[#This Row],[Order Date]]),0)</f>
        <v>Q1</v>
      </c>
      <c r="E35" s="9">
        <f>MONTH(SalesDataTable[[#This Row],[Order Date]])</f>
        <v>1</v>
      </c>
      <c r="F35" s="8" t="str">
        <f>TEXT(SalesDataTable[[#This Row],[Order Date]],"mmm")</f>
        <v>Jan</v>
      </c>
      <c r="G35" s="8" t="s">
        <v>6</v>
      </c>
      <c r="H35" s="8" t="s">
        <v>27</v>
      </c>
      <c r="I35" s="8" t="s">
        <v>2</v>
      </c>
      <c r="J35" s="8" t="s">
        <v>13</v>
      </c>
      <c r="K35" s="8" t="s">
        <v>9</v>
      </c>
      <c r="L35" s="8" t="s">
        <v>37</v>
      </c>
      <c r="M35" s="3">
        <v>1</v>
      </c>
      <c r="N35" s="10">
        <v>153.69</v>
      </c>
      <c r="O35" s="11">
        <v>0</v>
      </c>
      <c r="P35" s="10">
        <v>77.47</v>
      </c>
      <c r="Q35" s="10">
        <f t="shared" si="0"/>
        <v>153.69</v>
      </c>
      <c r="R35" s="10">
        <f t="shared" si="1"/>
        <v>77.47</v>
      </c>
      <c r="S35" s="10">
        <f t="shared" si="2"/>
        <v>76.22</v>
      </c>
      <c r="T35" s="2">
        <f t="shared" si="3"/>
        <v>0.49593337237295854</v>
      </c>
      <c r="U35" s="3">
        <f>YEAR(SalesDataTable[[#This Row],[Order Date]])</f>
        <v>2026</v>
      </c>
      <c r="V35" s="2" t="str">
        <f>"Q"&amp;ROUNDUP(MONTH(SalesDataTable[[#This Row],[Order Date]])/3,0)</f>
        <v>Q1</v>
      </c>
      <c r="W35" s="3">
        <f>MONTH(SalesDataTable[[#This Row],[Order Date]])</f>
        <v>1</v>
      </c>
      <c r="X35" s="2" t="str">
        <f>TEXT(SalesDataTable[[#This Row],[Order Date]],"mmm")</f>
        <v>Jan</v>
      </c>
    </row>
    <row r="36" spans="1:24" ht="15.6">
      <c r="A36" s="6">
        <v>136</v>
      </c>
      <c r="B36" s="7">
        <v>46031</v>
      </c>
      <c r="C36" s="8">
        <f>YEAR(SalesDataTable[[#This Row],[Order Date]])</f>
        <v>2026</v>
      </c>
      <c r="D36" s="9" t="str">
        <f>"Q" &amp;ROUNDUP(MONTH(SalesDataTable[[#This Row],[Order Date]]),0)</f>
        <v>Q1</v>
      </c>
      <c r="E36" s="9">
        <f>MONTH(SalesDataTable[[#This Row],[Order Date]])</f>
        <v>1</v>
      </c>
      <c r="F36" s="8" t="str">
        <f>TEXT(SalesDataTable[[#This Row],[Order Date]],"mmm")</f>
        <v>Jan</v>
      </c>
      <c r="G36" s="8" t="s">
        <v>20</v>
      </c>
      <c r="H36" s="8" t="s">
        <v>47</v>
      </c>
      <c r="I36" s="8" t="s">
        <v>8</v>
      </c>
      <c r="J36" s="8" t="s">
        <v>16</v>
      </c>
      <c r="K36" s="8" t="s">
        <v>14</v>
      </c>
      <c r="L36" s="8" t="s">
        <v>48</v>
      </c>
      <c r="M36" s="3">
        <v>15</v>
      </c>
      <c r="N36" s="10">
        <v>168.62</v>
      </c>
      <c r="O36" s="11">
        <v>0.05</v>
      </c>
      <c r="P36" s="10">
        <v>86.09</v>
      </c>
      <c r="Q36" s="10">
        <f t="shared" si="0"/>
        <v>2402.835</v>
      </c>
      <c r="R36" s="10">
        <f t="shared" si="1"/>
        <v>1291.3500000000001</v>
      </c>
      <c r="S36" s="10">
        <f t="shared" si="2"/>
        <v>1111.4849999999999</v>
      </c>
      <c r="T36" s="2">
        <f t="shared" si="3"/>
        <v>0.46257233642759488</v>
      </c>
      <c r="U36" s="3">
        <f>YEAR(SalesDataTable[[#This Row],[Order Date]])</f>
        <v>2026</v>
      </c>
      <c r="V36" s="2" t="str">
        <f>"Q"&amp;ROUNDUP(MONTH(SalesDataTable[[#This Row],[Order Date]])/3,0)</f>
        <v>Q1</v>
      </c>
      <c r="W36" s="3">
        <f>MONTH(SalesDataTable[[#This Row],[Order Date]])</f>
        <v>1</v>
      </c>
      <c r="X36" s="2" t="str">
        <f>TEXT(SalesDataTable[[#This Row],[Order Date]],"mmm")</f>
        <v>Jan</v>
      </c>
    </row>
    <row r="37" spans="1:24" ht="15.6">
      <c r="A37" s="6">
        <v>2782</v>
      </c>
      <c r="B37" s="7">
        <v>46031</v>
      </c>
      <c r="C37" s="8">
        <f>YEAR(SalesDataTable[[#This Row],[Order Date]])</f>
        <v>2026</v>
      </c>
      <c r="D37" s="9" t="str">
        <f>"Q" &amp;ROUNDUP(MONTH(SalesDataTable[[#This Row],[Order Date]]),0)</f>
        <v>Q1</v>
      </c>
      <c r="E37" s="9">
        <f>MONTH(SalesDataTable[[#This Row],[Order Date]])</f>
        <v>1</v>
      </c>
      <c r="F37" s="8" t="str">
        <f>TEXT(SalesDataTable[[#This Row],[Order Date]],"mmm")</f>
        <v>Jan</v>
      </c>
      <c r="G37" s="8" t="s">
        <v>20</v>
      </c>
      <c r="H37" s="8" t="s">
        <v>21</v>
      </c>
      <c r="I37" s="8" t="s">
        <v>2</v>
      </c>
      <c r="J37" s="8" t="s">
        <v>13</v>
      </c>
      <c r="K37" s="8" t="s">
        <v>9</v>
      </c>
      <c r="L37" s="8" t="s">
        <v>37</v>
      </c>
      <c r="M37" s="3">
        <v>1</v>
      </c>
      <c r="N37" s="10">
        <v>152.75</v>
      </c>
      <c r="O37" s="11">
        <v>0.05</v>
      </c>
      <c r="P37" s="10">
        <v>79.88</v>
      </c>
      <c r="Q37" s="10">
        <f t="shared" si="0"/>
        <v>145.11249999999998</v>
      </c>
      <c r="R37" s="10">
        <f t="shared" si="1"/>
        <v>79.88</v>
      </c>
      <c r="S37" s="10">
        <f t="shared" si="2"/>
        <v>65.232499999999987</v>
      </c>
      <c r="T37" s="2">
        <f t="shared" si="3"/>
        <v>0.44953053665259707</v>
      </c>
      <c r="U37" s="3">
        <f>YEAR(SalesDataTable[[#This Row],[Order Date]])</f>
        <v>2026</v>
      </c>
      <c r="V37" s="2" t="str">
        <f>"Q"&amp;ROUNDUP(MONTH(SalesDataTable[[#This Row],[Order Date]])/3,0)</f>
        <v>Q1</v>
      </c>
      <c r="W37" s="3">
        <f>MONTH(SalesDataTable[[#This Row],[Order Date]])</f>
        <v>1</v>
      </c>
      <c r="X37" s="2" t="str">
        <f>TEXT(SalesDataTable[[#This Row],[Order Date]],"mmm")</f>
        <v>Jan</v>
      </c>
    </row>
    <row r="38" spans="1:24" ht="15.6">
      <c r="A38" s="6">
        <v>4704</v>
      </c>
      <c r="B38" s="7">
        <v>46031</v>
      </c>
      <c r="C38" s="8">
        <f>YEAR(SalesDataTable[[#This Row],[Order Date]])</f>
        <v>2026</v>
      </c>
      <c r="D38" s="9" t="str">
        <f>"Q" &amp;ROUNDUP(MONTH(SalesDataTable[[#This Row],[Order Date]]),0)</f>
        <v>Q1</v>
      </c>
      <c r="E38" s="9">
        <f>MONTH(SalesDataTable[[#This Row],[Order Date]])</f>
        <v>1</v>
      </c>
      <c r="F38" s="8" t="str">
        <f>TEXT(SalesDataTable[[#This Row],[Order Date]],"mmm")</f>
        <v>Jan</v>
      </c>
      <c r="G38" s="8" t="s">
        <v>6</v>
      </c>
      <c r="H38" s="8" t="s">
        <v>49</v>
      </c>
      <c r="I38" s="8" t="s">
        <v>28</v>
      </c>
      <c r="J38" s="8" t="s">
        <v>13</v>
      </c>
      <c r="K38" s="8" t="s">
        <v>34</v>
      </c>
      <c r="L38" s="8" t="s">
        <v>42</v>
      </c>
      <c r="M38" s="3">
        <v>2</v>
      </c>
      <c r="N38" s="10">
        <v>36.72</v>
      </c>
      <c r="O38" s="11">
        <v>0.05</v>
      </c>
      <c r="P38" s="10">
        <v>14.15</v>
      </c>
      <c r="Q38" s="10">
        <f t="shared" si="0"/>
        <v>69.768000000000001</v>
      </c>
      <c r="R38" s="10">
        <f t="shared" si="1"/>
        <v>28.3</v>
      </c>
      <c r="S38" s="10">
        <f t="shared" si="2"/>
        <v>41.468000000000004</v>
      </c>
      <c r="T38" s="2">
        <f t="shared" si="3"/>
        <v>0.59436991170737308</v>
      </c>
      <c r="U38" s="3">
        <f>YEAR(SalesDataTable[[#This Row],[Order Date]])</f>
        <v>2026</v>
      </c>
      <c r="V38" s="2" t="str">
        <f>"Q"&amp;ROUNDUP(MONTH(SalesDataTable[[#This Row],[Order Date]])/3,0)</f>
        <v>Q1</v>
      </c>
      <c r="W38" s="3">
        <f>MONTH(SalesDataTable[[#This Row],[Order Date]])</f>
        <v>1</v>
      </c>
      <c r="X38" s="2" t="str">
        <f>TEXT(SalesDataTable[[#This Row],[Order Date]],"mmm")</f>
        <v>Jan</v>
      </c>
    </row>
    <row r="39" spans="1:24" ht="15.6">
      <c r="A39" s="6">
        <v>69</v>
      </c>
      <c r="B39" s="7">
        <v>46032</v>
      </c>
      <c r="C39" s="8">
        <f>YEAR(SalesDataTable[[#This Row],[Order Date]])</f>
        <v>2026</v>
      </c>
      <c r="D39" s="9" t="str">
        <f>"Q" &amp;ROUNDUP(MONTH(SalesDataTable[[#This Row],[Order Date]]),0)</f>
        <v>Q1</v>
      </c>
      <c r="E39" s="9">
        <f>MONTH(SalesDataTable[[#This Row],[Order Date]])</f>
        <v>1</v>
      </c>
      <c r="F39" s="8" t="str">
        <f>TEXT(SalesDataTable[[#This Row],[Order Date]],"mmm")</f>
        <v>Jan</v>
      </c>
      <c r="G39" s="8" t="s">
        <v>0</v>
      </c>
      <c r="H39" s="8" t="s">
        <v>50</v>
      </c>
      <c r="I39" s="8" t="s">
        <v>2</v>
      </c>
      <c r="J39" s="8" t="s">
        <v>3</v>
      </c>
      <c r="K39" s="8" t="s">
        <v>9</v>
      </c>
      <c r="L39" s="8" t="s">
        <v>17</v>
      </c>
      <c r="M39" s="3">
        <v>6</v>
      </c>
      <c r="N39" s="10">
        <v>141.31</v>
      </c>
      <c r="O39" s="11">
        <v>0.05</v>
      </c>
      <c r="P39" s="10">
        <v>79.349999999999994</v>
      </c>
      <c r="Q39" s="10">
        <f t="shared" si="0"/>
        <v>805.46699999999998</v>
      </c>
      <c r="R39" s="10">
        <f t="shared" si="1"/>
        <v>476.09999999999997</v>
      </c>
      <c r="S39" s="10">
        <f t="shared" si="2"/>
        <v>329.36700000000002</v>
      </c>
      <c r="T39" s="2">
        <f t="shared" si="3"/>
        <v>0.4089143316858419</v>
      </c>
      <c r="U39" s="3">
        <f>YEAR(SalesDataTable[[#This Row],[Order Date]])</f>
        <v>2026</v>
      </c>
      <c r="V39" s="2" t="str">
        <f>"Q"&amp;ROUNDUP(MONTH(SalesDataTable[[#This Row],[Order Date]])/3,0)</f>
        <v>Q1</v>
      </c>
      <c r="W39" s="3">
        <f>MONTH(SalesDataTable[[#This Row],[Order Date]])</f>
        <v>1</v>
      </c>
      <c r="X39" s="2" t="str">
        <f>TEXT(SalesDataTable[[#This Row],[Order Date]],"mmm")</f>
        <v>Jan</v>
      </c>
    </row>
    <row r="40" spans="1:24" ht="15.6">
      <c r="A40" s="6">
        <v>490</v>
      </c>
      <c r="B40" s="7">
        <v>46032</v>
      </c>
      <c r="C40" s="8">
        <f>YEAR(SalesDataTable[[#This Row],[Order Date]])</f>
        <v>2026</v>
      </c>
      <c r="D40" s="9" t="str">
        <f>"Q" &amp;ROUNDUP(MONTH(SalesDataTable[[#This Row],[Order Date]]),0)</f>
        <v>Q1</v>
      </c>
      <c r="E40" s="9">
        <f>MONTH(SalesDataTable[[#This Row],[Order Date]])</f>
        <v>1</v>
      </c>
      <c r="F40" s="8" t="str">
        <f>TEXT(SalesDataTable[[#This Row],[Order Date]],"mmm")</f>
        <v>Jan</v>
      </c>
      <c r="G40" s="8" t="s">
        <v>11</v>
      </c>
      <c r="H40" s="8" t="s">
        <v>39</v>
      </c>
      <c r="I40" s="8" t="s">
        <v>2</v>
      </c>
      <c r="J40" s="8" t="s">
        <v>16</v>
      </c>
      <c r="K40" s="8" t="s">
        <v>23</v>
      </c>
      <c r="L40" s="8" t="s">
        <v>51</v>
      </c>
      <c r="M40" s="3">
        <v>2</v>
      </c>
      <c r="N40" s="10">
        <v>121.23</v>
      </c>
      <c r="O40" s="11">
        <v>0</v>
      </c>
      <c r="P40" s="10">
        <v>59.66</v>
      </c>
      <c r="Q40" s="10">
        <f t="shared" si="0"/>
        <v>242.46</v>
      </c>
      <c r="R40" s="10">
        <f t="shared" si="1"/>
        <v>119.32</v>
      </c>
      <c r="S40" s="10">
        <f t="shared" si="2"/>
        <v>123.14000000000001</v>
      </c>
      <c r="T40" s="2">
        <f t="shared" si="3"/>
        <v>0.50787758805576178</v>
      </c>
      <c r="U40" s="3">
        <f>YEAR(SalesDataTable[[#This Row],[Order Date]])</f>
        <v>2026</v>
      </c>
      <c r="V40" s="2" t="str">
        <f>"Q"&amp;ROUNDUP(MONTH(SalesDataTable[[#This Row],[Order Date]])/3,0)</f>
        <v>Q1</v>
      </c>
      <c r="W40" s="3">
        <f>MONTH(SalesDataTable[[#This Row],[Order Date]])</f>
        <v>1</v>
      </c>
      <c r="X40" s="2" t="str">
        <f>TEXT(SalesDataTable[[#This Row],[Order Date]],"mmm")</f>
        <v>Jan</v>
      </c>
    </row>
    <row r="41" spans="1:24" ht="15.6">
      <c r="A41" s="6">
        <v>3685</v>
      </c>
      <c r="B41" s="7">
        <v>46032</v>
      </c>
      <c r="C41" s="8">
        <f>YEAR(SalesDataTable[[#This Row],[Order Date]])</f>
        <v>2026</v>
      </c>
      <c r="D41" s="9" t="str">
        <f>"Q" &amp;ROUNDUP(MONTH(SalesDataTable[[#This Row],[Order Date]]),0)</f>
        <v>Q1</v>
      </c>
      <c r="E41" s="9">
        <f>MONTH(SalesDataTable[[#This Row],[Order Date]])</f>
        <v>1</v>
      </c>
      <c r="F41" s="8" t="str">
        <f>TEXT(SalesDataTable[[#This Row],[Order Date]],"mmm")</f>
        <v>Jan</v>
      </c>
      <c r="G41" s="8" t="s">
        <v>20</v>
      </c>
      <c r="H41" s="8" t="s">
        <v>33</v>
      </c>
      <c r="I41" s="8" t="s">
        <v>2</v>
      </c>
      <c r="J41" s="8" t="s">
        <v>13</v>
      </c>
      <c r="K41" s="8" t="s">
        <v>14</v>
      </c>
      <c r="L41" s="8" t="s">
        <v>48</v>
      </c>
      <c r="M41" s="3">
        <v>3</v>
      </c>
      <c r="N41" s="10">
        <v>161.58000000000001</v>
      </c>
      <c r="O41" s="11">
        <v>0</v>
      </c>
      <c r="P41" s="10">
        <v>85.58</v>
      </c>
      <c r="Q41" s="10">
        <f t="shared" si="0"/>
        <v>484.74</v>
      </c>
      <c r="R41" s="10">
        <f t="shared" si="1"/>
        <v>256.74</v>
      </c>
      <c r="S41" s="10">
        <f t="shared" si="2"/>
        <v>228</v>
      </c>
      <c r="T41" s="2">
        <f t="shared" si="3"/>
        <v>0.47035524198539425</v>
      </c>
      <c r="U41" s="3">
        <f>YEAR(SalesDataTable[[#This Row],[Order Date]])</f>
        <v>2026</v>
      </c>
      <c r="V41" s="2" t="str">
        <f>"Q"&amp;ROUNDUP(MONTH(SalesDataTable[[#This Row],[Order Date]])/3,0)</f>
        <v>Q1</v>
      </c>
      <c r="W41" s="3">
        <f>MONTH(SalesDataTable[[#This Row],[Order Date]])</f>
        <v>1</v>
      </c>
      <c r="X41" s="2" t="str">
        <f>TEXT(SalesDataTable[[#This Row],[Order Date]],"mmm")</f>
        <v>Jan</v>
      </c>
    </row>
    <row r="42" spans="1:24" ht="15.6">
      <c r="A42" s="6">
        <v>3796</v>
      </c>
      <c r="B42" s="7">
        <v>46032</v>
      </c>
      <c r="C42" s="8">
        <f>YEAR(SalesDataTable[[#This Row],[Order Date]])</f>
        <v>2026</v>
      </c>
      <c r="D42" s="9" t="str">
        <f>"Q" &amp;ROUNDUP(MONTH(SalesDataTable[[#This Row],[Order Date]]),0)</f>
        <v>Q1</v>
      </c>
      <c r="E42" s="9">
        <f>MONTH(SalesDataTable[[#This Row],[Order Date]])</f>
        <v>1</v>
      </c>
      <c r="F42" s="8" t="str">
        <f>TEXT(SalesDataTable[[#This Row],[Order Date]],"mmm")</f>
        <v>Jan</v>
      </c>
      <c r="G42" s="8" t="s">
        <v>20</v>
      </c>
      <c r="H42" s="8" t="s">
        <v>33</v>
      </c>
      <c r="I42" s="8" t="s">
        <v>19</v>
      </c>
      <c r="J42" s="8" t="s">
        <v>3</v>
      </c>
      <c r="K42" s="8" t="s">
        <v>14</v>
      </c>
      <c r="L42" s="8" t="s">
        <v>48</v>
      </c>
      <c r="M42" s="3">
        <v>2</v>
      </c>
      <c r="N42" s="10">
        <v>166.84</v>
      </c>
      <c r="O42" s="11">
        <v>0</v>
      </c>
      <c r="P42" s="10">
        <v>88.67</v>
      </c>
      <c r="Q42" s="10">
        <f t="shared" si="0"/>
        <v>333.68</v>
      </c>
      <c r="R42" s="10">
        <f t="shared" si="1"/>
        <v>177.34</v>
      </c>
      <c r="S42" s="10">
        <f t="shared" si="2"/>
        <v>156.34</v>
      </c>
      <c r="T42" s="2">
        <f t="shared" si="3"/>
        <v>0.4685327259649964</v>
      </c>
      <c r="U42" s="3">
        <f>YEAR(SalesDataTable[[#This Row],[Order Date]])</f>
        <v>2026</v>
      </c>
      <c r="V42" s="2" t="str">
        <f>"Q"&amp;ROUNDUP(MONTH(SalesDataTable[[#This Row],[Order Date]])/3,0)</f>
        <v>Q1</v>
      </c>
      <c r="W42" s="3">
        <f>MONTH(SalesDataTable[[#This Row],[Order Date]])</f>
        <v>1</v>
      </c>
      <c r="X42" s="2" t="str">
        <f>TEXT(SalesDataTable[[#This Row],[Order Date]],"mmm")</f>
        <v>Jan</v>
      </c>
    </row>
    <row r="43" spans="1:24" ht="15.6">
      <c r="A43" s="6">
        <v>387</v>
      </c>
      <c r="B43" s="7">
        <v>46033</v>
      </c>
      <c r="C43" s="8">
        <f>YEAR(SalesDataTable[[#This Row],[Order Date]])</f>
        <v>2026</v>
      </c>
      <c r="D43" s="9" t="str">
        <f>"Q" &amp;ROUNDUP(MONTH(SalesDataTable[[#This Row],[Order Date]]),0)</f>
        <v>Q1</v>
      </c>
      <c r="E43" s="9">
        <f>MONTH(SalesDataTable[[#This Row],[Order Date]])</f>
        <v>1</v>
      </c>
      <c r="F43" s="8" t="str">
        <f>TEXT(SalesDataTable[[#This Row],[Order Date]],"mmm")</f>
        <v>Jan</v>
      </c>
      <c r="G43" s="8" t="s">
        <v>11</v>
      </c>
      <c r="H43" s="8" t="s">
        <v>25</v>
      </c>
      <c r="I43" s="8" t="s">
        <v>2</v>
      </c>
      <c r="J43" s="8" t="s">
        <v>3</v>
      </c>
      <c r="K43" s="8" t="s">
        <v>9</v>
      </c>
      <c r="L43" s="8" t="s">
        <v>37</v>
      </c>
      <c r="M43" s="3">
        <v>1</v>
      </c>
      <c r="N43" s="10">
        <v>150.96</v>
      </c>
      <c r="O43" s="11">
        <v>0</v>
      </c>
      <c r="P43" s="10">
        <v>77.5</v>
      </c>
      <c r="Q43" s="10">
        <f t="shared" si="0"/>
        <v>150.96</v>
      </c>
      <c r="R43" s="10">
        <f t="shared" si="1"/>
        <v>77.5</v>
      </c>
      <c r="S43" s="10">
        <f t="shared" si="2"/>
        <v>73.460000000000008</v>
      </c>
      <c r="T43" s="2">
        <f t="shared" si="3"/>
        <v>0.48661897191308956</v>
      </c>
      <c r="U43" s="3">
        <f>YEAR(SalesDataTable[[#This Row],[Order Date]])</f>
        <v>2026</v>
      </c>
      <c r="V43" s="2" t="str">
        <f>"Q"&amp;ROUNDUP(MONTH(SalesDataTable[[#This Row],[Order Date]])/3,0)</f>
        <v>Q1</v>
      </c>
      <c r="W43" s="3">
        <f>MONTH(SalesDataTable[[#This Row],[Order Date]])</f>
        <v>1</v>
      </c>
      <c r="X43" s="2" t="str">
        <f>TEXT(SalesDataTable[[#This Row],[Order Date]],"mmm")</f>
        <v>Jan</v>
      </c>
    </row>
    <row r="44" spans="1:24" ht="15.6">
      <c r="A44" s="6">
        <v>2796</v>
      </c>
      <c r="B44" s="7">
        <v>46033</v>
      </c>
      <c r="C44" s="8">
        <f>YEAR(SalesDataTable[[#This Row],[Order Date]])</f>
        <v>2026</v>
      </c>
      <c r="D44" s="9" t="str">
        <f>"Q" &amp;ROUNDUP(MONTH(SalesDataTable[[#This Row],[Order Date]]),0)</f>
        <v>Q1</v>
      </c>
      <c r="E44" s="9">
        <f>MONTH(SalesDataTable[[#This Row],[Order Date]])</f>
        <v>1</v>
      </c>
      <c r="F44" s="8" t="str">
        <f>TEXT(SalesDataTable[[#This Row],[Order Date]],"mmm")</f>
        <v>Jan</v>
      </c>
      <c r="G44" s="8" t="s">
        <v>20</v>
      </c>
      <c r="H44" s="8" t="s">
        <v>31</v>
      </c>
      <c r="I44" s="8" t="s">
        <v>19</v>
      </c>
      <c r="J44" s="8" t="s">
        <v>3</v>
      </c>
      <c r="K44" s="8" t="s">
        <v>14</v>
      </c>
      <c r="L44" s="8" t="s">
        <v>15</v>
      </c>
      <c r="M44" s="3">
        <v>3</v>
      </c>
      <c r="N44" s="10">
        <v>36.33</v>
      </c>
      <c r="O44" s="11">
        <v>0.05</v>
      </c>
      <c r="P44" s="10">
        <v>13.27</v>
      </c>
      <c r="Q44" s="10">
        <f t="shared" si="0"/>
        <v>103.54049999999999</v>
      </c>
      <c r="R44" s="10">
        <f t="shared" si="1"/>
        <v>39.81</v>
      </c>
      <c r="S44" s="10">
        <f t="shared" si="2"/>
        <v>63.730499999999992</v>
      </c>
      <c r="T44" s="2">
        <f t="shared" si="3"/>
        <v>0.61551277036521934</v>
      </c>
      <c r="U44" s="3">
        <f>YEAR(SalesDataTable[[#This Row],[Order Date]])</f>
        <v>2026</v>
      </c>
      <c r="V44" s="2" t="str">
        <f>"Q"&amp;ROUNDUP(MONTH(SalesDataTable[[#This Row],[Order Date]])/3,0)</f>
        <v>Q1</v>
      </c>
      <c r="W44" s="3">
        <f>MONTH(SalesDataTable[[#This Row],[Order Date]])</f>
        <v>1</v>
      </c>
      <c r="X44" s="2" t="str">
        <f>TEXT(SalesDataTable[[#This Row],[Order Date]],"mmm")</f>
        <v>Jan</v>
      </c>
    </row>
    <row r="45" spans="1:24" ht="15.6">
      <c r="A45" s="6">
        <v>3703</v>
      </c>
      <c r="B45" s="7">
        <v>46033</v>
      </c>
      <c r="C45" s="8">
        <f>YEAR(SalesDataTable[[#This Row],[Order Date]])</f>
        <v>2026</v>
      </c>
      <c r="D45" s="9" t="str">
        <f>"Q" &amp;ROUNDUP(MONTH(SalesDataTable[[#This Row],[Order Date]]),0)</f>
        <v>Q1</v>
      </c>
      <c r="E45" s="9">
        <f>MONTH(SalesDataTable[[#This Row],[Order Date]])</f>
        <v>1</v>
      </c>
      <c r="F45" s="8" t="str">
        <f>TEXT(SalesDataTable[[#This Row],[Order Date]],"mmm")</f>
        <v>Jan</v>
      </c>
      <c r="G45" s="8" t="s">
        <v>20</v>
      </c>
      <c r="H45" s="8" t="s">
        <v>33</v>
      </c>
      <c r="I45" s="8" t="s">
        <v>2</v>
      </c>
      <c r="J45" s="8" t="s">
        <v>3</v>
      </c>
      <c r="K45" s="8" t="s">
        <v>14</v>
      </c>
      <c r="L45" s="8" t="s">
        <v>15</v>
      </c>
      <c r="M45" s="3">
        <v>1</v>
      </c>
      <c r="N45" s="10">
        <v>35.340000000000003</v>
      </c>
      <c r="O45" s="11">
        <v>0.1</v>
      </c>
      <c r="P45" s="10">
        <v>13.36</v>
      </c>
      <c r="Q45" s="10">
        <f t="shared" si="0"/>
        <v>31.806000000000004</v>
      </c>
      <c r="R45" s="10">
        <f t="shared" si="1"/>
        <v>13.36</v>
      </c>
      <c r="S45" s="10">
        <f t="shared" si="2"/>
        <v>18.446000000000005</v>
      </c>
      <c r="T45" s="2">
        <f t="shared" si="3"/>
        <v>0.5799534678991386</v>
      </c>
      <c r="U45" s="3">
        <f>YEAR(SalesDataTable[[#This Row],[Order Date]])</f>
        <v>2026</v>
      </c>
      <c r="V45" s="2" t="str">
        <f>"Q"&amp;ROUNDUP(MONTH(SalesDataTable[[#This Row],[Order Date]])/3,0)</f>
        <v>Q1</v>
      </c>
      <c r="W45" s="3">
        <f>MONTH(SalesDataTable[[#This Row],[Order Date]])</f>
        <v>1</v>
      </c>
      <c r="X45" s="2" t="str">
        <f>TEXT(SalesDataTable[[#This Row],[Order Date]],"mmm")</f>
        <v>Jan</v>
      </c>
    </row>
    <row r="46" spans="1:24" ht="15.6">
      <c r="A46" s="6">
        <v>4674</v>
      </c>
      <c r="B46" s="7">
        <v>46033</v>
      </c>
      <c r="C46" s="8">
        <f>YEAR(SalesDataTable[[#This Row],[Order Date]])</f>
        <v>2026</v>
      </c>
      <c r="D46" s="9" t="str">
        <f>"Q" &amp;ROUNDUP(MONTH(SalesDataTable[[#This Row],[Order Date]]),0)</f>
        <v>Q1</v>
      </c>
      <c r="E46" s="9">
        <f>MONTH(SalesDataTable[[#This Row],[Order Date]])</f>
        <v>1</v>
      </c>
      <c r="F46" s="8" t="str">
        <f>TEXT(SalesDataTable[[#This Row],[Order Date]],"mmm")</f>
        <v>Jan</v>
      </c>
      <c r="G46" s="8" t="s">
        <v>20</v>
      </c>
      <c r="H46" s="8" t="s">
        <v>33</v>
      </c>
      <c r="I46" s="8" t="s">
        <v>2</v>
      </c>
      <c r="J46" s="8" t="s">
        <v>3</v>
      </c>
      <c r="K46" s="8" t="s">
        <v>14</v>
      </c>
      <c r="L46" s="8" t="s">
        <v>32</v>
      </c>
      <c r="M46" s="3">
        <v>2</v>
      </c>
      <c r="N46" s="10">
        <v>46.27</v>
      </c>
      <c r="O46" s="11">
        <v>0</v>
      </c>
      <c r="P46" s="10">
        <v>18.23</v>
      </c>
      <c r="Q46" s="10">
        <f t="shared" si="0"/>
        <v>92.54</v>
      </c>
      <c r="R46" s="10">
        <f t="shared" si="1"/>
        <v>36.46</v>
      </c>
      <c r="S46" s="10">
        <f t="shared" si="2"/>
        <v>56.080000000000005</v>
      </c>
      <c r="T46" s="2">
        <f t="shared" si="3"/>
        <v>0.60600821266479366</v>
      </c>
      <c r="U46" s="3">
        <f>YEAR(SalesDataTable[[#This Row],[Order Date]])</f>
        <v>2026</v>
      </c>
      <c r="V46" s="2" t="str">
        <f>"Q"&amp;ROUNDUP(MONTH(SalesDataTable[[#This Row],[Order Date]])/3,0)</f>
        <v>Q1</v>
      </c>
      <c r="W46" s="3">
        <f>MONTH(SalesDataTable[[#This Row],[Order Date]])</f>
        <v>1</v>
      </c>
      <c r="X46" s="2" t="str">
        <f>TEXT(SalesDataTable[[#This Row],[Order Date]],"mmm")</f>
        <v>Jan</v>
      </c>
    </row>
    <row r="47" spans="1:24" ht="15.6">
      <c r="A47" s="6">
        <v>4789</v>
      </c>
      <c r="B47" s="7">
        <v>46033</v>
      </c>
      <c r="C47" s="8">
        <f>YEAR(SalesDataTable[[#This Row],[Order Date]])</f>
        <v>2026</v>
      </c>
      <c r="D47" s="9" t="str">
        <f>"Q" &amp;ROUNDUP(MONTH(SalesDataTable[[#This Row],[Order Date]]),0)</f>
        <v>Q1</v>
      </c>
      <c r="E47" s="9">
        <f>MONTH(SalesDataTable[[#This Row],[Order Date]])</f>
        <v>1</v>
      </c>
      <c r="F47" s="8" t="str">
        <f>TEXT(SalesDataTable[[#This Row],[Order Date]],"mmm")</f>
        <v>Jan</v>
      </c>
      <c r="G47" s="8" t="s">
        <v>20</v>
      </c>
      <c r="H47" s="8" t="s">
        <v>31</v>
      </c>
      <c r="I47" s="8" t="s">
        <v>2</v>
      </c>
      <c r="J47" s="8" t="s">
        <v>3</v>
      </c>
      <c r="K47" s="8" t="s">
        <v>4</v>
      </c>
      <c r="L47" s="8" t="s">
        <v>5</v>
      </c>
      <c r="M47" s="3">
        <v>1</v>
      </c>
      <c r="N47" s="10">
        <v>79.930000000000007</v>
      </c>
      <c r="O47" s="11">
        <v>0.05</v>
      </c>
      <c r="P47" s="10">
        <v>43.73</v>
      </c>
      <c r="Q47" s="10">
        <f t="shared" si="0"/>
        <v>75.933500000000009</v>
      </c>
      <c r="R47" s="10">
        <f t="shared" si="1"/>
        <v>43.73</v>
      </c>
      <c r="S47" s="10">
        <f t="shared" si="2"/>
        <v>32.203500000000012</v>
      </c>
      <c r="T47" s="2">
        <f t="shared" si="3"/>
        <v>0.42410135184075554</v>
      </c>
      <c r="U47" s="3">
        <f>YEAR(SalesDataTable[[#This Row],[Order Date]])</f>
        <v>2026</v>
      </c>
      <c r="V47" s="2" t="str">
        <f>"Q"&amp;ROUNDUP(MONTH(SalesDataTable[[#This Row],[Order Date]])/3,0)</f>
        <v>Q1</v>
      </c>
      <c r="W47" s="3">
        <f>MONTH(SalesDataTable[[#This Row],[Order Date]])</f>
        <v>1</v>
      </c>
      <c r="X47" s="2" t="str">
        <f>TEXT(SalesDataTable[[#This Row],[Order Date]],"mmm")</f>
        <v>Jan</v>
      </c>
    </row>
    <row r="48" spans="1:24" ht="15.6">
      <c r="A48" s="6">
        <v>804</v>
      </c>
      <c r="B48" s="7">
        <v>46034</v>
      </c>
      <c r="C48" s="8">
        <f>YEAR(SalesDataTable[[#This Row],[Order Date]])</f>
        <v>2026</v>
      </c>
      <c r="D48" s="9" t="str">
        <f>"Q" &amp;ROUNDUP(MONTH(SalesDataTable[[#This Row],[Order Date]]),0)</f>
        <v>Q1</v>
      </c>
      <c r="E48" s="9">
        <f>MONTH(SalesDataTable[[#This Row],[Order Date]])</f>
        <v>1</v>
      </c>
      <c r="F48" s="8" t="str">
        <f>TEXT(SalesDataTable[[#This Row],[Order Date]],"mmm")</f>
        <v>Jan</v>
      </c>
      <c r="G48" s="8" t="s">
        <v>6</v>
      </c>
      <c r="H48" s="8" t="s">
        <v>43</v>
      </c>
      <c r="I48" s="8" t="s">
        <v>19</v>
      </c>
      <c r="J48" s="8" t="s">
        <v>13</v>
      </c>
      <c r="K48" s="8" t="s">
        <v>9</v>
      </c>
      <c r="L48" s="8" t="s">
        <v>17</v>
      </c>
      <c r="M48" s="3">
        <v>1</v>
      </c>
      <c r="N48" s="10">
        <v>141.25</v>
      </c>
      <c r="O48" s="11">
        <v>0</v>
      </c>
      <c r="P48" s="10">
        <v>78.72</v>
      </c>
      <c r="Q48" s="10">
        <f t="shared" si="0"/>
        <v>141.25</v>
      </c>
      <c r="R48" s="10">
        <f t="shared" si="1"/>
        <v>78.72</v>
      </c>
      <c r="S48" s="10">
        <f t="shared" si="2"/>
        <v>62.53</v>
      </c>
      <c r="T48" s="2">
        <f t="shared" si="3"/>
        <v>0.44269026548672569</v>
      </c>
      <c r="U48" s="3">
        <f>YEAR(SalesDataTable[[#This Row],[Order Date]])</f>
        <v>2026</v>
      </c>
      <c r="V48" s="2" t="str">
        <f>"Q"&amp;ROUNDUP(MONTH(SalesDataTable[[#This Row],[Order Date]])/3,0)</f>
        <v>Q1</v>
      </c>
      <c r="W48" s="3">
        <f>MONTH(SalesDataTable[[#This Row],[Order Date]])</f>
        <v>1</v>
      </c>
      <c r="X48" s="2" t="str">
        <f>TEXT(SalesDataTable[[#This Row],[Order Date]],"mmm")</f>
        <v>Jan</v>
      </c>
    </row>
    <row r="49" spans="1:24" ht="15.6">
      <c r="A49" s="6">
        <v>1780</v>
      </c>
      <c r="B49" s="7">
        <v>46034</v>
      </c>
      <c r="C49" s="8">
        <f>YEAR(SalesDataTable[[#This Row],[Order Date]])</f>
        <v>2026</v>
      </c>
      <c r="D49" s="9" t="str">
        <f>"Q" &amp;ROUNDUP(MONTH(SalesDataTable[[#This Row],[Order Date]]),0)</f>
        <v>Q1</v>
      </c>
      <c r="E49" s="9">
        <f>MONTH(SalesDataTable[[#This Row],[Order Date]])</f>
        <v>1</v>
      </c>
      <c r="F49" s="8" t="str">
        <f>TEXT(SalesDataTable[[#This Row],[Order Date]],"mmm")</f>
        <v>Jan</v>
      </c>
      <c r="G49" s="8" t="s">
        <v>20</v>
      </c>
      <c r="H49" s="8" t="s">
        <v>33</v>
      </c>
      <c r="I49" s="8" t="s">
        <v>2</v>
      </c>
      <c r="J49" s="8" t="s">
        <v>3</v>
      </c>
      <c r="K49" s="8" t="s">
        <v>4</v>
      </c>
      <c r="L49" s="8" t="s">
        <v>30</v>
      </c>
      <c r="M49" s="3">
        <v>2</v>
      </c>
      <c r="N49" s="10">
        <v>103.64</v>
      </c>
      <c r="O49" s="11">
        <v>0.1</v>
      </c>
      <c r="P49" s="10">
        <v>50.96</v>
      </c>
      <c r="Q49" s="10">
        <f t="shared" si="0"/>
        <v>186.55199999999999</v>
      </c>
      <c r="R49" s="10">
        <f t="shared" si="1"/>
        <v>101.92</v>
      </c>
      <c r="S49" s="10">
        <f t="shared" si="2"/>
        <v>84.631999999999991</v>
      </c>
      <c r="T49" s="2">
        <f t="shared" si="3"/>
        <v>0.45366439384193147</v>
      </c>
      <c r="U49" s="3">
        <f>YEAR(SalesDataTable[[#This Row],[Order Date]])</f>
        <v>2026</v>
      </c>
      <c r="V49" s="2" t="str">
        <f>"Q"&amp;ROUNDUP(MONTH(SalesDataTable[[#This Row],[Order Date]])/3,0)</f>
        <v>Q1</v>
      </c>
      <c r="W49" s="3">
        <f>MONTH(SalesDataTable[[#This Row],[Order Date]])</f>
        <v>1</v>
      </c>
      <c r="X49" s="2" t="str">
        <f>TEXT(SalesDataTable[[#This Row],[Order Date]],"mmm")</f>
        <v>Jan</v>
      </c>
    </row>
    <row r="50" spans="1:24" ht="15.6">
      <c r="A50" s="6">
        <v>2844</v>
      </c>
      <c r="B50" s="7">
        <v>46034</v>
      </c>
      <c r="C50" s="8">
        <f>YEAR(SalesDataTable[[#This Row],[Order Date]])</f>
        <v>2026</v>
      </c>
      <c r="D50" s="9" t="str">
        <f>"Q" &amp;ROUNDUP(MONTH(SalesDataTable[[#This Row],[Order Date]]),0)</f>
        <v>Q1</v>
      </c>
      <c r="E50" s="9">
        <f>MONTH(SalesDataTable[[#This Row],[Order Date]])</f>
        <v>1</v>
      </c>
      <c r="F50" s="8" t="str">
        <f>TEXT(SalesDataTable[[#This Row],[Order Date]],"mmm")</f>
        <v>Jan</v>
      </c>
      <c r="G50" s="8" t="s">
        <v>0</v>
      </c>
      <c r="H50" s="8" t="s">
        <v>1</v>
      </c>
      <c r="I50" s="8" t="s">
        <v>2</v>
      </c>
      <c r="J50" s="8" t="s">
        <v>13</v>
      </c>
      <c r="K50" s="8" t="s">
        <v>14</v>
      </c>
      <c r="L50" s="8" t="s">
        <v>44</v>
      </c>
      <c r="M50" s="3">
        <v>1</v>
      </c>
      <c r="N50" s="10">
        <v>136.18</v>
      </c>
      <c r="O50" s="11">
        <v>0</v>
      </c>
      <c r="P50" s="10">
        <v>68.34</v>
      </c>
      <c r="Q50" s="10">
        <f t="shared" si="0"/>
        <v>136.18</v>
      </c>
      <c r="R50" s="10">
        <f t="shared" si="1"/>
        <v>68.34</v>
      </c>
      <c r="S50" s="10">
        <f t="shared" si="2"/>
        <v>67.84</v>
      </c>
      <c r="T50" s="2">
        <f t="shared" si="3"/>
        <v>0.498164194448524</v>
      </c>
      <c r="U50" s="3">
        <f>YEAR(SalesDataTable[[#This Row],[Order Date]])</f>
        <v>2026</v>
      </c>
      <c r="V50" s="2" t="str">
        <f>"Q"&amp;ROUNDUP(MONTH(SalesDataTable[[#This Row],[Order Date]])/3,0)</f>
        <v>Q1</v>
      </c>
      <c r="W50" s="3">
        <f>MONTH(SalesDataTable[[#This Row],[Order Date]])</f>
        <v>1</v>
      </c>
      <c r="X50" s="2" t="str">
        <f>TEXT(SalesDataTable[[#This Row],[Order Date]],"mmm")</f>
        <v>Jan</v>
      </c>
    </row>
    <row r="51" spans="1:24" ht="15.6">
      <c r="A51" s="6">
        <v>3068</v>
      </c>
      <c r="B51" s="7">
        <v>46034</v>
      </c>
      <c r="C51" s="8">
        <f>YEAR(SalesDataTable[[#This Row],[Order Date]])</f>
        <v>2026</v>
      </c>
      <c r="D51" s="9" t="str">
        <f>"Q" &amp;ROUNDUP(MONTH(SalesDataTable[[#This Row],[Order Date]]),0)</f>
        <v>Q1</v>
      </c>
      <c r="E51" s="9">
        <f>MONTH(SalesDataTable[[#This Row],[Order Date]])</f>
        <v>1</v>
      </c>
      <c r="F51" s="8" t="str">
        <f>TEXT(SalesDataTable[[#This Row],[Order Date]],"mmm")</f>
        <v>Jan</v>
      </c>
      <c r="G51" s="8" t="s">
        <v>11</v>
      </c>
      <c r="H51" s="8" t="s">
        <v>12</v>
      </c>
      <c r="I51" s="8" t="s">
        <v>28</v>
      </c>
      <c r="J51" s="8" t="s">
        <v>13</v>
      </c>
      <c r="K51" s="8" t="s">
        <v>34</v>
      </c>
      <c r="L51" s="8" t="s">
        <v>42</v>
      </c>
      <c r="M51" s="3">
        <v>1</v>
      </c>
      <c r="N51" s="10">
        <v>36.43</v>
      </c>
      <c r="O51" s="11">
        <v>0</v>
      </c>
      <c r="P51" s="10">
        <v>14.33</v>
      </c>
      <c r="Q51" s="10">
        <f t="shared" si="0"/>
        <v>36.43</v>
      </c>
      <c r="R51" s="10">
        <f t="shared" si="1"/>
        <v>14.33</v>
      </c>
      <c r="S51" s="10">
        <f t="shared" si="2"/>
        <v>22.1</v>
      </c>
      <c r="T51" s="2">
        <f t="shared" si="3"/>
        <v>0.60664287674993145</v>
      </c>
      <c r="U51" s="3">
        <f>YEAR(SalesDataTable[[#This Row],[Order Date]])</f>
        <v>2026</v>
      </c>
      <c r="V51" s="2" t="str">
        <f>"Q"&amp;ROUNDUP(MONTH(SalesDataTable[[#This Row],[Order Date]])/3,0)</f>
        <v>Q1</v>
      </c>
      <c r="W51" s="3">
        <f>MONTH(SalesDataTable[[#This Row],[Order Date]])</f>
        <v>1</v>
      </c>
      <c r="X51" s="2" t="str">
        <f>TEXT(SalesDataTable[[#This Row],[Order Date]],"mmm")</f>
        <v>Jan</v>
      </c>
    </row>
    <row r="52" spans="1:24" ht="15.6">
      <c r="A52" s="6">
        <v>3096</v>
      </c>
      <c r="B52" s="7">
        <v>46034</v>
      </c>
      <c r="C52" s="8">
        <f>YEAR(SalesDataTable[[#This Row],[Order Date]])</f>
        <v>2026</v>
      </c>
      <c r="D52" s="9" t="str">
        <f>"Q" &amp;ROUNDUP(MONTH(SalesDataTable[[#This Row],[Order Date]]),0)</f>
        <v>Q1</v>
      </c>
      <c r="E52" s="9">
        <f>MONTH(SalesDataTable[[#This Row],[Order Date]])</f>
        <v>1</v>
      </c>
      <c r="F52" s="8" t="str">
        <f>TEXT(SalesDataTable[[#This Row],[Order Date]],"mmm")</f>
        <v>Jan</v>
      </c>
      <c r="G52" s="8" t="s">
        <v>20</v>
      </c>
      <c r="H52" s="8" t="s">
        <v>31</v>
      </c>
      <c r="I52" s="8" t="s">
        <v>2</v>
      </c>
      <c r="J52" s="8" t="s">
        <v>13</v>
      </c>
      <c r="K52" s="8" t="s">
        <v>34</v>
      </c>
      <c r="L52" s="8" t="s">
        <v>45</v>
      </c>
      <c r="M52" s="3">
        <v>2</v>
      </c>
      <c r="N52" s="10">
        <v>50.51</v>
      </c>
      <c r="O52" s="11">
        <v>0.1</v>
      </c>
      <c r="P52" s="10">
        <v>21.84</v>
      </c>
      <c r="Q52" s="10">
        <f t="shared" si="0"/>
        <v>90.917999999999992</v>
      </c>
      <c r="R52" s="10">
        <f t="shared" si="1"/>
        <v>43.68</v>
      </c>
      <c r="S52" s="10">
        <f t="shared" si="2"/>
        <v>47.237999999999992</v>
      </c>
      <c r="T52" s="2">
        <f t="shared" si="3"/>
        <v>0.5195670824259222</v>
      </c>
      <c r="U52" s="3">
        <f>YEAR(SalesDataTable[[#This Row],[Order Date]])</f>
        <v>2026</v>
      </c>
      <c r="V52" s="2" t="str">
        <f>"Q"&amp;ROUNDUP(MONTH(SalesDataTable[[#This Row],[Order Date]])/3,0)</f>
        <v>Q1</v>
      </c>
      <c r="W52" s="3">
        <f>MONTH(SalesDataTable[[#This Row],[Order Date]])</f>
        <v>1</v>
      </c>
      <c r="X52" s="2" t="str">
        <f>TEXT(SalesDataTable[[#This Row],[Order Date]],"mmm")</f>
        <v>Jan</v>
      </c>
    </row>
    <row r="53" spans="1:24" ht="15.6">
      <c r="A53" s="6">
        <v>3129</v>
      </c>
      <c r="B53" s="7">
        <v>46034</v>
      </c>
      <c r="C53" s="8">
        <f>YEAR(SalesDataTable[[#This Row],[Order Date]])</f>
        <v>2026</v>
      </c>
      <c r="D53" s="9" t="str">
        <f>"Q" &amp;ROUNDUP(MONTH(SalesDataTable[[#This Row],[Order Date]]),0)</f>
        <v>Q1</v>
      </c>
      <c r="E53" s="9">
        <f>MONTH(SalesDataTable[[#This Row],[Order Date]])</f>
        <v>1</v>
      </c>
      <c r="F53" s="8" t="str">
        <f>TEXT(SalesDataTable[[#This Row],[Order Date]],"mmm")</f>
        <v>Jan</v>
      </c>
      <c r="G53" s="8" t="s">
        <v>20</v>
      </c>
      <c r="H53" s="8" t="s">
        <v>47</v>
      </c>
      <c r="I53" s="8" t="s">
        <v>19</v>
      </c>
      <c r="J53" s="8" t="s">
        <v>3</v>
      </c>
      <c r="K53" s="8" t="s">
        <v>34</v>
      </c>
      <c r="L53" s="8" t="s">
        <v>38</v>
      </c>
      <c r="M53" s="3">
        <v>1</v>
      </c>
      <c r="N53" s="10">
        <v>123</v>
      </c>
      <c r="O53" s="11">
        <v>0</v>
      </c>
      <c r="P53" s="10">
        <v>67.3</v>
      </c>
      <c r="Q53" s="10">
        <f t="shared" si="0"/>
        <v>123</v>
      </c>
      <c r="R53" s="10">
        <f t="shared" si="1"/>
        <v>67.3</v>
      </c>
      <c r="S53" s="10">
        <f t="shared" si="2"/>
        <v>55.7</v>
      </c>
      <c r="T53" s="2">
        <f t="shared" si="3"/>
        <v>0.45284552845528458</v>
      </c>
      <c r="U53" s="3">
        <f>YEAR(SalesDataTable[[#This Row],[Order Date]])</f>
        <v>2026</v>
      </c>
      <c r="V53" s="2" t="str">
        <f>"Q"&amp;ROUNDUP(MONTH(SalesDataTable[[#This Row],[Order Date]])/3,0)</f>
        <v>Q1</v>
      </c>
      <c r="W53" s="3">
        <f>MONTH(SalesDataTable[[#This Row],[Order Date]])</f>
        <v>1</v>
      </c>
      <c r="X53" s="2" t="str">
        <f>TEXT(SalesDataTable[[#This Row],[Order Date]],"mmm")</f>
        <v>Jan</v>
      </c>
    </row>
    <row r="54" spans="1:24" ht="15.6">
      <c r="A54" s="6">
        <v>3948</v>
      </c>
      <c r="B54" s="7">
        <v>46034</v>
      </c>
      <c r="C54" s="8">
        <f>YEAR(SalesDataTable[[#This Row],[Order Date]])</f>
        <v>2026</v>
      </c>
      <c r="D54" s="9" t="str">
        <f>"Q" &amp;ROUNDUP(MONTH(SalesDataTable[[#This Row],[Order Date]]),0)</f>
        <v>Q1</v>
      </c>
      <c r="E54" s="9">
        <f>MONTH(SalesDataTable[[#This Row],[Order Date]])</f>
        <v>1</v>
      </c>
      <c r="F54" s="8" t="str">
        <f>TEXT(SalesDataTable[[#This Row],[Order Date]],"mmm")</f>
        <v>Jan</v>
      </c>
      <c r="G54" s="8" t="s">
        <v>6</v>
      </c>
      <c r="H54" s="8" t="s">
        <v>49</v>
      </c>
      <c r="I54" s="8" t="s">
        <v>2</v>
      </c>
      <c r="J54" s="8" t="s">
        <v>13</v>
      </c>
      <c r="K54" s="8" t="s">
        <v>9</v>
      </c>
      <c r="L54" s="8" t="s">
        <v>46</v>
      </c>
      <c r="M54" s="3">
        <v>2</v>
      </c>
      <c r="N54" s="10">
        <v>72.239999999999995</v>
      </c>
      <c r="O54" s="11">
        <v>0</v>
      </c>
      <c r="P54" s="10">
        <v>32.94</v>
      </c>
      <c r="Q54" s="10">
        <f t="shared" si="0"/>
        <v>144.47999999999999</v>
      </c>
      <c r="R54" s="10">
        <f t="shared" si="1"/>
        <v>65.88</v>
      </c>
      <c r="S54" s="10">
        <f t="shared" si="2"/>
        <v>78.599999999999994</v>
      </c>
      <c r="T54" s="2">
        <f t="shared" si="3"/>
        <v>0.54401993355481726</v>
      </c>
      <c r="U54" s="3">
        <f>YEAR(SalesDataTable[[#This Row],[Order Date]])</f>
        <v>2026</v>
      </c>
      <c r="V54" s="2" t="str">
        <f>"Q"&amp;ROUNDUP(MONTH(SalesDataTable[[#This Row],[Order Date]])/3,0)</f>
        <v>Q1</v>
      </c>
      <c r="W54" s="3">
        <f>MONTH(SalesDataTable[[#This Row],[Order Date]])</f>
        <v>1</v>
      </c>
      <c r="X54" s="2" t="str">
        <f>TEXT(SalesDataTable[[#This Row],[Order Date]],"mmm")</f>
        <v>Jan</v>
      </c>
    </row>
    <row r="55" spans="1:24" ht="15.6">
      <c r="A55" s="6">
        <v>5036</v>
      </c>
      <c r="B55" s="7">
        <v>46034</v>
      </c>
      <c r="C55" s="8">
        <f>YEAR(SalesDataTable[[#This Row],[Order Date]])</f>
        <v>2026</v>
      </c>
      <c r="D55" s="9" t="str">
        <f>"Q" &amp;ROUNDUP(MONTH(SalesDataTable[[#This Row],[Order Date]]),0)</f>
        <v>Q1</v>
      </c>
      <c r="E55" s="9">
        <f>MONTH(SalesDataTable[[#This Row],[Order Date]])</f>
        <v>1</v>
      </c>
      <c r="F55" s="8" t="str">
        <f>TEXT(SalesDataTable[[#This Row],[Order Date]],"mmm")</f>
        <v>Jan</v>
      </c>
      <c r="G55" s="8" t="s">
        <v>11</v>
      </c>
      <c r="H55" s="8" t="s">
        <v>18</v>
      </c>
      <c r="I55" s="8" t="s">
        <v>19</v>
      </c>
      <c r="J55" s="8" t="s">
        <v>3</v>
      </c>
      <c r="K55" s="8" t="s">
        <v>9</v>
      </c>
      <c r="L55" s="8" t="s">
        <v>37</v>
      </c>
      <c r="M55" s="3">
        <v>1</v>
      </c>
      <c r="N55" s="10">
        <v>151.11000000000001</v>
      </c>
      <c r="O55" s="11">
        <v>0.15</v>
      </c>
      <c r="P55" s="10">
        <v>79.650000000000006</v>
      </c>
      <c r="Q55" s="10">
        <f t="shared" si="0"/>
        <v>128.4435</v>
      </c>
      <c r="R55" s="10">
        <f t="shared" si="1"/>
        <v>79.650000000000006</v>
      </c>
      <c r="S55" s="10">
        <f t="shared" si="2"/>
        <v>48.793499999999995</v>
      </c>
      <c r="T55" s="2">
        <f t="shared" si="3"/>
        <v>0.37988298356865075</v>
      </c>
      <c r="U55" s="3">
        <f>YEAR(SalesDataTable[[#This Row],[Order Date]])</f>
        <v>2026</v>
      </c>
      <c r="V55" s="2" t="str">
        <f>"Q"&amp;ROUNDUP(MONTH(SalesDataTable[[#This Row],[Order Date]])/3,0)</f>
        <v>Q1</v>
      </c>
      <c r="W55" s="3">
        <f>MONTH(SalesDataTable[[#This Row],[Order Date]])</f>
        <v>1</v>
      </c>
      <c r="X55" s="2" t="str">
        <f>TEXT(SalesDataTable[[#This Row],[Order Date]],"mmm")</f>
        <v>Jan</v>
      </c>
    </row>
    <row r="56" spans="1:24" ht="15.6">
      <c r="A56" s="6">
        <v>2681</v>
      </c>
      <c r="B56" s="7">
        <v>46035</v>
      </c>
      <c r="C56" s="8">
        <f>YEAR(SalesDataTable[[#This Row],[Order Date]])</f>
        <v>2026</v>
      </c>
      <c r="D56" s="9" t="str">
        <f>"Q" &amp;ROUNDUP(MONTH(SalesDataTable[[#This Row],[Order Date]]),0)</f>
        <v>Q1</v>
      </c>
      <c r="E56" s="9">
        <f>MONTH(SalesDataTable[[#This Row],[Order Date]])</f>
        <v>1</v>
      </c>
      <c r="F56" s="8" t="str">
        <f>TEXT(SalesDataTable[[#This Row],[Order Date]],"mmm")</f>
        <v>Jan</v>
      </c>
      <c r="G56" s="8" t="s">
        <v>20</v>
      </c>
      <c r="H56" s="8" t="s">
        <v>21</v>
      </c>
      <c r="I56" s="8" t="s">
        <v>2</v>
      </c>
      <c r="J56" s="8" t="s">
        <v>13</v>
      </c>
      <c r="K56" s="8" t="s">
        <v>9</v>
      </c>
      <c r="L56" s="8" t="s">
        <v>10</v>
      </c>
      <c r="M56" s="3">
        <v>1</v>
      </c>
      <c r="N56" s="10">
        <v>94.32</v>
      </c>
      <c r="O56" s="11">
        <v>0</v>
      </c>
      <c r="P56" s="10">
        <v>45.93</v>
      </c>
      <c r="Q56" s="10">
        <f t="shared" si="0"/>
        <v>94.32</v>
      </c>
      <c r="R56" s="10">
        <f t="shared" si="1"/>
        <v>45.93</v>
      </c>
      <c r="S56" s="10">
        <f t="shared" si="2"/>
        <v>48.389999999999993</v>
      </c>
      <c r="T56" s="2">
        <f t="shared" si="3"/>
        <v>0.51304071246819338</v>
      </c>
      <c r="U56" s="3">
        <f>YEAR(SalesDataTable[[#This Row],[Order Date]])</f>
        <v>2026</v>
      </c>
      <c r="V56" s="2" t="str">
        <f>"Q"&amp;ROUNDUP(MONTH(SalesDataTable[[#This Row],[Order Date]])/3,0)</f>
        <v>Q1</v>
      </c>
      <c r="W56" s="3">
        <f>MONTH(SalesDataTable[[#This Row],[Order Date]])</f>
        <v>1</v>
      </c>
      <c r="X56" s="2" t="str">
        <f>TEXT(SalesDataTable[[#This Row],[Order Date]],"mmm")</f>
        <v>Jan</v>
      </c>
    </row>
    <row r="57" spans="1:24" ht="15.6">
      <c r="A57" s="6">
        <v>5101</v>
      </c>
      <c r="B57" s="7">
        <v>46035</v>
      </c>
      <c r="C57" s="8">
        <f>YEAR(SalesDataTable[[#This Row],[Order Date]])</f>
        <v>2026</v>
      </c>
      <c r="D57" s="9" t="str">
        <f>"Q" &amp;ROUNDUP(MONTH(SalesDataTable[[#This Row],[Order Date]]),0)</f>
        <v>Q1</v>
      </c>
      <c r="E57" s="9">
        <f>MONTH(SalesDataTable[[#This Row],[Order Date]])</f>
        <v>1</v>
      </c>
      <c r="F57" s="8" t="str">
        <f>TEXT(SalesDataTable[[#This Row],[Order Date]],"mmm")</f>
        <v>Jan</v>
      </c>
      <c r="G57" s="8" t="s">
        <v>6</v>
      </c>
      <c r="H57" s="8" t="s">
        <v>43</v>
      </c>
      <c r="I57" s="8" t="s">
        <v>2</v>
      </c>
      <c r="J57" s="8" t="s">
        <v>3</v>
      </c>
      <c r="K57" s="8" t="s">
        <v>4</v>
      </c>
      <c r="L57" s="8" t="s">
        <v>22</v>
      </c>
      <c r="M57" s="3">
        <v>3</v>
      </c>
      <c r="N57" s="10">
        <v>51.52</v>
      </c>
      <c r="O57" s="11">
        <v>0</v>
      </c>
      <c r="P57" s="10">
        <v>21.92</v>
      </c>
      <c r="Q57" s="10">
        <f t="shared" si="0"/>
        <v>154.56</v>
      </c>
      <c r="R57" s="10">
        <f t="shared" si="1"/>
        <v>65.760000000000005</v>
      </c>
      <c r="S57" s="10">
        <f t="shared" si="2"/>
        <v>88.8</v>
      </c>
      <c r="T57" s="2">
        <f t="shared" si="3"/>
        <v>0.57453416149068315</v>
      </c>
      <c r="U57" s="3">
        <f>YEAR(SalesDataTable[[#This Row],[Order Date]])</f>
        <v>2026</v>
      </c>
      <c r="V57" s="2" t="str">
        <f>"Q"&amp;ROUNDUP(MONTH(SalesDataTable[[#This Row],[Order Date]])/3,0)</f>
        <v>Q1</v>
      </c>
      <c r="W57" s="3">
        <f>MONTH(SalesDataTable[[#This Row],[Order Date]])</f>
        <v>1</v>
      </c>
      <c r="X57" s="2" t="str">
        <f>TEXT(SalesDataTable[[#This Row],[Order Date]],"mmm")</f>
        <v>Jan</v>
      </c>
    </row>
    <row r="58" spans="1:24" ht="15.6">
      <c r="A58" s="6">
        <v>3871</v>
      </c>
      <c r="B58" s="7">
        <v>46036</v>
      </c>
      <c r="C58" s="8">
        <f>YEAR(SalesDataTable[[#This Row],[Order Date]])</f>
        <v>2026</v>
      </c>
      <c r="D58" s="9" t="str">
        <f>"Q" &amp;ROUNDUP(MONTH(SalesDataTable[[#This Row],[Order Date]]),0)</f>
        <v>Q1</v>
      </c>
      <c r="E58" s="9">
        <f>MONTH(SalesDataTable[[#This Row],[Order Date]])</f>
        <v>1</v>
      </c>
      <c r="F58" s="8" t="str">
        <f>TEXT(SalesDataTable[[#This Row],[Order Date]],"mmm")</f>
        <v>Jan</v>
      </c>
      <c r="G58" s="8" t="s">
        <v>0</v>
      </c>
      <c r="H58" s="8" t="s">
        <v>50</v>
      </c>
      <c r="I58" s="8" t="s">
        <v>2</v>
      </c>
      <c r="J58" s="8" t="s">
        <v>13</v>
      </c>
      <c r="K58" s="8" t="s">
        <v>9</v>
      </c>
      <c r="L58" s="8" t="s">
        <v>17</v>
      </c>
      <c r="M58" s="3">
        <v>2</v>
      </c>
      <c r="N58" s="10">
        <v>146.4</v>
      </c>
      <c r="O58" s="11">
        <v>0.05</v>
      </c>
      <c r="P58" s="10">
        <v>81.72</v>
      </c>
      <c r="Q58" s="10">
        <f t="shared" si="0"/>
        <v>278.16000000000003</v>
      </c>
      <c r="R58" s="10">
        <f t="shared" si="1"/>
        <v>163.44</v>
      </c>
      <c r="S58" s="10">
        <f t="shared" si="2"/>
        <v>114.72000000000003</v>
      </c>
      <c r="T58" s="2">
        <f t="shared" si="3"/>
        <v>0.4124245038826575</v>
      </c>
      <c r="U58" s="3">
        <f>YEAR(SalesDataTable[[#This Row],[Order Date]])</f>
        <v>2026</v>
      </c>
      <c r="V58" s="2" t="str">
        <f>"Q"&amp;ROUNDUP(MONTH(SalesDataTable[[#This Row],[Order Date]])/3,0)</f>
        <v>Q1</v>
      </c>
      <c r="W58" s="3">
        <f>MONTH(SalesDataTable[[#This Row],[Order Date]])</f>
        <v>1</v>
      </c>
      <c r="X58" s="2" t="str">
        <f>TEXT(SalesDataTable[[#This Row],[Order Date]],"mmm")</f>
        <v>Jan</v>
      </c>
    </row>
    <row r="59" spans="1:24" ht="15.6">
      <c r="A59" s="6">
        <v>4643</v>
      </c>
      <c r="B59" s="7">
        <v>46036</v>
      </c>
      <c r="C59" s="8">
        <f>YEAR(SalesDataTable[[#This Row],[Order Date]])</f>
        <v>2026</v>
      </c>
      <c r="D59" s="9" t="str">
        <f>"Q" &amp;ROUNDUP(MONTH(SalesDataTable[[#This Row],[Order Date]]),0)</f>
        <v>Q1</v>
      </c>
      <c r="E59" s="9">
        <f>MONTH(SalesDataTable[[#This Row],[Order Date]])</f>
        <v>1</v>
      </c>
      <c r="F59" s="8" t="str">
        <f>TEXT(SalesDataTable[[#This Row],[Order Date]],"mmm")</f>
        <v>Jan</v>
      </c>
      <c r="G59" s="8" t="s">
        <v>0</v>
      </c>
      <c r="H59" s="8" t="s">
        <v>1</v>
      </c>
      <c r="I59" s="8" t="s">
        <v>8</v>
      </c>
      <c r="J59" s="8" t="s">
        <v>16</v>
      </c>
      <c r="K59" s="8" t="s">
        <v>14</v>
      </c>
      <c r="L59" s="8" t="s">
        <v>32</v>
      </c>
      <c r="M59" s="3">
        <v>3</v>
      </c>
      <c r="N59" s="10">
        <v>47.32</v>
      </c>
      <c r="O59" s="11">
        <v>0.1</v>
      </c>
      <c r="P59" s="10">
        <v>18.420000000000002</v>
      </c>
      <c r="Q59" s="10">
        <f t="shared" si="0"/>
        <v>127.76400000000001</v>
      </c>
      <c r="R59" s="10">
        <f t="shared" si="1"/>
        <v>55.260000000000005</v>
      </c>
      <c r="S59" s="10">
        <f t="shared" si="2"/>
        <v>72.504000000000005</v>
      </c>
      <c r="T59" s="2">
        <f t="shared" si="3"/>
        <v>0.56748379825302897</v>
      </c>
      <c r="U59" s="3">
        <f>YEAR(SalesDataTable[[#This Row],[Order Date]])</f>
        <v>2026</v>
      </c>
      <c r="V59" s="2" t="str">
        <f>"Q"&amp;ROUNDUP(MONTH(SalesDataTable[[#This Row],[Order Date]])/3,0)</f>
        <v>Q1</v>
      </c>
      <c r="W59" s="3">
        <f>MONTH(SalesDataTable[[#This Row],[Order Date]])</f>
        <v>1</v>
      </c>
      <c r="X59" s="2" t="str">
        <f>TEXT(SalesDataTable[[#This Row],[Order Date]],"mmm")</f>
        <v>Jan</v>
      </c>
    </row>
    <row r="60" spans="1:24" ht="15.6">
      <c r="A60" s="6">
        <v>4703</v>
      </c>
      <c r="B60" s="7">
        <v>46036</v>
      </c>
      <c r="C60" s="8">
        <f>YEAR(SalesDataTable[[#This Row],[Order Date]])</f>
        <v>2026</v>
      </c>
      <c r="D60" s="9" t="str">
        <f>"Q" &amp;ROUNDUP(MONTH(SalesDataTable[[#This Row],[Order Date]]),0)</f>
        <v>Q1</v>
      </c>
      <c r="E60" s="9">
        <f>MONTH(SalesDataTable[[#This Row],[Order Date]])</f>
        <v>1</v>
      </c>
      <c r="F60" s="8" t="str">
        <f>TEXT(SalesDataTable[[#This Row],[Order Date]],"mmm")</f>
        <v>Jan</v>
      </c>
      <c r="G60" s="8" t="s">
        <v>20</v>
      </c>
      <c r="H60" s="8" t="s">
        <v>47</v>
      </c>
      <c r="I60" s="8" t="s">
        <v>19</v>
      </c>
      <c r="J60" s="8" t="s">
        <v>16</v>
      </c>
      <c r="K60" s="8" t="s">
        <v>34</v>
      </c>
      <c r="L60" s="8" t="s">
        <v>35</v>
      </c>
      <c r="M60" s="3">
        <v>2</v>
      </c>
      <c r="N60" s="10">
        <v>40.450000000000003</v>
      </c>
      <c r="O60" s="11">
        <v>0.05</v>
      </c>
      <c r="P60" s="10">
        <v>15.14</v>
      </c>
      <c r="Q60" s="10">
        <f t="shared" si="0"/>
        <v>76.855000000000004</v>
      </c>
      <c r="R60" s="10">
        <f t="shared" si="1"/>
        <v>30.28</v>
      </c>
      <c r="S60" s="10">
        <f t="shared" si="2"/>
        <v>46.575000000000003</v>
      </c>
      <c r="T60" s="2">
        <f t="shared" si="3"/>
        <v>0.60601132001821612</v>
      </c>
      <c r="U60" s="3">
        <f>YEAR(SalesDataTable[[#This Row],[Order Date]])</f>
        <v>2026</v>
      </c>
      <c r="V60" s="2" t="str">
        <f>"Q"&amp;ROUNDUP(MONTH(SalesDataTable[[#This Row],[Order Date]])/3,0)</f>
        <v>Q1</v>
      </c>
      <c r="W60" s="3">
        <f>MONTH(SalesDataTable[[#This Row],[Order Date]])</f>
        <v>1</v>
      </c>
      <c r="X60" s="2" t="str">
        <f>TEXT(SalesDataTable[[#This Row],[Order Date]],"mmm")</f>
        <v>Jan</v>
      </c>
    </row>
    <row r="61" spans="1:24" ht="15.6">
      <c r="A61" s="6">
        <v>5068</v>
      </c>
      <c r="B61" s="7">
        <v>46036</v>
      </c>
      <c r="C61" s="8">
        <f>YEAR(SalesDataTable[[#This Row],[Order Date]])</f>
        <v>2026</v>
      </c>
      <c r="D61" s="9" t="str">
        <f>"Q" &amp;ROUNDUP(MONTH(SalesDataTable[[#This Row],[Order Date]]),0)</f>
        <v>Q1</v>
      </c>
      <c r="E61" s="9">
        <f>MONTH(SalesDataTable[[#This Row],[Order Date]])</f>
        <v>1</v>
      </c>
      <c r="F61" s="8" t="str">
        <f>TEXT(SalesDataTable[[#This Row],[Order Date]],"mmm")</f>
        <v>Jan</v>
      </c>
      <c r="G61" s="8" t="s">
        <v>0</v>
      </c>
      <c r="H61" s="8" t="s">
        <v>1</v>
      </c>
      <c r="I61" s="8" t="s">
        <v>2</v>
      </c>
      <c r="J61" s="8" t="s">
        <v>3</v>
      </c>
      <c r="K61" s="8" t="s">
        <v>14</v>
      </c>
      <c r="L61" s="8" t="s">
        <v>32</v>
      </c>
      <c r="M61" s="3">
        <v>2</v>
      </c>
      <c r="N61" s="10">
        <v>47.05</v>
      </c>
      <c r="O61" s="11">
        <v>0.1</v>
      </c>
      <c r="P61" s="10">
        <v>18.8</v>
      </c>
      <c r="Q61" s="10">
        <f t="shared" si="0"/>
        <v>84.69</v>
      </c>
      <c r="R61" s="10">
        <f t="shared" si="1"/>
        <v>37.6</v>
      </c>
      <c r="S61" s="10">
        <f t="shared" si="2"/>
        <v>47.089999999999996</v>
      </c>
      <c r="T61" s="2">
        <f t="shared" si="3"/>
        <v>0.55602786633604906</v>
      </c>
      <c r="U61" s="3">
        <f>YEAR(SalesDataTable[[#This Row],[Order Date]])</f>
        <v>2026</v>
      </c>
      <c r="V61" s="2" t="str">
        <f>"Q"&amp;ROUNDUP(MONTH(SalesDataTable[[#This Row],[Order Date]])/3,0)</f>
        <v>Q1</v>
      </c>
      <c r="W61" s="3">
        <f>MONTH(SalesDataTable[[#This Row],[Order Date]])</f>
        <v>1</v>
      </c>
      <c r="X61" s="2" t="str">
        <f>TEXT(SalesDataTable[[#This Row],[Order Date]],"mmm")</f>
        <v>Jan</v>
      </c>
    </row>
    <row r="62" spans="1:24" ht="15.6">
      <c r="A62" s="6">
        <v>1539</v>
      </c>
      <c r="B62" s="7">
        <v>46037</v>
      </c>
      <c r="C62" s="8">
        <f>YEAR(SalesDataTable[[#This Row],[Order Date]])</f>
        <v>2026</v>
      </c>
      <c r="D62" s="9" t="str">
        <f>"Q" &amp;ROUNDUP(MONTH(SalesDataTable[[#This Row],[Order Date]]),0)</f>
        <v>Q1</v>
      </c>
      <c r="E62" s="9">
        <f>MONTH(SalesDataTable[[#This Row],[Order Date]])</f>
        <v>1</v>
      </c>
      <c r="F62" s="8" t="str">
        <f>TEXT(SalesDataTable[[#This Row],[Order Date]],"mmm")</f>
        <v>Jan</v>
      </c>
      <c r="G62" s="8" t="s">
        <v>20</v>
      </c>
      <c r="H62" s="8" t="s">
        <v>33</v>
      </c>
      <c r="I62" s="8" t="s">
        <v>19</v>
      </c>
      <c r="J62" s="8" t="s">
        <v>16</v>
      </c>
      <c r="K62" s="8" t="s">
        <v>34</v>
      </c>
      <c r="L62" s="8" t="s">
        <v>38</v>
      </c>
      <c r="M62" s="3">
        <v>3</v>
      </c>
      <c r="N62" s="10">
        <v>123.14</v>
      </c>
      <c r="O62" s="11">
        <v>0.05</v>
      </c>
      <c r="P62" s="10">
        <v>70.67</v>
      </c>
      <c r="Q62" s="10">
        <f t="shared" si="0"/>
        <v>350.94900000000001</v>
      </c>
      <c r="R62" s="10">
        <f t="shared" si="1"/>
        <v>212.01</v>
      </c>
      <c r="S62" s="10">
        <f t="shared" si="2"/>
        <v>138.93900000000002</v>
      </c>
      <c r="T62" s="2">
        <f t="shared" si="3"/>
        <v>0.39589513006163296</v>
      </c>
      <c r="U62" s="3">
        <f>YEAR(SalesDataTable[[#This Row],[Order Date]])</f>
        <v>2026</v>
      </c>
      <c r="V62" s="2" t="str">
        <f>"Q"&amp;ROUNDUP(MONTH(SalesDataTable[[#This Row],[Order Date]])/3,0)</f>
        <v>Q1</v>
      </c>
      <c r="W62" s="3">
        <f>MONTH(SalesDataTable[[#This Row],[Order Date]])</f>
        <v>1</v>
      </c>
      <c r="X62" s="2" t="str">
        <f>TEXT(SalesDataTable[[#This Row],[Order Date]],"mmm")</f>
        <v>Jan</v>
      </c>
    </row>
    <row r="63" spans="1:24" ht="15.6">
      <c r="A63" s="6">
        <v>1709</v>
      </c>
      <c r="B63" s="7">
        <v>46037</v>
      </c>
      <c r="C63" s="8">
        <f>YEAR(SalesDataTable[[#This Row],[Order Date]])</f>
        <v>2026</v>
      </c>
      <c r="D63" s="9" t="str">
        <f>"Q" &amp;ROUNDUP(MONTH(SalesDataTable[[#This Row],[Order Date]]),0)</f>
        <v>Q1</v>
      </c>
      <c r="E63" s="9">
        <f>MONTH(SalesDataTable[[#This Row],[Order Date]])</f>
        <v>1</v>
      </c>
      <c r="F63" s="8" t="str">
        <f>TEXT(SalesDataTable[[#This Row],[Order Date]],"mmm")</f>
        <v>Jan</v>
      </c>
      <c r="G63" s="8" t="s">
        <v>20</v>
      </c>
      <c r="H63" s="8" t="s">
        <v>47</v>
      </c>
      <c r="I63" s="8" t="s">
        <v>2</v>
      </c>
      <c r="J63" s="8" t="s">
        <v>3</v>
      </c>
      <c r="K63" s="8" t="s">
        <v>9</v>
      </c>
      <c r="L63" s="8" t="s">
        <v>37</v>
      </c>
      <c r="M63" s="3">
        <v>2</v>
      </c>
      <c r="N63" s="10">
        <v>151.33000000000001</v>
      </c>
      <c r="O63" s="11">
        <v>0.1</v>
      </c>
      <c r="P63" s="10">
        <v>78.44</v>
      </c>
      <c r="Q63" s="10">
        <f t="shared" si="0"/>
        <v>272.39400000000001</v>
      </c>
      <c r="R63" s="10">
        <f t="shared" si="1"/>
        <v>156.88</v>
      </c>
      <c r="S63" s="10">
        <f t="shared" si="2"/>
        <v>115.51400000000001</v>
      </c>
      <c r="T63" s="2">
        <f t="shared" si="3"/>
        <v>0.42406954631893512</v>
      </c>
      <c r="U63" s="3">
        <f>YEAR(SalesDataTable[[#This Row],[Order Date]])</f>
        <v>2026</v>
      </c>
      <c r="V63" s="2" t="str">
        <f>"Q"&amp;ROUNDUP(MONTH(SalesDataTable[[#This Row],[Order Date]])/3,0)</f>
        <v>Q1</v>
      </c>
      <c r="W63" s="3">
        <f>MONTH(SalesDataTable[[#This Row],[Order Date]])</f>
        <v>1</v>
      </c>
      <c r="X63" s="2" t="str">
        <f>TEXT(SalesDataTable[[#This Row],[Order Date]],"mmm")</f>
        <v>Jan</v>
      </c>
    </row>
    <row r="64" spans="1:24" ht="15.6">
      <c r="A64" s="6">
        <v>2702</v>
      </c>
      <c r="B64" s="7">
        <v>46037</v>
      </c>
      <c r="C64" s="8">
        <f>YEAR(SalesDataTable[[#This Row],[Order Date]])</f>
        <v>2026</v>
      </c>
      <c r="D64" s="9" t="str">
        <f>"Q" &amp;ROUNDUP(MONTH(SalesDataTable[[#This Row],[Order Date]]),0)</f>
        <v>Q1</v>
      </c>
      <c r="E64" s="9">
        <f>MONTH(SalesDataTable[[#This Row],[Order Date]])</f>
        <v>1</v>
      </c>
      <c r="F64" s="8" t="str">
        <f>TEXT(SalesDataTable[[#This Row],[Order Date]],"mmm")</f>
        <v>Jan</v>
      </c>
      <c r="G64" s="8" t="s">
        <v>6</v>
      </c>
      <c r="H64" s="8" t="s">
        <v>49</v>
      </c>
      <c r="I64" s="8" t="s">
        <v>2</v>
      </c>
      <c r="J64" s="8" t="s">
        <v>3</v>
      </c>
      <c r="K64" s="8" t="s">
        <v>9</v>
      </c>
      <c r="L64" s="8" t="s">
        <v>17</v>
      </c>
      <c r="M64" s="3">
        <v>5</v>
      </c>
      <c r="N64" s="10">
        <v>144.01</v>
      </c>
      <c r="O64" s="11">
        <v>0.05</v>
      </c>
      <c r="P64" s="10">
        <v>79.64</v>
      </c>
      <c r="Q64" s="10">
        <f t="shared" si="0"/>
        <v>684.0474999999999</v>
      </c>
      <c r="R64" s="10">
        <f t="shared" si="1"/>
        <v>398.2</v>
      </c>
      <c r="S64" s="10">
        <f t="shared" si="2"/>
        <v>285.84749999999991</v>
      </c>
      <c r="T64" s="2">
        <f t="shared" si="3"/>
        <v>0.41787668254032062</v>
      </c>
      <c r="U64" s="3">
        <f>YEAR(SalesDataTable[[#This Row],[Order Date]])</f>
        <v>2026</v>
      </c>
      <c r="V64" s="2" t="str">
        <f>"Q"&amp;ROUNDUP(MONTH(SalesDataTable[[#This Row],[Order Date]])/3,0)</f>
        <v>Q1</v>
      </c>
      <c r="W64" s="3">
        <f>MONTH(SalesDataTable[[#This Row],[Order Date]])</f>
        <v>1</v>
      </c>
      <c r="X64" s="2" t="str">
        <f>TEXT(SalesDataTable[[#This Row],[Order Date]],"mmm")</f>
        <v>Jan</v>
      </c>
    </row>
    <row r="65" spans="1:24" ht="15.6">
      <c r="A65" s="6">
        <v>3176</v>
      </c>
      <c r="B65" s="7">
        <v>46037</v>
      </c>
      <c r="C65" s="8">
        <f>YEAR(SalesDataTable[[#This Row],[Order Date]])</f>
        <v>2026</v>
      </c>
      <c r="D65" s="9" t="str">
        <f>"Q" &amp;ROUNDUP(MONTH(SalesDataTable[[#This Row],[Order Date]]),0)</f>
        <v>Q1</v>
      </c>
      <c r="E65" s="9">
        <f>MONTH(SalesDataTable[[#This Row],[Order Date]])</f>
        <v>1</v>
      </c>
      <c r="F65" s="8" t="str">
        <f>TEXT(SalesDataTable[[#This Row],[Order Date]],"mmm")</f>
        <v>Jan</v>
      </c>
      <c r="G65" s="8" t="s">
        <v>20</v>
      </c>
      <c r="H65" s="8" t="s">
        <v>33</v>
      </c>
      <c r="I65" s="8" t="s">
        <v>2</v>
      </c>
      <c r="J65" s="8" t="s">
        <v>3</v>
      </c>
      <c r="K65" s="8" t="s">
        <v>9</v>
      </c>
      <c r="L65" s="8" t="s">
        <v>10</v>
      </c>
      <c r="M65" s="3">
        <v>3</v>
      </c>
      <c r="N65" s="10">
        <v>91.19</v>
      </c>
      <c r="O65" s="11">
        <v>0</v>
      </c>
      <c r="P65" s="10">
        <v>44.47</v>
      </c>
      <c r="Q65" s="10">
        <f t="shared" si="0"/>
        <v>273.57</v>
      </c>
      <c r="R65" s="10">
        <f t="shared" si="1"/>
        <v>133.41</v>
      </c>
      <c r="S65" s="10">
        <f t="shared" si="2"/>
        <v>140.16</v>
      </c>
      <c r="T65" s="2">
        <f t="shared" si="3"/>
        <v>0.5123368790437548</v>
      </c>
      <c r="U65" s="3">
        <f>YEAR(SalesDataTable[[#This Row],[Order Date]])</f>
        <v>2026</v>
      </c>
      <c r="V65" s="2" t="str">
        <f>"Q"&amp;ROUNDUP(MONTH(SalesDataTable[[#This Row],[Order Date]])/3,0)</f>
        <v>Q1</v>
      </c>
      <c r="W65" s="3">
        <f>MONTH(SalesDataTable[[#This Row],[Order Date]])</f>
        <v>1</v>
      </c>
      <c r="X65" s="2" t="str">
        <f>TEXT(SalesDataTable[[#This Row],[Order Date]],"mmm")</f>
        <v>Jan</v>
      </c>
    </row>
    <row r="66" spans="1:24" ht="15.6">
      <c r="A66" s="6">
        <v>3705</v>
      </c>
      <c r="B66" s="7">
        <v>46037</v>
      </c>
      <c r="C66" s="8">
        <f>YEAR(SalesDataTable[[#This Row],[Order Date]])</f>
        <v>2026</v>
      </c>
      <c r="D66" s="9" t="str">
        <f>"Q" &amp;ROUNDUP(MONTH(SalesDataTable[[#This Row],[Order Date]]),0)</f>
        <v>Q1</v>
      </c>
      <c r="E66" s="9">
        <f>MONTH(SalesDataTable[[#This Row],[Order Date]])</f>
        <v>1</v>
      </c>
      <c r="F66" s="8" t="str">
        <f>TEXT(SalesDataTable[[#This Row],[Order Date]],"mmm")</f>
        <v>Jan</v>
      </c>
      <c r="G66" s="8" t="s">
        <v>20</v>
      </c>
      <c r="H66" s="8" t="s">
        <v>31</v>
      </c>
      <c r="I66" s="8" t="s">
        <v>19</v>
      </c>
      <c r="J66" s="8" t="s">
        <v>13</v>
      </c>
      <c r="K66" s="8" t="s">
        <v>14</v>
      </c>
      <c r="L66" s="8" t="s">
        <v>32</v>
      </c>
      <c r="M66" s="3">
        <v>2</v>
      </c>
      <c r="N66" s="10">
        <v>45.45</v>
      </c>
      <c r="O66" s="11">
        <v>0</v>
      </c>
      <c r="P66" s="10">
        <v>18.190000000000001</v>
      </c>
      <c r="Q66" s="10">
        <f t="shared" ref="Q66:Q129" si="4">M66*N66*(1-O66)</f>
        <v>90.9</v>
      </c>
      <c r="R66" s="10">
        <f t="shared" ref="R66:R129" si="5">M66*P66</f>
        <v>36.380000000000003</v>
      </c>
      <c r="S66" s="10">
        <f t="shared" ref="S66:S129" si="6">Q66-R66</f>
        <v>54.52</v>
      </c>
      <c r="T66" s="2">
        <f t="shared" ref="T66:T129" si="7">IFERROR(S66/Q66,0)</f>
        <v>0.59977997799779981</v>
      </c>
      <c r="U66" s="3">
        <f>YEAR(SalesDataTable[[#This Row],[Order Date]])</f>
        <v>2026</v>
      </c>
      <c r="V66" s="2" t="str">
        <f>"Q"&amp;ROUNDUP(MONTH(SalesDataTable[[#This Row],[Order Date]])/3,0)</f>
        <v>Q1</v>
      </c>
      <c r="W66" s="3">
        <f>MONTH(SalesDataTable[[#This Row],[Order Date]])</f>
        <v>1</v>
      </c>
      <c r="X66" s="2" t="str">
        <f>TEXT(SalesDataTable[[#This Row],[Order Date]],"mmm")</f>
        <v>Jan</v>
      </c>
    </row>
    <row r="67" spans="1:24" ht="15.6">
      <c r="A67" s="6">
        <v>3736</v>
      </c>
      <c r="B67" s="7">
        <v>46037</v>
      </c>
      <c r="C67" s="8">
        <f>YEAR(SalesDataTable[[#This Row],[Order Date]])</f>
        <v>2026</v>
      </c>
      <c r="D67" s="9" t="str">
        <f>"Q" &amp;ROUNDUP(MONTH(SalesDataTable[[#This Row],[Order Date]]),0)</f>
        <v>Q1</v>
      </c>
      <c r="E67" s="9">
        <f>MONTH(SalesDataTable[[#This Row],[Order Date]])</f>
        <v>1</v>
      </c>
      <c r="F67" s="8" t="str">
        <f>TEXT(SalesDataTable[[#This Row],[Order Date]],"mmm")</f>
        <v>Jan</v>
      </c>
      <c r="G67" s="8" t="s">
        <v>6</v>
      </c>
      <c r="H67" s="8" t="s">
        <v>7</v>
      </c>
      <c r="I67" s="8" t="s">
        <v>28</v>
      </c>
      <c r="J67" s="8" t="s">
        <v>13</v>
      </c>
      <c r="K67" s="8" t="s">
        <v>34</v>
      </c>
      <c r="L67" s="8" t="s">
        <v>35</v>
      </c>
      <c r="M67" s="3">
        <v>1</v>
      </c>
      <c r="N67" s="10">
        <v>40.72</v>
      </c>
      <c r="O67" s="11">
        <v>0</v>
      </c>
      <c r="P67" s="10">
        <v>14.94</v>
      </c>
      <c r="Q67" s="10">
        <f t="shared" si="4"/>
        <v>40.72</v>
      </c>
      <c r="R67" s="10">
        <f t="shared" si="5"/>
        <v>14.94</v>
      </c>
      <c r="S67" s="10">
        <f t="shared" si="6"/>
        <v>25.78</v>
      </c>
      <c r="T67" s="2">
        <f t="shared" si="7"/>
        <v>0.6331041257367388</v>
      </c>
      <c r="U67" s="3">
        <f>YEAR(SalesDataTable[[#This Row],[Order Date]])</f>
        <v>2026</v>
      </c>
      <c r="V67" s="2" t="str">
        <f>"Q"&amp;ROUNDUP(MONTH(SalesDataTable[[#This Row],[Order Date]])/3,0)</f>
        <v>Q1</v>
      </c>
      <c r="W67" s="3">
        <f>MONTH(SalesDataTable[[#This Row],[Order Date]])</f>
        <v>1</v>
      </c>
      <c r="X67" s="2" t="str">
        <f>TEXT(SalesDataTable[[#This Row],[Order Date]],"mmm")</f>
        <v>Jan</v>
      </c>
    </row>
    <row r="68" spans="1:24" ht="15.6">
      <c r="A68" s="6">
        <v>3967</v>
      </c>
      <c r="B68" s="7">
        <v>46037</v>
      </c>
      <c r="C68" s="8">
        <f>YEAR(SalesDataTable[[#This Row],[Order Date]])</f>
        <v>2026</v>
      </c>
      <c r="D68" s="9" t="str">
        <f>"Q" &amp;ROUNDUP(MONTH(SalesDataTable[[#This Row],[Order Date]]),0)</f>
        <v>Q1</v>
      </c>
      <c r="E68" s="9">
        <f>MONTH(SalesDataTable[[#This Row],[Order Date]])</f>
        <v>1</v>
      </c>
      <c r="F68" s="8" t="str">
        <f>TEXT(SalesDataTable[[#This Row],[Order Date]],"mmm")</f>
        <v>Jan</v>
      </c>
      <c r="G68" s="8" t="s">
        <v>6</v>
      </c>
      <c r="H68" s="8" t="s">
        <v>43</v>
      </c>
      <c r="I68" s="8" t="s">
        <v>2</v>
      </c>
      <c r="J68" s="8" t="s">
        <v>16</v>
      </c>
      <c r="K68" s="8" t="s">
        <v>14</v>
      </c>
      <c r="L68" s="8" t="s">
        <v>15</v>
      </c>
      <c r="M68" s="3">
        <v>2</v>
      </c>
      <c r="N68" s="10">
        <v>37.090000000000003</v>
      </c>
      <c r="O68" s="11">
        <v>0</v>
      </c>
      <c r="P68" s="10">
        <v>13.29</v>
      </c>
      <c r="Q68" s="10">
        <f t="shared" si="4"/>
        <v>74.180000000000007</v>
      </c>
      <c r="R68" s="10">
        <f t="shared" si="5"/>
        <v>26.58</v>
      </c>
      <c r="S68" s="10">
        <f t="shared" si="6"/>
        <v>47.600000000000009</v>
      </c>
      <c r="T68" s="2">
        <f t="shared" si="7"/>
        <v>0.64168239417632789</v>
      </c>
      <c r="U68" s="3">
        <f>YEAR(SalesDataTable[[#This Row],[Order Date]])</f>
        <v>2026</v>
      </c>
      <c r="V68" s="2" t="str">
        <f>"Q"&amp;ROUNDUP(MONTH(SalesDataTable[[#This Row],[Order Date]])/3,0)</f>
        <v>Q1</v>
      </c>
      <c r="W68" s="3">
        <f>MONTH(SalesDataTable[[#This Row],[Order Date]])</f>
        <v>1</v>
      </c>
      <c r="X68" s="2" t="str">
        <f>TEXT(SalesDataTable[[#This Row],[Order Date]],"mmm")</f>
        <v>Jan</v>
      </c>
    </row>
    <row r="69" spans="1:24" ht="15.6">
      <c r="A69" s="6">
        <v>170</v>
      </c>
      <c r="B69" s="7">
        <v>46038</v>
      </c>
      <c r="C69" s="8">
        <f>YEAR(SalesDataTable[[#This Row],[Order Date]])</f>
        <v>2026</v>
      </c>
      <c r="D69" s="9" t="str">
        <f>"Q" &amp;ROUNDUP(MONTH(SalesDataTable[[#This Row],[Order Date]]),0)</f>
        <v>Q1</v>
      </c>
      <c r="E69" s="9">
        <f>MONTH(SalesDataTable[[#This Row],[Order Date]])</f>
        <v>1</v>
      </c>
      <c r="F69" s="8" t="str">
        <f>TEXT(SalesDataTable[[#This Row],[Order Date]],"mmm")</f>
        <v>Jan</v>
      </c>
      <c r="G69" s="8" t="s">
        <v>11</v>
      </c>
      <c r="H69" s="8" t="s">
        <v>39</v>
      </c>
      <c r="I69" s="8" t="s">
        <v>2</v>
      </c>
      <c r="J69" s="8" t="s">
        <v>13</v>
      </c>
      <c r="K69" s="8" t="s">
        <v>23</v>
      </c>
      <c r="L69" s="8" t="s">
        <v>51</v>
      </c>
      <c r="M69" s="3">
        <v>1</v>
      </c>
      <c r="N69" s="10">
        <v>124.45</v>
      </c>
      <c r="O69" s="11">
        <v>0.15</v>
      </c>
      <c r="P69" s="10">
        <v>59.77</v>
      </c>
      <c r="Q69" s="10">
        <f t="shared" si="4"/>
        <v>105.7825</v>
      </c>
      <c r="R69" s="10">
        <f t="shared" si="5"/>
        <v>59.77</v>
      </c>
      <c r="S69" s="10">
        <f t="shared" si="6"/>
        <v>46.012499999999996</v>
      </c>
      <c r="T69" s="2">
        <f t="shared" si="7"/>
        <v>0.43497270342447941</v>
      </c>
      <c r="U69" s="3">
        <f>YEAR(SalesDataTable[[#This Row],[Order Date]])</f>
        <v>2026</v>
      </c>
      <c r="V69" s="2" t="str">
        <f>"Q"&amp;ROUNDUP(MONTH(SalesDataTable[[#This Row],[Order Date]])/3,0)</f>
        <v>Q1</v>
      </c>
      <c r="W69" s="3">
        <f>MONTH(SalesDataTable[[#This Row],[Order Date]])</f>
        <v>1</v>
      </c>
      <c r="X69" s="2" t="str">
        <f>TEXT(SalesDataTable[[#This Row],[Order Date]],"mmm")</f>
        <v>Jan</v>
      </c>
    </row>
    <row r="70" spans="1:24" ht="15.6">
      <c r="A70" s="6">
        <v>1040</v>
      </c>
      <c r="B70" s="7">
        <v>46038</v>
      </c>
      <c r="C70" s="8">
        <f>YEAR(SalesDataTable[[#This Row],[Order Date]])</f>
        <v>2026</v>
      </c>
      <c r="D70" s="9" t="str">
        <f>"Q" &amp;ROUNDUP(MONTH(SalesDataTable[[#This Row],[Order Date]]),0)</f>
        <v>Q1</v>
      </c>
      <c r="E70" s="9">
        <f>MONTH(SalesDataTable[[#This Row],[Order Date]])</f>
        <v>1</v>
      </c>
      <c r="F70" s="8" t="str">
        <f>TEXT(SalesDataTable[[#This Row],[Order Date]],"mmm")</f>
        <v>Jan</v>
      </c>
      <c r="G70" s="8" t="s">
        <v>0</v>
      </c>
      <c r="H70" s="8" t="s">
        <v>1</v>
      </c>
      <c r="I70" s="8" t="s">
        <v>19</v>
      </c>
      <c r="J70" s="8" t="s">
        <v>13</v>
      </c>
      <c r="K70" s="8" t="s">
        <v>14</v>
      </c>
      <c r="L70" s="8" t="s">
        <v>15</v>
      </c>
      <c r="M70" s="3">
        <v>1</v>
      </c>
      <c r="N70" s="10">
        <v>35.93</v>
      </c>
      <c r="O70" s="11">
        <v>0.05</v>
      </c>
      <c r="P70" s="10">
        <v>13.33</v>
      </c>
      <c r="Q70" s="10">
        <f t="shared" si="4"/>
        <v>34.133499999999998</v>
      </c>
      <c r="R70" s="10">
        <f t="shared" si="5"/>
        <v>13.33</v>
      </c>
      <c r="S70" s="10">
        <f t="shared" si="6"/>
        <v>20.8035</v>
      </c>
      <c r="T70" s="2">
        <f t="shared" si="7"/>
        <v>0.60947456311248482</v>
      </c>
      <c r="U70" s="3">
        <f>YEAR(SalesDataTable[[#This Row],[Order Date]])</f>
        <v>2026</v>
      </c>
      <c r="V70" s="2" t="str">
        <f>"Q"&amp;ROUNDUP(MONTH(SalesDataTable[[#This Row],[Order Date]])/3,0)</f>
        <v>Q1</v>
      </c>
      <c r="W70" s="3">
        <f>MONTH(SalesDataTable[[#This Row],[Order Date]])</f>
        <v>1</v>
      </c>
      <c r="X70" s="2" t="str">
        <f>TEXT(SalesDataTable[[#This Row],[Order Date]],"mmm")</f>
        <v>Jan</v>
      </c>
    </row>
    <row r="71" spans="1:24" ht="15.6">
      <c r="A71" s="6">
        <v>2380</v>
      </c>
      <c r="B71" s="7">
        <v>46038</v>
      </c>
      <c r="C71" s="8">
        <f>YEAR(SalesDataTable[[#This Row],[Order Date]])</f>
        <v>2026</v>
      </c>
      <c r="D71" s="9" t="str">
        <f>"Q" &amp;ROUNDUP(MONTH(SalesDataTable[[#This Row],[Order Date]]),0)</f>
        <v>Q1</v>
      </c>
      <c r="E71" s="9">
        <f>MONTH(SalesDataTable[[#This Row],[Order Date]])</f>
        <v>1</v>
      </c>
      <c r="F71" s="8" t="str">
        <f>TEXT(SalesDataTable[[#This Row],[Order Date]],"mmm")</f>
        <v>Jan</v>
      </c>
      <c r="G71" s="8" t="s">
        <v>20</v>
      </c>
      <c r="H71" s="8" t="s">
        <v>47</v>
      </c>
      <c r="I71" s="8" t="s">
        <v>2</v>
      </c>
      <c r="J71" s="8" t="s">
        <v>3</v>
      </c>
      <c r="K71" s="8" t="s">
        <v>23</v>
      </c>
      <c r="L71" s="8" t="s">
        <v>51</v>
      </c>
      <c r="M71" s="3">
        <v>4</v>
      </c>
      <c r="N71" s="10">
        <v>121.8</v>
      </c>
      <c r="O71" s="11">
        <v>0.05</v>
      </c>
      <c r="P71" s="10">
        <v>59.57</v>
      </c>
      <c r="Q71" s="10">
        <f t="shared" si="4"/>
        <v>462.84</v>
      </c>
      <c r="R71" s="10">
        <f t="shared" si="5"/>
        <v>238.28</v>
      </c>
      <c r="S71" s="10">
        <f t="shared" si="6"/>
        <v>224.55999999999997</v>
      </c>
      <c r="T71" s="2">
        <f t="shared" si="7"/>
        <v>0.48517846339987897</v>
      </c>
      <c r="U71" s="3">
        <f>YEAR(SalesDataTable[[#This Row],[Order Date]])</f>
        <v>2026</v>
      </c>
      <c r="V71" s="2" t="str">
        <f>"Q"&amp;ROUNDUP(MONTH(SalesDataTable[[#This Row],[Order Date]])/3,0)</f>
        <v>Q1</v>
      </c>
      <c r="W71" s="3">
        <f>MONTH(SalesDataTable[[#This Row],[Order Date]])</f>
        <v>1</v>
      </c>
      <c r="X71" s="2" t="str">
        <f>TEXT(SalesDataTable[[#This Row],[Order Date]],"mmm")</f>
        <v>Jan</v>
      </c>
    </row>
    <row r="72" spans="1:24" ht="15.6">
      <c r="A72" s="6">
        <v>3219</v>
      </c>
      <c r="B72" s="7">
        <v>46038</v>
      </c>
      <c r="C72" s="8">
        <f>YEAR(SalesDataTable[[#This Row],[Order Date]])</f>
        <v>2026</v>
      </c>
      <c r="D72" s="9" t="str">
        <f>"Q" &amp;ROUNDUP(MONTH(SalesDataTable[[#This Row],[Order Date]]),0)</f>
        <v>Q1</v>
      </c>
      <c r="E72" s="9">
        <f>MONTH(SalesDataTable[[#This Row],[Order Date]])</f>
        <v>1</v>
      </c>
      <c r="F72" s="8" t="str">
        <f>TEXT(SalesDataTable[[#This Row],[Order Date]],"mmm")</f>
        <v>Jan</v>
      </c>
      <c r="G72" s="8" t="s">
        <v>6</v>
      </c>
      <c r="H72" s="8" t="s">
        <v>41</v>
      </c>
      <c r="I72" s="8" t="s">
        <v>19</v>
      </c>
      <c r="J72" s="8" t="s">
        <v>3</v>
      </c>
      <c r="K72" s="8" t="s">
        <v>9</v>
      </c>
      <c r="L72" s="8" t="s">
        <v>10</v>
      </c>
      <c r="M72" s="3">
        <v>1</v>
      </c>
      <c r="N72" s="10">
        <v>92.6</v>
      </c>
      <c r="O72" s="11">
        <v>0.05</v>
      </c>
      <c r="P72" s="10">
        <v>44.15</v>
      </c>
      <c r="Q72" s="10">
        <f t="shared" si="4"/>
        <v>87.969999999999985</v>
      </c>
      <c r="R72" s="10">
        <f t="shared" si="5"/>
        <v>44.15</v>
      </c>
      <c r="S72" s="10">
        <f t="shared" si="6"/>
        <v>43.819999999999986</v>
      </c>
      <c r="T72" s="2">
        <f t="shared" si="7"/>
        <v>0.4981243605774695</v>
      </c>
      <c r="U72" s="3">
        <f>YEAR(SalesDataTable[[#This Row],[Order Date]])</f>
        <v>2026</v>
      </c>
      <c r="V72" s="2" t="str">
        <f>"Q"&amp;ROUNDUP(MONTH(SalesDataTable[[#This Row],[Order Date]])/3,0)</f>
        <v>Q1</v>
      </c>
      <c r="W72" s="3">
        <f>MONTH(SalesDataTable[[#This Row],[Order Date]])</f>
        <v>1</v>
      </c>
      <c r="X72" s="2" t="str">
        <f>TEXT(SalesDataTable[[#This Row],[Order Date]],"mmm")</f>
        <v>Jan</v>
      </c>
    </row>
    <row r="73" spans="1:24" ht="15.6">
      <c r="A73" s="6">
        <v>4425</v>
      </c>
      <c r="B73" s="7">
        <v>46038</v>
      </c>
      <c r="C73" s="8">
        <f>YEAR(SalesDataTable[[#This Row],[Order Date]])</f>
        <v>2026</v>
      </c>
      <c r="D73" s="9" t="str">
        <f>"Q" &amp;ROUNDUP(MONTH(SalesDataTable[[#This Row],[Order Date]]),0)</f>
        <v>Q1</v>
      </c>
      <c r="E73" s="9">
        <f>MONTH(SalesDataTable[[#This Row],[Order Date]])</f>
        <v>1</v>
      </c>
      <c r="F73" s="8" t="str">
        <f>TEXT(SalesDataTable[[#This Row],[Order Date]],"mmm")</f>
        <v>Jan</v>
      </c>
      <c r="G73" s="8" t="s">
        <v>6</v>
      </c>
      <c r="H73" s="8" t="s">
        <v>43</v>
      </c>
      <c r="I73" s="8" t="s">
        <v>8</v>
      </c>
      <c r="J73" s="8" t="s">
        <v>16</v>
      </c>
      <c r="K73" s="8" t="s">
        <v>4</v>
      </c>
      <c r="L73" s="8" t="s">
        <v>30</v>
      </c>
      <c r="M73" s="3">
        <v>10</v>
      </c>
      <c r="N73" s="10">
        <v>102.68</v>
      </c>
      <c r="O73" s="11">
        <v>0.15</v>
      </c>
      <c r="P73" s="10">
        <v>51.07</v>
      </c>
      <c r="Q73" s="10">
        <f t="shared" si="4"/>
        <v>872.78000000000009</v>
      </c>
      <c r="R73" s="10">
        <f t="shared" si="5"/>
        <v>510.7</v>
      </c>
      <c r="S73" s="10">
        <f t="shared" si="6"/>
        <v>362.0800000000001</v>
      </c>
      <c r="T73" s="2">
        <f t="shared" si="7"/>
        <v>0.41485826897958256</v>
      </c>
      <c r="U73" s="3">
        <f>YEAR(SalesDataTable[[#This Row],[Order Date]])</f>
        <v>2026</v>
      </c>
      <c r="V73" s="2" t="str">
        <f>"Q"&amp;ROUNDUP(MONTH(SalesDataTable[[#This Row],[Order Date]])/3,0)</f>
        <v>Q1</v>
      </c>
      <c r="W73" s="3">
        <f>MONTH(SalesDataTable[[#This Row],[Order Date]])</f>
        <v>1</v>
      </c>
      <c r="X73" s="2" t="str">
        <f>TEXT(SalesDataTable[[#This Row],[Order Date]],"mmm")</f>
        <v>Jan</v>
      </c>
    </row>
    <row r="74" spans="1:24" ht="15.6">
      <c r="A74" s="6">
        <v>4508</v>
      </c>
      <c r="B74" s="7">
        <v>46038</v>
      </c>
      <c r="C74" s="8">
        <f>YEAR(SalesDataTable[[#This Row],[Order Date]])</f>
        <v>2026</v>
      </c>
      <c r="D74" s="9" t="str">
        <f>"Q" &amp;ROUNDUP(MONTH(SalesDataTable[[#This Row],[Order Date]]),0)</f>
        <v>Q1</v>
      </c>
      <c r="E74" s="9">
        <f>MONTH(SalesDataTable[[#This Row],[Order Date]])</f>
        <v>1</v>
      </c>
      <c r="F74" s="8" t="str">
        <f>TEXT(SalesDataTable[[#This Row],[Order Date]],"mmm")</f>
        <v>Jan</v>
      </c>
      <c r="G74" s="8" t="s">
        <v>20</v>
      </c>
      <c r="H74" s="8" t="s">
        <v>47</v>
      </c>
      <c r="I74" s="8" t="s">
        <v>28</v>
      </c>
      <c r="J74" s="8" t="s">
        <v>13</v>
      </c>
      <c r="K74" s="8" t="s">
        <v>4</v>
      </c>
      <c r="L74" s="8" t="s">
        <v>26</v>
      </c>
      <c r="M74" s="3">
        <v>3</v>
      </c>
      <c r="N74" s="10">
        <v>40.92</v>
      </c>
      <c r="O74" s="11">
        <v>0.15</v>
      </c>
      <c r="P74" s="10">
        <v>16.71</v>
      </c>
      <c r="Q74" s="10">
        <f t="shared" si="4"/>
        <v>104.346</v>
      </c>
      <c r="R74" s="10">
        <f t="shared" si="5"/>
        <v>50.13</v>
      </c>
      <c r="S74" s="10">
        <f t="shared" si="6"/>
        <v>54.216000000000001</v>
      </c>
      <c r="T74" s="2">
        <f t="shared" si="7"/>
        <v>0.51957909263412105</v>
      </c>
      <c r="U74" s="3">
        <f>YEAR(SalesDataTable[[#This Row],[Order Date]])</f>
        <v>2026</v>
      </c>
      <c r="V74" s="2" t="str">
        <f>"Q"&amp;ROUNDUP(MONTH(SalesDataTable[[#This Row],[Order Date]])/3,0)</f>
        <v>Q1</v>
      </c>
      <c r="W74" s="3">
        <f>MONTH(SalesDataTable[[#This Row],[Order Date]])</f>
        <v>1</v>
      </c>
      <c r="X74" s="2" t="str">
        <f>TEXT(SalesDataTable[[#This Row],[Order Date]],"mmm")</f>
        <v>Jan</v>
      </c>
    </row>
    <row r="75" spans="1:24" ht="15.6">
      <c r="A75" s="6">
        <v>4806</v>
      </c>
      <c r="B75" s="7">
        <v>46038</v>
      </c>
      <c r="C75" s="8">
        <f>YEAR(SalesDataTable[[#This Row],[Order Date]])</f>
        <v>2026</v>
      </c>
      <c r="D75" s="9" t="str">
        <f>"Q" &amp;ROUNDUP(MONTH(SalesDataTable[[#This Row],[Order Date]]),0)</f>
        <v>Q1</v>
      </c>
      <c r="E75" s="9">
        <f>MONTH(SalesDataTable[[#This Row],[Order Date]])</f>
        <v>1</v>
      </c>
      <c r="F75" s="8" t="str">
        <f>TEXT(SalesDataTable[[#This Row],[Order Date]],"mmm")</f>
        <v>Jan</v>
      </c>
      <c r="G75" s="8" t="s">
        <v>11</v>
      </c>
      <c r="H75" s="8" t="s">
        <v>52</v>
      </c>
      <c r="I75" s="8" t="s">
        <v>19</v>
      </c>
      <c r="J75" s="8" t="s">
        <v>13</v>
      </c>
      <c r="K75" s="8" t="s">
        <v>4</v>
      </c>
      <c r="L75" s="8" t="s">
        <v>30</v>
      </c>
      <c r="M75" s="3">
        <v>4</v>
      </c>
      <c r="N75" s="10">
        <v>102.68</v>
      </c>
      <c r="O75" s="11">
        <v>0</v>
      </c>
      <c r="P75" s="10">
        <v>50.83</v>
      </c>
      <c r="Q75" s="10">
        <f t="shared" si="4"/>
        <v>410.72</v>
      </c>
      <c r="R75" s="10">
        <f t="shared" si="5"/>
        <v>203.32</v>
      </c>
      <c r="S75" s="10">
        <f t="shared" si="6"/>
        <v>207.40000000000003</v>
      </c>
      <c r="T75" s="2">
        <f t="shared" si="7"/>
        <v>0.50496688741721862</v>
      </c>
      <c r="U75" s="3">
        <f>YEAR(SalesDataTable[[#This Row],[Order Date]])</f>
        <v>2026</v>
      </c>
      <c r="V75" s="2" t="str">
        <f>"Q"&amp;ROUNDUP(MONTH(SalesDataTable[[#This Row],[Order Date]])/3,0)</f>
        <v>Q1</v>
      </c>
      <c r="W75" s="3">
        <f>MONTH(SalesDataTable[[#This Row],[Order Date]])</f>
        <v>1</v>
      </c>
      <c r="X75" s="2" t="str">
        <f>TEXT(SalesDataTable[[#This Row],[Order Date]],"mmm")</f>
        <v>Jan</v>
      </c>
    </row>
    <row r="76" spans="1:24" ht="15.6">
      <c r="A76" s="6">
        <v>755</v>
      </c>
      <c r="B76" s="7">
        <v>46039</v>
      </c>
      <c r="C76" s="8">
        <f>YEAR(SalesDataTable[[#This Row],[Order Date]])</f>
        <v>2026</v>
      </c>
      <c r="D76" s="9" t="str">
        <f>"Q" &amp;ROUNDUP(MONTH(SalesDataTable[[#This Row],[Order Date]]),0)</f>
        <v>Q1</v>
      </c>
      <c r="E76" s="9">
        <f>MONTH(SalesDataTable[[#This Row],[Order Date]])</f>
        <v>1</v>
      </c>
      <c r="F76" s="8" t="str">
        <f>TEXT(SalesDataTable[[#This Row],[Order Date]],"mmm")</f>
        <v>Jan</v>
      </c>
      <c r="G76" s="8" t="s">
        <v>0</v>
      </c>
      <c r="H76" s="8" t="s">
        <v>36</v>
      </c>
      <c r="I76" s="8" t="s">
        <v>28</v>
      </c>
      <c r="J76" s="8" t="s">
        <v>13</v>
      </c>
      <c r="K76" s="8" t="s">
        <v>14</v>
      </c>
      <c r="L76" s="8" t="s">
        <v>48</v>
      </c>
      <c r="M76" s="3">
        <v>2</v>
      </c>
      <c r="N76" s="10">
        <v>164.38</v>
      </c>
      <c r="O76" s="11">
        <v>0.05</v>
      </c>
      <c r="P76" s="10">
        <v>85.93</v>
      </c>
      <c r="Q76" s="10">
        <f t="shared" si="4"/>
        <v>312.322</v>
      </c>
      <c r="R76" s="10">
        <f t="shared" si="5"/>
        <v>171.86</v>
      </c>
      <c r="S76" s="10">
        <f t="shared" si="6"/>
        <v>140.46199999999999</v>
      </c>
      <c r="T76" s="2">
        <f t="shared" si="7"/>
        <v>0.44973456881039436</v>
      </c>
      <c r="U76" s="3">
        <f>YEAR(SalesDataTable[[#This Row],[Order Date]])</f>
        <v>2026</v>
      </c>
      <c r="V76" s="2" t="str">
        <f>"Q"&amp;ROUNDUP(MONTH(SalesDataTable[[#This Row],[Order Date]])/3,0)</f>
        <v>Q1</v>
      </c>
      <c r="W76" s="3">
        <f>MONTH(SalesDataTable[[#This Row],[Order Date]])</f>
        <v>1</v>
      </c>
      <c r="X76" s="2" t="str">
        <f>TEXT(SalesDataTable[[#This Row],[Order Date]],"mmm")</f>
        <v>Jan</v>
      </c>
    </row>
    <row r="77" spans="1:24" ht="15.6">
      <c r="A77" s="6">
        <v>3171</v>
      </c>
      <c r="B77" s="7">
        <v>46039</v>
      </c>
      <c r="C77" s="8">
        <f>YEAR(SalesDataTable[[#This Row],[Order Date]])</f>
        <v>2026</v>
      </c>
      <c r="D77" s="9" t="str">
        <f>"Q" &amp;ROUNDUP(MONTH(SalesDataTable[[#This Row],[Order Date]]),0)</f>
        <v>Q1</v>
      </c>
      <c r="E77" s="9">
        <f>MONTH(SalesDataTable[[#This Row],[Order Date]])</f>
        <v>1</v>
      </c>
      <c r="F77" s="8" t="str">
        <f>TEXT(SalesDataTable[[#This Row],[Order Date]],"mmm")</f>
        <v>Jan</v>
      </c>
      <c r="G77" s="8" t="s">
        <v>0</v>
      </c>
      <c r="H77" s="8" t="s">
        <v>50</v>
      </c>
      <c r="I77" s="8" t="s">
        <v>19</v>
      </c>
      <c r="J77" s="8" t="s">
        <v>3</v>
      </c>
      <c r="K77" s="8" t="s">
        <v>4</v>
      </c>
      <c r="L77" s="8" t="s">
        <v>22</v>
      </c>
      <c r="M77" s="3">
        <v>1</v>
      </c>
      <c r="N77" s="10">
        <v>51.78</v>
      </c>
      <c r="O77" s="11">
        <v>0</v>
      </c>
      <c r="P77" s="10">
        <v>22.64</v>
      </c>
      <c r="Q77" s="10">
        <f t="shared" si="4"/>
        <v>51.78</v>
      </c>
      <c r="R77" s="10">
        <f t="shared" si="5"/>
        <v>22.64</v>
      </c>
      <c r="S77" s="10">
        <f t="shared" si="6"/>
        <v>29.14</v>
      </c>
      <c r="T77" s="2">
        <f t="shared" si="7"/>
        <v>0.56276554654306687</v>
      </c>
      <c r="U77" s="3">
        <f>YEAR(SalesDataTable[[#This Row],[Order Date]])</f>
        <v>2026</v>
      </c>
      <c r="V77" s="2" t="str">
        <f>"Q"&amp;ROUNDUP(MONTH(SalesDataTable[[#This Row],[Order Date]])/3,0)</f>
        <v>Q1</v>
      </c>
      <c r="W77" s="3">
        <f>MONTH(SalesDataTable[[#This Row],[Order Date]])</f>
        <v>1</v>
      </c>
      <c r="X77" s="2" t="str">
        <f>TEXT(SalesDataTable[[#This Row],[Order Date]],"mmm")</f>
        <v>Jan</v>
      </c>
    </row>
    <row r="78" spans="1:24" ht="15.6">
      <c r="A78" s="6">
        <v>4277</v>
      </c>
      <c r="B78" s="7">
        <v>46039</v>
      </c>
      <c r="C78" s="8">
        <f>YEAR(SalesDataTable[[#This Row],[Order Date]])</f>
        <v>2026</v>
      </c>
      <c r="D78" s="9" t="str">
        <f>"Q" &amp;ROUNDUP(MONTH(SalesDataTable[[#This Row],[Order Date]]),0)</f>
        <v>Q1</v>
      </c>
      <c r="E78" s="9">
        <f>MONTH(SalesDataTable[[#This Row],[Order Date]])</f>
        <v>1</v>
      </c>
      <c r="F78" s="8" t="str">
        <f>TEXT(SalesDataTable[[#This Row],[Order Date]],"mmm")</f>
        <v>Jan</v>
      </c>
      <c r="G78" s="8" t="s">
        <v>6</v>
      </c>
      <c r="H78" s="8" t="s">
        <v>41</v>
      </c>
      <c r="I78" s="8" t="s">
        <v>19</v>
      </c>
      <c r="J78" s="8" t="s">
        <v>3</v>
      </c>
      <c r="K78" s="8" t="s">
        <v>34</v>
      </c>
      <c r="L78" s="8" t="s">
        <v>45</v>
      </c>
      <c r="M78" s="3">
        <v>1</v>
      </c>
      <c r="N78" s="10">
        <v>50.52</v>
      </c>
      <c r="O78" s="11">
        <v>0.05</v>
      </c>
      <c r="P78" s="10">
        <v>22.37</v>
      </c>
      <c r="Q78" s="10">
        <f t="shared" si="4"/>
        <v>47.994</v>
      </c>
      <c r="R78" s="10">
        <f t="shared" si="5"/>
        <v>22.37</v>
      </c>
      <c r="S78" s="10">
        <f t="shared" si="6"/>
        <v>25.623999999999999</v>
      </c>
      <c r="T78" s="2">
        <f t="shared" si="7"/>
        <v>0.5339000708421886</v>
      </c>
      <c r="U78" s="3">
        <f>YEAR(SalesDataTable[[#This Row],[Order Date]])</f>
        <v>2026</v>
      </c>
      <c r="V78" s="2" t="str">
        <f>"Q"&amp;ROUNDUP(MONTH(SalesDataTable[[#This Row],[Order Date]])/3,0)</f>
        <v>Q1</v>
      </c>
      <c r="W78" s="3">
        <f>MONTH(SalesDataTable[[#This Row],[Order Date]])</f>
        <v>1</v>
      </c>
      <c r="X78" s="2" t="str">
        <f>TEXT(SalesDataTable[[#This Row],[Order Date]],"mmm")</f>
        <v>Jan</v>
      </c>
    </row>
    <row r="79" spans="1:24" ht="15.6">
      <c r="A79" s="6">
        <v>4648</v>
      </c>
      <c r="B79" s="7">
        <v>46039</v>
      </c>
      <c r="C79" s="8">
        <f>YEAR(SalesDataTable[[#This Row],[Order Date]])</f>
        <v>2026</v>
      </c>
      <c r="D79" s="9" t="str">
        <f>"Q" &amp;ROUNDUP(MONTH(SalesDataTable[[#This Row],[Order Date]]),0)</f>
        <v>Q1</v>
      </c>
      <c r="E79" s="9">
        <f>MONTH(SalesDataTable[[#This Row],[Order Date]])</f>
        <v>1</v>
      </c>
      <c r="F79" s="8" t="str">
        <f>TEXT(SalesDataTable[[#This Row],[Order Date]],"mmm")</f>
        <v>Jan</v>
      </c>
      <c r="G79" s="8" t="s">
        <v>6</v>
      </c>
      <c r="H79" s="8" t="s">
        <v>49</v>
      </c>
      <c r="I79" s="8" t="s">
        <v>28</v>
      </c>
      <c r="J79" s="8" t="s">
        <v>13</v>
      </c>
      <c r="K79" s="8" t="s">
        <v>23</v>
      </c>
      <c r="L79" s="8" t="s">
        <v>29</v>
      </c>
      <c r="M79" s="3">
        <v>1</v>
      </c>
      <c r="N79" s="10">
        <v>199.02</v>
      </c>
      <c r="O79" s="11">
        <v>0</v>
      </c>
      <c r="P79" s="10">
        <v>106.49</v>
      </c>
      <c r="Q79" s="10">
        <f t="shared" si="4"/>
        <v>199.02</v>
      </c>
      <c r="R79" s="10">
        <f t="shared" si="5"/>
        <v>106.49</v>
      </c>
      <c r="S79" s="10">
        <f t="shared" si="6"/>
        <v>92.530000000000015</v>
      </c>
      <c r="T79" s="2">
        <f t="shared" si="7"/>
        <v>0.46492814792483173</v>
      </c>
      <c r="U79" s="3">
        <f>YEAR(SalesDataTable[[#This Row],[Order Date]])</f>
        <v>2026</v>
      </c>
      <c r="V79" s="2" t="str">
        <f>"Q"&amp;ROUNDUP(MONTH(SalesDataTable[[#This Row],[Order Date]])/3,0)</f>
        <v>Q1</v>
      </c>
      <c r="W79" s="3">
        <f>MONTH(SalesDataTable[[#This Row],[Order Date]])</f>
        <v>1</v>
      </c>
      <c r="X79" s="2" t="str">
        <f>TEXT(SalesDataTable[[#This Row],[Order Date]],"mmm")</f>
        <v>Jan</v>
      </c>
    </row>
    <row r="80" spans="1:24" ht="15.6">
      <c r="A80" s="6">
        <v>157</v>
      </c>
      <c r="B80" s="7">
        <v>46040</v>
      </c>
      <c r="C80" s="8">
        <f>YEAR(SalesDataTable[[#This Row],[Order Date]])</f>
        <v>2026</v>
      </c>
      <c r="D80" s="9" t="str">
        <f>"Q" &amp;ROUNDUP(MONTH(SalesDataTable[[#This Row],[Order Date]]),0)</f>
        <v>Q1</v>
      </c>
      <c r="E80" s="9">
        <f>MONTH(SalesDataTable[[#This Row],[Order Date]])</f>
        <v>1</v>
      </c>
      <c r="F80" s="8" t="str">
        <f>TEXT(SalesDataTable[[#This Row],[Order Date]],"mmm")</f>
        <v>Jan</v>
      </c>
      <c r="G80" s="8" t="s">
        <v>20</v>
      </c>
      <c r="H80" s="8" t="s">
        <v>33</v>
      </c>
      <c r="I80" s="8" t="s">
        <v>19</v>
      </c>
      <c r="J80" s="8" t="s">
        <v>3</v>
      </c>
      <c r="K80" s="8" t="s">
        <v>23</v>
      </c>
      <c r="L80" s="8" t="s">
        <v>40</v>
      </c>
      <c r="M80" s="3">
        <v>3</v>
      </c>
      <c r="N80" s="10">
        <v>80.27</v>
      </c>
      <c r="O80" s="11">
        <v>0.1</v>
      </c>
      <c r="P80" s="10">
        <v>39.26</v>
      </c>
      <c r="Q80" s="10">
        <f t="shared" si="4"/>
        <v>216.72900000000001</v>
      </c>
      <c r="R80" s="10">
        <f t="shared" si="5"/>
        <v>117.78</v>
      </c>
      <c r="S80" s="10">
        <f t="shared" si="6"/>
        <v>98.949000000000012</v>
      </c>
      <c r="T80" s="2">
        <f t="shared" si="7"/>
        <v>0.45655634455933447</v>
      </c>
      <c r="U80" s="3">
        <f>YEAR(SalesDataTable[[#This Row],[Order Date]])</f>
        <v>2026</v>
      </c>
      <c r="V80" s="2" t="str">
        <f>"Q"&amp;ROUNDUP(MONTH(SalesDataTable[[#This Row],[Order Date]])/3,0)</f>
        <v>Q1</v>
      </c>
      <c r="W80" s="3">
        <f>MONTH(SalesDataTable[[#This Row],[Order Date]])</f>
        <v>1</v>
      </c>
      <c r="X80" s="2" t="str">
        <f>TEXT(SalesDataTable[[#This Row],[Order Date]],"mmm")</f>
        <v>Jan</v>
      </c>
    </row>
    <row r="81" spans="1:24" ht="15.6">
      <c r="A81" s="6">
        <v>2271</v>
      </c>
      <c r="B81" s="7">
        <v>46040</v>
      </c>
      <c r="C81" s="8">
        <f>YEAR(SalesDataTable[[#This Row],[Order Date]])</f>
        <v>2026</v>
      </c>
      <c r="D81" s="9" t="str">
        <f>"Q" &amp;ROUNDUP(MONTH(SalesDataTable[[#This Row],[Order Date]]),0)</f>
        <v>Q1</v>
      </c>
      <c r="E81" s="9">
        <f>MONTH(SalesDataTable[[#This Row],[Order Date]])</f>
        <v>1</v>
      </c>
      <c r="F81" s="8" t="str">
        <f>TEXT(SalesDataTable[[#This Row],[Order Date]],"mmm")</f>
        <v>Jan</v>
      </c>
      <c r="G81" s="8" t="s">
        <v>6</v>
      </c>
      <c r="H81" s="8" t="s">
        <v>7</v>
      </c>
      <c r="I81" s="8" t="s">
        <v>19</v>
      </c>
      <c r="J81" s="8" t="s">
        <v>13</v>
      </c>
      <c r="K81" s="8" t="s">
        <v>23</v>
      </c>
      <c r="L81" s="8" t="s">
        <v>24</v>
      </c>
      <c r="M81" s="3">
        <v>4</v>
      </c>
      <c r="N81" s="10">
        <v>333.28</v>
      </c>
      <c r="O81" s="11">
        <v>0</v>
      </c>
      <c r="P81" s="10">
        <v>195.76</v>
      </c>
      <c r="Q81" s="10">
        <f t="shared" si="4"/>
        <v>1333.12</v>
      </c>
      <c r="R81" s="10">
        <f t="shared" si="5"/>
        <v>783.04</v>
      </c>
      <c r="S81" s="10">
        <f t="shared" si="6"/>
        <v>550.07999999999993</v>
      </c>
      <c r="T81" s="2">
        <f t="shared" si="7"/>
        <v>0.41262602016322608</v>
      </c>
      <c r="U81" s="3">
        <f>YEAR(SalesDataTable[[#This Row],[Order Date]])</f>
        <v>2026</v>
      </c>
      <c r="V81" s="2" t="str">
        <f>"Q"&amp;ROUNDUP(MONTH(SalesDataTable[[#This Row],[Order Date]])/3,0)</f>
        <v>Q1</v>
      </c>
      <c r="W81" s="3">
        <f>MONTH(SalesDataTable[[#This Row],[Order Date]])</f>
        <v>1</v>
      </c>
      <c r="X81" s="2" t="str">
        <f>TEXT(SalesDataTable[[#This Row],[Order Date]],"mmm")</f>
        <v>Jan</v>
      </c>
    </row>
    <row r="82" spans="1:24" ht="15.6">
      <c r="A82" s="6">
        <v>3330</v>
      </c>
      <c r="B82" s="7">
        <v>46040</v>
      </c>
      <c r="C82" s="8">
        <f>YEAR(SalesDataTable[[#This Row],[Order Date]])</f>
        <v>2026</v>
      </c>
      <c r="D82" s="9" t="str">
        <f>"Q" &amp;ROUNDUP(MONTH(SalesDataTable[[#This Row],[Order Date]]),0)</f>
        <v>Q1</v>
      </c>
      <c r="E82" s="9">
        <f>MONTH(SalesDataTable[[#This Row],[Order Date]])</f>
        <v>1</v>
      </c>
      <c r="F82" s="8" t="str">
        <f>TEXT(SalesDataTable[[#This Row],[Order Date]],"mmm")</f>
        <v>Jan</v>
      </c>
      <c r="G82" s="8" t="s">
        <v>20</v>
      </c>
      <c r="H82" s="8" t="s">
        <v>47</v>
      </c>
      <c r="I82" s="8" t="s">
        <v>28</v>
      </c>
      <c r="J82" s="8" t="s">
        <v>13</v>
      </c>
      <c r="K82" s="8" t="s">
        <v>4</v>
      </c>
      <c r="L82" s="8" t="s">
        <v>30</v>
      </c>
      <c r="M82" s="3">
        <v>1</v>
      </c>
      <c r="N82" s="10">
        <v>104.36</v>
      </c>
      <c r="O82" s="11">
        <v>0</v>
      </c>
      <c r="P82" s="10">
        <v>51.63</v>
      </c>
      <c r="Q82" s="10">
        <f t="shared" si="4"/>
        <v>104.36</v>
      </c>
      <c r="R82" s="10">
        <f t="shared" si="5"/>
        <v>51.63</v>
      </c>
      <c r="S82" s="10">
        <f t="shared" si="6"/>
        <v>52.73</v>
      </c>
      <c r="T82" s="2">
        <f t="shared" si="7"/>
        <v>0.50527021847451126</v>
      </c>
      <c r="U82" s="3">
        <f>YEAR(SalesDataTable[[#This Row],[Order Date]])</f>
        <v>2026</v>
      </c>
      <c r="V82" s="2" t="str">
        <f>"Q"&amp;ROUNDUP(MONTH(SalesDataTable[[#This Row],[Order Date]])/3,0)</f>
        <v>Q1</v>
      </c>
      <c r="W82" s="3">
        <f>MONTH(SalesDataTable[[#This Row],[Order Date]])</f>
        <v>1</v>
      </c>
      <c r="X82" s="2" t="str">
        <f>TEXT(SalesDataTable[[#This Row],[Order Date]],"mmm")</f>
        <v>Jan</v>
      </c>
    </row>
    <row r="83" spans="1:24" ht="15.6">
      <c r="A83" s="6">
        <v>4547</v>
      </c>
      <c r="B83" s="7">
        <v>46040</v>
      </c>
      <c r="C83" s="8">
        <f>YEAR(SalesDataTable[[#This Row],[Order Date]])</f>
        <v>2026</v>
      </c>
      <c r="D83" s="9" t="str">
        <f>"Q" &amp;ROUNDUP(MONTH(SalesDataTable[[#This Row],[Order Date]]),0)</f>
        <v>Q1</v>
      </c>
      <c r="E83" s="9">
        <f>MONTH(SalesDataTable[[#This Row],[Order Date]])</f>
        <v>1</v>
      </c>
      <c r="F83" s="8" t="str">
        <f>TEXT(SalesDataTable[[#This Row],[Order Date]],"mmm")</f>
        <v>Jan</v>
      </c>
      <c r="G83" s="8" t="s">
        <v>11</v>
      </c>
      <c r="H83" s="8" t="s">
        <v>25</v>
      </c>
      <c r="I83" s="8" t="s">
        <v>28</v>
      </c>
      <c r="J83" s="8" t="s">
        <v>13</v>
      </c>
      <c r="K83" s="8" t="s">
        <v>4</v>
      </c>
      <c r="L83" s="8" t="s">
        <v>5</v>
      </c>
      <c r="M83" s="3">
        <v>1</v>
      </c>
      <c r="N83" s="10">
        <v>83.52</v>
      </c>
      <c r="O83" s="11">
        <v>0.05</v>
      </c>
      <c r="P83" s="10">
        <v>42.97</v>
      </c>
      <c r="Q83" s="10">
        <f t="shared" si="4"/>
        <v>79.343999999999994</v>
      </c>
      <c r="R83" s="10">
        <f t="shared" si="5"/>
        <v>42.97</v>
      </c>
      <c r="S83" s="10">
        <f t="shared" si="6"/>
        <v>36.373999999999995</v>
      </c>
      <c r="T83" s="2">
        <f t="shared" si="7"/>
        <v>0.45843416011292598</v>
      </c>
      <c r="U83" s="3">
        <f>YEAR(SalesDataTable[[#This Row],[Order Date]])</f>
        <v>2026</v>
      </c>
      <c r="V83" s="2" t="str">
        <f>"Q"&amp;ROUNDUP(MONTH(SalesDataTable[[#This Row],[Order Date]])/3,0)</f>
        <v>Q1</v>
      </c>
      <c r="W83" s="3">
        <f>MONTH(SalesDataTable[[#This Row],[Order Date]])</f>
        <v>1</v>
      </c>
      <c r="X83" s="2" t="str">
        <f>TEXT(SalesDataTable[[#This Row],[Order Date]],"mmm")</f>
        <v>Jan</v>
      </c>
    </row>
    <row r="84" spans="1:24" ht="15.6">
      <c r="A84" s="6">
        <v>1840</v>
      </c>
      <c r="B84" s="7">
        <v>46041</v>
      </c>
      <c r="C84" s="8">
        <f>YEAR(SalesDataTable[[#This Row],[Order Date]])</f>
        <v>2026</v>
      </c>
      <c r="D84" s="9" t="str">
        <f>"Q" &amp;ROUNDUP(MONTH(SalesDataTable[[#This Row],[Order Date]]),0)</f>
        <v>Q1</v>
      </c>
      <c r="E84" s="9">
        <f>MONTH(SalesDataTable[[#This Row],[Order Date]])</f>
        <v>1</v>
      </c>
      <c r="F84" s="8" t="str">
        <f>TEXT(SalesDataTable[[#This Row],[Order Date]],"mmm")</f>
        <v>Jan</v>
      </c>
      <c r="G84" s="8" t="s">
        <v>11</v>
      </c>
      <c r="H84" s="8" t="s">
        <v>39</v>
      </c>
      <c r="I84" s="8" t="s">
        <v>2</v>
      </c>
      <c r="J84" s="8" t="s">
        <v>13</v>
      </c>
      <c r="K84" s="8" t="s">
        <v>34</v>
      </c>
      <c r="L84" s="8" t="s">
        <v>38</v>
      </c>
      <c r="M84" s="3">
        <v>2</v>
      </c>
      <c r="N84" s="10">
        <v>125.93</v>
      </c>
      <c r="O84" s="11">
        <v>0</v>
      </c>
      <c r="P84" s="10">
        <v>69.150000000000006</v>
      </c>
      <c r="Q84" s="10">
        <f t="shared" si="4"/>
        <v>251.86</v>
      </c>
      <c r="R84" s="10">
        <f t="shared" si="5"/>
        <v>138.30000000000001</v>
      </c>
      <c r="S84" s="10">
        <f t="shared" si="6"/>
        <v>113.56</v>
      </c>
      <c r="T84" s="2">
        <f t="shared" si="7"/>
        <v>0.45088541253077102</v>
      </c>
      <c r="U84" s="3">
        <f>YEAR(SalesDataTable[[#This Row],[Order Date]])</f>
        <v>2026</v>
      </c>
      <c r="V84" s="2" t="str">
        <f>"Q"&amp;ROUNDUP(MONTH(SalesDataTable[[#This Row],[Order Date]])/3,0)</f>
        <v>Q1</v>
      </c>
      <c r="W84" s="3">
        <f>MONTH(SalesDataTable[[#This Row],[Order Date]])</f>
        <v>1</v>
      </c>
      <c r="X84" s="2" t="str">
        <f>TEXT(SalesDataTable[[#This Row],[Order Date]],"mmm")</f>
        <v>Jan</v>
      </c>
    </row>
    <row r="85" spans="1:24" ht="15.6">
      <c r="A85" s="6">
        <v>1850</v>
      </c>
      <c r="B85" s="7">
        <v>46041</v>
      </c>
      <c r="C85" s="8">
        <f>YEAR(SalesDataTable[[#This Row],[Order Date]])</f>
        <v>2026</v>
      </c>
      <c r="D85" s="9" t="str">
        <f>"Q" &amp;ROUNDUP(MONTH(SalesDataTable[[#This Row],[Order Date]]),0)</f>
        <v>Q1</v>
      </c>
      <c r="E85" s="9">
        <f>MONTH(SalesDataTable[[#This Row],[Order Date]])</f>
        <v>1</v>
      </c>
      <c r="F85" s="8" t="str">
        <f>TEXT(SalesDataTable[[#This Row],[Order Date]],"mmm")</f>
        <v>Jan</v>
      </c>
      <c r="G85" s="8" t="s">
        <v>6</v>
      </c>
      <c r="H85" s="8" t="s">
        <v>27</v>
      </c>
      <c r="I85" s="8" t="s">
        <v>2</v>
      </c>
      <c r="J85" s="8" t="s">
        <v>16</v>
      </c>
      <c r="K85" s="8" t="s">
        <v>4</v>
      </c>
      <c r="L85" s="8" t="s">
        <v>22</v>
      </c>
      <c r="M85" s="3">
        <v>1</v>
      </c>
      <c r="N85" s="10">
        <v>49.85</v>
      </c>
      <c r="O85" s="11">
        <v>0</v>
      </c>
      <c r="P85" s="10">
        <v>23.07</v>
      </c>
      <c r="Q85" s="10">
        <f t="shared" si="4"/>
        <v>49.85</v>
      </c>
      <c r="R85" s="10">
        <f t="shared" si="5"/>
        <v>23.07</v>
      </c>
      <c r="S85" s="10">
        <f t="shared" si="6"/>
        <v>26.78</v>
      </c>
      <c r="T85" s="2">
        <f t="shared" si="7"/>
        <v>0.53721163490471413</v>
      </c>
      <c r="U85" s="3">
        <f>YEAR(SalesDataTable[[#This Row],[Order Date]])</f>
        <v>2026</v>
      </c>
      <c r="V85" s="2" t="str">
        <f>"Q"&amp;ROUNDUP(MONTH(SalesDataTable[[#This Row],[Order Date]])/3,0)</f>
        <v>Q1</v>
      </c>
      <c r="W85" s="3">
        <f>MONTH(SalesDataTable[[#This Row],[Order Date]])</f>
        <v>1</v>
      </c>
      <c r="X85" s="2" t="str">
        <f>TEXT(SalesDataTable[[#This Row],[Order Date]],"mmm")</f>
        <v>Jan</v>
      </c>
    </row>
    <row r="86" spans="1:24" ht="15.6">
      <c r="A86" s="6">
        <v>1858</v>
      </c>
      <c r="B86" s="7">
        <v>46041</v>
      </c>
      <c r="C86" s="8">
        <f>YEAR(SalesDataTable[[#This Row],[Order Date]])</f>
        <v>2026</v>
      </c>
      <c r="D86" s="9" t="str">
        <f>"Q" &amp;ROUNDUP(MONTH(SalesDataTable[[#This Row],[Order Date]]),0)</f>
        <v>Q1</v>
      </c>
      <c r="E86" s="9">
        <f>MONTH(SalesDataTable[[#This Row],[Order Date]])</f>
        <v>1</v>
      </c>
      <c r="F86" s="8" t="str">
        <f>TEXT(SalesDataTable[[#This Row],[Order Date]],"mmm")</f>
        <v>Jan</v>
      </c>
      <c r="G86" s="8" t="s">
        <v>6</v>
      </c>
      <c r="H86" s="8" t="s">
        <v>7</v>
      </c>
      <c r="I86" s="8" t="s">
        <v>2</v>
      </c>
      <c r="J86" s="8" t="s">
        <v>3</v>
      </c>
      <c r="K86" s="8" t="s">
        <v>14</v>
      </c>
      <c r="L86" s="8" t="s">
        <v>15</v>
      </c>
      <c r="M86" s="3">
        <v>1</v>
      </c>
      <c r="N86" s="10">
        <v>36.130000000000003</v>
      </c>
      <c r="O86" s="11">
        <v>0</v>
      </c>
      <c r="P86" s="10">
        <v>13.39</v>
      </c>
      <c r="Q86" s="10">
        <f t="shared" si="4"/>
        <v>36.130000000000003</v>
      </c>
      <c r="R86" s="10">
        <f t="shared" si="5"/>
        <v>13.39</v>
      </c>
      <c r="S86" s="10">
        <f t="shared" si="6"/>
        <v>22.740000000000002</v>
      </c>
      <c r="T86" s="2">
        <f t="shared" si="7"/>
        <v>0.62939385552172711</v>
      </c>
      <c r="U86" s="3">
        <f>YEAR(SalesDataTable[[#This Row],[Order Date]])</f>
        <v>2026</v>
      </c>
      <c r="V86" s="2" t="str">
        <f>"Q"&amp;ROUNDUP(MONTH(SalesDataTable[[#This Row],[Order Date]])/3,0)</f>
        <v>Q1</v>
      </c>
      <c r="W86" s="3">
        <f>MONTH(SalesDataTable[[#This Row],[Order Date]])</f>
        <v>1</v>
      </c>
      <c r="X86" s="2" t="str">
        <f>TEXT(SalesDataTable[[#This Row],[Order Date]],"mmm")</f>
        <v>Jan</v>
      </c>
    </row>
    <row r="87" spans="1:24" ht="15.6">
      <c r="A87" s="6">
        <v>2910</v>
      </c>
      <c r="B87" s="7">
        <v>46041</v>
      </c>
      <c r="C87" s="8">
        <f>YEAR(SalesDataTable[[#This Row],[Order Date]])</f>
        <v>2026</v>
      </c>
      <c r="D87" s="9" t="str">
        <f>"Q" &amp;ROUNDUP(MONTH(SalesDataTable[[#This Row],[Order Date]]),0)</f>
        <v>Q1</v>
      </c>
      <c r="E87" s="9">
        <f>MONTH(SalesDataTable[[#This Row],[Order Date]])</f>
        <v>1</v>
      </c>
      <c r="F87" s="8" t="str">
        <f>TEXT(SalesDataTable[[#This Row],[Order Date]],"mmm")</f>
        <v>Jan</v>
      </c>
      <c r="G87" s="8" t="s">
        <v>20</v>
      </c>
      <c r="H87" s="8" t="s">
        <v>47</v>
      </c>
      <c r="I87" s="8" t="s">
        <v>19</v>
      </c>
      <c r="J87" s="8" t="s">
        <v>3</v>
      </c>
      <c r="K87" s="8" t="s">
        <v>4</v>
      </c>
      <c r="L87" s="8" t="s">
        <v>30</v>
      </c>
      <c r="M87" s="3">
        <v>1</v>
      </c>
      <c r="N87" s="10">
        <v>104.83</v>
      </c>
      <c r="O87" s="11">
        <v>0.05</v>
      </c>
      <c r="P87" s="10">
        <v>51.06</v>
      </c>
      <c r="Q87" s="10">
        <f t="shared" si="4"/>
        <v>99.588499999999996</v>
      </c>
      <c r="R87" s="10">
        <f t="shared" si="5"/>
        <v>51.06</v>
      </c>
      <c r="S87" s="10">
        <f t="shared" si="6"/>
        <v>48.528499999999994</v>
      </c>
      <c r="T87" s="2">
        <f t="shared" si="7"/>
        <v>0.48729019916958277</v>
      </c>
      <c r="U87" s="3">
        <f>YEAR(SalesDataTable[[#This Row],[Order Date]])</f>
        <v>2026</v>
      </c>
      <c r="V87" s="2" t="str">
        <f>"Q"&amp;ROUNDUP(MONTH(SalesDataTable[[#This Row],[Order Date]])/3,0)</f>
        <v>Q1</v>
      </c>
      <c r="W87" s="3">
        <f>MONTH(SalesDataTable[[#This Row],[Order Date]])</f>
        <v>1</v>
      </c>
      <c r="X87" s="2" t="str">
        <f>TEXT(SalesDataTable[[#This Row],[Order Date]],"mmm")</f>
        <v>Jan</v>
      </c>
    </row>
    <row r="88" spans="1:24" ht="15.6">
      <c r="A88" s="6">
        <v>3694</v>
      </c>
      <c r="B88" s="7">
        <v>46041</v>
      </c>
      <c r="C88" s="8">
        <f>YEAR(SalesDataTable[[#This Row],[Order Date]])</f>
        <v>2026</v>
      </c>
      <c r="D88" s="9" t="str">
        <f>"Q" &amp;ROUNDUP(MONTH(SalesDataTable[[#This Row],[Order Date]]),0)</f>
        <v>Q1</v>
      </c>
      <c r="E88" s="9">
        <f>MONTH(SalesDataTable[[#This Row],[Order Date]])</f>
        <v>1</v>
      </c>
      <c r="F88" s="8" t="str">
        <f>TEXT(SalesDataTable[[#This Row],[Order Date]],"mmm")</f>
        <v>Jan</v>
      </c>
      <c r="G88" s="8" t="s">
        <v>0</v>
      </c>
      <c r="H88" s="8" t="s">
        <v>1</v>
      </c>
      <c r="I88" s="8" t="s">
        <v>19</v>
      </c>
      <c r="J88" s="8" t="s">
        <v>3</v>
      </c>
      <c r="K88" s="8" t="s">
        <v>14</v>
      </c>
      <c r="L88" s="8" t="s">
        <v>15</v>
      </c>
      <c r="M88" s="3">
        <v>1</v>
      </c>
      <c r="N88" s="10">
        <v>35.46</v>
      </c>
      <c r="O88" s="11">
        <v>0.05</v>
      </c>
      <c r="P88" s="10">
        <v>13.81</v>
      </c>
      <c r="Q88" s="10">
        <f t="shared" si="4"/>
        <v>33.686999999999998</v>
      </c>
      <c r="R88" s="10">
        <f t="shared" si="5"/>
        <v>13.81</v>
      </c>
      <c r="S88" s="10">
        <f t="shared" si="6"/>
        <v>19.876999999999995</v>
      </c>
      <c r="T88" s="2">
        <f t="shared" si="7"/>
        <v>0.59004957401965141</v>
      </c>
      <c r="U88" s="3">
        <f>YEAR(SalesDataTable[[#This Row],[Order Date]])</f>
        <v>2026</v>
      </c>
      <c r="V88" s="2" t="str">
        <f>"Q"&amp;ROUNDUP(MONTH(SalesDataTable[[#This Row],[Order Date]])/3,0)</f>
        <v>Q1</v>
      </c>
      <c r="W88" s="3">
        <f>MONTH(SalesDataTable[[#This Row],[Order Date]])</f>
        <v>1</v>
      </c>
      <c r="X88" s="2" t="str">
        <f>TEXT(SalesDataTable[[#This Row],[Order Date]],"mmm")</f>
        <v>Jan</v>
      </c>
    </row>
    <row r="89" spans="1:24" ht="15.6">
      <c r="A89" s="6">
        <v>631</v>
      </c>
      <c r="B89" s="7">
        <v>46042</v>
      </c>
      <c r="C89" s="8">
        <f>YEAR(SalesDataTable[[#This Row],[Order Date]])</f>
        <v>2026</v>
      </c>
      <c r="D89" s="9" t="str">
        <f>"Q" &amp;ROUNDUP(MONTH(SalesDataTable[[#This Row],[Order Date]]),0)</f>
        <v>Q1</v>
      </c>
      <c r="E89" s="9">
        <f>MONTH(SalesDataTable[[#This Row],[Order Date]])</f>
        <v>1</v>
      </c>
      <c r="F89" s="8" t="str">
        <f>TEXT(SalesDataTable[[#This Row],[Order Date]],"mmm")</f>
        <v>Jan</v>
      </c>
      <c r="G89" s="8" t="s">
        <v>20</v>
      </c>
      <c r="H89" s="8" t="s">
        <v>33</v>
      </c>
      <c r="I89" s="8" t="s">
        <v>28</v>
      </c>
      <c r="J89" s="8" t="s">
        <v>3</v>
      </c>
      <c r="K89" s="8" t="s">
        <v>14</v>
      </c>
      <c r="L89" s="8" t="s">
        <v>48</v>
      </c>
      <c r="M89" s="3">
        <v>1</v>
      </c>
      <c r="N89" s="10">
        <v>165.42</v>
      </c>
      <c r="O89" s="11">
        <v>0</v>
      </c>
      <c r="P89" s="10">
        <v>85.69</v>
      </c>
      <c r="Q89" s="10">
        <f t="shared" si="4"/>
        <v>165.42</v>
      </c>
      <c r="R89" s="10">
        <f t="shared" si="5"/>
        <v>85.69</v>
      </c>
      <c r="S89" s="10">
        <f t="shared" si="6"/>
        <v>79.72999999999999</v>
      </c>
      <c r="T89" s="2">
        <f t="shared" si="7"/>
        <v>0.48198524966751299</v>
      </c>
      <c r="U89" s="3">
        <f>YEAR(SalesDataTable[[#This Row],[Order Date]])</f>
        <v>2026</v>
      </c>
      <c r="V89" s="2" t="str">
        <f>"Q"&amp;ROUNDUP(MONTH(SalesDataTable[[#This Row],[Order Date]])/3,0)</f>
        <v>Q1</v>
      </c>
      <c r="W89" s="3">
        <f>MONTH(SalesDataTable[[#This Row],[Order Date]])</f>
        <v>1</v>
      </c>
      <c r="X89" s="2" t="str">
        <f>TEXT(SalesDataTable[[#This Row],[Order Date]],"mmm")</f>
        <v>Jan</v>
      </c>
    </row>
    <row r="90" spans="1:24" ht="15.6">
      <c r="A90" s="6">
        <v>1113</v>
      </c>
      <c r="B90" s="7">
        <v>46042</v>
      </c>
      <c r="C90" s="8">
        <f>YEAR(SalesDataTable[[#This Row],[Order Date]])</f>
        <v>2026</v>
      </c>
      <c r="D90" s="9" t="str">
        <f>"Q" &amp;ROUNDUP(MONTH(SalesDataTable[[#This Row],[Order Date]]),0)</f>
        <v>Q1</v>
      </c>
      <c r="E90" s="9">
        <f>MONTH(SalesDataTable[[#This Row],[Order Date]])</f>
        <v>1</v>
      </c>
      <c r="F90" s="8" t="str">
        <f>TEXT(SalesDataTable[[#This Row],[Order Date]],"mmm")</f>
        <v>Jan</v>
      </c>
      <c r="G90" s="8" t="s">
        <v>11</v>
      </c>
      <c r="H90" s="8" t="s">
        <v>25</v>
      </c>
      <c r="I90" s="8" t="s">
        <v>2</v>
      </c>
      <c r="J90" s="8" t="s">
        <v>3</v>
      </c>
      <c r="K90" s="8" t="s">
        <v>23</v>
      </c>
      <c r="L90" s="8" t="s">
        <v>51</v>
      </c>
      <c r="M90" s="3">
        <v>1</v>
      </c>
      <c r="N90" s="10">
        <v>122.86</v>
      </c>
      <c r="O90" s="11">
        <v>0.05</v>
      </c>
      <c r="P90" s="10">
        <v>60.36</v>
      </c>
      <c r="Q90" s="10">
        <f t="shared" si="4"/>
        <v>116.717</v>
      </c>
      <c r="R90" s="10">
        <f t="shared" si="5"/>
        <v>60.36</v>
      </c>
      <c r="S90" s="10">
        <f t="shared" si="6"/>
        <v>56.356999999999999</v>
      </c>
      <c r="T90" s="2">
        <f t="shared" si="7"/>
        <v>0.48285168398776529</v>
      </c>
      <c r="U90" s="3">
        <f>YEAR(SalesDataTable[[#This Row],[Order Date]])</f>
        <v>2026</v>
      </c>
      <c r="V90" s="2" t="str">
        <f>"Q"&amp;ROUNDUP(MONTH(SalesDataTable[[#This Row],[Order Date]])/3,0)</f>
        <v>Q1</v>
      </c>
      <c r="W90" s="3">
        <f>MONTH(SalesDataTable[[#This Row],[Order Date]])</f>
        <v>1</v>
      </c>
      <c r="X90" s="2" t="str">
        <f>TEXT(SalesDataTable[[#This Row],[Order Date]],"mmm")</f>
        <v>Jan</v>
      </c>
    </row>
    <row r="91" spans="1:24" ht="15.6">
      <c r="A91" s="6">
        <v>1525</v>
      </c>
      <c r="B91" s="7">
        <v>46042</v>
      </c>
      <c r="C91" s="8">
        <f>YEAR(SalesDataTable[[#This Row],[Order Date]])</f>
        <v>2026</v>
      </c>
      <c r="D91" s="9" t="str">
        <f>"Q" &amp;ROUNDUP(MONTH(SalesDataTable[[#This Row],[Order Date]]),0)</f>
        <v>Q1</v>
      </c>
      <c r="E91" s="9">
        <f>MONTH(SalesDataTable[[#This Row],[Order Date]])</f>
        <v>1</v>
      </c>
      <c r="F91" s="8" t="str">
        <f>TEXT(SalesDataTable[[#This Row],[Order Date]],"mmm")</f>
        <v>Jan</v>
      </c>
      <c r="G91" s="8" t="s">
        <v>0</v>
      </c>
      <c r="H91" s="8" t="s">
        <v>1</v>
      </c>
      <c r="I91" s="8" t="s">
        <v>19</v>
      </c>
      <c r="J91" s="8" t="s">
        <v>3</v>
      </c>
      <c r="K91" s="8" t="s">
        <v>34</v>
      </c>
      <c r="L91" s="8" t="s">
        <v>42</v>
      </c>
      <c r="M91" s="3">
        <v>2</v>
      </c>
      <c r="N91" s="10">
        <v>35.82</v>
      </c>
      <c r="O91" s="11">
        <v>0</v>
      </c>
      <c r="P91" s="10">
        <v>14.09</v>
      </c>
      <c r="Q91" s="10">
        <f t="shared" si="4"/>
        <v>71.64</v>
      </c>
      <c r="R91" s="10">
        <f t="shared" si="5"/>
        <v>28.18</v>
      </c>
      <c r="S91" s="10">
        <f t="shared" si="6"/>
        <v>43.46</v>
      </c>
      <c r="T91" s="2">
        <f t="shared" si="7"/>
        <v>0.60664433277498608</v>
      </c>
      <c r="U91" s="3">
        <f>YEAR(SalesDataTable[[#This Row],[Order Date]])</f>
        <v>2026</v>
      </c>
      <c r="V91" s="2" t="str">
        <f>"Q"&amp;ROUNDUP(MONTH(SalesDataTable[[#This Row],[Order Date]])/3,0)</f>
        <v>Q1</v>
      </c>
      <c r="W91" s="3">
        <f>MONTH(SalesDataTable[[#This Row],[Order Date]])</f>
        <v>1</v>
      </c>
      <c r="X91" s="2" t="str">
        <f>TEXT(SalesDataTable[[#This Row],[Order Date]],"mmm")</f>
        <v>Jan</v>
      </c>
    </row>
    <row r="92" spans="1:24" ht="15.6">
      <c r="A92" s="6">
        <v>3233</v>
      </c>
      <c r="B92" s="7">
        <v>46042</v>
      </c>
      <c r="C92" s="8">
        <f>YEAR(SalesDataTable[[#This Row],[Order Date]])</f>
        <v>2026</v>
      </c>
      <c r="D92" s="9" t="str">
        <f>"Q" &amp;ROUNDUP(MONTH(SalesDataTable[[#This Row],[Order Date]]),0)</f>
        <v>Q1</v>
      </c>
      <c r="E92" s="9">
        <f>MONTH(SalesDataTable[[#This Row],[Order Date]])</f>
        <v>1</v>
      </c>
      <c r="F92" s="8" t="str">
        <f>TEXT(SalesDataTable[[#This Row],[Order Date]],"mmm")</f>
        <v>Jan</v>
      </c>
      <c r="G92" s="8" t="s">
        <v>0</v>
      </c>
      <c r="H92" s="8" t="s">
        <v>1</v>
      </c>
      <c r="I92" s="8" t="s">
        <v>2</v>
      </c>
      <c r="J92" s="8" t="s">
        <v>13</v>
      </c>
      <c r="K92" s="8" t="s">
        <v>23</v>
      </c>
      <c r="L92" s="8" t="s">
        <v>51</v>
      </c>
      <c r="M92" s="3">
        <v>3</v>
      </c>
      <c r="N92" s="10">
        <v>120.29</v>
      </c>
      <c r="O92" s="11">
        <v>0.1</v>
      </c>
      <c r="P92" s="10">
        <v>62.41</v>
      </c>
      <c r="Q92" s="10">
        <f t="shared" si="4"/>
        <v>324.78300000000002</v>
      </c>
      <c r="R92" s="10">
        <f t="shared" si="5"/>
        <v>187.23</v>
      </c>
      <c r="S92" s="10">
        <f t="shared" si="6"/>
        <v>137.55300000000003</v>
      </c>
      <c r="T92" s="2">
        <f t="shared" si="7"/>
        <v>0.42352278290427769</v>
      </c>
      <c r="U92" s="3">
        <f>YEAR(SalesDataTable[[#This Row],[Order Date]])</f>
        <v>2026</v>
      </c>
      <c r="V92" s="2" t="str">
        <f>"Q"&amp;ROUNDUP(MONTH(SalesDataTable[[#This Row],[Order Date]])/3,0)</f>
        <v>Q1</v>
      </c>
      <c r="W92" s="3">
        <f>MONTH(SalesDataTable[[#This Row],[Order Date]])</f>
        <v>1</v>
      </c>
      <c r="X92" s="2" t="str">
        <f>TEXT(SalesDataTable[[#This Row],[Order Date]],"mmm")</f>
        <v>Jan</v>
      </c>
    </row>
    <row r="93" spans="1:24" ht="15.6">
      <c r="A93" s="6">
        <v>4455</v>
      </c>
      <c r="B93" s="7">
        <v>46042</v>
      </c>
      <c r="C93" s="8">
        <f>YEAR(SalesDataTable[[#This Row],[Order Date]])</f>
        <v>2026</v>
      </c>
      <c r="D93" s="9" t="str">
        <f>"Q" &amp;ROUNDUP(MONTH(SalesDataTable[[#This Row],[Order Date]]),0)</f>
        <v>Q1</v>
      </c>
      <c r="E93" s="9">
        <f>MONTH(SalesDataTable[[#This Row],[Order Date]])</f>
        <v>1</v>
      </c>
      <c r="F93" s="8" t="str">
        <f>TEXT(SalesDataTable[[#This Row],[Order Date]],"mmm")</f>
        <v>Jan</v>
      </c>
      <c r="G93" s="8" t="s">
        <v>6</v>
      </c>
      <c r="H93" s="8" t="s">
        <v>41</v>
      </c>
      <c r="I93" s="8" t="s">
        <v>28</v>
      </c>
      <c r="J93" s="8" t="s">
        <v>3</v>
      </c>
      <c r="K93" s="8" t="s">
        <v>23</v>
      </c>
      <c r="L93" s="8" t="s">
        <v>40</v>
      </c>
      <c r="M93" s="3">
        <v>1</v>
      </c>
      <c r="N93" s="10">
        <v>80.239999999999995</v>
      </c>
      <c r="O93" s="11">
        <v>0.1</v>
      </c>
      <c r="P93" s="10">
        <v>39.950000000000003</v>
      </c>
      <c r="Q93" s="10">
        <f t="shared" si="4"/>
        <v>72.215999999999994</v>
      </c>
      <c r="R93" s="10">
        <f t="shared" si="5"/>
        <v>39.950000000000003</v>
      </c>
      <c r="S93" s="10">
        <f t="shared" si="6"/>
        <v>32.265999999999991</v>
      </c>
      <c r="T93" s="2">
        <f t="shared" si="7"/>
        <v>0.44679849340866279</v>
      </c>
      <c r="U93" s="3">
        <f>YEAR(SalesDataTable[[#This Row],[Order Date]])</f>
        <v>2026</v>
      </c>
      <c r="V93" s="2" t="str">
        <f>"Q"&amp;ROUNDUP(MONTH(SalesDataTable[[#This Row],[Order Date]])/3,0)</f>
        <v>Q1</v>
      </c>
      <c r="W93" s="3">
        <f>MONTH(SalesDataTable[[#This Row],[Order Date]])</f>
        <v>1</v>
      </c>
      <c r="X93" s="2" t="str">
        <f>TEXT(SalesDataTable[[#This Row],[Order Date]],"mmm")</f>
        <v>Jan</v>
      </c>
    </row>
    <row r="94" spans="1:24" ht="15.6">
      <c r="A94" s="6">
        <v>1769</v>
      </c>
      <c r="B94" s="7">
        <v>46043</v>
      </c>
      <c r="C94" s="8">
        <f>YEAR(SalesDataTable[[#This Row],[Order Date]])</f>
        <v>2026</v>
      </c>
      <c r="D94" s="9" t="str">
        <f>"Q" &amp;ROUNDUP(MONTH(SalesDataTable[[#This Row],[Order Date]]),0)</f>
        <v>Q1</v>
      </c>
      <c r="E94" s="9">
        <f>MONTH(SalesDataTable[[#This Row],[Order Date]])</f>
        <v>1</v>
      </c>
      <c r="F94" s="8" t="str">
        <f>TEXT(SalesDataTable[[#This Row],[Order Date]],"mmm")</f>
        <v>Jan</v>
      </c>
      <c r="G94" s="8" t="s">
        <v>0</v>
      </c>
      <c r="H94" s="8" t="s">
        <v>50</v>
      </c>
      <c r="I94" s="8" t="s">
        <v>19</v>
      </c>
      <c r="J94" s="8" t="s">
        <v>13</v>
      </c>
      <c r="K94" s="8" t="s">
        <v>34</v>
      </c>
      <c r="L94" s="8" t="s">
        <v>42</v>
      </c>
      <c r="M94" s="3">
        <v>2</v>
      </c>
      <c r="N94" s="10">
        <v>35.97</v>
      </c>
      <c r="O94" s="11">
        <v>0</v>
      </c>
      <c r="P94" s="10">
        <v>13.55</v>
      </c>
      <c r="Q94" s="10">
        <f t="shared" si="4"/>
        <v>71.94</v>
      </c>
      <c r="R94" s="10">
        <f t="shared" si="5"/>
        <v>27.1</v>
      </c>
      <c r="S94" s="10">
        <f t="shared" si="6"/>
        <v>44.839999999999996</v>
      </c>
      <c r="T94" s="2">
        <f t="shared" si="7"/>
        <v>0.62329719210453149</v>
      </c>
      <c r="U94" s="3">
        <f>YEAR(SalesDataTable[[#This Row],[Order Date]])</f>
        <v>2026</v>
      </c>
      <c r="V94" s="2" t="str">
        <f>"Q"&amp;ROUNDUP(MONTH(SalesDataTable[[#This Row],[Order Date]])/3,0)</f>
        <v>Q1</v>
      </c>
      <c r="W94" s="3">
        <f>MONTH(SalesDataTable[[#This Row],[Order Date]])</f>
        <v>1</v>
      </c>
      <c r="X94" s="2" t="str">
        <f>TEXT(SalesDataTable[[#This Row],[Order Date]],"mmm")</f>
        <v>Jan</v>
      </c>
    </row>
    <row r="95" spans="1:24" ht="15.6">
      <c r="A95" s="6">
        <v>3467</v>
      </c>
      <c r="B95" s="7">
        <v>46043</v>
      </c>
      <c r="C95" s="8">
        <f>YEAR(SalesDataTable[[#This Row],[Order Date]])</f>
        <v>2026</v>
      </c>
      <c r="D95" s="9" t="str">
        <f>"Q" &amp;ROUNDUP(MONTH(SalesDataTable[[#This Row],[Order Date]]),0)</f>
        <v>Q1</v>
      </c>
      <c r="E95" s="9">
        <f>MONTH(SalesDataTable[[#This Row],[Order Date]])</f>
        <v>1</v>
      </c>
      <c r="F95" s="8" t="str">
        <f>TEXT(SalesDataTable[[#This Row],[Order Date]],"mmm")</f>
        <v>Jan</v>
      </c>
      <c r="G95" s="8" t="s">
        <v>6</v>
      </c>
      <c r="H95" s="8" t="s">
        <v>41</v>
      </c>
      <c r="I95" s="8" t="s">
        <v>2</v>
      </c>
      <c r="J95" s="8" t="s">
        <v>13</v>
      </c>
      <c r="K95" s="8" t="s">
        <v>9</v>
      </c>
      <c r="L95" s="8" t="s">
        <v>46</v>
      </c>
      <c r="M95" s="3">
        <v>1</v>
      </c>
      <c r="N95" s="10">
        <v>72.239999999999995</v>
      </c>
      <c r="O95" s="11">
        <v>0</v>
      </c>
      <c r="P95" s="10">
        <v>33.26</v>
      </c>
      <c r="Q95" s="10">
        <f t="shared" si="4"/>
        <v>72.239999999999995</v>
      </c>
      <c r="R95" s="10">
        <f t="shared" si="5"/>
        <v>33.26</v>
      </c>
      <c r="S95" s="10">
        <f t="shared" si="6"/>
        <v>38.979999999999997</v>
      </c>
      <c r="T95" s="2">
        <f t="shared" si="7"/>
        <v>0.53959025470653377</v>
      </c>
      <c r="U95" s="3">
        <f>YEAR(SalesDataTable[[#This Row],[Order Date]])</f>
        <v>2026</v>
      </c>
      <c r="V95" s="2" t="str">
        <f>"Q"&amp;ROUNDUP(MONTH(SalesDataTable[[#This Row],[Order Date]])/3,0)</f>
        <v>Q1</v>
      </c>
      <c r="W95" s="3">
        <f>MONTH(SalesDataTable[[#This Row],[Order Date]])</f>
        <v>1</v>
      </c>
      <c r="X95" s="2" t="str">
        <f>TEXT(SalesDataTable[[#This Row],[Order Date]],"mmm")</f>
        <v>Jan</v>
      </c>
    </row>
    <row r="96" spans="1:24" ht="15.6">
      <c r="A96" s="6">
        <v>3911</v>
      </c>
      <c r="B96" s="7">
        <v>46043</v>
      </c>
      <c r="C96" s="8">
        <f>YEAR(SalesDataTable[[#This Row],[Order Date]])</f>
        <v>2026</v>
      </c>
      <c r="D96" s="9" t="str">
        <f>"Q" &amp;ROUNDUP(MONTH(SalesDataTable[[#This Row],[Order Date]]),0)</f>
        <v>Q1</v>
      </c>
      <c r="E96" s="9">
        <f>MONTH(SalesDataTable[[#This Row],[Order Date]])</f>
        <v>1</v>
      </c>
      <c r="F96" s="8" t="str">
        <f>TEXT(SalesDataTable[[#This Row],[Order Date]],"mmm")</f>
        <v>Jan</v>
      </c>
      <c r="G96" s="8" t="s">
        <v>0</v>
      </c>
      <c r="H96" s="8" t="s">
        <v>50</v>
      </c>
      <c r="I96" s="8" t="s">
        <v>2</v>
      </c>
      <c r="J96" s="8" t="s">
        <v>3</v>
      </c>
      <c r="K96" s="8" t="s">
        <v>9</v>
      </c>
      <c r="L96" s="8" t="s">
        <v>37</v>
      </c>
      <c r="M96" s="3">
        <v>5</v>
      </c>
      <c r="N96" s="10">
        <v>152.81</v>
      </c>
      <c r="O96" s="11">
        <v>0</v>
      </c>
      <c r="P96" s="10">
        <v>78.989999999999995</v>
      </c>
      <c r="Q96" s="10">
        <f t="shared" si="4"/>
        <v>764.05</v>
      </c>
      <c r="R96" s="10">
        <f t="shared" si="5"/>
        <v>394.95</v>
      </c>
      <c r="S96" s="10">
        <f t="shared" si="6"/>
        <v>369.09999999999997</v>
      </c>
      <c r="T96" s="2">
        <f t="shared" si="7"/>
        <v>0.48308356782933054</v>
      </c>
      <c r="U96" s="3">
        <f>YEAR(SalesDataTable[[#This Row],[Order Date]])</f>
        <v>2026</v>
      </c>
      <c r="V96" s="2" t="str">
        <f>"Q"&amp;ROUNDUP(MONTH(SalesDataTable[[#This Row],[Order Date]])/3,0)</f>
        <v>Q1</v>
      </c>
      <c r="W96" s="3">
        <f>MONTH(SalesDataTable[[#This Row],[Order Date]])</f>
        <v>1</v>
      </c>
      <c r="X96" s="2" t="str">
        <f>TEXT(SalesDataTable[[#This Row],[Order Date]],"mmm")</f>
        <v>Jan</v>
      </c>
    </row>
    <row r="97" spans="1:24" ht="15.6">
      <c r="A97" s="6">
        <v>4401</v>
      </c>
      <c r="B97" s="7">
        <v>46043</v>
      </c>
      <c r="C97" s="8">
        <f>YEAR(SalesDataTable[[#This Row],[Order Date]])</f>
        <v>2026</v>
      </c>
      <c r="D97" s="9" t="str">
        <f>"Q" &amp;ROUNDUP(MONTH(SalesDataTable[[#This Row],[Order Date]]),0)</f>
        <v>Q1</v>
      </c>
      <c r="E97" s="9">
        <f>MONTH(SalesDataTable[[#This Row],[Order Date]])</f>
        <v>1</v>
      </c>
      <c r="F97" s="8" t="str">
        <f>TEXT(SalesDataTable[[#This Row],[Order Date]],"mmm")</f>
        <v>Jan</v>
      </c>
      <c r="G97" s="8" t="s">
        <v>0</v>
      </c>
      <c r="H97" s="8" t="s">
        <v>50</v>
      </c>
      <c r="I97" s="8" t="s">
        <v>2</v>
      </c>
      <c r="J97" s="8" t="s">
        <v>13</v>
      </c>
      <c r="K97" s="8" t="s">
        <v>4</v>
      </c>
      <c r="L97" s="8" t="s">
        <v>5</v>
      </c>
      <c r="M97" s="3">
        <v>3</v>
      </c>
      <c r="N97" s="10">
        <v>83.34</v>
      </c>
      <c r="O97" s="11">
        <v>0</v>
      </c>
      <c r="P97" s="10">
        <v>41.44</v>
      </c>
      <c r="Q97" s="10">
        <f t="shared" si="4"/>
        <v>250.02</v>
      </c>
      <c r="R97" s="10">
        <f t="shared" si="5"/>
        <v>124.32</v>
      </c>
      <c r="S97" s="10">
        <f t="shared" si="6"/>
        <v>125.70000000000002</v>
      </c>
      <c r="T97" s="2">
        <f t="shared" si="7"/>
        <v>0.50275977921766268</v>
      </c>
      <c r="U97" s="3">
        <f>YEAR(SalesDataTable[[#This Row],[Order Date]])</f>
        <v>2026</v>
      </c>
      <c r="V97" s="2" t="str">
        <f>"Q"&amp;ROUNDUP(MONTH(SalesDataTable[[#This Row],[Order Date]])/3,0)</f>
        <v>Q1</v>
      </c>
      <c r="W97" s="3">
        <f>MONTH(SalesDataTable[[#This Row],[Order Date]])</f>
        <v>1</v>
      </c>
      <c r="X97" s="2" t="str">
        <f>TEXT(SalesDataTable[[#This Row],[Order Date]],"mmm")</f>
        <v>Jan</v>
      </c>
    </row>
    <row r="98" spans="1:24" ht="15.6">
      <c r="A98" s="6">
        <v>4864</v>
      </c>
      <c r="B98" s="7">
        <v>46043</v>
      </c>
      <c r="C98" s="8">
        <f>YEAR(SalesDataTable[[#This Row],[Order Date]])</f>
        <v>2026</v>
      </c>
      <c r="D98" s="9" t="str">
        <f>"Q" &amp;ROUNDUP(MONTH(SalesDataTable[[#This Row],[Order Date]]),0)</f>
        <v>Q1</v>
      </c>
      <c r="E98" s="9">
        <f>MONTH(SalesDataTable[[#This Row],[Order Date]])</f>
        <v>1</v>
      </c>
      <c r="F98" s="8" t="str">
        <f>TEXT(SalesDataTable[[#This Row],[Order Date]],"mmm")</f>
        <v>Jan</v>
      </c>
      <c r="G98" s="8" t="s">
        <v>20</v>
      </c>
      <c r="H98" s="8" t="s">
        <v>47</v>
      </c>
      <c r="I98" s="8" t="s">
        <v>2</v>
      </c>
      <c r="J98" s="8" t="s">
        <v>3</v>
      </c>
      <c r="K98" s="8" t="s">
        <v>34</v>
      </c>
      <c r="L98" s="8" t="s">
        <v>42</v>
      </c>
      <c r="M98" s="3">
        <v>1</v>
      </c>
      <c r="N98" s="10">
        <v>35.869999999999997</v>
      </c>
      <c r="O98" s="11">
        <v>0</v>
      </c>
      <c r="P98" s="10">
        <v>13.64</v>
      </c>
      <c r="Q98" s="10">
        <f t="shared" si="4"/>
        <v>35.869999999999997</v>
      </c>
      <c r="R98" s="10">
        <f t="shared" si="5"/>
        <v>13.64</v>
      </c>
      <c r="S98" s="10">
        <f t="shared" si="6"/>
        <v>22.229999999999997</v>
      </c>
      <c r="T98" s="2">
        <f t="shared" si="7"/>
        <v>0.61973794257039305</v>
      </c>
      <c r="U98" s="3">
        <f>YEAR(SalesDataTable[[#This Row],[Order Date]])</f>
        <v>2026</v>
      </c>
      <c r="V98" s="2" t="str">
        <f>"Q"&amp;ROUNDUP(MONTH(SalesDataTable[[#This Row],[Order Date]])/3,0)</f>
        <v>Q1</v>
      </c>
      <c r="W98" s="3">
        <f>MONTH(SalesDataTable[[#This Row],[Order Date]])</f>
        <v>1</v>
      </c>
      <c r="X98" s="2" t="str">
        <f>TEXT(SalesDataTable[[#This Row],[Order Date]],"mmm")</f>
        <v>Jan</v>
      </c>
    </row>
    <row r="99" spans="1:24" ht="15.6">
      <c r="A99" s="6">
        <v>347</v>
      </c>
      <c r="B99" s="7">
        <v>46044</v>
      </c>
      <c r="C99" s="8">
        <f>YEAR(SalesDataTable[[#This Row],[Order Date]])</f>
        <v>2026</v>
      </c>
      <c r="D99" s="9" t="str">
        <f>"Q" &amp;ROUNDUP(MONTH(SalesDataTable[[#This Row],[Order Date]]),0)</f>
        <v>Q1</v>
      </c>
      <c r="E99" s="9">
        <f>MONTH(SalesDataTable[[#This Row],[Order Date]])</f>
        <v>1</v>
      </c>
      <c r="F99" s="8" t="str">
        <f>TEXT(SalesDataTable[[#This Row],[Order Date]],"mmm")</f>
        <v>Jan</v>
      </c>
      <c r="G99" s="8" t="s">
        <v>20</v>
      </c>
      <c r="H99" s="8" t="s">
        <v>21</v>
      </c>
      <c r="I99" s="8" t="s">
        <v>28</v>
      </c>
      <c r="J99" s="8" t="s">
        <v>13</v>
      </c>
      <c r="K99" s="8" t="s">
        <v>23</v>
      </c>
      <c r="L99" s="8" t="s">
        <v>29</v>
      </c>
      <c r="M99" s="3">
        <v>1</v>
      </c>
      <c r="N99" s="10">
        <v>199.42</v>
      </c>
      <c r="O99" s="11">
        <v>0.05</v>
      </c>
      <c r="P99" s="10">
        <v>101.82</v>
      </c>
      <c r="Q99" s="10">
        <f t="shared" si="4"/>
        <v>189.44899999999998</v>
      </c>
      <c r="R99" s="10">
        <f t="shared" si="5"/>
        <v>101.82</v>
      </c>
      <c r="S99" s="10">
        <f t="shared" si="6"/>
        <v>87.628999999999991</v>
      </c>
      <c r="T99" s="2">
        <f t="shared" si="7"/>
        <v>0.46254664843836601</v>
      </c>
      <c r="U99" s="3">
        <f>YEAR(SalesDataTable[[#This Row],[Order Date]])</f>
        <v>2026</v>
      </c>
      <c r="V99" s="2" t="str">
        <f>"Q"&amp;ROUNDUP(MONTH(SalesDataTable[[#This Row],[Order Date]])/3,0)</f>
        <v>Q1</v>
      </c>
      <c r="W99" s="3">
        <f>MONTH(SalesDataTable[[#This Row],[Order Date]])</f>
        <v>1</v>
      </c>
      <c r="X99" s="2" t="str">
        <f>TEXT(SalesDataTable[[#This Row],[Order Date]],"mmm")</f>
        <v>Jan</v>
      </c>
    </row>
    <row r="100" spans="1:24" ht="15.6">
      <c r="A100" s="6">
        <v>2051</v>
      </c>
      <c r="B100" s="7">
        <v>46044</v>
      </c>
      <c r="C100" s="8">
        <f>YEAR(SalesDataTable[[#This Row],[Order Date]])</f>
        <v>2026</v>
      </c>
      <c r="D100" s="9" t="str">
        <f>"Q" &amp;ROUNDUP(MONTH(SalesDataTable[[#This Row],[Order Date]]),0)</f>
        <v>Q1</v>
      </c>
      <c r="E100" s="9">
        <f>MONTH(SalesDataTable[[#This Row],[Order Date]])</f>
        <v>1</v>
      </c>
      <c r="F100" s="8" t="str">
        <f>TEXT(SalesDataTable[[#This Row],[Order Date]],"mmm")</f>
        <v>Jan</v>
      </c>
      <c r="G100" s="8" t="s">
        <v>11</v>
      </c>
      <c r="H100" s="8" t="s">
        <v>25</v>
      </c>
      <c r="I100" s="8" t="s">
        <v>2</v>
      </c>
      <c r="J100" s="8" t="s">
        <v>13</v>
      </c>
      <c r="K100" s="8" t="s">
        <v>23</v>
      </c>
      <c r="L100" s="8" t="s">
        <v>24</v>
      </c>
      <c r="M100" s="3">
        <v>3</v>
      </c>
      <c r="N100" s="10">
        <v>347.41</v>
      </c>
      <c r="O100" s="11">
        <v>0.1</v>
      </c>
      <c r="P100" s="10">
        <v>192.13</v>
      </c>
      <c r="Q100" s="10">
        <f t="shared" si="4"/>
        <v>938.00700000000006</v>
      </c>
      <c r="R100" s="10">
        <f t="shared" si="5"/>
        <v>576.39</v>
      </c>
      <c r="S100" s="10">
        <f t="shared" si="6"/>
        <v>361.61700000000008</v>
      </c>
      <c r="T100" s="2">
        <f t="shared" si="7"/>
        <v>0.38551631277804971</v>
      </c>
      <c r="U100" s="3">
        <f>YEAR(SalesDataTable[[#This Row],[Order Date]])</f>
        <v>2026</v>
      </c>
      <c r="V100" s="2" t="str">
        <f>"Q"&amp;ROUNDUP(MONTH(SalesDataTable[[#This Row],[Order Date]])/3,0)</f>
        <v>Q1</v>
      </c>
      <c r="W100" s="3">
        <f>MONTH(SalesDataTable[[#This Row],[Order Date]])</f>
        <v>1</v>
      </c>
      <c r="X100" s="2" t="str">
        <f>TEXT(SalesDataTable[[#This Row],[Order Date]],"mmm")</f>
        <v>Jan</v>
      </c>
    </row>
    <row r="101" spans="1:24" ht="15.6">
      <c r="A101" s="6">
        <v>2314</v>
      </c>
      <c r="B101" s="7">
        <v>46044</v>
      </c>
      <c r="C101" s="8">
        <f>YEAR(SalesDataTable[[#This Row],[Order Date]])</f>
        <v>2026</v>
      </c>
      <c r="D101" s="9" t="str">
        <f>"Q" &amp;ROUNDUP(MONTH(SalesDataTable[[#This Row],[Order Date]]),0)</f>
        <v>Q1</v>
      </c>
      <c r="E101" s="9">
        <f>MONTH(SalesDataTable[[#This Row],[Order Date]])</f>
        <v>1</v>
      </c>
      <c r="F101" s="8" t="str">
        <f>TEXT(SalesDataTable[[#This Row],[Order Date]],"mmm")</f>
        <v>Jan</v>
      </c>
      <c r="G101" s="8" t="s">
        <v>0</v>
      </c>
      <c r="H101" s="8" t="s">
        <v>36</v>
      </c>
      <c r="I101" s="8" t="s">
        <v>2</v>
      </c>
      <c r="J101" s="8" t="s">
        <v>13</v>
      </c>
      <c r="K101" s="8" t="s">
        <v>4</v>
      </c>
      <c r="L101" s="8" t="s">
        <v>26</v>
      </c>
      <c r="M101" s="3">
        <v>1</v>
      </c>
      <c r="N101" s="10">
        <v>40.28</v>
      </c>
      <c r="O101" s="11">
        <v>0</v>
      </c>
      <c r="P101" s="10">
        <v>16.79</v>
      </c>
      <c r="Q101" s="10">
        <f t="shared" si="4"/>
        <v>40.28</v>
      </c>
      <c r="R101" s="10">
        <f t="shared" si="5"/>
        <v>16.79</v>
      </c>
      <c r="S101" s="10">
        <f t="shared" si="6"/>
        <v>23.490000000000002</v>
      </c>
      <c r="T101" s="2">
        <f t="shared" si="7"/>
        <v>0.58316782522343602</v>
      </c>
      <c r="U101" s="3">
        <f>YEAR(SalesDataTable[[#This Row],[Order Date]])</f>
        <v>2026</v>
      </c>
      <c r="V101" s="2" t="str">
        <f>"Q"&amp;ROUNDUP(MONTH(SalesDataTable[[#This Row],[Order Date]])/3,0)</f>
        <v>Q1</v>
      </c>
      <c r="W101" s="3">
        <f>MONTH(SalesDataTable[[#This Row],[Order Date]])</f>
        <v>1</v>
      </c>
      <c r="X101" s="2" t="str">
        <f>TEXT(SalesDataTable[[#This Row],[Order Date]],"mmm")</f>
        <v>Jan</v>
      </c>
    </row>
    <row r="102" spans="1:24" ht="15.6">
      <c r="A102" s="6">
        <v>3861</v>
      </c>
      <c r="B102" s="7">
        <v>46044</v>
      </c>
      <c r="C102" s="8">
        <f>YEAR(SalesDataTable[[#This Row],[Order Date]])</f>
        <v>2026</v>
      </c>
      <c r="D102" s="9" t="str">
        <f>"Q" &amp;ROUNDUP(MONTH(SalesDataTable[[#This Row],[Order Date]]),0)</f>
        <v>Q1</v>
      </c>
      <c r="E102" s="9">
        <f>MONTH(SalesDataTable[[#This Row],[Order Date]])</f>
        <v>1</v>
      </c>
      <c r="F102" s="8" t="str">
        <f>TEXT(SalesDataTable[[#This Row],[Order Date]],"mmm")</f>
        <v>Jan</v>
      </c>
      <c r="G102" s="8" t="s">
        <v>20</v>
      </c>
      <c r="H102" s="8" t="s">
        <v>47</v>
      </c>
      <c r="I102" s="8" t="s">
        <v>2</v>
      </c>
      <c r="J102" s="8" t="s">
        <v>3</v>
      </c>
      <c r="K102" s="8" t="s">
        <v>23</v>
      </c>
      <c r="L102" s="8" t="s">
        <v>29</v>
      </c>
      <c r="M102" s="3">
        <v>3</v>
      </c>
      <c r="N102" s="10">
        <v>195.49</v>
      </c>
      <c r="O102" s="11">
        <v>0.05</v>
      </c>
      <c r="P102" s="10">
        <v>106.38</v>
      </c>
      <c r="Q102" s="10">
        <f t="shared" si="4"/>
        <v>557.14649999999995</v>
      </c>
      <c r="R102" s="10">
        <f t="shared" si="5"/>
        <v>319.14</v>
      </c>
      <c r="S102" s="10">
        <f t="shared" si="6"/>
        <v>238.00649999999996</v>
      </c>
      <c r="T102" s="2">
        <f t="shared" si="7"/>
        <v>0.42718836069148775</v>
      </c>
      <c r="U102" s="3">
        <f>YEAR(SalesDataTable[[#This Row],[Order Date]])</f>
        <v>2026</v>
      </c>
      <c r="V102" s="2" t="str">
        <f>"Q"&amp;ROUNDUP(MONTH(SalesDataTable[[#This Row],[Order Date]])/3,0)</f>
        <v>Q1</v>
      </c>
      <c r="W102" s="3">
        <f>MONTH(SalesDataTable[[#This Row],[Order Date]])</f>
        <v>1</v>
      </c>
      <c r="X102" s="2" t="str">
        <f>TEXT(SalesDataTable[[#This Row],[Order Date]],"mmm")</f>
        <v>Jan</v>
      </c>
    </row>
    <row r="103" spans="1:24" ht="15.6">
      <c r="A103" s="6">
        <v>843</v>
      </c>
      <c r="B103" s="7">
        <v>46045</v>
      </c>
      <c r="C103" s="8">
        <f>YEAR(SalesDataTable[[#This Row],[Order Date]])</f>
        <v>2026</v>
      </c>
      <c r="D103" s="9" t="str">
        <f>"Q" &amp;ROUNDUP(MONTH(SalesDataTable[[#This Row],[Order Date]]),0)</f>
        <v>Q1</v>
      </c>
      <c r="E103" s="9">
        <f>MONTH(SalesDataTable[[#This Row],[Order Date]])</f>
        <v>1</v>
      </c>
      <c r="F103" s="8" t="str">
        <f>TEXT(SalesDataTable[[#This Row],[Order Date]],"mmm")</f>
        <v>Jan</v>
      </c>
      <c r="G103" s="8" t="s">
        <v>6</v>
      </c>
      <c r="H103" s="8" t="s">
        <v>41</v>
      </c>
      <c r="I103" s="8" t="s">
        <v>2</v>
      </c>
      <c r="J103" s="8" t="s">
        <v>3</v>
      </c>
      <c r="K103" s="8" t="s">
        <v>34</v>
      </c>
      <c r="L103" s="8" t="s">
        <v>42</v>
      </c>
      <c r="M103" s="3">
        <v>2</v>
      </c>
      <c r="N103" s="10">
        <v>35.75</v>
      </c>
      <c r="O103" s="11">
        <v>0</v>
      </c>
      <c r="P103" s="10">
        <v>13.94</v>
      </c>
      <c r="Q103" s="10">
        <f t="shared" si="4"/>
        <v>71.5</v>
      </c>
      <c r="R103" s="10">
        <f t="shared" si="5"/>
        <v>27.88</v>
      </c>
      <c r="S103" s="10">
        <f t="shared" si="6"/>
        <v>43.620000000000005</v>
      </c>
      <c r="T103" s="2">
        <f t="shared" si="7"/>
        <v>0.61006993006993016</v>
      </c>
      <c r="U103" s="3">
        <f>YEAR(SalesDataTable[[#This Row],[Order Date]])</f>
        <v>2026</v>
      </c>
      <c r="V103" s="2" t="str">
        <f>"Q"&amp;ROUNDUP(MONTH(SalesDataTable[[#This Row],[Order Date]])/3,0)</f>
        <v>Q1</v>
      </c>
      <c r="W103" s="3">
        <f>MONTH(SalesDataTable[[#This Row],[Order Date]])</f>
        <v>1</v>
      </c>
      <c r="X103" s="2" t="str">
        <f>TEXT(SalesDataTable[[#This Row],[Order Date]],"mmm")</f>
        <v>Jan</v>
      </c>
    </row>
    <row r="104" spans="1:24" ht="15.6">
      <c r="A104" s="6">
        <v>868</v>
      </c>
      <c r="B104" s="7">
        <v>46045</v>
      </c>
      <c r="C104" s="8">
        <f>YEAR(SalesDataTable[[#This Row],[Order Date]])</f>
        <v>2026</v>
      </c>
      <c r="D104" s="9" t="str">
        <f>"Q" &amp;ROUNDUP(MONTH(SalesDataTable[[#This Row],[Order Date]]),0)</f>
        <v>Q1</v>
      </c>
      <c r="E104" s="9">
        <f>MONTH(SalesDataTable[[#This Row],[Order Date]])</f>
        <v>1</v>
      </c>
      <c r="F104" s="8" t="str">
        <f>TEXT(SalesDataTable[[#This Row],[Order Date]],"mmm")</f>
        <v>Jan</v>
      </c>
      <c r="G104" s="8" t="s">
        <v>0</v>
      </c>
      <c r="H104" s="8" t="s">
        <v>50</v>
      </c>
      <c r="I104" s="8" t="s">
        <v>2</v>
      </c>
      <c r="J104" s="8" t="s">
        <v>3</v>
      </c>
      <c r="K104" s="8" t="s">
        <v>4</v>
      </c>
      <c r="L104" s="8" t="s">
        <v>30</v>
      </c>
      <c r="M104" s="3">
        <v>1</v>
      </c>
      <c r="N104" s="10">
        <v>103.39</v>
      </c>
      <c r="O104" s="11">
        <v>0</v>
      </c>
      <c r="P104" s="10">
        <v>51.32</v>
      </c>
      <c r="Q104" s="10">
        <f t="shared" si="4"/>
        <v>103.39</v>
      </c>
      <c r="R104" s="10">
        <f t="shared" si="5"/>
        <v>51.32</v>
      </c>
      <c r="S104" s="10">
        <f t="shared" si="6"/>
        <v>52.07</v>
      </c>
      <c r="T104" s="2">
        <f t="shared" si="7"/>
        <v>0.50362704323435536</v>
      </c>
      <c r="U104" s="3">
        <f>YEAR(SalesDataTable[[#This Row],[Order Date]])</f>
        <v>2026</v>
      </c>
      <c r="V104" s="2" t="str">
        <f>"Q"&amp;ROUNDUP(MONTH(SalesDataTable[[#This Row],[Order Date]])/3,0)</f>
        <v>Q1</v>
      </c>
      <c r="W104" s="3">
        <f>MONTH(SalesDataTable[[#This Row],[Order Date]])</f>
        <v>1</v>
      </c>
      <c r="X104" s="2" t="str">
        <f>TEXT(SalesDataTable[[#This Row],[Order Date]],"mmm")</f>
        <v>Jan</v>
      </c>
    </row>
    <row r="105" spans="1:24" ht="15.6">
      <c r="A105" s="6">
        <v>890</v>
      </c>
      <c r="B105" s="7">
        <v>46045</v>
      </c>
      <c r="C105" s="8">
        <f>YEAR(SalesDataTable[[#This Row],[Order Date]])</f>
        <v>2026</v>
      </c>
      <c r="D105" s="9" t="str">
        <f>"Q" &amp;ROUNDUP(MONTH(SalesDataTable[[#This Row],[Order Date]]),0)</f>
        <v>Q1</v>
      </c>
      <c r="E105" s="9">
        <f>MONTH(SalesDataTable[[#This Row],[Order Date]])</f>
        <v>1</v>
      </c>
      <c r="F105" s="8" t="str">
        <f>TEXT(SalesDataTable[[#This Row],[Order Date]],"mmm")</f>
        <v>Jan</v>
      </c>
      <c r="G105" s="8" t="s">
        <v>0</v>
      </c>
      <c r="H105" s="8" t="s">
        <v>50</v>
      </c>
      <c r="I105" s="8" t="s">
        <v>2</v>
      </c>
      <c r="J105" s="8" t="s">
        <v>13</v>
      </c>
      <c r="K105" s="8" t="s">
        <v>23</v>
      </c>
      <c r="L105" s="8" t="s">
        <v>40</v>
      </c>
      <c r="M105" s="3">
        <v>3</v>
      </c>
      <c r="N105" s="10">
        <v>81.98</v>
      </c>
      <c r="O105" s="11">
        <v>0.1</v>
      </c>
      <c r="P105" s="10">
        <v>40.229999999999997</v>
      </c>
      <c r="Q105" s="10">
        <f t="shared" si="4"/>
        <v>221.346</v>
      </c>
      <c r="R105" s="10">
        <f t="shared" si="5"/>
        <v>120.69</v>
      </c>
      <c r="S105" s="10">
        <f t="shared" si="6"/>
        <v>100.65600000000001</v>
      </c>
      <c r="T105" s="2">
        <f t="shared" si="7"/>
        <v>0.45474505977067581</v>
      </c>
      <c r="U105" s="3">
        <f>YEAR(SalesDataTable[[#This Row],[Order Date]])</f>
        <v>2026</v>
      </c>
      <c r="V105" s="2" t="str">
        <f>"Q"&amp;ROUNDUP(MONTH(SalesDataTable[[#This Row],[Order Date]])/3,0)</f>
        <v>Q1</v>
      </c>
      <c r="W105" s="3">
        <f>MONTH(SalesDataTable[[#This Row],[Order Date]])</f>
        <v>1</v>
      </c>
      <c r="X105" s="2" t="str">
        <f>TEXT(SalesDataTable[[#This Row],[Order Date]],"mmm")</f>
        <v>Jan</v>
      </c>
    </row>
    <row r="106" spans="1:24" ht="15.6">
      <c r="A106" s="6">
        <v>2185</v>
      </c>
      <c r="B106" s="7">
        <v>46045</v>
      </c>
      <c r="C106" s="8">
        <f>YEAR(SalesDataTable[[#This Row],[Order Date]])</f>
        <v>2026</v>
      </c>
      <c r="D106" s="9" t="str">
        <f>"Q" &amp;ROUNDUP(MONTH(SalesDataTable[[#This Row],[Order Date]]),0)</f>
        <v>Q1</v>
      </c>
      <c r="E106" s="9">
        <f>MONTH(SalesDataTable[[#This Row],[Order Date]])</f>
        <v>1</v>
      </c>
      <c r="F106" s="8" t="str">
        <f>TEXT(SalesDataTable[[#This Row],[Order Date]],"mmm")</f>
        <v>Jan</v>
      </c>
      <c r="G106" s="8" t="s">
        <v>11</v>
      </c>
      <c r="H106" s="8" t="s">
        <v>12</v>
      </c>
      <c r="I106" s="8" t="s">
        <v>8</v>
      </c>
      <c r="J106" s="8" t="s">
        <v>16</v>
      </c>
      <c r="K106" s="8" t="s">
        <v>23</v>
      </c>
      <c r="L106" s="8" t="s">
        <v>24</v>
      </c>
      <c r="M106" s="3">
        <v>10</v>
      </c>
      <c r="N106" s="10">
        <v>337.69</v>
      </c>
      <c r="O106" s="11">
        <v>0.1</v>
      </c>
      <c r="P106" s="10">
        <v>200.27</v>
      </c>
      <c r="Q106" s="10">
        <f t="shared" si="4"/>
        <v>3039.21</v>
      </c>
      <c r="R106" s="10">
        <f t="shared" si="5"/>
        <v>2002.7</v>
      </c>
      <c r="S106" s="10">
        <f t="shared" si="6"/>
        <v>1036.51</v>
      </c>
      <c r="T106" s="2">
        <f t="shared" si="7"/>
        <v>0.34104586389226149</v>
      </c>
      <c r="U106" s="3">
        <f>YEAR(SalesDataTable[[#This Row],[Order Date]])</f>
        <v>2026</v>
      </c>
      <c r="V106" s="2" t="str">
        <f>"Q"&amp;ROUNDUP(MONTH(SalesDataTable[[#This Row],[Order Date]])/3,0)</f>
        <v>Q1</v>
      </c>
      <c r="W106" s="3">
        <f>MONTH(SalesDataTable[[#This Row],[Order Date]])</f>
        <v>1</v>
      </c>
      <c r="X106" s="2" t="str">
        <f>TEXT(SalesDataTable[[#This Row],[Order Date]],"mmm")</f>
        <v>Jan</v>
      </c>
    </row>
    <row r="107" spans="1:24" ht="15.6">
      <c r="A107" s="6">
        <v>2335</v>
      </c>
      <c r="B107" s="7">
        <v>46045</v>
      </c>
      <c r="C107" s="8">
        <f>YEAR(SalesDataTable[[#This Row],[Order Date]])</f>
        <v>2026</v>
      </c>
      <c r="D107" s="9" t="str">
        <f>"Q" &amp;ROUNDUP(MONTH(SalesDataTable[[#This Row],[Order Date]]),0)</f>
        <v>Q1</v>
      </c>
      <c r="E107" s="9">
        <f>MONTH(SalesDataTable[[#This Row],[Order Date]])</f>
        <v>1</v>
      </c>
      <c r="F107" s="8" t="str">
        <f>TEXT(SalesDataTable[[#This Row],[Order Date]],"mmm")</f>
        <v>Jan</v>
      </c>
      <c r="G107" s="8" t="s">
        <v>20</v>
      </c>
      <c r="H107" s="8" t="s">
        <v>33</v>
      </c>
      <c r="I107" s="8" t="s">
        <v>2</v>
      </c>
      <c r="J107" s="8" t="s">
        <v>13</v>
      </c>
      <c r="K107" s="8" t="s">
        <v>23</v>
      </c>
      <c r="L107" s="8" t="s">
        <v>24</v>
      </c>
      <c r="M107" s="3">
        <v>2</v>
      </c>
      <c r="N107" s="10">
        <v>333.29</v>
      </c>
      <c r="O107" s="11">
        <v>0</v>
      </c>
      <c r="P107" s="10">
        <v>197.18</v>
      </c>
      <c r="Q107" s="10">
        <f t="shared" si="4"/>
        <v>666.58</v>
      </c>
      <c r="R107" s="10">
        <f t="shared" si="5"/>
        <v>394.36</v>
      </c>
      <c r="S107" s="10">
        <f t="shared" si="6"/>
        <v>272.22000000000003</v>
      </c>
      <c r="T107" s="2">
        <f t="shared" si="7"/>
        <v>0.40838308980167426</v>
      </c>
      <c r="U107" s="3">
        <f>YEAR(SalesDataTable[[#This Row],[Order Date]])</f>
        <v>2026</v>
      </c>
      <c r="V107" s="2" t="str">
        <f>"Q"&amp;ROUNDUP(MONTH(SalesDataTable[[#This Row],[Order Date]])/3,0)</f>
        <v>Q1</v>
      </c>
      <c r="W107" s="3">
        <f>MONTH(SalesDataTable[[#This Row],[Order Date]])</f>
        <v>1</v>
      </c>
      <c r="X107" s="2" t="str">
        <f>TEXT(SalesDataTable[[#This Row],[Order Date]],"mmm")</f>
        <v>Jan</v>
      </c>
    </row>
    <row r="108" spans="1:24" ht="15.6">
      <c r="A108" s="6">
        <v>2784</v>
      </c>
      <c r="B108" s="7">
        <v>46045</v>
      </c>
      <c r="C108" s="8">
        <f>YEAR(SalesDataTable[[#This Row],[Order Date]])</f>
        <v>2026</v>
      </c>
      <c r="D108" s="9" t="str">
        <f>"Q" &amp;ROUNDUP(MONTH(SalesDataTable[[#This Row],[Order Date]]),0)</f>
        <v>Q1</v>
      </c>
      <c r="E108" s="9">
        <f>MONTH(SalesDataTable[[#This Row],[Order Date]])</f>
        <v>1</v>
      </c>
      <c r="F108" s="8" t="str">
        <f>TEXT(SalesDataTable[[#This Row],[Order Date]],"mmm")</f>
        <v>Jan</v>
      </c>
      <c r="G108" s="8" t="s">
        <v>0</v>
      </c>
      <c r="H108" s="8" t="s">
        <v>50</v>
      </c>
      <c r="I108" s="8" t="s">
        <v>19</v>
      </c>
      <c r="J108" s="8" t="s">
        <v>13</v>
      </c>
      <c r="K108" s="8" t="s">
        <v>4</v>
      </c>
      <c r="L108" s="8" t="s">
        <v>5</v>
      </c>
      <c r="M108" s="3">
        <v>1</v>
      </c>
      <c r="N108" s="10">
        <v>80.11</v>
      </c>
      <c r="O108" s="11">
        <v>0.05</v>
      </c>
      <c r="P108" s="10">
        <v>43.54</v>
      </c>
      <c r="Q108" s="10">
        <f t="shared" si="4"/>
        <v>76.104500000000002</v>
      </c>
      <c r="R108" s="10">
        <f t="shared" si="5"/>
        <v>43.54</v>
      </c>
      <c r="S108" s="10">
        <f t="shared" si="6"/>
        <v>32.564500000000002</v>
      </c>
      <c r="T108" s="2">
        <f t="shared" si="7"/>
        <v>0.42789191177919839</v>
      </c>
      <c r="U108" s="3">
        <f>YEAR(SalesDataTable[[#This Row],[Order Date]])</f>
        <v>2026</v>
      </c>
      <c r="V108" s="2" t="str">
        <f>"Q"&amp;ROUNDUP(MONTH(SalesDataTable[[#This Row],[Order Date]])/3,0)</f>
        <v>Q1</v>
      </c>
      <c r="W108" s="3">
        <f>MONTH(SalesDataTable[[#This Row],[Order Date]])</f>
        <v>1</v>
      </c>
      <c r="X108" s="2" t="str">
        <f>TEXT(SalesDataTable[[#This Row],[Order Date]],"mmm")</f>
        <v>Jan</v>
      </c>
    </row>
    <row r="109" spans="1:24" ht="15.6">
      <c r="A109" s="6">
        <v>3820</v>
      </c>
      <c r="B109" s="7">
        <v>46045</v>
      </c>
      <c r="C109" s="8">
        <f>YEAR(SalesDataTable[[#This Row],[Order Date]])</f>
        <v>2026</v>
      </c>
      <c r="D109" s="9" t="str">
        <f>"Q" &amp;ROUNDUP(MONTH(SalesDataTable[[#This Row],[Order Date]]),0)</f>
        <v>Q1</v>
      </c>
      <c r="E109" s="9">
        <f>MONTH(SalesDataTable[[#This Row],[Order Date]])</f>
        <v>1</v>
      </c>
      <c r="F109" s="8" t="str">
        <f>TEXT(SalesDataTable[[#This Row],[Order Date]],"mmm")</f>
        <v>Jan</v>
      </c>
      <c r="G109" s="8" t="s">
        <v>20</v>
      </c>
      <c r="H109" s="8" t="s">
        <v>47</v>
      </c>
      <c r="I109" s="8" t="s">
        <v>19</v>
      </c>
      <c r="J109" s="8" t="s">
        <v>13</v>
      </c>
      <c r="K109" s="8" t="s">
        <v>23</v>
      </c>
      <c r="L109" s="8" t="s">
        <v>40</v>
      </c>
      <c r="M109" s="3">
        <v>1</v>
      </c>
      <c r="N109" s="10">
        <v>82.6</v>
      </c>
      <c r="O109" s="11">
        <v>0.05</v>
      </c>
      <c r="P109" s="10">
        <v>38.299999999999997</v>
      </c>
      <c r="Q109" s="10">
        <f t="shared" si="4"/>
        <v>78.469999999999985</v>
      </c>
      <c r="R109" s="10">
        <f t="shared" si="5"/>
        <v>38.299999999999997</v>
      </c>
      <c r="S109" s="10">
        <f t="shared" si="6"/>
        <v>40.169999999999987</v>
      </c>
      <c r="T109" s="2">
        <f t="shared" si="7"/>
        <v>0.51191538167452522</v>
      </c>
      <c r="U109" s="3">
        <f>YEAR(SalesDataTable[[#This Row],[Order Date]])</f>
        <v>2026</v>
      </c>
      <c r="V109" s="2" t="str">
        <f>"Q"&amp;ROUNDUP(MONTH(SalesDataTable[[#This Row],[Order Date]])/3,0)</f>
        <v>Q1</v>
      </c>
      <c r="W109" s="3">
        <f>MONTH(SalesDataTable[[#This Row],[Order Date]])</f>
        <v>1</v>
      </c>
      <c r="X109" s="2" t="str">
        <f>TEXT(SalesDataTable[[#This Row],[Order Date]],"mmm")</f>
        <v>Jan</v>
      </c>
    </row>
    <row r="110" spans="1:24" ht="15.6">
      <c r="A110" s="6">
        <v>994</v>
      </c>
      <c r="B110" s="7">
        <v>46046</v>
      </c>
      <c r="C110" s="8">
        <f>YEAR(SalesDataTable[[#This Row],[Order Date]])</f>
        <v>2026</v>
      </c>
      <c r="D110" s="9" t="str">
        <f>"Q" &amp;ROUNDUP(MONTH(SalesDataTable[[#This Row],[Order Date]]),0)</f>
        <v>Q1</v>
      </c>
      <c r="E110" s="9">
        <f>MONTH(SalesDataTable[[#This Row],[Order Date]])</f>
        <v>1</v>
      </c>
      <c r="F110" s="8" t="str">
        <f>TEXT(SalesDataTable[[#This Row],[Order Date]],"mmm")</f>
        <v>Jan</v>
      </c>
      <c r="G110" s="8" t="s">
        <v>0</v>
      </c>
      <c r="H110" s="8" t="s">
        <v>50</v>
      </c>
      <c r="I110" s="8" t="s">
        <v>2</v>
      </c>
      <c r="J110" s="8" t="s">
        <v>3</v>
      </c>
      <c r="K110" s="8" t="s">
        <v>9</v>
      </c>
      <c r="L110" s="8" t="s">
        <v>10</v>
      </c>
      <c r="M110" s="3">
        <v>1</v>
      </c>
      <c r="N110" s="10">
        <v>94.07</v>
      </c>
      <c r="O110" s="11">
        <v>0</v>
      </c>
      <c r="P110" s="10">
        <v>46.28</v>
      </c>
      <c r="Q110" s="10">
        <f t="shared" si="4"/>
        <v>94.07</v>
      </c>
      <c r="R110" s="10">
        <f t="shared" si="5"/>
        <v>46.28</v>
      </c>
      <c r="S110" s="10">
        <f t="shared" si="6"/>
        <v>47.789999999999992</v>
      </c>
      <c r="T110" s="2">
        <f t="shared" si="7"/>
        <v>0.50802593813117891</v>
      </c>
      <c r="U110" s="3">
        <f>YEAR(SalesDataTable[[#This Row],[Order Date]])</f>
        <v>2026</v>
      </c>
      <c r="V110" s="2" t="str">
        <f>"Q"&amp;ROUNDUP(MONTH(SalesDataTable[[#This Row],[Order Date]])/3,0)</f>
        <v>Q1</v>
      </c>
      <c r="W110" s="3">
        <f>MONTH(SalesDataTable[[#This Row],[Order Date]])</f>
        <v>1</v>
      </c>
      <c r="X110" s="2" t="str">
        <f>TEXT(SalesDataTable[[#This Row],[Order Date]],"mmm")</f>
        <v>Jan</v>
      </c>
    </row>
    <row r="111" spans="1:24" ht="15.6">
      <c r="A111" s="6">
        <v>1643</v>
      </c>
      <c r="B111" s="7">
        <v>46046</v>
      </c>
      <c r="C111" s="8">
        <f>YEAR(SalesDataTable[[#This Row],[Order Date]])</f>
        <v>2026</v>
      </c>
      <c r="D111" s="9" t="str">
        <f>"Q" &amp;ROUNDUP(MONTH(SalesDataTable[[#This Row],[Order Date]]),0)</f>
        <v>Q1</v>
      </c>
      <c r="E111" s="9">
        <f>MONTH(SalesDataTable[[#This Row],[Order Date]])</f>
        <v>1</v>
      </c>
      <c r="F111" s="8" t="str">
        <f>TEXT(SalesDataTable[[#This Row],[Order Date]],"mmm")</f>
        <v>Jan</v>
      </c>
      <c r="G111" s="8" t="s">
        <v>0</v>
      </c>
      <c r="H111" s="8" t="s">
        <v>50</v>
      </c>
      <c r="I111" s="8" t="s">
        <v>2</v>
      </c>
      <c r="J111" s="8" t="s">
        <v>3</v>
      </c>
      <c r="K111" s="8" t="s">
        <v>14</v>
      </c>
      <c r="L111" s="8" t="s">
        <v>48</v>
      </c>
      <c r="M111" s="3">
        <v>1</v>
      </c>
      <c r="N111" s="10">
        <v>163.71</v>
      </c>
      <c r="O111" s="11">
        <v>0</v>
      </c>
      <c r="P111" s="10">
        <v>90.06</v>
      </c>
      <c r="Q111" s="10">
        <f t="shared" si="4"/>
        <v>163.71</v>
      </c>
      <c r="R111" s="10">
        <f t="shared" si="5"/>
        <v>90.06</v>
      </c>
      <c r="S111" s="10">
        <f t="shared" si="6"/>
        <v>73.650000000000006</v>
      </c>
      <c r="T111" s="2">
        <f t="shared" si="7"/>
        <v>0.44988088693421296</v>
      </c>
      <c r="U111" s="3">
        <f>YEAR(SalesDataTable[[#This Row],[Order Date]])</f>
        <v>2026</v>
      </c>
      <c r="V111" s="2" t="str">
        <f>"Q"&amp;ROUNDUP(MONTH(SalesDataTable[[#This Row],[Order Date]])/3,0)</f>
        <v>Q1</v>
      </c>
      <c r="W111" s="3">
        <f>MONTH(SalesDataTable[[#This Row],[Order Date]])</f>
        <v>1</v>
      </c>
      <c r="X111" s="2" t="str">
        <f>TEXT(SalesDataTable[[#This Row],[Order Date]],"mmm")</f>
        <v>Jan</v>
      </c>
    </row>
    <row r="112" spans="1:24" ht="15.6">
      <c r="A112" s="6">
        <v>1971</v>
      </c>
      <c r="B112" s="7">
        <v>46046</v>
      </c>
      <c r="C112" s="8">
        <f>YEAR(SalesDataTable[[#This Row],[Order Date]])</f>
        <v>2026</v>
      </c>
      <c r="D112" s="9" t="str">
        <f>"Q" &amp;ROUNDUP(MONTH(SalesDataTable[[#This Row],[Order Date]]),0)</f>
        <v>Q1</v>
      </c>
      <c r="E112" s="9">
        <f>MONTH(SalesDataTable[[#This Row],[Order Date]])</f>
        <v>1</v>
      </c>
      <c r="F112" s="8" t="str">
        <f>TEXT(SalesDataTable[[#This Row],[Order Date]],"mmm")</f>
        <v>Jan</v>
      </c>
      <c r="G112" s="8" t="s">
        <v>20</v>
      </c>
      <c r="H112" s="8" t="s">
        <v>33</v>
      </c>
      <c r="I112" s="8" t="s">
        <v>19</v>
      </c>
      <c r="J112" s="8" t="s">
        <v>3</v>
      </c>
      <c r="K112" s="8" t="s">
        <v>23</v>
      </c>
      <c r="L112" s="8" t="s">
        <v>29</v>
      </c>
      <c r="M112" s="3">
        <v>4</v>
      </c>
      <c r="N112" s="10">
        <v>191.43</v>
      </c>
      <c r="O112" s="11">
        <v>0</v>
      </c>
      <c r="P112" s="10">
        <v>106.82</v>
      </c>
      <c r="Q112" s="10">
        <f t="shared" si="4"/>
        <v>765.72</v>
      </c>
      <c r="R112" s="10">
        <f t="shared" si="5"/>
        <v>427.28</v>
      </c>
      <c r="S112" s="10">
        <f t="shared" si="6"/>
        <v>338.44000000000005</v>
      </c>
      <c r="T112" s="2">
        <f t="shared" si="7"/>
        <v>0.441989238886277</v>
      </c>
      <c r="U112" s="3">
        <f>YEAR(SalesDataTable[[#This Row],[Order Date]])</f>
        <v>2026</v>
      </c>
      <c r="V112" s="2" t="str">
        <f>"Q"&amp;ROUNDUP(MONTH(SalesDataTable[[#This Row],[Order Date]])/3,0)</f>
        <v>Q1</v>
      </c>
      <c r="W112" s="3">
        <f>MONTH(SalesDataTable[[#This Row],[Order Date]])</f>
        <v>1</v>
      </c>
      <c r="X112" s="2" t="str">
        <f>TEXT(SalesDataTable[[#This Row],[Order Date]],"mmm")</f>
        <v>Jan</v>
      </c>
    </row>
    <row r="113" spans="1:24" ht="15.6">
      <c r="A113" s="6">
        <v>2828</v>
      </c>
      <c r="B113" s="7">
        <v>46046</v>
      </c>
      <c r="C113" s="8">
        <f>YEAR(SalesDataTable[[#This Row],[Order Date]])</f>
        <v>2026</v>
      </c>
      <c r="D113" s="9" t="str">
        <f>"Q" &amp;ROUNDUP(MONTH(SalesDataTable[[#This Row],[Order Date]]),0)</f>
        <v>Q1</v>
      </c>
      <c r="E113" s="9">
        <f>MONTH(SalesDataTable[[#This Row],[Order Date]])</f>
        <v>1</v>
      </c>
      <c r="F113" s="8" t="str">
        <f>TEXT(SalesDataTable[[#This Row],[Order Date]],"mmm")</f>
        <v>Jan</v>
      </c>
      <c r="G113" s="8" t="s">
        <v>6</v>
      </c>
      <c r="H113" s="8" t="s">
        <v>41</v>
      </c>
      <c r="I113" s="8" t="s">
        <v>8</v>
      </c>
      <c r="J113" s="8" t="s">
        <v>16</v>
      </c>
      <c r="K113" s="8" t="s">
        <v>14</v>
      </c>
      <c r="L113" s="8" t="s">
        <v>32</v>
      </c>
      <c r="M113" s="3">
        <v>3</v>
      </c>
      <c r="N113" s="10">
        <v>46.94</v>
      </c>
      <c r="O113" s="11">
        <v>0.05</v>
      </c>
      <c r="P113" s="10">
        <v>18.18</v>
      </c>
      <c r="Q113" s="10">
        <f t="shared" si="4"/>
        <v>133.779</v>
      </c>
      <c r="R113" s="10">
        <f t="shared" si="5"/>
        <v>54.54</v>
      </c>
      <c r="S113" s="10">
        <f t="shared" si="6"/>
        <v>79.239000000000004</v>
      </c>
      <c r="T113" s="2">
        <f t="shared" si="7"/>
        <v>0.59231269481757232</v>
      </c>
      <c r="U113" s="3">
        <f>YEAR(SalesDataTable[[#This Row],[Order Date]])</f>
        <v>2026</v>
      </c>
      <c r="V113" s="2" t="str">
        <f>"Q"&amp;ROUNDUP(MONTH(SalesDataTable[[#This Row],[Order Date]])/3,0)</f>
        <v>Q1</v>
      </c>
      <c r="W113" s="3">
        <f>MONTH(SalesDataTable[[#This Row],[Order Date]])</f>
        <v>1</v>
      </c>
      <c r="X113" s="2" t="str">
        <f>TEXT(SalesDataTable[[#This Row],[Order Date]],"mmm")</f>
        <v>Jan</v>
      </c>
    </row>
    <row r="114" spans="1:24" ht="15.6">
      <c r="A114" s="6">
        <v>5175</v>
      </c>
      <c r="B114" s="7">
        <v>46046</v>
      </c>
      <c r="C114" s="8">
        <f>YEAR(SalesDataTable[[#This Row],[Order Date]])</f>
        <v>2026</v>
      </c>
      <c r="D114" s="9" t="str">
        <f>"Q" &amp;ROUNDUP(MONTH(SalesDataTable[[#This Row],[Order Date]]),0)</f>
        <v>Q1</v>
      </c>
      <c r="E114" s="9">
        <f>MONTH(SalesDataTable[[#This Row],[Order Date]])</f>
        <v>1</v>
      </c>
      <c r="F114" s="8" t="str">
        <f>TEXT(SalesDataTable[[#This Row],[Order Date]],"mmm")</f>
        <v>Jan</v>
      </c>
      <c r="G114" s="8" t="s">
        <v>20</v>
      </c>
      <c r="H114" s="8" t="s">
        <v>31</v>
      </c>
      <c r="I114" s="8" t="s">
        <v>2</v>
      </c>
      <c r="J114" s="8" t="s">
        <v>3</v>
      </c>
      <c r="K114" s="8" t="s">
        <v>9</v>
      </c>
      <c r="L114" s="8" t="s">
        <v>17</v>
      </c>
      <c r="M114" s="3">
        <v>1</v>
      </c>
      <c r="N114" s="10">
        <v>147.21</v>
      </c>
      <c r="O114" s="11">
        <v>0</v>
      </c>
      <c r="P114" s="10">
        <v>79.510000000000005</v>
      </c>
      <c r="Q114" s="10">
        <f t="shared" si="4"/>
        <v>147.21</v>
      </c>
      <c r="R114" s="10">
        <f t="shared" si="5"/>
        <v>79.510000000000005</v>
      </c>
      <c r="S114" s="10">
        <f t="shared" si="6"/>
        <v>67.7</v>
      </c>
      <c r="T114" s="2">
        <f t="shared" si="7"/>
        <v>0.45988723592147274</v>
      </c>
      <c r="U114" s="3">
        <f>YEAR(SalesDataTable[[#This Row],[Order Date]])</f>
        <v>2026</v>
      </c>
      <c r="V114" s="2" t="str">
        <f>"Q"&amp;ROUNDUP(MONTH(SalesDataTable[[#This Row],[Order Date]])/3,0)</f>
        <v>Q1</v>
      </c>
      <c r="W114" s="3">
        <f>MONTH(SalesDataTable[[#This Row],[Order Date]])</f>
        <v>1</v>
      </c>
      <c r="X114" s="2" t="str">
        <f>TEXT(SalesDataTable[[#This Row],[Order Date]],"mmm")</f>
        <v>Jan</v>
      </c>
    </row>
    <row r="115" spans="1:24" ht="15.6">
      <c r="A115" s="6">
        <v>1874</v>
      </c>
      <c r="B115" s="7">
        <v>46047</v>
      </c>
      <c r="C115" s="8">
        <f>YEAR(SalesDataTable[[#This Row],[Order Date]])</f>
        <v>2026</v>
      </c>
      <c r="D115" s="9" t="str">
        <f>"Q" &amp;ROUNDUP(MONTH(SalesDataTable[[#This Row],[Order Date]]),0)</f>
        <v>Q1</v>
      </c>
      <c r="E115" s="9">
        <f>MONTH(SalesDataTable[[#This Row],[Order Date]])</f>
        <v>1</v>
      </c>
      <c r="F115" s="8" t="str">
        <f>TEXT(SalesDataTable[[#This Row],[Order Date]],"mmm")</f>
        <v>Jan</v>
      </c>
      <c r="G115" s="8" t="s">
        <v>0</v>
      </c>
      <c r="H115" s="8" t="s">
        <v>1</v>
      </c>
      <c r="I115" s="8" t="s">
        <v>2</v>
      </c>
      <c r="J115" s="8" t="s">
        <v>16</v>
      </c>
      <c r="K115" s="8" t="s">
        <v>14</v>
      </c>
      <c r="L115" s="8" t="s">
        <v>15</v>
      </c>
      <c r="M115" s="3">
        <v>1</v>
      </c>
      <c r="N115" s="10">
        <v>35.729999999999997</v>
      </c>
      <c r="O115" s="11">
        <v>0</v>
      </c>
      <c r="P115" s="10">
        <v>13.57</v>
      </c>
      <c r="Q115" s="10">
        <f t="shared" si="4"/>
        <v>35.729999999999997</v>
      </c>
      <c r="R115" s="10">
        <f t="shared" si="5"/>
        <v>13.57</v>
      </c>
      <c r="S115" s="10">
        <f t="shared" si="6"/>
        <v>22.159999999999997</v>
      </c>
      <c r="T115" s="2">
        <f t="shared" si="7"/>
        <v>0.62020710887209629</v>
      </c>
      <c r="U115" s="3">
        <f>YEAR(SalesDataTable[[#This Row],[Order Date]])</f>
        <v>2026</v>
      </c>
      <c r="V115" s="2" t="str">
        <f>"Q"&amp;ROUNDUP(MONTH(SalesDataTable[[#This Row],[Order Date]])/3,0)</f>
        <v>Q1</v>
      </c>
      <c r="W115" s="3">
        <f>MONTH(SalesDataTable[[#This Row],[Order Date]])</f>
        <v>1</v>
      </c>
      <c r="X115" s="2" t="str">
        <f>TEXT(SalesDataTable[[#This Row],[Order Date]],"mmm")</f>
        <v>Jan</v>
      </c>
    </row>
    <row r="116" spans="1:24" ht="15.6">
      <c r="A116" s="6">
        <v>2490</v>
      </c>
      <c r="B116" s="7">
        <v>46047</v>
      </c>
      <c r="C116" s="8">
        <f>YEAR(SalesDataTable[[#This Row],[Order Date]])</f>
        <v>2026</v>
      </c>
      <c r="D116" s="9" t="str">
        <f>"Q" &amp;ROUNDUP(MONTH(SalesDataTable[[#This Row],[Order Date]]),0)</f>
        <v>Q1</v>
      </c>
      <c r="E116" s="9">
        <f>MONTH(SalesDataTable[[#This Row],[Order Date]])</f>
        <v>1</v>
      </c>
      <c r="F116" s="8" t="str">
        <f>TEXT(SalesDataTable[[#This Row],[Order Date]],"mmm")</f>
        <v>Jan</v>
      </c>
      <c r="G116" s="8" t="s">
        <v>6</v>
      </c>
      <c r="H116" s="8" t="s">
        <v>49</v>
      </c>
      <c r="I116" s="8" t="s">
        <v>2</v>
      </c>
      <c r="J116" s="8" t="s">
        <v>13</v>
      </c>
      <c r="K116" s="8" t="s">
        <v>4</v>
      </c>
      <c r="L116" s="8" t="s">
        <v>30</v>
      </c>
      <c r="M116" s="3">
        <v>2</v>
      </c>
      <c r="N116" s="10">
        <v>103.99</v>
      </c>
      <c r="O116" s="11">
        <v>0.15</v>
      </c>
      <c r="P116" s="10">
        <v>51.94</v>
      </c>
      <c r="Q116" s="10">
        <f t="shared" si="4"/>
        <v>176.78299999999999</v>
      </c>
      <c r="R116" s="10">
        <f t="shared" si="5"/>
        <v>103.88</v>
      </c>
      <c r="S116" s="10">
        <f t="shared" si="6"/>
        <v>72.902999999999992</v>
      </c>
      <c r="T116" s="2">
        <f t="shared" si="7"/>
        <v>0.41238693765803269</v>
      </c>
      <c r="U116" s="3">
        <f>YEAR(SalesDataTable[[#This Row],[Order Date]])</f>
        <v>2026</v>
      </c>
      <c r="V116" s="2" t="str">
        <f>"Q"&amp;ROUNDUP(MONTH(SalesDataTable[[#This Row],[Order Date]])/3,0)</f>
        <v>Q1</v>
      </c>
      <c r="W116" s="3">
        <f>MONTH(SalesDataTable[[#This Row],[Order Date]])</f>
        <v>1</v>
      </c>
      <c r="X116" s="2" t="str">
        <f>TEXT(SalesDataTable[[#This Row],[Order Date]],"mmm")</f>
        <v>Jan</v>
      </c>
    </row>
    <row r="117" spans="1:24" ht="15.6">
      <c r="A117" s="6">
        <v>5078</v>
      </c>
      <c r="B117" s="7">
        <v>46047</v>
      </c>
      <c r="C117" s="8">
        <f>YEAR(SalesDataTable[[#This Row],[Order Date]])</f>
        <v>2026</v>
      </c>
      <c r="D117" s="9" t="str">
        <f>"Q" &amp;ROUNDUP(MONTH(SalesDataTable[[#This Row],[Order Date]]),0)</f>
        <v>Q1</v>
      </c>
      <c r="E117" s="9">
        <f>MONTH(SalesDataTable[[#This Row],[Order Date]])</f>
        <v>1</v>
      </c>
      <c r="F117" s="8" t="str">
        <f>TEXT(SalesDataTable[[#This Row],[Order Date]],"mmm")</f>
        <v>Jan</v>
      </c>
      <c r="G117" s="8" t="s">
        <v>6</v>
      </c>
      <c r="H117" s="8" t="s">
        <v>43</v>
      </c>
      <c r="I117" s="8" t="s">
        <v>2</v>
      </c>
      <c r="J117" s="8" t="s">
        <v>3</v>
      </c>
      <c r="K117" s="8" t="s">
        <v>9</v>
      </c>
      <c r="L117" s="8" t="s">
        <v>46</v>
      </c>
      <c r="M117" s="3">
        <v>2</v>
      </c>
      <c r="N117" s="10">
        <v>72.739999999999995</v>
      </c>
      <c r="O117" s="11">
        <v>0</v>
      </c>
      <c r="P117" s="10">
        <v>31.96</v>
      </c>
      <c r="Q117" s="10">
        <f t="shared" si="4"/>
        <v>145.47999999999999</v>
      </c>
      <c r="R117" s="10">
        <f t="shared" si="5"/>
        <v>63.92</v>
      </c>
      <c r="S117" s="10">
        <f t="shared" si="6"/>
        <v>81.559999999999988</v>
      </c>
      <c r="T117" s="2">
        <f t="shared" si="7"/>
        <v>0.56062689029419843</v>
      </c>
      <c r="U117" s="3">
        <f>YEAR(SalesDataTable[[#This Row],[Order Date]])</f>
        <v>2026</v>
      </c>
      <c r="V117" s="2" t="str">
        <f>"Q"&amp;ROUNDUP(MONTH(SalesDataTable[[#This Row],[Order Date]])/3,0)</f>
        <v>Q1</v>
      </c>
      <c r="W117" s="3">
        <f>MONTH(SalesDataTable[[#This Row],[Order Date]])</f>
        <v>1</v>
      </c>
      <c r="X117" s="2" t="str">
        <f>TEXT(SalesDataTable[[#This Row],[Order Date]],"mmm")</f>
        <v>Jan</v>
      </c>
    </row>
    <row r="118" spans="1:24" ht="15.6">
      <c r="A118" s="6">
        <v>230</v>
      </c>
      <c r="B118" s="7">
        <v>46048</v>
      </c>
      <c r="C118" s="8">
        <f>YEAR(SalesDataTable[[#This Row],[Order Date]])</f>
        <v>2026</v>
      </c>
      <c r="D118" s="9" t="str">
        <f>"Q" &amp;ROUNDUP(MONTH(SalesDataTable[[#This Row],[Order Date]]),0)</f>
        <v>Q1</v>
      </c>
      <c r="E118" s="9">
        <f>MONTH(SalesDataTable[[#This Row],[Order Date]])</f>
        <v>1</v>
      </c>
      <c r="F118" s="8" t="str">
        <f>TEXT(SalesDataTable[[#This Row],[Order Date]],"mmm")</f>
        <v>Jan</v>
      </c>
      <c r="G118" s="8" t="s">
        <v>11</v>
      </c>
      <c r="H118" s="8" t="s">
        <v>39</v>
      </c>
      <c r="I118" s="8" t="s">
        <v>19</v>
      </c>
      <c r="J118" s="8" t="s">
        <v>3</v>
      </c>
      <c r="K118" s="8" t="s">
        <v>4</v>
      </c>
      <c r="L118" s="8" t="s">
        <v>30</v>
      </c>
      <c r="M118" s="3">
        <v>1</v>
      </c>
      <c r="N118" s="10">
        <v>100.01</v>
      </c>
      <c r="O118" s="11">
        <v>0.05</v>
      </c>
      <c r="P118" s="10">
        <v>49.41</v>
      </c>
      <c r="Q118" s="10">
        <f t="shared" si="4"/>
        <v>95.009500000000003</v>
      </c>
      <c r="R118" s="10">
        <f t="shared" si="5"/>
        <v>49.41</v>
      </c>
      <c r="S118" s="10">
        <f t="shared" si="6"/>
        <v>45.599500000000006</v>
      </c>
      <c r="T118" s="2">
        <f t="shared" si="7"/>
        <v>0.47994674216788852</v>
      </c>
      <c r="U118" s="3">
        <f>YEAR(SalesDataTable[[#This Row],[Order Date]])</f>
        <v>2026</v>
      </c>
      <c r="V118" s="2" t="str">
        <f>"Q"&amp;ROUNDUP(MONTH(SalesDataTable[[#This Row],[Order Date]])/3,0)</f>
        <v>Q1</v>
      </c>
      <c r="W118" s="3">
        <f>MONTH(SalesDataTable[[#This Row],[Order Date]])</f>
        <v>1</v>
      </c>
      <c r="X118" s="2" t="str">
        <f>TEXT(SalesDataTable[[#This Row],[Order Date]],"mmm")</f>
        <v>Jan</v>
      </c>
    </row>
    <row r="119" spans="1:24" ht="15.6">
      <c r="A119" s="6">
        <v>1757</v>
      </c>
      <c r="B119" s="7">
        <v>46048</v>
      </c>
      <c r="C119" s="8">
        <f>YEAR(SalesDataTable[[#This Row],[Order Date]])</f>
        <v>2026</v>
      </c>
      <c r="D119" s="9" t="str">
        <f>"Q" &amp;ROUNDUP(MONTH(SalesDataTable[[#This Row],[Order Date]]),0)</f>
        <v>Q1</v>
      </c>
      <c r="E119" s="9">
        <f>MONTH(SalesDataTable[[#This Row],[Order Date]])</f>
        <v>1</v>
      </c>
      <c r="F119" s="8" t="str">
        <f>TEXT(SalesDataTable[[#This Row],[Order Date]],"mmm")</f>
        <v>Jan</v>
      </c>
      <c r="G119" s="8" t="s">
        <v>20</v>
      </c>
      <c r="H119" s="8" t="s">
        <v>31</v>
      </c>
      <c r="I119" s="8" t="s">
        <v>2</v>
      </c>
      <c r="J119" s="8" t="s">
        <v>16</v>
      </c>
      <c r="K119" s="8" t="s">
        <v>14</v>
      </c>
      <c r="L119" s="8" t="s">
        <v>32</v>
      </c>
      <c r="M119" s="3">
        <v>2</v>
      </c>
      <c r="N119" s="10">
        <v>45.73</v>
      </c>
      <c r="O119" s="11">
        <v>0</v>
      </c>
      <c r="P119" s="10">
        <v>18.11</v>
      </c>
      <c r="Q119" s="10">
        <f t="shared" si="4"/>
        <v>91.46</v>
      </c>
      <c r="R119" s="10">
        <f t="shared" si="5"/>
        <v>36.22</v>
      </c>
      <c r="S119" s="10">
        <f t="shared" si="6"/>
        <v>55.239999999999995</v>
      </c>
      <c r="T119" s="2">
        <f t="shared" si="7"/>
        <v>0.60397988191559149</v>
      </c>
      <c r="U119" s="3">
        <f>YEAR(SalesDataTable[[#This Row],[Order Date]])</f>
        <v>2026</v>
      </c>
      <c r="V119" s="2" t="str">
        <f>"Q"&amp;ROUNDUP(MONTH(SalesDataTable[[#This Row],[Order Date]])/3,0)</f>
        <v>Q1</v>
      </c>
      <c r="W119" s="3">
        <f>MONTH(SalesDataTable[[#This Row],[Order Date]])</f>
        <v>1</v>
      </c>
      <c r="X119" s="2" t="str">
        <f>TEXT(SalesDataTable[[#This Row],[Order Date]],"mmm")</f>
        <v>Jan</v>
      </c>
    </row>
    <row r="120" spans="1:24" ht="15.6">
      <c r="A120" s="6">
        <v>1944</v>
      </c>
      <c r="B120" s="7">
        <v>46048</v>
      </c>
      <c r="C120" s="8">
        <f>YEAR(SalesDataTable[[#This Row],[Order Date]])</f>
        <v>2026</v>
      </c>
      <c r="D120" s="9" t="str">
        <f>"Q" &amp;ROUNDUP(MONTH(SalesDataTable[[#This Row],[Order Date]]),0)</f>
        <v>Q1</v>
      </c>
      <c r="E120" s="9">
        <f>MONTH(SalesDataTable[[#This Row],[Order Date]])</f>
        <v>1</v>
      </c>
      <c r="F120" s="8" t="str">
        <f>TEXT(SalesDataTable[[#This Row],[Order Date]],"mmm")</f>
        <v>Jan</v>
      </c>
      <c r="G120" s="8" t="s">
        <v>11</v>
      </c>
      <c r="H120" s="8" t="s">
        <v>52</v>
      </c>
      <c r="I120" s="8" t="s">
        <v>2</v>
      </c>
      <c r="J120" s="8" t="s">
        <v>3</v>
      </c>
      <c r="K120" s="8" t="s">
        <v>9</v>
      </c>
      <c r="L120" s="8" t="s">
        <v>17</v>
      </c>
      <c r="M120" s="3">
        <v>2</v>
      </c>
      <c r="N120" s="10">
        <v>143.66</v>
      </c>
      <c r="O120" s="11">
        <v>0.15</v>
      </c>
      <c r="P120" s="10">
        <v>78.14</v>
      </c>
      <c r="Q120" s="10">
        <f t="shared" si="4"/>
        <v>244.22199999999998</v>
      </c>
      <c r="R120" s="10">
        <f t="shared" si="5"/>
        <v>156.28</v>
      </c>
      <c r="S120" s="10">
        <f t="shared" si="6"/>
        <v>87.941999999999979</v>
      </c>
      <c r="T120" s="2">
        <f t="shared" si="7"/>
        <v>0.36009040954541355</v>
      </c>
      <c r="U120" s="3">
        <f>YEAR(SalesDataTable[[#This Row],[Order Date]])</f>
        <v>2026</v>
      </c>
      <c r="V120" s="2" t="str">
        <f>"Q"&amp;ROUNDUP(MONTH(SalesDataTable[[#This Row],[Order Date]])/3,0)</f>
        <v>Q1</v>
      </c>
      <c r="W120" s="3">
        <f>MONTH(SalesDataTable[[#This Row],[Order Date]])</f>
        <v>1</v>
      </c>
      <c r="X120" s="2" t="str">
        <f>TEXT(SalesDataTable[[#This Row],[Order Date]],"mmm")</f>
        <v>Jan</v>
      </c>
    </row>
    <row r="121" spans="1:24" ht="15.6">
      <c r="A121" s="6">
        <v>3485</v>
      </c>
      <c r="B121" s="7">
        <v>46048</v>
      </c>
      <c r="C121" s="8">
        <f>YEAR(SalesDataTable[[#This Row],[Order Date]])</f>
        <v>2026</v>
      </c>
      <c r="D121" s="9" t="str">
        <f>"Q" &amp;ROUNDUP(MONTH(SalesDataTable[[#This Row],[Order Date]]),0)</f>
        <v>Q1</v>
      </c>
      <c r="E121" s="9">
        <f>MONTH(SalesDataTable[[#This Row],[Order Date]])</f>
        <v>1</v>
      </c>
      <c r="F121" s="8" t="str">
        <f>TEXT(SalesDataTable[[#This Row],[Order Date]],"mmm")</f>
        <v>Jan</v>
      </c>
      <c r="G121" s="8" t="s">
        <v>11</v>
      </c>
      <c r="H121" s="8" t="s">
        <v>39</v>
      </c>
      <c r="I121" s="8" t="s">
        <v>2</v>
      </c>
      <c r="J121" s="8" t="s">
        <v>16</v>
      </c>
      <c r="K121" s="8" t="s">
        <v>23</v>
      </c>
      <c r="L121" s="8" t="s">
        <v>51</v>
      </c>
      <c r="M121" s="3">
        <v>2</v>
      </c>
      <c r="N121" s="10">
        <v>121.88</v>
      </c>
      <c r="O121" s="11">
        <v>0.05</v>
      </c>
      <c r="P121" s="10">
        <v>62.17</v>
      </c>
      <c r="Q121" s="10">
        <f t="shared" si="4"/>
        <v>231.57199999999997</v>
      </c>
      <c r="R121" s="10">
        <f t="shared" si="5"/>
        <v>124.34</v>
      </c>
      <c r="S121" s="10">
        <f t="shared" si="6"/>
        <v>107.23199999999997</v>
      </c>
      <c r="T121" s="2">
        <f t="shared" si="7"/>
        <v>0.46306116456220953</v>
      </c>
      <c r="U121" s="3">
        <f>YEAR(SalesDataTable[[#This Row],[Order Date]])</f>
        <v>2026</v>
      </c>
      <c r="V121" s="2" t="str">
        <f>"Q"&amp;ROUNDUP(MONTH(SalesDataTable[[#This Row],[Order Date]])/3,0)</f>
        <v>Q1</v>
      </c>
      <c r="W121" s="3">
        <f>MONTH(SalesDataTable[[#This Row],[Order Date]])</f>
        <v>1</v>
      </c>
      <c r="X121" s="2" t="str">
        <f>TEXT(SalesDataTable[[#This Row],[Order Date]],"mmm")</f>
        <v>Jan</v>
      </c>
    </row>
    <row r="122" spans="1:24" ht="15.6">
      <c r="A122" s="6">
        <v>4002</v>
      </c>
      <c r="B122" s="7">
        <v>46048</v>
      </c>
      <c r="C122" s="8">
        <f>YEAR(SalesDataTable[[#This Row],[Order Date]])</f>
        <v>2026</v>
      </c>
      <c r="D122" s="9" t="str">
        <f>"Q" &amp;ROUNDUP(MONTH(SalesDataTable[[#This Row],[Order Date]]),0)</f>
        <v>Q1</v>
      </c>
      <c r="E122" s="9">
        <f>MONTH(SalesDataTable[[#This Row],[Order Date]])</f>
        <v>1</v>
      </c>
      <c r="F122" s="8" t="str">
        <f>TEXT(SalesDataTable[[#This Row],[Order Date]],"mmm")</f>
        <v>Jan</v>
      </c>
      <c r="G122" s="8" t="s">
        <v>0</v>
      </c>
      <c r="H122" s="8" t="s">
        <v>50</v>
      </c>
      <c r="I122" s="8" t="s">
        <v>2</v>
      </c>
      <c r="J122" s="8" t="s">
        <v>3</v>
      </c>
      <c r="K122" s="8" t="s">
        <v>34</v>
      </c>
      <c r="L122" s="8" t="s">
        <v>45</v>
      </c>
      <c r="M122" s="3">
        <v>3</v>
      </c>
      <c r="N122" s="10">
        <v>50.92</v>
      </c>
      <c r="O122" s="11">
        <v>0.05</v>
      </c>
      <c r="P122" s="10">
        <v>21.87</v>
      </c>
      <c r="Q122" s="10">
        <f t="shared" si="4"/>
        <v>145.12199999999999</v>
      </c>
      <c r="R122" s="10">
        <f t="shared" si="5"/>
        <v>65.61</v>
      </c>
      <c r="S122" s="10">
        <f t="shared" si="6"/>
        <v>79.511999999999986</v>
      </c>
      <c r="T122" s="2">
        <f t="shared" si="7"/>
        <v>0.54789763095877941</v>
      </c>
      <c r="U122" s="3">
        <f>YEAR(SalesDataTable[[#This Row],[Order Date]])</f>
        <v>2026</v>
      </c>
      <c r="V122" s="2" t="str">
        <f>"Q"&amp;ROUNDUP(MONTH(SalesDataTable[[#This Row],[Order Date]])/3,0)</f>
        <v>Q1</v>
      </c>
      <c r="W122" s="3">
        <f>MONTH(SalesDataTable[[#This Row],[Order Date]])</f>
        <v>1</v>
      </c>
      <c r="X122" s="2" t="str">
        <f>TEXT(SalesDataTable[[#This Row],[Order Date]],"mmm")</f>
        <v>Jan</v>
      </c>
    </row>
    <row r="123" spans="1:24" ht="15.6">
      <c r="A123" s="6">
        <v>818</v>
      </c>
      <c r="B123" s="7">
        <v>46049</v>
      </c>
      <c r="C123" s="8">
        <f>YEAR(SalesDataTable[[#This Row],[Order Date]])</f>
        <v>2026</v>
      </c>
      <c r="D123" s="9" t="str">
        <f>"Q" &amp;ROUNDUP(MONTH(SalesDataTable[[#This Row],[Order Date]]),0)</f>
        <v>Q1</v>
      </c>
      <c r="E123" s="9">
        <f>MONTH(SalesDataTable[[#This Row],[Order Date]])</f>
        <v>1</v>
      </c>
      <c r="F123" s="8" t="str">
        <f>TEXT(SalesDataTable[[#This Row],[Order Date]],"mmm")</f>
        <v>Jan</v>
      </c>
      <c r="G123" s="8" t="s">
        <v>0</v>
      </c>
      <c r="H123" s="8" t="s">
        <v>1</v>
      </c>
      <c r="I123" s="8" t="s">
        <v>2</v>
      </c>
      <c r="J123" s="8" t="s">
        <v>3</v>
      </c>
      <c r="K123" s="8" t="s">
        <v>4</v>
      </c>
      <c r="L123" s="8" t="s">
        <v>30</v>
      </c>
      <c r="M123" s="3">
        <v>1</v>
      </c>
      <c r="N123" s="10">
        <v>103.78</v>
      </c>
      <c r="O123" s="11">
        <v>0</v>
      </c>
      <c r="P123" s="10">
        <v>49.36</v>
      </c>
      <c r="Q123" s="10">
        <f t="shared" si="4"/>
        <v>103.78</v>
      </c>
      <c r="R123" s="10">
        <f t="shared" si="5"/>
        <v>49.36</v>
      </c>
      <c r="S123" s="10">
        <f t="shared" si="6"/>
        <v>54.42</v>
      </c>
      <c r="T123" s="2">
        <f t="shared" si="7"/>
        <v>0.52437849296588934</v>
      </c>
      <c r="U123" s="3">
        <f>YEAR(SalesDataTable[[#This Row],[Order Date]])</f>
        <v>2026</v>
      </c>
      <c r="V123" s="2" t="str">
        <f>"Q"&amp;ROUNDUP(MONTH(SalesDataTable[[#This Row],[Order Date]])/3,0)</f>
        <v>Q1</v>
      </c>
      <c r="W123" s="3">
        <f>MONTH(SalesDataTable[[#This Row],[Order Date]])</f>
        <v>1</v>
      </c>
      <c r="X123" s="2" t="str">
        <f>TEXT(SalesDataTable[[#This Row],[Order Date]],"mmm")</f>
        <v>Jan</v>
      </c>
    </row>
    <row r="124" spans="1:24" ht="15.6">
      <c r="A124" s="6">
        <v>1439</v>
      </c>
      <c r="B124" s="7">
        <v>46049</v>
      </c>
      <c r="C124" s="8">
        <f>YEAR(SalesDataTable[[#This Row],[Order Date]])</f>
        <v>2026</v>
      </c>
      <c r="D124" s="9" t="str">
        <f>"Q" &amp;ROUNDUP(MONTH(SalesDataTable[[#This Row],[Order Date]]),0)</f>
        <v>Q1</v>
      </c>
      <c r="E124" s="9">
        <f>MONTH(SalesDataTable[[#This Row],[Order Date]])</f>
        <v>1</v>
      </c>
      <c r="F124" s="8" t="str">
        <f>TEXT(SalesDataTable[[#This Row],[Order Date]],"mmm")</f>
        <v>Jan</v>
      </c>
      <c r="G124" s="8" t="s">
        <v>6</v>
      </c>
      <c r="H124" s="8" t="s">
        <v>27</v>
      </c>
      <c r="I124" s="8" t="s">
        <v>28</v>
      </c>
      <c r="J124" s="8" t="s">
        <v>13</v>
      </c>
      <c r="K124" s="8" t="s">
        <v>9</v>
      </c>
      <c r="L124" s="8" t="s">
        <v>37</v>
      </c>
      <c r="M124" s="3">
        <v>2</v>
      </c>
      <c r="N124" s="10">
        <v>157.16999999999999</v>
      </c>
      <c r="O124" s="11">
        <v>0</v>
      </c>
      <c r="P124" s="10">
        <v>81.260000000000005</v>
      </c>
      <c r="Q124" s="10">
        <f t="shared" si="4"/>
        <v>314.33999999999997</v>
      </c>
      <c r="R124" s="10">
        <f t="shared" si="5"/>
        <v>162.52000000000001</v>
      </c>
      <c r="S124" s="10">
        <f t="shared" si="6"/>
        <v>151.81999999999996</v>
      </c>
      <c r="T124" s="2">
        <f t="shared" si="7"/>
        <v>0.4829802125087484</v>
      </c>
      <c r="U124" s="3">
        <f>YEAR(SalesDataTable[[#This Row],[Order Date]])</f>
        <v>2026</v>
      </c>
      <c r="V124" s="2" t="str">
        <f>"Q"&amp;ROUNDUP(MONTH(SalesDataTable[[#This Row],[Order Date]])/3,0)</f>
        <v>Q1</v>
      </c>
      <c r="W124" s="3">
        <f>MONTH(SalesDataTable[[#This Row],[Order Date]])</f>
        <v>1</v>
      </c>
      <c r="X124" s="2" t="str">
        <f>TEXT(SalesDataTable[[#This Row],[Order Date]],"mmm")</f>
        <v>Jan</v>
      </c>
    </row>
    <row r="125" spans="1:24" ht="15.6">
      <c r="A125" s="6">
        <v>1616</v>
      </c>
      <c r="B125" s="7">
        <v>46049</v>
      </c>
      <c r="C125" s="8">
        <f>YEAR(SalesDataTable[[#This Row],[Order Date]])</f>
        <v>2026</v>
      </c>
      <c r="D125" s="9" t="str">
        <f>"Q" &amp;ROUNDUP(MONTH(SalesDataTable[[#This Row],[Order Date]]),0)</f>
        <v>Q1</v>
      </c>
      <c r="E125" s="9">
        <f>MONTH(SalesDataTable[[#This Row],[Order Date]])</f>
        <v>1</v>
      </c>
      <c r="F125" s="8" t="str">
        <f>TEXT(SalesDataTable[[#This Row],[Order Date]],"mmm")</f>
        <v>Jan</v>
      </c>
      <c r="G125" s="8" t="s">
        <v>6</v>
      </c>
      <c r="H125" s="8" t="s">
        <v>43</v>
      </c>
      <c r="I125" s="8" t="s">
        <v>2</v>
      </c>
      <c r="J125" s="8" t="s">
        <v>16</v>
      </c>
      <c r="K125" s="8" t="s">
        <v>14</v>
      </c>
      <c r="L125" s="8" t="s">
        <v>44</v>
      </c>
      <c r="M125" s="3">
        <v>2</v>
      </c>
      <c r="N125" s="10">
        <v>132.91999999999999</v>
      </c>
      <c r="O125" s="11">
        <v>0</v>
      </c>
      <c r="P125" s="10">
        <v>69.02</v>
      </c>
      <c r="Q125" s="10">
        <f t="shared" si="4"/>
        <v>265.83999999999997</v>
      </c>
      <c r="R125" s="10">
        <f t="shared" si="5"/>
        <v>138.04</v>
      </c>
      <c r="S125" s="10">
        <f t="shared" si="6"/>
        <v>127.79999999999998</v>
      </c>
      <c r="T125" s="2">
        <f t="shared" si="7"/>
        <v>0.48074029491423409</v>
      </c>
      <c r="U125" s="3">
        <f>YEAR(SalesDataTable[[#This Row],[Order Date]])</f>
        <v>2026</v>
      </c>
      <c r="V125" s="2" t="str">
        <f>"Q"&amp;ROUNDUP(MONTH(SalesDataTable[[#This Row],[Order Date]])/3,0)</f>
        <v>Q1</v>
      </c>
      <c r="W125" s="3">
        <f>MONTH(SalesDataTable[[#This Row],[Order Date]])</f>
        <v>1</v>
      </c>
      <c r="X125" s="2" t="str">
        <f>TEXT(SalesDataTable[[#This Row],[Order Date]],"mmm")</f>
        <v>Jan</v>
      </c>
    </row>
    <row r="126" spans="1:24" ht="15.6">
      <c r="A126" s="6">
        <v>1798</v>
      </c>
      <c r="B126" s="7">
        <v>46049</v>
      </c>
      <c r="C126" s="8">
        <f>YEAR(SalesDataTable[[#This Row],[Order Date]])</f>
        <v>2026</v>
      </c>
      <c r="D126" s="9" t="str">
        <f>"Q" &amp;ROUNDUP(MONTH(SalesDataTable[[#This Row],[Order Date]]),0)</f>
        <v>Q1</v>
      </c>
      <c r="E126" s="9">
        <f>MONTH(SalesDataTable[[#This Row],[Order Date]])</f>
        <v>1</v>
      </c>
      <c r="F126" s="8" t="str">
        <f>TEXT(SalesDataTable[[#This Row],[Order Date]],"mmm")</f>
        <v>Jan</v>
      </c>
      <c r="G126" s="8" t="s">
        <v>20</v>
      </c>
      <c r="H126" s="8" t="s">
        <v>33</v>
      </c>
      <c r="I126" s="8" t="s">
        <v>19</v>
      </c>
      <c r="J126" s="8" t="s">
        <v>3</v>
      </c>
      <c r="K126" s="8" t="s">
        <v>9</v>
      </c>
      <c r="L126" s="8" t="s">
        <v>46</v>
      </c>
      <c r="M126" s="3">
        <v>1</v>
      </c>
      <c r="N126" s="10">
        <v>71.41</v>
      </c>
      <c r="O126" s="11">
        <v>0.05</v>
      </c>
      <c r="P126" s="10">
        <v>32.28</v>
      </c>
      <c r="Q126" s="10">
        <f t="shared" si="4"/>
        <v>67.839499999999987</v>
      </c>
      <c r="R126" s="10">
        <f t="shared" si="5"/>
        <v>32.28</v>
      </c>
      <c r="S126" s="10">
        <f t="shared" si="6"/>
        <v>35.559499999999986</v>
      </c>
      <c r="T126" s="2">
        <f t="shared" si="7"/>
        <v>0.52417102130764515</v>
      </c>
      <c r="U126" s="3">
        <f>YEAR(SalesDataTable[[#This Row],[Order Date]])</f>
        <v>2026</v>
      </c>
      <c r="V126" s="2" t="str">
        <f>"Q"&amp;ROUNDUP(MONTH(SalesDataTable[[#This Row],[Order Date]])/3,0)</f>
        <v>Q1</v>
      </c>
      <c r="W126" s="3">
        <f>MONTH(SalesDataTable[[#This Row],[Order Date]])</f>
        <v>1</v>
      </c>
      <c r="X126" s="2" t="str">
        <f>TEXT(SalesDataTable[[#This Row],[Order Date]],"mmm")</f>
        <v>Jan</v>
      </c>
    </row>
    <row r="127" spans="1:24" ht="15.6">
      <c r="A127" s="6">
        <v>4449</v>
      </c>
      <c r="B127" s="7">
        <v>46049</v>
      </c>
      <c r="C127" s="8">
        <f>YEAR(SalesDataTable[[#This Row],[Order Date]])</f>
        <v>2026</v>
      </c>
      <c r="D127" s="9" t="str">
        <f>"Q" &amp;ROUNDUP(MONTH(SalesDataTable[[#This Row],[Order Date]]),0)</f>
        <v>Q1</v>
      </c>
      <c r="E127" s="9">
        <f>MONTH(SalesDataTable[[#This Row],[Order Date]])</f>
        <v>1</v>
      </c>
      <c r="F127" s="8" t="str">
        <f>TEXT(SalesDataTable[[#This Row],[Order Date]],"mmm")</f>
        <v>Jan</v>
      </c>
      <c r="G127" s="8" t="s">
        <v>20</v>
      </c>
      <c r="H127" s="8" t="s">
        <v>33</v>
      </c>
      <c r="I127" s="8" t="s">
        <v>2</v>
      </c>
      <c r="J127" s="8" t="s">
        <v>13</v>
      </c>
      <c r="K127" s="8" t="s">
        <v>23</v>
      </c>
      <c r="L127" s="8" t="s">
        <v>29</v>
      </c>
      <c r="M127" s="3">
        <v>1</v>
      </c>
      <c r="N127" s="10">
        <v>199.67</v>
      </c>
      <c r="O127" s="11">
        <v>0</v>
      </c>
      <c r="P127" s="10">
        <v>103.81</v>
      </c>
      <c r="Q127" s="10">
        <f t="shared" si="4"/>
        <v>199.67</v>
      </c>
      <c r="R127" s="10">
        <f t="shared" si="5"/>
        <v>103.81</v>
      </c>
      <c r="S127" s="10">
        <f t="shared" si="6"/>
        <v>95.859999999999985</v>
      </c>
      <c r="T127" s="2">
        <f t="shared" si="7"/>
        <v>0.4800921520508839</v>
      </c>
      <c r="U127" s="3">
        <f>YEAR(SalesDataTable[[#This Row],[Order Date]])</f>
        <v>2026</v>
      </c>
      <c r="V127" s="2" t="str">
        <f>"Q"&amp;ROUNDUP(MONTH(SalesDataTable[[#This Row],[Order Date]])/3,0)</f>
        <v>Q1</v>
      </c>
      <c r="W127" s="3">
        <f>MONTH(SalesDataTable[[#This Row],[Order Date]])</f>
        <v>1</v>
      </c>
      <c r="X127" s="2" t="str">
        <f>TEXT(SalesDataTable[[#This Row],[Order Date]],"mmm")</f>
        <v>Jan</v>
      </c>
    </row>
    <row r="128" spans="1:24" ht="15.6">
      <c r="A128" s="6">
        <v>4473</v>
      </c>
      <c r="B128" s="7">
        <v>46049</v>
      </c>
      <c r="C128" s="8">
        <f>YEAR(SalesDataTable[[#This Row],[Order Date]])</f>
        <v>2026</v>
      </c>
      <c r="D128" s="9" t="str">
        <f>"Q" &amp;ROUNDUP(MONTH(SalesDataTable[[#This Row],[Order Date]]),0)</f>
        <v>Q1</v>
      </c>
      <c r="E128" s="9">
        <f>MONTH(SalesDataTable[[#This Row],[Order Date]])</f>
        <v>1</v>
      </c>
      <c r="F128" s="8" t="str">
        <f>TEXT(SalesDataTable[[#This Row],[Order Date]],"mmm")</f>
        <v>Jan</v>
      </c>
      <c r="G128" s="8" t="s">
        <v>0</v>
      </c>
      <c r="H128" s="8" t="s">
        <v>1</v>
      </c>
      <c r="I128" s="8" t="s">
        <v>19</v>
      </c>
      <c r="J128" s="8" t="s">
        <v>3</v>
      </c>
      <c r="K128" s="8" t="s">
        <v>23</v>
      </c>
      <c r="L128" s="8" t="s">
        <v>29</v>
      </c>
      <c r="M128" s="3">
        <v>1</v>
      </c>
      <c r="N128" s="10">
        <v>196.88</v>
      </c>
      <c r="O128" s="11">
        <v>0</v>
      </c>
      <c r="P128" s="10">
        <v>102.76</v>
      </c>
      <c r="Q128" s="10">
        <f t="shared" si="4"/>
        <v>196.88</v>
      </c>
      <c r="R128" s="10">
        <f t="shared" si="5"/>
        <v>102.76</v>
      </c>
      <c r="S128" s="10">
        <f t="shared" si="6"/>
        <v>94.11999999999999</v>
      </c>
      <c r="T128" s="2">
        <f t="shared" si="7"/>
        <v>0.47805770012190163</v>
      </c>
      <c r="U128" s="3">
        <f>YEAR(SalesDataTable[[#This Row],[Order Date]])</f>
        <v>2026</v>
      </c>
      <c r="V128" s="2" t="str">
        <f>"Q"&amp;ROUNDUP(MONTH(SalesDataTable[[#This Row],[Order Date]])/3,0)</f>
        <v>Q1</v>
      </c>
      <c r="W128" s="3">
        <f>MONTH(SalesDataTable[[#This Row],[Order Date]])</f>
        <v>1</v>
      </c>
      <c r="X128" s="2" t="str">
        <f>TEXT(SalesDataTable[[#This Row],[Order Date]],"mmm")</f>
        <v>Jan</v>
      </c>
    </row>
    <row r="129" spans="1:24" ht="15.6">
      <c r="A129" s="6">
        <v>203</v>
      </c>
      <c r="B129" s="7">
        <v>46050</v>
      </c>
      <c r="C129" s="8">
        <f>YEAR(SalesDataTable[[#This Row],[Order Date]])</f>
        <v>2026</v>
      </c>
      <c r="D129" s="9" t="str">
        <f>"Q" &amp;ROUNDUP(MONTH(SalesDataTable[[#This Row],[Order Date]]),0)</f>
        <v>Q1</v>
      </c>
      <c r="E129" s="9">
        <f>MONTH(SalesDataTable[[#This Row],[Order Date]])</f>
        <v>1</v>
      </c>
      <c r="F129" s="8" t="str">
        <f>TEXT(SalesDataTable[[#This Row],[Order Date]],"mmm")</f>
        <v>Jan</v>
      </c>
      <c r="G129" s="8" t="s">
        <v>20</v>
      </c>
      <c r="H129" s="8" t="s">
        <v>31</v>
      </c>
      <c r="I129" s="8" t="s">
        <v>2</v>
      </c>
      <c r="J129" s="8" t="s">
        <v>3</v>
      </c>
      <c r="K129" s="8" t="s">
        <v>4</v>
      </c>
      <c r="L129" s="8" t="s">
        <v>22</v>
      </c>
      <c r="M129" s="3">
        <v>3</v>
      </c>
      <c r="N129" s="10">
        <v>49.95</v>
      </c>
      <c r="O129" s="11">
        <v>0</v>
      </c>
      <c r="P129" s="10">
        <v>22.55</v>
      </c>
      <c r="Q129" s="10">
        <f t="shared" si="4"/>
        <v>149.85000000000002</v>
      </c>
      <c r="R129" s="10">
        <f t="shared" si="5"/>
        <v>67.650000000000006</v>
      </c>
      <c r="S129" s="10">
        <f t="shared" si="6"/>
        <v>82.200000000000017</v>
      </c>
      <c r="T129" s="2">
        <f t="shared" si="7"/>
        <v>0.54854854854854862</v>
      </c>
      <c r="U129" s="3">
        <f>YEAR(SalesDataTable[[#This Row],[Order Date]])</f>
        <v>2026</v>
      </c>
      <c r="V129" s="2" t="str">
        <f>"Q"&amp;ROUNDUP(MONTH(SalesDataTable[[#This Row],[Order Date]])/3,0)</f>
        <v>Q1</v>
      </c>
      <c r="W129" s="3">
        <f>MONTH(SalesDataTable[[#This Row],[Order Date]])</f>
        <v>1</v>
      </c>
      <c r="X129" s="2" t="str">
        <f>TEXT(SalesDataTable[[#This Row],[Order Date]],"mmm")</f>
        <v>Jan</v>
      </c>
    </row>
    <row r="130" spans="1:24" ht="15.6">
      <c r="A130" s="6">
        <v>1654</v>
      </c>
      <c r="B130" s="7">
        <v>46050</v>
      </c>
      <c r="C130" s="8">
        <f>YEAR(SalesDataTable[[#This Row],[Order Date]])</f>
        <v>2026</v>
      </c>
      <c r="D130" s="9" t="str">
        <f>"Q" &amp;ROUNDUP(MONTH(SalesDataTable[[#This Row],[Order Date]]),0)</f>
        <v>Q1</v>
      </c>
      <c r="E130" s="9">
        <f>MONTH(SalesDataTable[[#This Row],[Order Date]])</f>
        <v>1</v>
      </c>
      <c r="F130" s="8" t="str">
        <f>TEXT(SalesDataTable[[#This Row],[Order Date]],"mmm")</f>
        <v>Jan</v>
      </c>
      <c r="G130" s="8" t="s">
        <v>6</v>
      </c>
      <c r="H130" s="8" t="s">
        <v>27</v>
      </c>
      <c r="I130" s="8" t="s">
        <v>28</v>
      </c>
      <c r="J130" s="8" t="s">
        <v>16</v>
      </c>
      <c r="K130" s="8" t="s">
        <v>9</v>
      </c>
      <c r="L130" s="8" t="s">
        <v>46</v>
      </c>
      <c r="M130" s="3">
        <v>1</v>
      </c>
      <c r="N130" s="10">
        <v>70.41</v>
      </c>
      <c r="O130" s="11">
        <v>0</v>
      </c>
      <c r="P130" s="10">
        <v>32.74</v>
      </c>
      <c r="Q130" s="10">
        <f t="shared" ref="Q130:Q193" si="8">M130*N130*(1-O130)</f>
        <v>70.41</v>
      </c>
      <c r="R130" s="10">
        <f t="shared" ref="R130:R193" si="9">M130*P130</f>
        <v>32.74</v>
      </c>
      <c r="S130" s="10">
        <f t="shared" ref="S130:S193" si="10">Q130-R130</f>
        <v>37.669999999999995</v>
      </c>
      <c r="T130" s="2">
        <f t="shared" ref="T130:T193" si="11">IFERROR(S130/Q130,0)</f>
        <v>0.53500923164323244</v>
      </c>
      <c r="U130" s="3">
        <f>YEAR(SalesDataTable[[#This Row],[Order Date]])</f>
        <v>2026</v>
      </c>
      <c r="V130" s="2" t="str">
        <f>"Q"&amp;ROUNDUP(MONTH(SalesDataTable[[#This Row],[Order Date]])/3,0)</f>
        <v>Q1</v>
      </c>
      <c r="W130" s="3">
        <f>MONTH(SalesDataTable[[#This Row],[Order Date]])</f>
        <v>1</v>
      </c>
      <c r="X130" s="2" t="str">
        <f>TEXT(SalesDataTable[[#This Row],[Order Date]],"mmm")</f>
        <v>Jan</v>
      </c>
    </row>
    <row r="131" spans="1:24" ht="15.6">
      <c r="A131" s="6">
        <v>2203</v>
      </c>
      <c r="B131" s="7">
        <v>46050</v>
      </c>
      <c r="C131" s="8">
        <f>YEAR(SalesDataTable[[#This Row],[Order Date]])</f>
        <v>2026</v>
      </c>
      <c r="D131" s="9" t="str">
        <f>"Q" &amp;ROUNDUP(MONTH(SalesDataTable[[#This Row],[Order Date]]),0)</f>
        <v>Q1</v>
      </c>
      <c r="E131" s="9">
        <f>MONTH(SalesDataTable[[#This Row],[Order Date]])</f>
        <v>1</v>
      </c>
      <c r="F131" s="8" t="str">
        <f>TEXT(SalesDataTable[[#This Row],[Order Date]],"mmm")</f>
        <v>Jan</v>
      </c>
      <c r="G131" s="8" t="s">
        <v>11</v>
      </c>
      <c r="H131" s="8" t="s">
        <v>52</v>
      </c>
      <c r="I131" s="8" t="s">
        <v>28</v>
      </c>
      <c r="J131" s="8" t="s">
        <v>3</v>
      </c>
      <c r="K131" s="8" t="s">
        <v>9</v>
      </c>
      <c r="L131" s="8" t="s">
        <v>46</v>
      </c>
      <c r="M131" s="3">
        <v>2</v>
      </c>
      <c r="N131" s="10">
        <v>70.290000000000006</v>
      </c>
      <c r="O131" s="11">
        <v>0.15</v>
      </c>
      <c r="P131" s="10">
        <v>31.84</v>
      </c>
      <c r="Q131" s="10">
        <f t="shared" si="8"/>
        <v>119.49300000000001</v>
      </c>
      <c r="R131" s="10">
        <f t="shared" si="9"/>
        <v>63.68</v>
      </c>
      <c r="S131" s="10">
        <f t="shared" si="10"/>
        <v>55.813000000000009</v>
      </c>
      <c r="T131" s="2">
        <f t="shared" si="11"/>
        <v>0.46708175374289712</v>
      </c>
      <c r="U131" s="3">
        <f>YEAR(SalesDataTable[[#This Row],[Order Date]])</f>
        <v>2026</v>
      </c>
      <c r="V131" s="2" t="str">
        <f>"Q"&amp;ROUNDUP(MONTH(SalesDataTable[[#This Row],[Order Date]])/3,0)</f>
        <v>Q1</v>
      </c>
      <c r="W131" s="3">
        <f>MONTH(SalesDataTable[[#This Row],[Order Date]])</f>
        <v>1</v>
      </c>
      <c r="X131" s="2" t="str">
        <f>TEXT(SalesDataTable[[#This Row],[Order Date]],"mmm")</f>
        <v>Jan</v>
      </c>
    </row>
    <row r="132" spans="1:24" ht="15.6">
      <c r="A132" s="6">
        <v>3352</v>
      </c>
      <c r="B132" s="7">
        <v>46050</v>
      </c>
      <c r="C132" s="8">
        <f>YEAR(SalesDataTable[[#This Row],[Order Date]])</f>
        <v>2026</v>
      </c>
      <c r="D132" s="9" t="str">
        <f>"Q" &amp;ROUNDUP(MONTH(SalesDataTable[[#This Row],[Order Date]]),0)</f>
        <v>Q1</v>
      </c>
      <c r="E132" s="9">
        <f>MONTH(SalesDataTable[[#This Row],[Order Date]])</f>
        <v>1</v>
      </c>
      <c r="F132" s="8" t="str">
        <f>TEXT(SalesDataTable[[#This Row],[Order Date]],"mmm")</f>
        <v>Jan</v>
      </c>
      <c r="G132" s="8" t="s">
        <v>11</v>
      </c>
      <c r="H132" s="8" t="s">
        <v>52</v>
      </c>
      <c r="I132" s="8" t="s">
        <v>2</v>
      </c>
      <c r="J132" s="8" t="s">
        <v>16</v>
      </c>
      <c r="K132" s="8" t="s">
        <v>9</v>
      </c>
      <c r="L132" s="8" t="s">
        <v>10</v>
      </c>
      <c r="M132" s="3">
        <v>4</v>
      </c>
      <c r="N132" s="10">
        <v>91.46</v>
      </c>
      <c r="O132" s="11">
        <v>0</v>
      </c>
      <c r="P132" s="10">
        <v>44.04</v>
      </c>
      <c r="Q132" s="10">
        <f t="shared" si="8"/>
        <v>365.84</v>
      </c>
      <c r="R132" s="10">
        <f t="shared" si="9"/>
        <v>176.16</v>
      </c>
      <c r="S132" s="10">
        <f t="shared" si="10"/>
        <v>189.67999999999998</v>
      </c>
      <c r="T132" s="2">
        <f t="shared" si="11"/>
        <v>0.51847802317953207</v>
      </c>
      <c r="U132" s="3">
        <f>YEAR(SalesDataTable[[#This Row],[Order Date]])</f>
        <v>2026</v>
      </c>
      <c r="V132" s="2" t="str">
        <f>"Q"&amp;ROUNDUP(MONTH(SalesDataTable[[#This Row],[Order Date]])/3,0)</f>
        <v>Q1</v>
      </c>
      <c r="W132" s="3">
        <f>MONTH(SalesDataTable[[#This Row],[Order Date]])</f>
        <v>1</v>
      </c>
      <c r="X132" s="2" t="str">
        <f>TEXT(SalesDataTable[[#This Row],[Order Date]],"mmm")</f>
        <v>Jan</v>
      </c>
    </row>
    <row r="133" spans="1:24" ht="15.6">
      <c r="A133" s="6">
        <v>183</v>
      </c>
      <c r="B133" s="7">
        <v>46051</v>
      </c>
      <c r="C133" s="8">
        <f>YEAR(SalesDataTable[[#This Row],[Order Date]])</f>
        <v>2026</v>
      </c>
      <c r="D133" s="9" t="str">
        <f>"Q" &amp;ROUNDUP(MONTH(SalesDataTable[[#This Row],[Order Date]]),0)</f>
        <v>Q1</v>
      </c>
      <c r="E133" s="9">
        <f>MONTH(SalesDataTable[[#This Row],[Order Date]])</f>
        <v>1</v>
      </c>
      <c r="F133" s="8" t="str">
        <f>TEXT(SalesDataTable[[#This Row],[Order Date]],"mmm")</f>
        <v>Jan</v>
      </c>
      <c r="G133" s="8" t="s">
        <v>6</v>
      </c>
      <c r="H133" s="8" t="s">
        <v>43</v>
      </c>
      <c r="I133" s="8" t="s">
        <v>2</v>
      </c>
      <c r="J133" s="8" t="s">
        <v>13</v>
      </c>
      <c r="K133" s="8" t="s">
        <v>23</v>
      </c>
      <c r="L133" s="8" t="s">
        <v>51</v>
      </c>
      <c r="M133" s="3">
        <v>2</v>
      </c>
      <c r="N133" s="10">
        <v>123.27</v>
      </c>
      <c r="O133" s="11">
        <v>0</v>
      </c>
      <c r="P133" s="10">
        <v>60.26</v>
      </c>
      <c r="Q133" s="10">
        <f t="shared" si="8"/>
        <v>246.54</v>
      </c>
      <c r="R133" s="10">
        <f t="shared" si="9"/>
        <v>120.52</v>
      </c>
      <c r="S133" s="10">
        <f t="shared" si="10"/>
        <v>126.02</v>
      </c>
      <c r="T133" s="2">
        <f t="shared" si="11"/>
        <v>0.51115437657175311</v>
      </c>
      <c r="U133" s="3">
        <f>YEAR(SalesDataTable[[#This Row],[Order Date]])</f>
        <v>2026</v>
      </c>
      <c r="V133" s="2" t="str">
        <f>"Q"&amp;ROUNDUP(MONTH(SalesDataTable[[#This Row],[Order Date]])/3,0)</f>
        <v>Q1</v>
      </c>
      <c r="W133" s="3">
        <f>MONTH(SalesDataTable[[#This Row],[Order Date]])</f>
        <v>1</v>
      </c>
      <c r="X133" s="2" t="str">
        <f>TEXT(SalesDataTable[[#This Row],[Order Date]],"mmm")</f>
        <v>Jan</v>
      </c>
    </row>
    <row r="134" spans="1:24" ht="15.6">
      <c r="A134" s="6">
        <v>3525</v>
      </c>
      <c r="B134" s="7">
        <v>46051</v>
      </c>
      <c r="C134" s="8">
        <f>YEAR(SalesDataTable[[#This Row],[Order Date]])</f>
        <v>2026</v>
      </c>
      <c r="D134" s="9" t="str">
        <f>"Q" &amp;ROUNDUP(MONTH(SalesDataTable[[#This Row],[Order Date]]),0)</f>
        <v>Q1</v>
      </c>
      <c r="E134" s="9">
        <f>MONTH(SalesDataTable[[#This Row],[Order Date]])</f>
        <v>1</v>
      </c>
      <c r="F134" s="8" t="str">
        <f>TEXT(SalesDataTable[[#This Row],[Order Date]],"mmm")</f>
        <v>Jan</v>
      </c>
      <c r="G134" s="8" t="s">
        <v>11</v>
      </c>
      <c r="H134" s="8" t="s">
        <v>25</v>
      </c>
      <c r="I134" s="8" t="s">
        <v>8</v>
      </c>
      <c r="J134" s="8" t="s">
        <v>16</v>
      </c>
      <c r="K134" s="8" t="s">
        <v>34</v>
      </c>
      <c r="L134" s="8" t="s">
        <v>45</v>
      </c>
      <c r="M134" s="3">
        <v>3</v>
      </c>
      <c r="N134" s="10">
        <v>49.63</v>
      </c>
      <c r="O134" s="11">
        <v>0.1</v>
      </c>
      <c r="P134" s="10">
        <v>22.06</v>
      </c>
      <c r="Q134" s="10">
        <f t="shared" si="8"/>
        <v>134.001</v>
      </c>
      <c r="R134" s="10">
        <f t="shared" si="9"/>
        <v>66.179999999999993</v>
      </c>
      <c r="S134" s="10">
        <f t="shared" si="10"/>
        <v>67.821000000000012</v>
      </c>
      <c r="T134" s="2">
        <f t="shared" si="11"/>
        <v>0.50612308863366695</v>
      </c>
      <c r="U134" s="3">
        <f>YEAR(SalesDataTable[[#This Row],[Order Date]])</f>
        <v>2026</v>
      </c>
      <c r="V134" s="2" t="str">
        <f>"Q"&amp;ROUNDUP(MONTH(SalesDataTable[[#This Row],[Order Date]])/3,0)</f>
        <v>Q1</v>
      </c>
      <c r="W134" s="3">
        <f>MONTH(SalesDataTable[[#This Row],[Order Date]])</f>
        <v>1</v>
      </c>
      <c r="X134" s="2" t="str">
        <f>TEXT(SalesDataTable[[#This Row],[Order Date]],"mmm")</f>
        <v>Jan</v>
      </c>
    </row>
    <row r="135" spans="1:24" ht="15.6">
      <c r="A135" s="6">
        <v>4299</v>
      </c>
      <c r="B135" s="7">
        <v>46051</v>
      </c>
      <c r="C135" s="8">
        <f>YEAR(SalesDataTable[[#This Row],[Order Date]])</f>
        <v>2026</v>
      </c>
      <c r="D135" s="9" t="str">
        <f>"Q" &amp;ROUNDUP(MONTH(SalesDataTable[[#This Row],[Order Date]]),0)</f>
        <v>Q1</v>
      </c>
      <c r="E135" s="9">
        <f>MONTH(SalesDataTable[[#This Row],[Order Date]])</f>
        <v>1</v>
      </c>
      <c r="F135" s="8" t="str">
        <f>TEXT(SalesDataTable[[#This Row],[Order Date]],"mmm")</f>
        <v>Jan</v>
      </c>
      <c r="G135" s="8" t="s">
        <v>0</v>
      </c>
      <c r="H135" s="8" t="s">
        <v>36</v>
      </c>
      <c r="I135" s="8" t="s">
        <v>8</v>
      </c>
      <c r="J135" s="8" t="s">
        <v>16</v>
      </c>
      <c r="K135" s="8" t="s">
        <v>14</v>
      </c>
      <c r="L135" s="8" t="s">
        <v>44</v>
      </c>
      <c r="M135" s="3">
        <v>12</v>
      </c>
      <c r="N135" s="10">
        <v>132.21</v>
      </c>
      <c r="O135" s="11">
        <v>0.1</v>
      </c>
      <c r="P135" s="10">
        <v>68.95</v>
      </c>
      <c r="Q135" s="10">
        <f t="shared" si="8"/>
        <v>1427.8679999999999</v>
      </c>
      <c r="R135" s="10">
        <f t="shared" si="9"/>
        <v>827.40000000000009</v>
      </c>
      <c r="S135" s="10">
        <f t="shared" si="10"/>
        <v>600.46799999999985</v>
      </c>
      <c r="T135" s="2">
        <f t="shared" si="11"/>
        <v>0.42053467127213429</v>
      </c>
      <c r="U135" s="3">
        <f>YEAR(SalesDataTable[[#This Row],[Order Date]])</f>
        <v>2026</v>
      </c>
      <c r="V135" s="2" t="str">
        <f>"Q"&amp;ROUNDUP(MONTH(SalesDataTable[[#This Row],[Order Date]])/3,0)</f>
        <v>Q1</v>
      </c>
      <c r="W135" s="3">
        <f>MONTH(SalesDataTable[[#This Row],[Order Date]])</f>
        <v>1</v>
      </c>
      <c r="X135" s="2" t="str">
        <f>TEXT(SalesDataTable[[#This Row],[Order Date]],"mmm")</f>
        <v>Jan</v>
      </c>
    </row>
    <row r="136" spans="1:24" ht="15.6">
      <c r="A136" s="6">
        <v>748</v>
      </c>
      <c r="B136" s="7">
        <v>46052</v>
      </c>
      <c r="C136" s="8">
        <f>YEAR(SalesDataTable[[#This Row],[Order Date]])</f>
        <v>2026</v>
      </c>
      <c r="D136" s="9" t="str">
        <f>"Q" &amp;ROUNDUP(MONTH(SalesDataTable[[#This Row],[Order Date]]),0)</f>
        <v>Q1</v>
      </c>
      <c r="E136" s="9">
        <f>MONTH(SalesDataTable[[#This Row],[Order Date]])</f>
        <v>1</v>
      </c>
      <c r="F136" s="8" t="str">
        <f>TEXT(SalesDataTable[[#This Row],[Order Date]],"mmm")</f>
        <v>Jan</v>
      </c>
      <c r="G136" s="8" t="s">
        <v>6</v>
      </c>
      <c r="H136" s="8" t="s">
        <v>7</v>
      </c>
      <c r="I136" s="8" t="s">
        <v>19</v>
      </c>
      <c r="J136" s="8" t="s">
        <v>16</v>
      </c>
      <c r="K136" s="8" t="s">
        <v>4</v>
      </c>
      <c r="L136" s="8" t="s">
        <v>26</v>
      </c>
      <c r="M136" s="3">
        <v>1</v>
      </c>
      <c r="N136" s="10">
        <v>39.549999999999997</v>
      </c>
      <c r="O136" s="11">
        <v>0</v>
      </c>
      <c r="P136" s="10">
        <v>17.059999999999999</v>
      </c>
      <c r="Q136" s="10">
        <f t="shared" si="8"/>
        <v>39.549999999999997</v>
      </c>
      <c r="R136" s="10">
        <f t="shared" si="9"/>
        <v>17.059999999999999</v>
      </c>
      <c r="S136" s="10">
        <f t="shared" si="10"/>
        <v>22.49</v>
      </c>
      <c r="T136" s="2">
        <f t="shared" si="11"/>
        <v>0.56864728192161818</v>
      </c>
      <c r="U136" s="3">
        <f>YEAR(SalesDataTable[[#This Row],[Order Date]])</f>
        <v>2026</v>
      </c>
      <c r="V136" s="2" t="str">
        <f>"Q"&amp;ROUNDUP(MONTH(SalesDataTable[[#This Row],[Order Date]])/3,0)</f>
        <v>Q1</v>
      </c>
      <c r="W136" s="3">
        <f>MONTH(SalesDataTable[[#This Row],[Order Date]])</f>
        <v>1</v>
      </c>
      <c r="X136" s="2" t="str">
        <f>TEXT(SalesDataTable[[#This Row],[Order Date]],"mmm")</f>
        <v>Jan</v>
      </c>
    </row>
    <row r="137" spans="1:24" ht="15.6">
      <c r="A137" s="6">
        <v>3117</v>
      </c>
      <c r="B137" s="7">
        <v>46052</v>
      </c>
      <c r="C137" s="8">
        <f>YEAR(SalesDataTable[[#This Row],[Order Date]])</f>
        <v>2026</v>
      </c>
      <c r="D137" s="9" t="str">
        <f>"Q" &amp;ROUNDUP(MONTH(SalesDataTable[[#This Row],[Order Date]]),0)</f>
        <v>Q1</v>
      </c>
      <c r="E137" s="9">
        <f>MONTH(SalesDataTable[[#This Row],[Order Date]])</f>
        <v>1</v>
      </c>
      <c r="F137" s="8" t="str">
        <f>TEXT(SalesDataTable[[#This Row],[Order Date]],"mmm")</f>
        <v>Jan</v>
      </c>
      <c r="G137" s="8" t="s">
        <v>6</v>
      </c>
      <c r="H137" s="8" t="s">
        <v>43</v>
      </c>
      <c r="I137" s="8" t="s">
        <v>2</v>
      </c>
      <c r="J137" s="8" t="s">
        <v>13</v>
      </c>
      <c r="K137" s="8" t="s">
        <v>23</v>
      </c>
      <c r="L137" s="8" t="s">
        <v>40</v>
      </c>
      <c r="M137" s="3">
        <v>3</v>
      </c>
      <c r="N137" s="10">
        <v>80.08</v>
      </c>
      <c r="O137" s="11">
        <v>0</v>
      </c>
      <c r="P137" s="10">
        <v>39.450000000000003</v>
      </c>
      <c r="Q137" s="10">
        <f t="shared" si="8"/>
        <v>240.24</v>
      </c>
      <c r="R137" s="10">
        <f t="shared" si="9"/>
        <v>118.35000000000001</v>
      </c>
      <c r="S137" s="10">
        <f t="shared" si="10"/>
        <v>121.89</v>
      </c>
      <c r="T137" s="2">
        <f t="shared" si="11"/>
        <v>0.50736763236763238</v>
      </c>
      <c r="U137" s="3">
        <f>YEAR(SalesDataTable[[#This Row],[Order Date]])</f>
        <v>2026</v>
      </c>
      <c r="V137" s="2" t="str">
        <f>"Q"&amp;ROUNDUP(MONTH(SalesDataTable[[#This Row],[Order Date]])/3,0)</f>
        <v>Q1</v>
      </c>
      <c r="W137" s="3">
        <f>MONTH(SalesDataTable[[#This Row],[Order Date]])</f>
        <v>1</v>
      </c>
      <c r="X137" s="2" t="str">
        <f>TEXT(SalesDataTable[[#This Row],[Order Date]],"mmm")</f>
        <v>Jan</v>
      </c>
    </row>
    <row r="138" spans="1:24" ht="15.6">
      <c r="A138" s="6">
        <v>3328</v>
      </c>
      <c r="B138" s="7">
        <v>46052</v>
      </c>
      <c r="C138" s="8">
        <f>YEAR(SalesDataTable[[#This Row],[Order Date]])</f>
        <v>2026</v>
      </c>
      <c r="D138" s="9" t="str">
        <f>"Q" &amp;ROUNDUP(MONTH(SalesDataTable[[#This Row],[Order Date]]),0)</f>
        <v>Q1</v>
      </c>
      <c r="E138" s="9">
        <f>MONTH(SalesDataTable[[#This Row],[Order Date]])</f>
        <v>1</v>
      </c>
      <c r="F138" s="8" t="str">
        <f>TEXT(SalesDataTable[[#This Row],[Order Date]],"mmm")</f>
        <v>Jan</v>
      </c>
      <c r="G138" s="8" t="s">
        <v>11</v>
      </c>
      <c r="H138" s="8" t="s">
        <v>25</v>
      </c>
      <c r="I138" s="8" t="s">
        <v>19</v>
      </c>
      <c r="J138" s="8" t="s">
        <v>3</v>
      </c>
      <c r="K138" s="8" t="s">
        <v>34</v>
      </c>
      <c r="L138" s="8" t="s">
        <v>38</v>
      </c>
      <c r="M138" s="3">
        <v>1</v>
      </c>
      <c r="N138" s="10">
        <v>120.48</v>
      </c>
      <c r="O138" s="11">
        <v>0</v>
      </c>
      <c r="P138" s="10">
        <v>69.55</v>
      </c>
      <c r="Q138" s="10">
        <f t="shared" si="8"/>
        <v>120.48</v>
      </c>
      <c r="R138" s="10">
        <f t="shared" si="9"/>
        <v>69.55</v>
      </c>
      <c r="S138" s="10">
        <f t="shared" si="10"/>
        <v>50.930000000000007</v>
      </c>
      <c r="T138" s="2">
        <f t="shared" si="11"/>
        <v>0.42272576361221786</v>
      </c>
      <c r="U138" s="3">
        <f>YEAR(SalesDataTable[[#This Row],[Order Date]])</f>
        <v>2026</v>
      </c>
      <c r="V138" s="2" t="str">
        <f>"Q"&amp;ROUNDUP(MONTH(SalesDataTable[[#This Row],[Order Date]])/3,0)</f>
        <v>Q1</v>
      </c>
      <c r="W138" s="3">
        <f>MONTH(SalesDataTable[[#This Row],[Order Date]])</f>
        <v>1</v>
      </c>
      <c r="X138" s="2" t="str">
        <f>TEXT(SalesDataTable[[#This Row],[Order Date]],"mmm")</f>
        <v>Jan</v>
      </c>
    </row>
    <row r="139" spans="1:24" ht="15.6">
      <c r="A139" s="6">
        <v>3822</v>
      </c>
      <c r="B139" s="7">
        <v>46052</v>
      </c>
      <c r="C139" s="8">
        <f>YEAR(SalesDataTable[[#This Row],[Order Date]])</f>
        <v>2026</v>
      </c>
      <c r="D139" s="9" t="str">
        <f>"Q" &amp;ROUNDUP(MONTH(SalesDataTable[[#This Row],[Order Date]]),0)</f>
        <v>Q1</v>
      </c>
      <c r="E139" s="9">
        <f>MONTH(SalesDataTable[[#This Row],[Order Date]])</f>
        <v>1</v>
      </c>
      <c r="F139" s="8" t="str">
        <f>TEXT(SalesDataTable[[#This Row],[Order Date]],"mmm")</f>
        <v>Jan</v>
      </c>
      <c r="G139" s="8" t="s">
        <v>20</v>
      </c>
      <c r="H139" s="8" t="s">
        <v>31</v>
      </c>
      <c r="I139" s="8" t="s">
        <v>2</v>
      </c>
      <c r="J139" s="8" t="s">
        <v>3</v>
      </c>
      <c r="K139" s="8" t="s">
        <v>34</v>
      </c>
      <c r="L139" s="8" t="s">
        <v>35</v>
      </c>
      <c r="M139" s="3">
        <v>1</v>
      </c>
      <c r="N139" s="10">
        <v>39.369999999999997</v>
      </c>
      <c r="O139" s="11">
        <v>0.05</v>
      </c>
      <c r="P139" s="10">
        <v>14.66</v>
      </c>
      <c r="Q139" s="10">
        <f t="shared" si="8"/>
        <v>37.401499999999999</v>
      </c>
      <c r="R139" s="10">
        <f t="shared" si="9"/>
        <v>14.66</v>
      </c>
      <c r="S139" s="10">
        <f t="shared" si="10"/>
        <v>22.741499999999998</v>
      </c>
      <c r="T139" s="2">
        <f t="shared" si="11"/>
        <v>0.60803711081106371</v>
      </c>
      <c r="U139" s="3">
        <f>YEAR(SalesDataTable[[#This Row],[Order Date]])</f>
        <v>2026</v>
      </c>
      <c r="V139" s="2" t="str">
        <f>"Q"&amp;ROUNDUP(MONTH(SalesDataTable[[#This Row],[Order Date]])/3,0)</f>
        <v>Q1</v>
      </c>
      <c r="W139" s="3">
        <f>MONTH(SalesDataTable[[#This Row],[Order Date]])</f>
        <v>1</v>
      </c>
      <c r="X139" s="2" t="str">
        <f>TEXT(SalesDataTable[[#This Row],[Order Date]],"mmm")</f>
        <v>Jan</v>
      </c>
    </row>
    <row r="140" spans="1:24" ht="15.6">
      <c r="A140" s="6">
        <v>4125</v>
      </c>
      <c r="B140" s="7">
        <v>46052</v>
      </c>
      <c r="C140" s="8">
        <f>YEAR(SalesDataTable[[#This Row],[Order Date]])</f>
        <v>2026</v>
      </c>
      <c r="D140" s="9" t="str">
        <f>"Q" &amp;ROUNDUP(MONTH(SalesDataTable[[#This Row],[Order Date]]),0)</f>
        <v>Q1</v>
      </c>
      <c r="E140" s="9">
        <f>MONTH(SalesDataTable[[#This Row],[Order Date]])</f>
        <v>1</v>
      </c>
      <c r="F140" s="8" t="str">
        <f>TEXT(SalesDataTable[[#This Row],[Order Date]],"mmm")</f>
        <v>Jan</v>
      </c>
      <c r="G140" s="8" t="s">
        <v>6</v>
      </c>
      <c r="H140" s="8" t="s">
        <v>43</v>
      </c>
      <c r="I140" s="8" t="s">
        <v>8</v>
      </c>
      <c r="J140" s="8" t="s">
        <v>16</v>
      </c>
      <c r="K140" s="8" t="s">
        <v>23</v>
      </c>
      <c r="L140" s="8" t="s">
        <v>40</v>
      </c>
      <c r="M140" s="3">
        <v>8</v>
      </c>
      <c r="N140" s="10">
        <v>81.06</v>
      </c>
      <c r="O140" s="11">
        <v>0.15</v>
      </c>
      <c r="P140" s="10">
        <v>39.549999999999997</v>
      </c>
      <c r="Q140" s="10">
        <f t="shared" si="8"/>
        <v>551.20799999999997</v>
      </c>
      <c r="R140" s="10">
        <f t="shared" si="9"/>
        <v>316.39999999999998</v>
      </c>
      <c r="S140" s="10">
        <f t="shared" si="10"/>
        <v>234.80799999999999</v>
      </c>
      <c r="T140" s="2">
        <f t="shared" si="11"/>
        <v>0.42598801178502488</v>
      </c>
      <c r="U140" s="3">
        <f>YEAR(SalesDataTable[[#This Row],[Order Date]])</f>
        <v>2026</v>
      </c>
      <c r="V140" s="2" t="str">
        <f>"Q"&amp;ROUNDUP(MONTH(SalesDataTable[[#This Row],[Order Date]])/3,0)</f>
        <v>Q1</v>
      </c>
      <c r="W140" s="3">
        <f>MONTH(SalesDataTable[[#This Row],[Order Date]])</f>
        <v>1</v>
      </c>
      <c r="X140" s="2" t="str">
        <f>TEXT(SalesDataTable[[#This Row],[Order Date]],"mmm")</f>
        <v>Jan</v>
      </c>
    </row>
    <row r="141" spans="1:24" ht="15.6">
      <c r="A141" s="6">
        <v>4592</v>
      </c>
      <c r="B141" s="7">
        <v>46052</v>
      </c>
      <c r="C141" s="8">
        <f>YEAR(SalesDataTable[[#This Row],[Order Date]])</f>
        <v>2026</v>
      </c>
      <c r="D141" s="9" t="str">
        <f>"Q" &amp;ROUNDUP(MONTH(SalesDataTable[[#This Row],[Order Date]]),0)</f>
        <v>Q1</v>
      </c>
      <c r="E141" s="9">
        <f>MONTH(SalesDataTable[[#This Row],[Order Date]])</f>
        <v>1</v>
      </c>
      <c r="F141" s="8" t="str">
        <f>TEXT(SalesDataTable[[#This Row],[Order Date]],"mmm")</f>
        <v>Jan</v>
      </c>
      <c r="G141" s="8" t="s">
        <v>6</v>
      </c>
      <c r="H141" s="8" t="s">
        <v>43</v>
      </c>
      <c r="I141" s="8" t="s">
        <v>28</v>
      </c>
      <c r="J141" s="8" t="s">
        <v>3</v>
      </c>
      <c r="K141" s="8" t="s">
        <v>34</v>
      </c>
      <c r="L141" s="8" t="s">
        <v>38</v>
      </c>
      <c r="M141" s="3">
        <v>5</v>
      </c>
      <c r="N141" s="10">
        <v>120.4</v>
      </c>
      <c r="O141" s="11">
        <v>0</v>
      </c>
      <c r="P141" s="10">
        <v>69.510000000000005</v>
      </c>
      <c r="Q141" s="10">
        <f t="shared" si="8"/>
        <v>602</v>
      </c>
      <c r="R141" s="10">
        <f t="shared" si="9"/>
        <v>347.55</v>
      </c>
      <c r="S141" s="10">
        <f t="shared" si="10"/>
        <v>254.45</v>
      </c>
      <c r="T141" s="2">
        <f t="shared" si="11"/>
        <v>0.42267441860465116</v>
      </c>
      <c r="U141" s="3">
        <f>YEAR(SalesDataTable[[#This Row],[Order Date]])</f>
        <v>2026</v>
      </c>
      <c r="V141" s="2" t="str">
        <f>"Q"&amp;ROUNDUP(MONTH(SalesDataTable[[#This Row],[Order Date]])/3,0)</f>
        <v>Q1</v>
      </c>
      <c r="W141" s="3">
        <f>MONTH(SalesDataTable[[#This Row],[Order Date]])</f>
        <v>1</v>
      </c>
      <c r="X141" s="2" t="str">
        <f>TEXT(SalesDataTable[[#This Row],[Order Date]],"mmm")</f>
        <v>Jan</v>
      </c>
    </row>
    <row r="142" spans="1:24" ht="15.6">
      <c r="A142" s="6">
        <v>373</v>
      </c>
      <c r="B142" s="7">
        <v>46053</v>
      </c>
      <c r="C142" s="8">
        <f>YEAR(SalesDataTable[[#This Row],[Order Date]])</f>
        <v>2026</v>
      </c>
      <c r="D142" s="9" t="str">
        <f>"Q" &amp;ROUNDUP(MONTH(SalesDataTable[[#This Row],[Order Date]]),0)</f>
        <v>Q1</v>
      </c>
      <c r="E142" s="9">
        <f>MONTH(SalesDataTable[[#This Row],[Order Date]])</f>
        <v>1</v>
      </c>
      <c r="F142" s="8" t="str">
        <f>TEXT(SalesDataTable[[#This Row],[Order Date]],"mmm")</f>
        <v>Jan</v>
      </c>
      <c r="G142" s="8" t="s">
        <v>11</v>
      </c>
      <c r="H142" s="8" t="s">
        <v>39</v>
      </c>
      <c r="I142" s="8" t="s">
        <v>8</v>
      </c>
      <c r="J142" s="8" t="s">
        <v>16</v>
      </c>
      <c r="K142" s="8" t="s">
        <v>14</v>
      </c>
      <c r="L142" s="8" t="s">
        <v>32</v>
      </c>
      <c r="M142" s="3">
        <v>10</v>
      </c>
      <c r="N142" s="10">
        <v>47.71</v>
      </c>
      <c r="O142" s="11">
        <v>0.1</v>
      </c>
      <c r="P142" s="10">
        <v>18.649999999999999</v>
      </c>
      <c r="Q142" s="10">
        <f t="shared" si="8"/>
        <v>429.39000000000004</v>
      </c>
      <c r="R142" s="10">
        <f t="shared" si="9"/>
        <v>186.5</v>
      </c>
      <c r="S142" s="10">
        <f t="shared" si="10"/>
        <v>242.89000000000004</v>
      </c>
      <c r="T142" s="2">
        <f t="shared" si="11"/>
        <v>0.56566291716155481</v>
      </c>
      <c r="U142" s="3">
        <f>YEAR(SalesDataTable[[#This Row],[Order Date]])</f>
        <v>2026</v>
      </c>
      <c r="V142" s="2" t="str">
        <f>"Q"&amp;ROUNDUP(MONTH(SalesDataTable[[#This Row],[Order Date]])/3,0)</f>
        <v>Q1</v>
      </c>
      <c r="W142" s="3">
        <f>MONTH(SalesDataTable[[#This Row],[Order Date]])</f>
        <v>1</v>
      </c>
      <c r="X142" s="2" t="str">
        <f>TEXT(SalesDataTable[[#This Row],[Order Date]],"mmm")</f>
        <v>Jan</v>
      </c>
    </row>
    <row r="143" spans="1:24" ht="15.6">
      <c r="A143" s="6">
        <v>672</v>
      </c>
      <c r="B143" s="7">
        <v>46053</v>
      </c>
      <c r="C143" s="8">
        <f>YEAR(SalesDataTable[[#This Row],[Order Date]])</f>
        <v>2026</v>
      </c>
      <c r="D143" s="9" t="str">
        <f>"Q" &amp;ROUNDUP(MONTH(SalesDataTable[[#This Row],[Order Date]]),0)</f>
        <v>Q1</v>
      </c>
      <c r="E143" s="9">
        <f>MONTH(SalesDataTable[[#This Row],[Order Date]])</f>
        <v>1</v>
      </c>
      <c r="F143" s="8" t="str">
        <f>TEXT(SalesDataTable[[#This Row],[Order Date]],"mmm")</f>
        <v>Jan</v>
      </c>
      <c r="G143" s="8" t="s">
        <v>0</v>
      </c>
      <c r="H143" s="8" t="s">
        <v>36</v>
      </c>
      <c r="I143" s="8" t="s">
        <v>2</v>
      </c>
      <c r="J143" s="8" t="s">
        <v>16</v>
      </c>
      <c r="K143" s="8" t="s">
        <v>4</v>
      </c>
      <c r="L143" s="8" t="s">
        <v>30</v>
      </c>
      <c r="M143" s="3">
        <v>1</v>
      </c>
      <c r="N143" s="10">
        <v>102.92</v>
      </c>
      <c r="O143" s="11">
        <v>0.05</v>
      </c>
      <c r="P143" s="10">
        <v>50.92</v>
      </c>
      <c r="Q143" s="10">
        <f t="shared" si="8"/>
        <v>97.774000000000001</v>
      </c>
      <c r="R143" s="10">
        <f t="shared" si="9"/>
        <v>50.92</v>
      </c>
      <c r="S143" s="10">
        <f t="shared" si="10"/>
        <v>46.853999999999999</v>
      </c>
      <c r="T143" s="2">
        <f t="shared" si="11"/>
        <v>0.4792071511853867</v>
      </c>
      <c r="U143" s="3">
        <f>YEAR(SalesDataTable[[#This Row],[Order Date]])</f>
        <v>2026</v>
      </c>
      <c r="V143" s="2" t="str">
        <f>"Q"&amp;ROUNDUP(MONTH(SalesDataTable[[#This Row],[Order Date]])/3,0)</f>
        <v>Q1</v>
      </c>
      <c r="W143" s="3">
        <f>MONTH(SalesDataTable[[#This Row],[Order Date]])</f>
        <v>1</v>
      </c>
      <c r="X143" s="2" t="str">
        <f>TEXT(SalesDataTable[[#This Row],[Order Date]],"mmm")</f>
        <v>Jan</v>
      </c>
    </row>
    <row r="144" spans="1:24" ht="15.6">
      <c r="A144" s="6">
        <v>1125</v>
      </c>
      <c r="B144" s="7">
        <v>46053</v>
      </c>
      <c r="C144" s="8">
        <f>YEAR(SalesDataTable[[#This Row],[Order Date]])</f>
        <v>2026</v>
      </c>
      <c r="D144" s="9" t="str">
        <f>"Q" &amp;ROUNDUP(MONTH(SalesDataTable[[#This Row],[Order Date]]),0)</f>
        <v>Q1</v>
      </c>
      <c r="E144" s="9">
        <f>MONTH(SalesDataTable[[#This Row],[Order Date]])</f>
        <v>1</v>
      </c>
      <c r="F144" s="8" t="str">
        <f>TEXT(SalesDataTable[[#This Row],[Order Date]],"mmm")</f>
        <v>Jan</v>
      </c>
      <c r="G144" s="8" t="s">
        <v>6</v>
      </c>
      <c r="H144" s="8" t="s">
        <v>7</v>
      </c>
      <c r="I144" s="8" t="s">
        <v>2</v>
      </c>
      <c r="J144" s="8" t="s">
        <v>3</v>
      </c>
      <c r="K144" s="8" t="s">
        <v>9</v>
      </c>
      <c r="L144" s="8" t="s">
        <v>46</v>
      </c>
      <c r="M144" s="3">
        <v>1</v>
      </c>
      <c r="N144" s="10">
        <v>72.69</v>
      </c>
      <c r="O144" s="11">
        <v>0.1</v>
      </c>
      <c r="P144" s="10">
        <v>32.67</v>
      </c>
      <c r="Q144" s="10">
        <f t="shared" si="8"/>
        <v>65.421000000000006</v>
      </c>
      <c r="R144" s="10">
        <f t="shared" si="9"/>
        <v>32.67</v>
      </c>
      <c r="S144" s="10">
        <f t="shared" si="10"/>
        <v>32.751000000000005</v>
      </c>
      <c r="T144" s="2">
        <f t="shared" si="11"/>
        <v>0.50061906727197691</v>
      </c>
      <c r="U144" s="3">
        <f>YEAR(SalesDataTable[[#This Row],[Order Date]])</f>
        <v>2026</v>
      </c>
      <c r="V144" s="2" t="str">
        <f>"Q"&amp;ROUNDUP(MONTH(SalesDataTable[[#This Row],[Order Date]])/3,0)</f>
        <v>Q1</v>
      </c>
      <c r="W144" s="3">
        <f>MONTH(SalesDataTable[[#This Row],[Order Date]])</f>
        <v>1</v>
      </c>
      <c r="X144" s="2" t="str">
        <f>TEXT(SalesDataTable[[#This Row],[Order Date]],"mmm")</f>
        <v>Jan</v>
      </c>
    </row>
    <row r="145" spans="1:24" ht="15.6">
      <c r="A145" s="6">
        <v>1164</v>
      </c>
      <c r="B145" s="7">
        <v>46053</v>
      </c>
      <c r="C145" s="8">
        <f>YEAR(SalesDataTable[[#This Row],[Order Date]])</f>
        <v>2026</v>
      </c>
      <c r="D145" s="9" t="str">
        <f>"Q" &amp;ROUNDUP(MONTH(SalesDataTable[[#This Row],[Order Date]]),0)</f>
        <v>Q1</v>
      </c>
      <c r="E145" s="9">
        <f>MONTH(SalesDataTable[[#This Row],[Order Date]])</f>
        <v>1</v>
      </c>
      <c r="F145" s="8" t="str">
        <f>TEXT(SalesDataTable[[#This Row],[Order Date]],"mmm")</f>
        <v>Jan</v>
      </c>
      <c r="G145" s="8" t="s">
        <v>0</v>
      </c>
      <c r="H145" s="8" t="s">
        <v>1</v>
      </c>
      <c r="I145" s="8" t="s">
        <v>2</v>
      </c>
      <c r="J145" s="8" t="s">
        <v>13</v>
      </c>
      <c r="K145" s="8" t="s">
        <v>4</v>
      </c>
      <c r="L145" s="8" t="s">
        <v>5</v>
      </c>
      <c r="M145" s="3">
        <v>1</v>
      </c>
      <c r="N145" s="10">
        <v>79.989999999999995</v>
      </c>
      <c r="O145" s="11">
        <v>0.05</v>
      </c>
      <c r="P145" s="10">
        <v>43.02</v>
      </c>
      <c r="Q145" s="10">
        <f t="shared" si="8"/>
        <v>75.990499999999997</v>
      </c>
      <c r="R145" s="10">
        <f t="shared" si="9"/>
        <v>43.02</v>
      </c>
      <c r="S145" s="10">
        <f t="shared" si="10"/>
        <v>32.970499999999994</v>
      </c>
      <c r="T145" s="2">
        <f t="shared" si="11"/>
        <v>0.43387660299642711</v>
      </c>
      <c r="U145" s="3">
        <f>YEAR(SalesDataTable[[#This Row],[Order Date]])</f>
        <v>2026</v>
      </c>
      <c r="V145" s="2" t="str">
        <f>"Q"&amp;ROUNDUP(MONTH(SalesDataTable[[#This Row],[Order Date]])/3,0)</f>
        <v>Q1</v>
      </c>
      <c r="W145" s="3">
        <f>MONTH(SalesDataTable[[#This Row],[Order Date]])</f>
        <v>1</v>
      </c>
      <c r="X145" s="2" t="str">
        <f>TEXT(SalesDataTable[[#This Row],[Order Date]],"mmm")</f>
        <v>Jan</v>
      </c>
    </row>
    <row r="146" spans="1:24" ht="15.6">
      <c r="A146" s="6">
        <v>1613</v>
      </c>
      <c r="B146" s="7">
        <v>46053</v>
      </c>
      <c r="C146" s="8">
        <f>YEAR(SalesDataTable[[#This Row],[Order Date]])</f>
        <v>2026</v>
      </c>
      <c r="D146" s="9" t="str">
        <f>"Q" &amp;ROUNDUP(MONTH(SalesDataTable[[#This Row],[Order Date]]),0)</f>
        <v>Q1</v>
      </c>
      <c r="E146" s="9">
        <f>MONTH(SalesDataTable[[#This Row],[Order Date]])</f>
        <v>1</v>
      </c>
      <c r="F146" s="8" t="str">
        <f>TEXT(SalesDataTable[[#This Row],[Order Date]],"mmm")</f>
        <v>Jan</v>
      </c>
      <c r="G146" s="8" t="s">
        <v>6</v>
      </c>
      <c r="H146" s="8" t="s">
        <v>27</v>
      </c>
      <c r="I146" s="8" t="s">
        <v>8</v>
      </c>
      <c r="J146" s="8" t="s">
        <v>16</v>
      </c>
      <c r="K146" s="8" t="s">
        <v>34</v>
      </c>
      <c r="L146" s="8" t="s">
        <v>45</v>
      </c>
      <c r="M146" s="3">
        <v>4</v>
      </c>
      <c r="N146" s="10">
        <v>51.11</v>
      </c>
      <c r="O146" s="11">
        <v>0.15</v>
      </c>
      <c r="P146" s="10">
        <v>22.25</v>
      </c>
      <c r="Q146" s="10">
        <f t="shared" si="8"/>
        <v>173.774</v>
      </c>
      <c r="R146" s="10">
        <f t="shared" si="9"/>
        <v>89</v>
      </c>
      <c r="S146" s="10">
        <f t="shared" si="10"/>
        <v>84.774000000000001</v>
      </c>
      <c r="T146" s="2">
        <f t="shared" si="11"/>
        <v>0.48784052850253778</v>
      </c>
      <c r="U146" s="3">
        <f>YEAR(SalesDataTable[[#This Row],[Order Date]])</f>
        <v>2026</v>
      </c>
      <c r="V146" s="2" t="str">
        <f>"Q"&amp;ROUNDUP(MONTH(SalesDataTable[[#This Row],[Order Date]])/3,0)</f>
        <v>Q1</v>
      </c>
      <c r="W146" s="3">
        <f>MONTH(SalesDataTable[[#This Row],[Order Date]])</f>
        <v>1</v>
      </c>
      <c r="X146" s="2" t="str">
        <f>TEXT(SalesDataTable[[#This Row],[Order Date]],"mmm")</f>
        <v>Jan</v>
      </c>
    </row>
    <row r="147" spans="1:24" ht="15.6">
      <c r="A147" s="6">
        <v>2149</v>
      </c>
      <c r="B147" s="7">
        <v>46053</v>
      </c>
      <c r="C147" s="8">
        <f>YEAR(SalesDataTable[[#This Row],[Order Date]])</f>
        <v>2026</v>
      </c>
      <c r="D147" s="9" t="str">
        <f>"Q" &amp;ROUNDUP(MONTH(SalesDataTable[[#This Row],[Order Date]]),0)</f>
        <v>Q1</v>
      </c>
      <c r="E147" s="9">
        <f>MONTH(SalesDataTable[[#This Row],[Order Date]])</f>
        <v>1</v>
      </c>
      <c r="F147" s="8" t="str">
        <f>TEXT(SalesDataTable[[#This Row],[Order Date]],"mmm")</f>
        <v>Jan</v>
      </c>
      <c r="G147" s="8" t="s">
        <v>0</v>
      </c>
      <c r="H147" s="8" t="s">
        <v>50</v>
      </c>
      <c r="I147" s="8" t="s">
        <v>2</v>
      </c>
      <c r="J147" s="8" t="s">
        <v>3</v>
      </c>
      <c r="K147" s="8" t="s">
        <v>34</v>
      </c>
      <c r="L147" s="8" t="s">
        <v>38</v>
      </c>
      <c r="M147" s="3">
        <v>2</v>
      </c>
      <c r="N147" s="10">
        <v>124.83</v>
      </c>
      <c r="O147" s="11">
        <v>0</v>
      </c>
      <c r="P147" s="10">
        <v>70.91</v>
      </c>
      <c r="Q147" s="10">
        <f t="shared" si="8"/>
        <v>249.66</v>
      </c>
      <c r="R147" s="10">
        <f t="shared" si="9"/>
        <v>141.82</v>
      </c>
      <c r="S147" s="10">
        <f t="shared" si="10"/>
        <v>107.84</v>
      </c>
      <c r="T147" s="2">
        <f t="shared" si="11"/>
        <v>0.43194744853000083</v>
      </c>
      <c r="U147" s="3">
        <f>YEAR(SalesDataTable[[#This Row],[Order Date]])</f>
        <v>2026</v>
      </c>
      <c r="V147" s="2" t="str">
        <f>"Q"&amp;ROUNDUP(MONTH(SalesDataTable[[#This Row],[Order Date]])/3,0)</f>
        <v>Q1</v>
      </c>
      <c r="W147" s="3">
        <f>MONTH(SalesDataTable[[#This Row],[Order Date]])</f>
        <v>1</v>
      </c>
      <c r="X147" s="2" t="str">
        <f>TEXT(SalesDataTable[[#This Row],[Order Date]],"mmm")</f>
        <v>Jan</v>
      </c>
    </row>
    <row r="148" spans="1:24" ht="15.6">
      <c r="A148" s="6">
        <v>2593</v>
      </c>
      <c r="B148" s="7">
        <v>46053</v>
      </c>
      <c r="C148" s="8">
        <f>YEAR(SalesDataTable[[#This Row],[Order Date]])</f>
        <v>2026</v>
      </c>
      <c r="D148" s="9" t="str">
        <f>"Q" &amp;ROUNDUP(MONTH(SalesDataTable[[#This Row],[Order Date]]),0)</f>
        <v>Q1</v>
      </c>
      <c r="E148" s="9">
        <f>MONTH(SalesDataTable[[#This Row],[Order Date]])</f>
        <v>1</v>
      </c>
      <c r="F148" s="8" t="str">
        <f>TEXT(SalesDataTable[[#This Row],[Order Date]],"mmm")</f>
        <v>Jan</v>
      </c>
      <c r="G148" s="8" t="s">
        <v>6</v>
      </c>
      <c r="H148" s="8" t="s">
        <v>41</v>
      </c>
      <c r="I148" s="8" t="s">
        <v>19</v>
      </c>
      <c r="J148" s="8" t="s">
        <v>13</v>
      </c>
      <c r="K148" s="8" t="s">
        <v>4</v>
      </c>
      <c r="L148" s="8" t="s">
        <v>26</v>
      </c>
      <c r="M148" s="3">
        <v>6</v>
      </c>
      <c r="N148" s="10">
        <v>41.07</v>
      </c>
      <c r="O148" s="11">
        <v>0.1</v>
      </c>
      <c r="P148" s="10">
        <v>16.29</v>
      </c>
      <c r="Q148" s="10">
        <f t="shared" si="8"/>
        <v>221.77800000000002</v>
      </c>
      <c r="R148" s="10">
        <f t="shared" si="9"/>
        <v>97.74</v>
      </c>
      <c r="S148" s="10">
        <f t="shared" si="10"/>
        <v>124.03800000000003</v>
      </c>
      <c r="T148" s="2">
        <f t="shared" si="11"/>
        <v>0.55928901874847825</v>
      </c>
      <c r="U148" s="3">
        <f>YEAR(SalesDataTable[[#This Row],[Order Date]])</f>
        <v>2026</v>
      </c>
      <c r="V148" s="2" t="str">
        <f>"Q"&amp;ROUNDUP(MONTH(SalesDataTable[[#This Row],[Order Date]])/3,0)</f>
        <v>Q1</v>
      </c>
      <c r="W148" s="3">
        <f>MONTH(SalesDataTable[[#This Row],[Order Date]])</f>
        <v>1</v>
      </c>
      <c r="X148" s="2" t="str">
        <f>TEXT(SalesDataTable[[#This Row],[Order Date]],"mmm")</f>
        <v>Jan</v>
      </c>
    </row>
    <row r="149" spans="1:24" ht="15.6">
      <c r="A149" s="6">
        <v>2659</v>
      </c>
      <c r="B149" s="7">
        <v>46053</v>
      </c>
      <c r="C149" s="8">
        <f>YEAR(SalesDataTable[[#This Row],[Order Date]])</f>
        <v>2026</v>
      </c>
      <c r="D149" s="9" t="str">
        <f>"Q" &amp;ROUNDUP(MONTH(SalesDataTable[[#This Row],[Order Date]]),0)</f>
        <v>Q1</v>
      </c>
      <c r="E149" s="9">
        <f>MONTH(SalesDataTable[[#This Row],[Order Date]])</f>
        <v>1</v>
      </c>
      <c r="F149" s="8" t="str">
        <f>TEXT(SalesDataTable[[#This Row],[Order Date]],"mmm")</f>
        <v>Jan</v>
      </c>
      <c r="G149" s="8" t="s">
        <v>0</v>
      </c>
      <c r="H149" s="8" t="s">
        <v>50</v>
      </c>
      <c r="I149" s="8" t="s">
        <v>2</v>
      </c>
      <c r="J149" s="8" t="s">
        <v>13</v>
      </c>
      <c r="K149" s="8" t="s">
        <v>14</v>
      </c>
      <c r="L149" s="8" t="s">
        <v>15</v>
      </c>
      <c r="M149" s="3">
        <v>1</v>
      </c>
      <c r="N149" s="10">
        <v>36.020000000000003</v>
      </c>
      <c r="O149" s="11">
        <v>0</v>
      </c>
      <c r="P149" s="10">
        <v>13.34</v>
      </c>
      <c r="Q149" s="10">
        <f t="shared" si="8"/>
        <v>36.020000000000003</v>
      </c>
      <c r="R149" s="10">
        <f t="shared" si="9"/>
        <v>13.34</v>
      </c>
      <c r="S149" s="10">
        <f t="shared" si="10"/>
        <v>22.680000000000003</v>
      </c>
      <c r="T149" s="2">
        <f t="shared" si="11"/>
        <v>0.62965019433647973</v>
      </c>
      <c r="U149" s="3">
        <f>YEAR(SalesDataTable[[#This Row],[Order Date]])</f>
        <v>2026</v>
      </c>
      <c r="V149" s="2" t="str">
        <f>"Q"&amp;ROUNDUP(MONTH(SalesDataTable[[#This Row],[Order Date]])/3,0)</f>
        <v>Q1</v>
      </c>
      <c r="W149" s="3">
        <f>MONTH(SalesDataTable[[#This Row],[Order Date]])</f>
        <v>1</v>
      </c>
      <c r="X149" s="2" t="str">
        <f>TEXT(SalesDataTable[[#This Row],[Order Date]],"mmm")</f>
        <v>Jan</v>
      </c>
    </row>
    <row r="150" spans="1:24" ht="15.6">
      <c r="A150" s="6">
        <v>3496</v>
      </c>
      <c r="B150" s="7">
        <v>46053</v>
      </c>
      <c r="C150" s="8">
        <f>YEAR(SalesDataTable[[#This Row],[Order Date]])</f>
        <v>2026</v>
      </c>
      <c r="D150" s="9" t="str">
        <f>"Q" &amp;ROUNDUP(MONTH(SalesDataTable[[#This Row],[Order Date]]),0)</f>
        <v>Q1</v>
      </c>
      <c r="E150" s="9">
        <f>MONTH(SalesDataTable[[#This Row],[Order Date]])</f>
        <v>1</v>
      </c>
      <c r="F150" s="8" t="str">
        <f>TEXT(SalesDataTable[[#This Row],[Order Date]],"mmm")</f>
        <v>Jan</v>
      </c>
      <c r="G150" s="8" t="s">
        <v>0</v>
      </c>
      <c r="H150" s="8" t="s">
        <v>1</v>
      </c>
      <c r="I150" s="8" t="s">
        <v>19</v>
      </c>
      <c r="J150" s="8" t="s">
        <v>3</v>
      </c>
      <c r="K150" s="8" t="s">
        <v>34</v>
      </c>
      <c r="L150" s="8" t="s">
        <v>42</v>
      </c>
      <c r="M150" s="3">
        <v>1</v>
      </c>
      <c r="N150" s="10">
        <v>35.82</v>
      </c>
      <c r="O150" s="11">
        <v>0.05</v>
      </c>
      <c r="P150" s="10">
        <v>14.32</v>
      </c>
      <c r="Q150" s="10">
        <f t="shared" si="8"/>
        <v>34.028999999999996</v>
      </c>
      <c r="R150" s="10">
        <f t="shared" si="9"/>
        <v>14.32</v>
      </c>
      <c r="S150" s="10">
        <f t="shared" si="10"/>
        <v>19.708999999999996</v>
      </c>
      <c r="T150" s="2">
        <f t="shared" si="11"/>
        <v>0.57918246201769075</v>
      </c>
      <c r="U150" s="3">
        <f>YEAR(SalesDataTable[[#This Row],[Order Date]])</f>
        <v>2026</v>
      </c>
      <c r="V150" s="2" t="str">
        <f>"Q"&amp;ROUNDUP(MONTH(SalesDataTable[[#This Row],[Order Date]])/3,0)</f>
        <v>Q1</v>
      </c>
      <c r="W150" s="3">
        <f>MONTH(SalesDataTable[[#This Row],[Order Date]])</f>
        <v>1</v>
      </c>
      <c r="X150" s="2" t="str">
        <f>TEXT(SalesDataTable[[#This Row],[Order Date]],"mmm")</f>
        <v>Jan</v>
      </c>
    </row>
    <row r="151" spans="1:24" ht="15.6">
      <c r="A151" s="6">
        <v>3889</v>
      </c>
      <c r="B151" s="7">
        <v>46053</v>
      </c>
      <c r="C151" s="8">
        <f>YEAR(SalesDataTable[[#This Row],[Order Date]])</f>
        <v>2026</v>
      </c>
      <c r="D151" s="9" t="str">
        <f>"Q" &amp;ROUNDUP(MONTH(SalesDataTable[[#This Row],[Order Date]]),0)</f>
        <v>Q1</v>
      </c>
      <c r="E151" s="9">
        <f>MONTH(SalesDataTable[[#This Row],[Order Date]])</f>
        <v>1</v>
      </c>
      <c r="F151" s="8" t="str">
        <f>TEXT(SalesDataTable[[#This Row],[Order Date]],"mmm")</f>
        <v>Jan</v>
      </c>
      <c r="G151" s="8" t="s">
        <v>11</v>
      </c>
      <c r="H151" s="8" t="s">
        <v>18</v>
      </c>
      <c r="I151" s="8" t="s">
        <v>19</v>
      </c>
      <c r="J151" s="8" t="s">
        <v>3</v>
      </c>
      <c r="K151" s="8" t="s">
        <v>4</v>
      </c>
      <c r="L151" s="8" t="s">
        <v>30</v>
      </c>
      <c r="M151" s="3">
        <v>3</v>
      </c>
      <c r="N151" s="10">
        <v>103.94</v>
      </c>
      <c r="O151" s="11">
        <v>0.1</v>
      </c>
      <c r="P151" s="10">
        <v>50.67</v>
      </c>
      <c r="Q151" s="10">
        <f t="shared" si="8"/>
        <v>280.63799999999998</v>
      </c>
      <c r="R151" s="10">
        <f t="shared" si="9"/>
        <v>152.01</v>
      </c>
      <c r="S151" s="10">
        <f t="shared" si="10"/>
        <v>128.62799999999999</v>
      </c>
      <c r="T151" s="2">
        <f t="shared" si="11"/>
        <v>0.45834135077929572</v>
      </c>
      <c r="U151" s="3">
        <f>YEAR(SalesDataTable[[#This Row],[Order Date]])</f>
        <v>2026</v>
      </c>
      <c r="V151" s="2" t="str">
        <f>"Q"&amp;ROUNDUP(MONTH(SalesDataTable[[#This Row],[Order Date]])/3,0)</f>
        <v>Q1</v>
      </c>
      <c r="W151" s="3">
        <f>MONTH(SalesDataTable[[#This Row],[Order Date]])</f>
        <v>1</v>
      </c>
      <c r="X151" s="2" t="str">
        <f>TEXT(SalesDataTable[[#This Row],[Order Date]],"mmm")</f>
        <v>Jan</v>
      </c>
    </row>
    <row r="152" spans="1:24" ht="15.6">
      <c r="A152" s="6">
        <v>1432</v>
      </c>
      <c r="B152" s="7">
        <v>46054</v>
      </c>
      <c r="C152" s="8">
        <f>YEAR(SalesDataTable[[#This Row],[Order Date]])</f>
        <v>2026</v>
      </c>
      <c r="D152" s="9" t="str">
        <f>"Q" &amp;ROUNDUP(MONTH(SalesDataTable[[#This Row],[Order Date]]),0)</f>
        <v>Q2</v>
      </c>
      <c r="E152" s="9">
        <f>MONTH(SalesDataTable[[#This Row],[Order Date]])</f>
        <v>2</v>
      </c>
      <c r="F152" s="8" t="str">
        <f>TEXT(SalesDataTable[[#This Row],[Order Date]],"mmm")</f>
        <v>Feb</v>
      </c>
      <c r="G152" s="8" t="s">
        <v>0</v>
      </c>
      <c r="H152" s="8" t="s">
        <v>1</v>
      </c>
      <c r="I152" s="8" t="s">
        <v>2</v>
      </c>
      <c r="J152" s="8" t="s">
        <v>3</v>
      </c>
      <c r="K152" s="8" t="s">
        <v>9</v>
      </c>
      <c r="L152" s="8" t="s">
        <v>17</v>
      </c>
      <c r="M152" s="3">
        <v>1</v>
      </c>
      <c r="N152" s="10">
        <v>140.53</v>
      </c>
      <c r="O152" s="11">
        <v>0</v>
      </c>
      <c r="P152" s="10">
        <v>77.36</v>
      </c>
      <c r="Q152" s="10">
        <f t="shared" si="8"/>
        <v>140.53</v>
      </c>
      <c r="R152" s="10">
        <f t="shared" si="9"/>
        <v>77.36</v>
      </c>
      <c r="S152" s="10">
        <f t="shared" si="10"/>
        <v>63.17</v>
      </c>
      <c r="T152" s="2">
        <f t="shared" si="11"/>
        <v>0.44951255959581587</v>
      </c>
      <c r="U152" s="3">
        <f>YEAR(SalesDataTable[[#This Row],[Order Date]])</f>
        <v>2026</v>
      </c>
      <c r="V152" s="2" t="str">
        <f>"Q"&amp;ROUNDUP(MONTH(SalesDataTable[[#This Row],[Order Date]])/3,0)</f>
        <v>Q1</v>
      </c>
      <c r="W152" s="3">
        <f>MONTH(SalesDataTable[[#This Row],[Order Date]])</f>
        <v>2</v>
      </c>
      <c r="X152" s="2" t="str">
        <f>TEXT(SalesDataTable[[#This Row],[Order Date]],"mmm")</f>
        <v>Feb</v>
      </c>
    </row>
    <row r="153" spans="1:24" ht="15.6">
      <c r="A153" s="6">
        <v>1778</v>
      </c>
      <c r="B153" s="7">
        <v>46054</v>
      </c>
      <c r="C153" s="8">
        <f>YEAR(SalesDataTable[[#This Row],[Order Date]])</f>
        <v>2026</v>
      </c>
      <c r="D153" s="9" t="str">
        <f>"Q" &amp;ROUNDUP(MONTH(SalesDataTable[[#This Row],[Order Date]]),0)</f>
        <v>Q2</v>
      </c>
      <c r="E153" s="9">
        <f>MONTH(SalesDataTable[[#This Row],[Order Date]])</f>
        <v>2</v>
      </c>
      <c r="F153" s="8" t="str">
        <f>TEXT(SalesDataTable[[#This Row],[Order Date]],"mmm")</f>
        <v>Feb</v>
      </c>
      <c r="G153" s="8" t="s">
        <v>20</v>
      </c>
      <c r="H153" s="8" t="s">
        <v>31</v>
      </c>
      <c r="I153" s="8" t="s">
        <v>19</v>
      </c>
      <c r="J153" s="8" t="s">
        <v>3</v>
      </c>
      <c r="K153" s="8" t="s">
        <v>9</v>
      </c>
      <c r="L153" s="8" t="s">
        <v>17</v>
      </c>
      <c r="M153" s="3">
        <v>1</v>
      </c>
      <c r="N153" s="10">
        <v>142.03</v>
      </c>
      <c r="O153" s="11">
        <v>0.05</v>
      </c>
      <c r="P153" s="10">
        <v>77.069999999999993</v>
      </c>
      <c r="Q153" s="10">
        <f t="shared" si="8"/>
        <v>134.92849999999999</v>
      </c>
      <c r="R153" s="10">
        <f t="shared" si="9"/>
        <v>77.069999999999993</v>
      </c>
      <c r="S153" s="10">
        <f t="shared" si="10"/>
        <v>57.858499999999992</v>
      </c>
      <c r="T153" s="2">
        <f t="shared" si="11"/>
        <v>0.42880859121682963</v>
      </c>
      <c r="U153" s="3">
        <f>YEAR(SalesDataTable[[#This Row],[Order Date]])</f>
        <v>2026</v>
      </c>
      <c r="V153" s="2" t="str">
        <f>"Q"&amp;ROUNDUP(MONTH(SalesDataTable[[#This Row],[Order Date]])/3,0)</f>
        <v>Q1</v>
      </c>
      <c r="W153" s="3">
        <f>MONTH(SalesDataTable[[#This Row],[Order Date]])</f>
        <v>2</v>
      </c>
      <c r="X153" s="2" t="str">
        <f>TEXT(SalesDataTable[[#This Row],[Order Date]],"mmm")</f>
        <v>Feb</v>
      </c>
    </row>
    <row r="154" spans="1:24" ht="15.6">
      <c r="A154" s="6">
        <v>2047</v>
      </c>
      <c r="B154" s="7">
        <v>46054</v>
      </c>
      <c r="C154" s="8">
        <f>YEAR(SalesDataTable[[#This Row],[Order Date]])</f>
        <v>2026</v>
      </c>
      <c r="D154" s="9" t="str">
        <f>"Q" &amp;ROUNDUP(MONTH(SalesDataTable[[#This Row],[Order Date]]),0)</f>
        <v>Q2</v>
      </c>
      <c r="E154" s="9">
        <f>MONTH(SalesDataTable[[#This Row],[Order Date]])</f>
        <v>2</v>
      </c>
      <c r="F154" s="8" t="str">
        <f>TEXT(SalesDataTable[[#This Row],[Order Date]],"mmm")</f>
        <v>Feb</v>
      </c>
      <c r="G154" s="8" t="s">
        <v>11</v>
      </c>
      <c r="H154" s="8" t="s">
        <v>25</v>
      </c>
      <c r="I154" s="8" t="s">
        <v>8</v>
      </c>
      <c r="J154" s="8" t="s">
        <v>16</v>
      </c>
      <c r="K154" s="8" t="s">
        <v>23</v>
      </c>
      <c r="L154" s="8" t="s">
        <v>51</v>
      </c>
      <c r="M154" s="3">
        <v>12</v>
      </c>
      <c r="N154" s="10">
        <v>124.84</v>
      </c>
      <c r="O154" s="11">
        <v>0.1</v>
      </c>
      <c r="P154" s="10">
        <v>59.47</v>
      </c>
      <c r="Q154" s="10">
        <f t="shared" si="8"/>
        <v>1348.2719999999999</v>
      </c>
      <c r="R154" s="10">
        <f t="shared" si="9"/>
        <v>713.64</v>
      </c>
      <c r="S154" s="10">
        <f t="shared" si="10"/>
        <v>634.63199999999995</v>
      </c>
      <c r="T154" s="2">
        <f t="shared" si="11"/>
        <v>0.47070027412866244</v>
      </c>
      <c r="U154" s="3">
        <f>YEAR(SalesDataTable[[#This Row],[Order Date]])</f>
        <v>2026</v>
      </c>
      <c r="V154" s="2" t="str">
        <f>"Q"&amp;ROUNDUP(MONTH(SalesDataTable[[#This Row],[Order Date]])/3,0)</f>
        <v>Q1</v>
      </c>
      <c r="W154" s="3">
        <f>MONTH(SalesDataTable[[#This Row],[Order Date]])</f>
        <v>2</v>
      </c>
      <c r="X154" s="2" t="str">
        <f>TEXT(SalesDataTable[[#This Row],[Order Date]],"mmm")</f>
        <v>Feb</v>
      </c>
    </row>
    <row r="155" spans="1:24" ht="15.6">
      <c r="A155" s="6">
        <v>2668</v>
      </c>
      <c r="B155" s="7">
        <v>46054</v>
      </c>
      <c r="C155" s="8">
        <f>YEAR(SalesDataTable[[#This Row],[Order Date]])</f>
        <v>2026</v>
      </c>
      <c r="D155" s="9" t="str">
        <f>"Q" &amp;ROUNDUP(MONTH(SalesDataTable[[#This Row],[Order Date]]),0)</f>
        <v>Q2</v>
      </c>
      <c r="E155" s="9">
        <f>MONTH(SalesDataTable[[#This Row],[Order Date]])</f>
        <v>2</v>
      </c>
      <c r="F155" s="8" t="str">
        <f>TEXT(SalesDataTable[[#This Row],[Order Date]],"mmm")</f>
        <v>Feb</v>
      </c>
      <c r="G155" s="8" t="s">
        <v>6</v>
      </c>
      <c r="H155" s="8" t="s">
        <v>43</v>
      </c>
      <c r="I155" s="8" t="s">
        <v>2</v>
      </c>
      <c r="J155" s="8" t="s">
        <v>3</v>
      </c>
      <c r="K155" s="8" t="s">
        <v>34</v>
      </c>
      <c r="L155" s="8" t="s">
        <v>42</v>
      </c>
      <c r="M155" s="3">
        <v>3</v>
      </c>
      <c r="N155" s="10">
        <v>35.36</v>
      </c>
      <c r="O155" s="11">
        <v>0</v>
      </c>
      <c r="P155" s="10">
        <v>13.7</v>
      </c>
      <c r="Q155" s="10">
        <f t="shared" si="8"/>
        <v>106.08</v>
      </c>
      <c r="R155" s="10">
        <f t="shared" si="9"/>
        <v>41.099999999999994</v>
      </c>
      <c r="S155" s="10">
        <f t="shared" si="10"/>
        <v>64.98</v>
      </c>
      <c r="T155" s="2">
        <f t="shared" si="11"/>
        <v>0.61255656108597289</v>
      </c>
      <c r="U155" s="3">
        <f>YEAR(SalesDataTable[[#This Row],[Order Date]])</f>
        <v>2026</v>
      </c>
      <c r="V155" s="2" t="str">
        <f>"Q"&amp;ROUNDUP(MONTH(SalesDataTable[[#This Row],[Order Date]])/3,0)</f>
        <v>Q1</v>
      </c>
      <c r="W155" s="3">
        <f>MONTH(SalesDataTable[[#This Row],[Order Date]])</f>
        <v>2</v>
      </c>
      <c r="X155" s="2" t="str">
        <f>TEXT(SalesDataTable[[#This Row],[Order Date]],"mmm")</f>
        <v>Feb</v>
      </c>
    </row>
    <row r="156" spans="1:24" ht="15.6">
      <c r="A156" s="6">
        <v>2706</v>
      </c>
      <c r="B156" s="7">
        <v>46054</v>
      </c>
      <c r="C156" s="8">
        <f>YEAR(SalesDataTable[[#This Row],[Order Date]])</f>
        <v>2026</v>
      </c>
      <c r="D156" s="9" t="str">
        <f>"Q" &amp;ROUNDUP(MONTH(SalesDataTable[[#This Row],[Order Date]]),0)</f>
        <v>Q2</v>
      </c>
      <c r="E156" s="9">
        <f>MONTH(SalesDataTable[[#This Row],[Order Date]])</f>
        <v>2</v>
      </c>
      <c r="F156" s="8" t="str">
        <f>TEXT(SalesDataTable[[#This Row],[Order Date]],"mmm")</f>
        <v>Feb</v>
      </c>
      <c r="G156" s="8" t="s">
        <v>20</v>
      </c>
      <c r="H156" s="8" t="s">
        <v>47</v>
      </c>
      <c r="I156" s="8" t="s">
        <v>28</v>
      </c>
      <c r="J156" s="8" t="s">
        <v>3</v>
      </c>
      <c r="K156" s="8" t="s">
        <v>34</v>
      </c>
      <c r="L156" s="8" t="s">
        <v>38</v>
      </c>
      <c r="M156" s="3">
        <v>2</v>
      </c>
      <c r="N156" s="10">
        <v>122.43</v>
      </c>
      <c r="O156" s="11">
        <v>0</v>
      </c>
      <c r="P156" s="10">
        <v>69.08</v>
      </c>
      <c r="Q156" s="10">
        <f t="shared" si="8"/>
        <v>244.86</v>
      </c>
      <c r="R156" s="10">
        <f t="shared" si="9"/>
        <v>138.16</v>
      </c>
      <c r="S156" s="10">
        <f t="shared" si="10"/>
        <v>106.70000000000002</v>
      </c>
      <c r="T156" s="2">
        <f t="shared" si="11"/>
        <v>0.43575920934411505</v>
      </c>
      <c r="U156" s="3">
        <f>YEAR(SalesDataTable[[#This Row],[Order Date]])</f>
        <v>2026</v>
      </c>
      <c r="V156" s="2" t="str">
        <f>"Q"&amp;ROUNDUP(MONTH(SalesDataTable[[#This Row],[Order Date]])/3,0)</f>
        <v>Q1</v>
      </c>
      <c r="W156" s="3">
        <f>MONTH(SalesDataTable[[#This Row],[Order Date]])</f>
        <v>2</v>
      </c>
      <c r="X156" s="2" t="str">
        <f>TEXT(SalesDataTable[[#This Row],[Order Date]],"mmm")</f>
        <v>Feb</v>
      </c>
    </row>
    <row r="157" spans="1:24" ht="15.6">
      <c r="A157" s="6">
        <v>2940</v>
      </c>
      <c r="B157" s="7">
        <v>46054</v>
      </c>
      <c r="C157" s="8">
        <f>YEAR(SalesDataTable[[#This Row],[Order Date]])</f>
        <v>2026</v>
      </c>
      <c r="D157" s="9" t="str">
        <f>"Q" &amp;ROUNDUP(MONTH(SalesDataTable[[#This Row],[Order Date]]),0)</f>
        <v>Q2</v>
      </c>
      <c r="E157" s="9">
        <f>MONTH(SalesDataTable[[#This Row],[Order Date]])</f>
        <v>2</v>
      </c>
      <c r="F157" s="8" t="str">
        <f>TEXT(SalesDataTable[[#This Row],[Order Date]],"mmm")</f>
        <v>Feb</v>
      </c>
      <c r="G157" s="8" t="s">
        <v>0</v>
      </c>
      <c r="H157" s="8" t="s">
        <v>50</v>
      </c>
      <c r="I157" s="8" t="s">
        <v>28</v>
      </c>
      <c r="J157" s="8" t="s">
        <v>13</v>
      </c>
      <c r="K157" s="8" t="s">
        <v>9</v>
      </c>
      <c r="L157" s="8" t="s">
        <v>17</v>
      </c>
      <c r="M157" s="3">
        <v>2</v>
      </c>
      <c r="N157" s="10">
        <v>140.47</v>
      </c>
      <c r="O157" s="11">
        <v>0.05</v>
      </c>
      <c r="P157" s="10">
        <v>78.39</v>
      </c>
      <c r="Q157" s="10">
        <f t="shared" si="8"/>
        <v>266.89299999999997</v>
      </c>
      <c r="R157" s="10">
        <f t="shared" si="9"/>
        <v>156.78</v>
      </c>
      <c r="S157" s="10">
        <f t="shared" si="10"/>
        <v>110.11299999999997</v>
      </c>
      <c r="T157" s="2">
        <f t="shared" si="11"/>
        <v>0.41257357817552348</v>
      </c>
      <c r="U157" s="3">
        <f>YEAR(SalesDataTable[[#This Row],[Order Date]])</f>
        <v>2026</v>
      </c>
      <c r="V157" s="2" t="str">
        <f>"Q"&amp;ROUNDUP(MONTH(SalesDataTable[[#This Row],[Order Date]])/3,0)</f>
        <v>Q1</v>
      </c>
      <c r="W157" s="3">
        <f>MONTH(SalesDataTable[[#This Row],[Order Date]])</f>
        <v>2</v>
      </c>
      <c r="X157" s="2" t="str">
        <f>TEXT(SalesDataTable[[#This Row],[Order Date]],"mmm")</f>
        <v>Feb</v>
      </c>
    </row>
    <row r="158" spans="1:24" ht="15.6">
      <c r="A158" s="6">
        <v>1263</v>
      </c>
      <c r="B158" s="7">
        <v>46055</v>
      </c>
      <c r="C158" s="8">
        <f>YEAR(SalesDataTable[[#This Row],[Order Date]])</f>
        <v>2026</v>
      </c>
      <c r="D158" s="9" t="str">
        <f>"Q" &amp;ROUNDUP(MONTH(SalesDataTable[[#This Row],[Order Date]]),0)</f>
        <v>Q2</v>
      </c>
      <c r="E158" s="9">
        <f>MONTH(SalesDataTable[[#This Row],[Order Date]])</f>
        <v>2</v>
      </c>
      <c r="F158" s="8" t="str">
        <f>TEXT(SalesDataTable[[#This Row],[Order Date]],"mmm")</f>
        <v>Feb</v>
      </c>
      <c r="G158" s="8" t="s">
        <v>6</v>
      </c>
      <c r="H158" s="8" t="s">
        <v>49</v>
      </c>
      <c r="I158" s="8" t="s">
        <v>2</v>
      </c>
      <c r="J158" s="8" t="s">
        <v>3</v>
      </c>
      <c r="K158" s="8" t="s">
        <v>14</v>
      </c>
      <c r="L158" s="8" t="s">
        <v>32</v>
      </c>
      <c r="M158" s="3">
        <v>1</v>
      </c>
      <c r="N158" s="10">
        <v>45.43</v>
      </c>
      <c r="O158" s="11">
        <v>0.05</v>
      </c>
      <c r="P158" s="10">
        <v>18.670000000000002</v>
      </c>
      <c r="Q158" s="10">
        <f t="shared" si="8"/>
        <v>43.158499999999997</v>
      </c>
      <c r="R158" s="10">
        <f t="shared" si="9"/>
        <v>18.670000000000002</v>
      </c>
      <c r="S158" s="10">
        <f t="shared" si="10"/>
        <v>24.488499999999995</v>
      </c>
      <c r="T158" s="2">
        <f t="shared" si="11"/>
        <v>0.56740850585632019</v>
      </c>
      <c r="U158" s="3">
        <f>YEAR(SalesDataTable[[#This Row],[Order Date]])</f>
        <v>2026</v>
      </c>
      <c r="V158" s="2" t="str">
        <f>"Q"&amp;ROUNDUP(MONTH(SalesDataTable[[#This Row],[Order Date]])/3,0)</f>
        <v>Q1</v>
      </c>
      <c r="W158" s="3">
        <f>MONTH(SalesDataTable[[#This Row],[Order Date]])</f>
        <v>2</v>
      </c>
      <c r="X158" s="2" t="str">
        <f>TEXT(SalesDataTable[[#This Row],[Order Date]],"mmm")</f>
        <v>Feb</v>
      </c>
    </row>
    <row r="159" spans="1:24" ht="15.6">
      <c r="A159" s="6">
        <v>1641</v>
      </c>
      <c r="B159" s="7">
        <v>46055</v>
      </c>
      <c r="C159" s="8">
        <f>YEAR(SalesDataTable[[#This Row],[Order Date]])</f>
        <v>2026</v>
      </c>
      <c r="D159" s="9" t="str">
        <f>"Q" &amp;ROUNDUP(MONTH(SalesDataTable[[#This Row],[Order Date]]),0)</f>
        <v>Q2</v>
      </c>
      <c r="E159" s="9">
        <f>MONTH(SalesDataTable[[#This Row],[Order Date]])</f>
        <v>2</v>
      </c>
      <c r="F159" s="8" t="str">
        <f>TEXT(SalesDataTable[[#This Row],[Order Date]],"mmm")</f>
        <v>Feb</v>
      </c>
      <c r="G159" s="8" t="s">
        <v>20</v>
      </c>
      <c r="H159" s="8" t="s">
        <v>47</v>
      </c>
      <c r="I159" s="8" t="s">
        <v>8</v>
      </c>
      <c r="J159" s="8" t="s">
        <v>16</v>
      </c>
      <c r="K159" s="8" t="s">
        <v>4</v>
      </c>
      <c r="L159" s="8" t="s">
        <v>30</v>
      </c>
      <c r="M159" s="3">
        <v>8</v>
      </c>
      <c r="N159" s="10">
        <v>102.78</v>
      </c>
      <c r="O159" s="11">
        <v>0.15</v>
      </c>
      <c r="P159" s="10">
        <v>50.39</v>
      </c>
      <c r="Q159" s="10">
        <f t="shared" si="8"/>
        <v>698.904</v>
      </c>
      <c r="R159" s="10">
        <f t="shared" si="9"/>
        <v>403.12</v>
      </c>
      <c r="S159" s="10">
        <f t="shared" si="10"/>
        <v>295.78399999999999</v>
      </c>
      <c r="T159" s="2">
        <f t="shared" si="11"/>
        <v>0.42321119924911005</v>
      </c>
      <c r="U159" s="3">
        <f>YEAR(SalesDataTable[[#This Row],[Order Date]])</f>
        <v>2026</v>
      </c>
      <c r="V159" s="2" t="str">
        <f>"Q"&amp;ROUNDUP(MONTH(SalesDataTable[[#This Row],[Order Date]])/3,0)</f>
        <v>Q1</v>
      </c>
      <c r="W159" s="3">
        <f>MONTH(SalesDataTable[[#This Row],[Order Date]])</f>
        <v>2</v>
      </c>
      <c r="X159" s="2" t="str">
        <f>TEXT(SalesDataTable[[#This Row],[Order Date]],"mmm")</f>
        <v>Feb</v>
      </c>
    </row>
    <row r="160" spans="1:24" ht="15.6">
      <c r="A160" s="6">
        <v>2014</v>
      </c>
      <c r="B160" s="7">
        <v>46055</v>
      </c>
      <c r="C160" s="8">
        <f>YEAR(SalesDataTable[[#This Row],[Order Date]])</f>
        <v>2026</v>
      </c>
      <c r="D160" s="9" t="str">
        <f>"Q" &amp;ROUNDUP(MONTH(SalesDataTable[[#This Row],[Order Date]]),0)</f>
        <v>Q2</v>
      </c>
      <c r="E160" s="9">
        <f>MONTH(SalesDataTable[[#This Row],[Order Date]])</f>
        <v>2</v>
      </c>
      <c r="F160" s="8" t="str">
        <f>TEXT(SalesDataTable[[#This Row],[Order Date]],"mmm")</f>
        <v>Feb</v>
      </c>
      <c r="G160" s="8" t="s">
        <v>6</v>
      </c>
      <c r="H160" s="8" t="s">
        <v>41</v>
      </c>
      <c r="I160" s="8" t="s">
        <v>28</v>
      </c>
      <c r="J160" s="8" t="s">
        <v>13</v>
      </c>
      <c r="K160" s="8" t="s">
        <v>23</v>
      </c>
      <c r="L160" s="8" t="s">
        <v>51</v>
      </c>
      <c r="M160" s="3">
        <v>1</v>
      </c>
      <c r="N160" s="10">
        <v>123.95</v>
      </c>
      <c r="O160" s="11">
        <v>0</v>
      </c>
      <c r="P160" s="10">
        <v>61.32</v>
      </c>
      <c r="Q160" s="10">
        <f t="shared" si="8"/>
        <v>123.95</v>
      </c>
      <c r="R160" s="10">
        <f t="shared" si="9"/>
        <v>61.32</v>
      </c>
      <c r="S160" s="10">
        <f t="shared" si="10"/>
        <v>62.63</v>
      </c>
      <c r="T160" s="2">
        <f t="shared" si="11"/>
        <v>0.50528438886647842</v>
      </c>
      <c r="U160" s="3">
        <f>YEAR(SalesDataTable[[#This Row],[Order Date]])</f>
        <v>2026</v>
      </c>
      <c r="V160" s="2" t="str">
        <f>"Q"&amp;ROUNDUP(MONTH(SalesDataTable[[#This Row],[Order Date]])/3,0)</f>
        <v>Q1</v>
      </c>
      <c r="W160" s="3">
        <f>MONTH(SalesDataTable[[#This Row],[Order Date]])</f>
        <v>2</v>
      </c>
      <c r="X160" s="2" t="str">
        <f>TEXT(SalesDataTable[[#This Row],[Order Date]],"mmm")</f>
        <v>Feb</v>
      </c>
    </row>
    <row r="161" spans="1:24" ht="15.6">
      <c r="A161" s="6">
        <v>2642</v>
      </c>
      <c r="B161" s="7">
        <v>46055</v>
      </c>
      <c r="C161" s="8">
        <f>YEAR(SalesDataTable[[#This Row],[Order Date]])</f>
        <v>2026</v>
      </c>
      <c r="D161" s="9" t="str">
        <f>"Q" &amp;ROUNDUP(MONTH(SalesDataTable[[#This Row],[Order Date]]),0)</f>
        <v>Q2</v>
      </c>
      <c r="E161" s="9">
        <f>MONTH(SalesDataTable[[#This Row],[Order Date]])</f>
        <v>2</v>
      </c>
      <c r="F161" s="8" t="str">
        <f>TEXT(SalesDataTable[[#This Row],[Order Date]],"mmm")</f>
        <v>Feb</v>
      </c>
      <c r="G161" s="8" t="s">
        <v>6</v>
      </c>
      <c r="H161" s="8" t="s">
        <v>41</v>
      </c>
      <c r="I161" s="8" t="s">
        <v>28</v>
      </c>
      <c r="J161" s="8" t="s">
        <v>3</v>
      </c>
      <c r="K161" s="8" t="s">
        <v>23</v>
      </c>
      <c r="L161" s="8" t="s">
        <v>29</v>
      </c>
      <c r="M161" s="3">
        <v>3</v>
      </c>
      <c r="N161" s="10">
        <v>199.9</v>
      </c>
      <c r="O161" s="11">
        <v>0</v>
      </c>
      <c r="P161" s="10">
        <v>104.18</v>
      </c>
      <c r="Q161" s="10">
        <f t="shared" si="8"/>
        <v>599.70000000000005</v>
      </c>
      <c r="R161" s="10">
        <f t="shared" si="9"/>
        <v>312.54000000000002</v>
      </c>
      <c r="S161" s="10">
        <f t="shared" si="10"/>
        <v>287.16000000000003</v>
      </c>
      <c r="T161" s="2">
        <f t="shared" si="11"/>
        <v>0.47883941970985494</v>
      </c>
      <c r="U161" s="3">
        <f>YEAR(SalesDataTable[[#This Row],[Order Date]])</f>
        <v>2026</v>
      </c>
      <c r="V161" s="2" t="str">
        <f>"Q"&amp;ROUNDUP(MONTH(SalesDataTable[[#This Row],[Order Date]])/3,0)</f>
        <v>Q1</v>
      </c>
      <c r="W161" s="3">
        <f>MONTH(SalesDataTable[[#This Row],[Order Date]])</f>
        <v>2</v>
      </c>
      <c r="X161" s="2" t="str">
        <f>TEXT(SalesDataTable[[#This Row],[Order Date]],"mmm")</f>
        <v>Feb</v>
      </c>
    </row>
    <row r="162" spans="1:24" ht="15.6">
      <c r="A162" s="6">
        <v>2929</v>
      </c>
      <c r="B162" s="7">
        <v>46055</v>
      </c>
      <c r="C162" s="8">
        <f>YEAR(SalesDataTable[[#This Row],[Order Date]])</f>
        <v>2026</v>
      </c>
      <c r="D162" s="9" t="str">
        <f>"Q" &amp;ROUNDUP(MONTH(SalesDataTable[[#This Row],[Order Date]]),0)</f>
        <v>Q2</v>
      </c>
      <c r="E162" s="9">
        <f>MONTH(SalesDataTable[[#This Row],[Order Date]])</f>
        <v>2</v>
      </c>
      <c r="F162" s="8" t="str">
        <f>TEXT(SalesDataTable[[#This Row],[Order Date]],"mmm")</f>
        <v>Feb</v>
      </c>
      <c r="G162" s="8" t="s">
        <v>6</v>
      </c>
      <c r="H162" s="8" t="s">
        <v>43</v>
      </c>
      <c r="I162" s="8" t="s">
        <v>28</v>
      </c>
      <c r="J162" s="8" t="s">
        <v>3</v>
      </c>
      <c r="K162" s="8" t="s">
        <v>9</v>
      </c>
      <c r="L162" s="8" t="s">
        <v>10</v>
      </c>
      <c r="M162" s="3">
        <v>1</v>
      </c>
      <c r="N162" s="10">
        <v>93.78</v>
      </c>
      <c r="O162" s="11">
        <v>0</v>
      </c>
      <c r="P162" s="10">
        <v>44.21</v>
      </c>
      <c r="Q162" s="10">
        <f t="shared" si="8"/>
        <v>93.78</v>
      </c>
      <c r="R162" s="10">
        <f t="shared" si="9"/>
        <v>44.21</v>
      </c>
      <c r="S162" s="10">
        <f t="shared" si="10"/>
        <v>49.57</v>
      </c>
      <c r="T162" s="2">
        <f t="shared" si="11"/>
        <v>0.52857752185967155</v>
      </c>
      <c r="U162" s="3">
        <f>YEAR(SalesDataTable[[#This Row],[Order Date]])</f>
        <v>2026</v>
      </c>
      <c r="V162" s="2" t="str">
        <f>"Q"&amp;ROUNDUP(MONTH(SalesDataTable[[#This Row],[Order Date]])/3,0)</f>
        <v>Q1</v>
      </c>
      <c r="W162" s="3">
        <f>MONTH(SalesDataTable[[#This Row],[Order Date]])</f>
        <v>2</v>
      </c>
      <c r="X162" s="2" t="str">
        <f>TEXT(SalesDataTable[[#This Row],[Order Date]],"mmm")</f>
        <v>Feb</v>
      </c>
    </row>
    <row r="163" spans="1:24" ht="15.6">
      <c r="A163" s="6">
        <v>3855</v>
      </c>
      <c r="B163" s="7">
        <v>46055</v>
      </c>
      <c r="C163" s="8">
        <f>YEAR(SalesDataTable[[#This Row],[Order Date]])</f>
        <v>2026</v>
      </c>
      <c r="D163" s="9" t="str">
        <f>"Q" &amp;ROUNDUP(MONTH(SalesDataTable[[#This Row],[Order Date]]),0)</f>
        <v>Q2</v>
      </c>
      <c r="E163" s="9">
        <f>MONTH(SalesDataTable[[#This Row],[Order Date]])</f>
        <v>2</v>
      </c>
      <c r="F163" s="8" t="str">
        <f>TEXT(SalesDataTable[[#This Row],[Order Date]],"mmm")</f>
        <v>Feb</v>
      </c>
      <c r="G163" s="8" t="s">
        <v>0</v>
      </c>
      <c r="H163" s="8" t="s">
        <v>1</v>
      </c>
      <c r="I163" s="8" t="s">
        <v>2</v>
      </c>
      <c r="J163" s="8" t="s">
        <v>16</v>
      </c>
      <c r="K163" s="8" t="s">
        <v>34</v>
      </c>
      <c r="L163" s="8" t="s">
        <v>35</v>
      </c>
      <c r="M163" s="3">
        <v>1</v>
      </c>
      <c r="N163" s="10">
        <v>39.39</v>
      </c>
      <c r="O163" s="11">
        <v>0.1</v>
      </c>
      <c r="P163" s="10">
        <v>15.09</v>
      </c>
      <c r="Q163" s="10">
        <f t="shared" si="8"/>
        <v>35.451000000000001</v>
      </c>
      <c r="R163" s="10">
        <f t="shared" si="9"/>
        <v>15.09</v>
      </c>
      <c r="S163" s="10">
        <f t="shared" si="10"/>
        <v>20.361000000000001</v>
      </c>
      <c r="T163" s="2">
        <f t="shared" si="11"/>
        <v>0.57434204958957435</v>
      </c>
      <c r="U163" s="3">
        <f>YEAR(SalesDataTable[[#This Row],[Order Date]])</f>
        <v>2026</v>
      </c>
      <c r="V163" s="2" t="str">
        <f>"Q"&amp;ROUNDUP(MONTH(SalesDataTable[[#This Row],[Order Date]])/3,0)</f>
        <v>Q1</v>
      </c>
      <c r="W163" s="3">
        <f>MONTH(SalesDataTable[[#This Row],[Order Date]])</f>
        <v>2</v>
      </c>
      <c r="X163" s="2" t="str">
        <f>TEXT(SalesDataTable[[#This Row],[Order Date]],"mmm")</f>
        <v>Feb</v>
      </c>
    </row>
    <row r="164" spans="1:24" ht="15.6">
      <c r="A164" s="6">
        <v>4031</v>
      </c>
      <c r="B164" s="7">
        <v>46055</v>
      </c>
      <c r="C164" s="8">
        <f>YEAR(SalesDataTable[[#This Row],[Order Date]])</f>
        <v>2026</v>
      </c>
      <c r="D164" s="9" t="str">
        <f>"Q" &amp;ROUNDUP(MONTH(SalesDataTable[[#This Row],[Order Date]]),0)</f>
        <v>Q2</v>
      </c>
      <c r="E164" s="9">
        <f>MONTH(SalesDataTable[[#This Row],[Order Date]])</f>
        <v>2</v>
      </c>
      <c r="F164" s="8" t="str">
        <f>TEXT(SalesDataTable[[#This Row],[Order Date]],"mmm")</f>
        <v>Feb</v>
      </c>
      <c r="G164" s="8" t="s">
        <v>0</v>
      </c>
      <c r="H164" s="8" t="s">
        <v>1</v>
      </c>
      <c r="I164" s="8" t="s">
        <v>2</v>
      </c>
      <c r="J164" s="8" t="s">
        <v>13</v>
      </c>
      <c r="K164" s="8" t="s">
        <v>4</v>
      </c>
      <c r="L164" s="8" t="s">
        <v>30</v>
      </c>
      <c r="M164" s="3">
        <v>6</v>
      </c>
      <c r="N164" s="10">
        <v>101.64</v>
      </c>
      <c r="O164" s="11">
        <v>0</v>
      </c>
      <c r="P164" s="10">
        <v>51.06</v>
      </c>
      <c r="Q164" s="10">
        <f t="shared" si="8"/>
        <v>609.84</v>
      </c>
      <c r="R164" s="10">
        <f t="shared" si="9"/>
        <v>306.36</v>
      </c>
      <c r="S164" s="10">
        <f t="shared" si="10"/>
        <v>303.48</v>
      </c>
      <c r="T164" s="2">
        <f t="shared" si="11"/>
        <v>0.49763872491145217</v>
      </c>
      <c r="U164" s="3">
        <f>YEAR(SalesDataTable[[#This Row],[Order Date]])</f>
        <v>2026</v>
      </c>
      <c r="V164" s="2" t="str">
        <f>"Q"&amp;ROUNDUP(MONTH(SalesDataTable[[#This Row],[Order Date]])/3,0)</f>
        <v>Q1</v>
      </c>
      <c r="W164" s="3">
        <f>MONTH(SalesDataTable[[#This Row],[Order Date]])</f>
        <v>2</v>
      </c>
      <c r="X164" s="2" t="str">
        <f>TEXT(SalesDataTable[[#This Row],[Order Date]],"mmm")</f>
        <v>Feb</v>
      </c>
    </row>
    <row r="165" spans="1:24" ht="15.6">
      <c r="A165" s="6">
        <v>2</v>
      </c>
      <c r="B165" s="7">
        <v>46056</v>
      </c>
      <c r="C165" s="8">
        <f>YEAR(SalesDataTable[[#This Row],[Order Date]])</f>
        <v>2026</v>
      </c>
      <c r="D165" s="9" t="str">
        <f>"Q" &amp;ROUNDUP(MONTH(SalesDataTable[[#This Row],[Order Date]]),0)</f>
        <v>Q2</v>
      </c>
      <c r="E165" s="9">
        <f>MONTH(SalesDataTable[[#This Row],[Order Date]])</f>
        <v>2</v>
      </c>
      <c r="F165" s="8" t="str">
        <f>TEXT(SalesDataTable[[#This Row],[Order Date]],"mmm")</f>
        <v>Feb</v>
      </c>
      <c r="G165" s="8" t="s">
        <v>0</v>
      </c>
      <c r="H165" s="8" t="s">
        <v>1</v>
      </c>
      <c r="I165" s="8" t="s">
        <v>8</v>
      </c>
      <c r="J165" s="8" t="s">
        <v>16</v>
      </c>
      <c r="K165" s="8" t="s">
        <v>34</v>
      </c>
      <c r="L165" s="8" t="s">
        <v>42</v>
      </c>
      <c r="M165" s="3">
        <v>12</v>
      </c>
      <c r="N165" s="10">
        <v>36.74</v>
      </c>
      <c r="O165" s="11">
        <v>0.2</v>
      </c>
      <c r="P165" s="10">
        <v>13.53</v>
      </c>
      <c r="Q165" s="10">
        <f t="shared" si="8"/>
        <v>352.70400000000001</v>
      </c>
      <c r="R165" s="10">
        <f t="shared" si="9"/>
        <v>162.35999999999999</v>
      </c>
      <c r="S165" s="10">
        <f t="shared" si="10"/>
        <v>190.34400000000002</v>
      </c>
      <c r="T165" s="2">
        <f t="shared" si="11"/>
        <v>0.53967065868263475</v>
      </c>
      <c r="U165" s="3">
        <f>YEAR(SalesDataTable[[#This Row],[Order Date]])</f>
        <v>2026</v>
      </c>
      <c r="V165" s="2" t="str">
        <f>"Q"&amp;ROUNDUP(MONTH(SalesDataTable[[#This Row],[Order Date]])/3,0)</f>
        <v>Q1</v>
      </c>
      <c r="W165" s="3">
        <f>MONTH(SalesDataTable[[#This Row],[Order Date]])</f>
        <v>2</v>
      </c>
      <c r="X165" s="2" t="str">
        <f>TEXT(SalesDataTable[[#This Row],[Order Date]],"mmm")</f>
        <v>Feb</v>
      </c>
    </row>
    <row r="166" spans="1:24" ht="15.6">
      <c r="A166" s="6">
        <v>4228</v>
      </c>
      <c r="B166" s="7">
        <v>46056</v>
      </c>
      <c r="C166" s="8">
        <f>YEAR(SalesDataTable[[#This Row],[Order Date]])</f>
        <v>2026</v>
      </c>
      <c r="D166" s="9" t="str">
        <f>"Q" &amp;ROUNDUP(MONTH(SalesDataTable[[#This Row],[Order Date]]),0)</f>
        <v>Q2</v>
      </c>
      <c r="E166" s="9">
        <f>MONTH(SalesDataTable[[#This Row],[Order Date]])</f>
        <v>2</v>
      </c>
      <c r="F166" s="8" t="str">
        <f>TEXT(SalesDataTable[[#This Row],[Order Date]],"mmm")</f>
        <v>Feb</v>
      </c>
      <c r="G166" s="8" t="s">
        <v>20</v>
      </c>
      <c r="H166" s="8" t="s">
        <v>33</v>
      </c>
      <c r="I166" s="8" t="s">
        <v>19</v>
      </c>
      <c r="J166" s="8" t="s">
        <v>13</v>
      </c>
      <c r="K166" s="8" t="s">
        <v>9</v>
      </c>
      <c r="L166" s="8" t="s">
        <v>37</v>
      </c>
      <c r="M166" s="3">
        <v>2</v>
      </c>
      <c r="N166" s="10">
        <v>154.62</v>
      </c>
      <c r="O166" s="11">
        <v>0</v>
      </c>
      <c r="P166" s="10">
        <v>78.209999999999994</v>
      </c>
      <c r="Q166" s="10">
        <f t="shared" si="8"/>
        <v>309.24</v>
      </c>
      <c r="R166" s="10">
        <f t="shared" si="9"/>
        <v>156.41999999999999</v>
      </c>
      <c r="S166" s="10">
        <f t="shared" si="10"/>
        <v>152.82000000000002</v>
      </c>
      <c r="T166" s="2">
        <f t="shared" si="11"/>
        <v>0.49417927823050062</v>
      </c>
      <c r="U166" s="3">
        <f>YEAR(SalesDataTable[[#This Row],[Order Date]])</f>
        <v>2026</v>
      </c>
      <c r="V166" s="2" t="str">
        <f>"Q"&amp;ROUNDUP(MONTH(SalesDataTable[[#This Row],[Order Date]])/3,0)</f>
        <v>Q1</v>
      </c>
      <c r="W166" s="3">
        <f>MONTH(SalesDataTable[[#This Row],[Order Date]])</f>
        <v>2</v>
      </c>
      <c r="X166" s="2" t="str">
        <f>TEXT(SalesDataTable[[#This Row],[Order Date]],"mmm")</f>
        <v>Feb</v>
      </c>
    </row>
    <row r="167" spans="1:24" ht="15.6">
      <c r="A167" s="6">
        <v>928</v>
      </c>
      <c r="B167" s="7">
        <v>46057</v>
      </c>
      <c r="C167" s="8">
        <f>YEAR(SalesDataTable[[#This Row],[Order Date]])</f>
        <v>2026</v>
      </c>
      <c r="D167" s="9" t="str">
        <f>"Q" &amp;ROUNDUP(MONTH(SalesDataTable[[#This Row],[Order Date]]),0)</f>
        <v>Q2</v>
      </c>
      <c r="E167" s="9">
        <f>MONTH(SalesDataTable[[#This Row],[Order Date]])</f>
        <v>2</v>
      </c>
      <c r="F167" s="8" t="str">
        <f>TEXT(SalesDataTable[[#This Row],[Order Date]],"mmm")</f>
        <v>Feb</v>
      </c>
      <c r="G167" s="8" t="s">
        <v>0</v>
      </c>
      <c r="H167" s="8" t="s">
        <v>1</v>
      </c>
      <c r="I167" s="8" t="s">
        <v>28</v>
      </c>
      <c r="J167" s="8" t="s">
        <v>13</v>
      </c>
      <c r="K167" s="8" t="s">
        <v>23</v>
      </c>
      <c r="L167" s="8" t="s">
        <v>51</v>
      </c>
      <c r="M167" s="3">
        <v>1</v>
      </c>
      <c r="N167" s="10">
        <v>125.63</v>
      </c>
      <c r="O167" s="11">
        <v>0.1</v>
      </c>
      <c r="P167" s="10">
        <v>60.38</v>
      </c>
      <c r="Q167" s="10">
        <f t="shared" si="8"/>
        <v>113.06699999999999</v>
      </c>
      <c r="R167" s="10">
        <f t="shared" si="9"/>
        <v>60.38</v>
      </c>
      <c r="S167" s="10">
        <f t="shared" si="10"/>
        <v>52.686999999999991</v>
      </c>
      <c r="T167" s="2">
        <f t="shared" si="11"/>
        <v>0.46598034793529497</v>
      </c>
      <c r="U167" s="3">
        <f>YEAR(SalesDataTable[[#This Row],[Order Date]])</f>
        <v>2026</v>
      </c>
      <c r="V167" s="2" t="str">
        <f>"Q"&amp;ROUNDUP(MONTH(SalesDataTable[[#This Row],[Order Date]])/3,0)</f>
        <v>Q1</v>
      </c>
      <c r="W167" s="3">
        <f>MONTH(SalesDataTable[[#This Row],[Order Date]])</f>
        <v>2</v>
      </c>
      <c r="X167" s="2" t="str">
        <f>TEXT(SalesDataTable[[#This Row],[Order Date]],"mmm")</f>
        <v>Feb</v>
      </c>
    </row>
    <row r="168" spans="1:24" ht="15.6">
      <c r="A168" s="6">
        <v>933</v>
      </c>
      <c r="B168" s="7">
        <v>46057</v>
      </c>
      <c r="C168" s="8">
        <f>YEAR(SalesDataTable[[#This Row],[Order Date]])</f>
        <v>2026</v>
      </c>
      <c r="D168" s="9" t="str">
        <f>"Q" &amp;ROUNDUP(MONTH(SalesDataTable[[#This Row],[Order Date]]),0)</f>
        <v>Q2</v>
      </c>
      <c r="E168" s="9">
        <f>MONTH(SalesDataTable[[#This Row],[Order Date]])</f>
        <v>2</v>
      </c>
      <c r="F168" s="8" t="str">
        <f>TEXT(SalesDataTable[[#This Row],[Order Date]],"mmm")</f>
        <v>Feb</v>
      </c>
      <c r="G168" s="8" t="s">
        <v>6</v>
      </c>
      <c r="H168" s="8" t="s">
        <v>41</v>
      </c>
      <c r="I168" s="8" t="s">
        <v>2</v>
      </c>
      <c r="J168" s="8" t="s">
        <v>13</v>
      </c>
      <c r="K168" s="8" t="s">
        <v>23</v>
      </c>
      <c r="L168" s="8" t="s">
        <v>40</v>
      </c>
      <c r="M168" s="3">
        <v>2</v>
      </c>
      <c r="N168" s="10">
        <v>81.59</v>
      </c>
      <c r="O168" s="11">
        <v>0.1</v>
      </c>
      <c r="P168" s="10">
        <v>38.64</v>
      </c>
      <c r="Q168" s="10">
        <f t="shared" si="8"/>
        <v>146.86200000000002</v>
      </c>
      <c r="R168" s="10">
        <f t="shared" si="9"/>
        <v>77.28</v>
      </c>
      <c r="S168" s="10">
        <f t="shared" si="10"/>
        <v>69.582000000000022</v>
      </c>
      <c r="T168" s="2">
        <f t="shared" si="11"/>
        <v>0.47379172284185161</v>
      </c>
      <c r="U168" s="3">
        <f>YEAR(SalesDataTable[[#This Row],[Order Date]])</f>
        <v>2026</v>
      </c>
      <c r="V168" s="2" t="str">
        <f>"Q"&amp;ROUNDUP(MONTH(SalesDataTable[[#This Row],[Order Date]])/3,0)</f>
        <v>Q1</v>
      </c>
      <c r="W168" s="3">
        <f>MONTH(SalesDataTable[[#This Row],[Order Date]])</f>
        <v>2</v>
      </c>
      <c r="X168" s="2" t="str">
        <f>TEXT(SalesDataTable[[#This Row],[Order Date]],"mmm")</f>
        <v>Feb</v>
      </c>
    </row>
    <row r="169" spans="1:24" ht="15.6">
      <c r="A169" s="6">
        <v>1646</v>
      </c>
      <c r="B169" s="7">
        <v>46057</v>
      </c>
      <c r="C169" s="8">
        <f>YEAR(SalesDataTable[[#This Row],[Order Date]])</f>
        <v>2026</v>
      </c>
      <c r="D169" s="9" t="str">
        <f>"Q" &amp;ROUNDUP(MONTH(SalesDataTable[[#This Row],[Order Date]]),0)</f>
        <v>Q2</v>
      </c>
      <c r="E169" s="9">
        <f>MONTH(SalesDataTable[[#This Row],[Order Date]])</f>
        <v>2</v>
      </c>
      <c r="F169" s="8" t="str">
        <f>TEXT(SalesDataTable[[#This Row],[Order Date]],"mmm")</f>
        <v>Feb</v>
      </c>
      <c r="G169" s="8" t="s">
        <v>11</v>
      </c>
      <c r="H169" s="8" t="s">
        <v>25</v>
      </c>
      <c r="I169" s="8" t="s">
        <v>2</v>
      </c>
      <c r="J169" s="8" t="s">
        <v>13</v>
      </c>
      <c r="K169" s="8" t="s">
        <v>14</v>
      </c>
      <c r="L169" s="8" t="s">
        <v>32</v>
      </c>
      <c r="M169" s="3">
        <v>2</v>
      </c>
      <c r="N169" s="10">
        <v>45.81</v>
      </c>
      <c r="O169" s="11">
        <v>0.1</v>
      </c>
      <c r="P169" s="10">
        <v>18.420000000000002</v>
      </c>
      <c r="Q169" s="10">
        <f t="shared" si="8"/>
        <v>82.458000000000013</v>
      </c>
      <c r="R169" s="10">
        <f t="shared" si="9"/>
        <v>36.840000000000003</v>
      </c>
      <c r="S169" s="10">
        <f t="shared" si="10"/>
        <v>45.618000000000009</v>
      </c>
      <c r="T169" s="2">
        <f t="shared" si="11"/>
        <v>0.55322709743141962</v>
      </c>
      <c r="U169" s="3">
        <f>YEAR(SalesDataTable[[#This Row],[Order Date]])</f>
        <v>2026</v>
      </c>
      <c r="V169" s="2" t="str">
        <f>"Q"&amp;ROUNDUP(MONTH(SalesDataTable[[#This Row],[Order Date]])/3,0)</f>
        <v>Q1</v>
      </c>
      <c r="W169" s="3">
        <f>MONTH(SalesDataTable[[#This Row],[Order Date]])</f>
        <v>2</v>
      </c>
      <c r="X169" s="2" t="str">
        <f>TEXT(SalesDataTable[[#This Row],[Order Date]],"mmm")</f>
        <v>Feb</v>
      </c>
    </row>
    <row r="170" spans="1:24" ht="15.6">
      <c r="A170" s="6">
        <v>380</v>
      </c>
      <c r="B170" s="7">
        <v>46058</v>
      </c>
      <c r="C170" s="8">
        <f>YEAR(SalesDataTable[[#This Row],[Order Date]])</f>
        <v>2026</v>
      </c>
      <c r="D170" s="9" t="str">
        <f>"Q" &amp;ROUNDUP(MONTH(SalesDataTable[[#This Row],[Order Date]]),0)</f>
        <v>Q2</v>
      </c>
      <c r="E170" s="9">
        <f>MONTH(SalesDataTable[[#This Row],[Order Date]])</f>
        <v>2</v>
      </c>
      <c r="F170" s="8" t="str">
        <f>TEXT(SalesDataTable[[#This Row],[Order Date]],"mmm")</f>
        <v>Feb</v>
      </c>
      <c r="G170" s="8" t="s">
        <v>6</v>
      </c>
      <c r="H170" s="8" t="s">
        <v>43</v>
      </c>
      <c r="I170" s="8" t="s">
        <v>2</v>
      </c>
      <c r="J170" s="8" t="s">
        <v>3</v>
      </c>
      <c r="K170" s="8" t="s">
        <v>34</v>
      </c>
      <c r="L170" s="8" t="s">
        <v>38</v>
      </c>
      <c r="M170" s="3">
        <v>3</v>
      </c>
      <c r="N170" s="10">
        <v>125.63</v>
      </c>
      <c r="O170" s="11">
        <v>0</v>
      </c>
      <c r="P170" s="10">
        <v>71.05</v>
      </c>
      <c r="Q170" s="10">
        <f t="shared" si="8"/>
        <v>376.89</v>
      </c>
      <c r="R170" s="10">
        <f t="shared" si="9"/>
        <v>213.14999999999998</v>
      </c>
      <c r="S170" s="10">
        <f t="shared" si="10"/>
        <v>163.74</v>
      </c>
      <c r="T170" s="2">
        <f t="shared" si="11"/>
        <v>0.43445037013452203</v>
      </c>
      <c r="U170" s="3">
        <f>YEAR(SalesDataTable[[#This Row],[Order Date]])</f>
        <v>2026</v>
      </c>
      <c r="V170" s="2" t="str">
        <f>"Q"&amp;ROUNDUP(MONTH(SalesDataTable[[#This Row],[Order Date]])/3,0)</f>
        <v>Q1</v>
      </c>
      <c r="W170" s="3">
        <f>MONTH(SalesDataTable[[#This Row],[Order Date]])</f>
        <v>2</v>
      </c>
      <c r="X170" s="2" t="str">
        <f>TEXT(SalesDataTable[[#This Row],[Order Date]],"mmm")</f>
        <v>Feb</v>
      </c>
    </row>
    <row r="171" spans="1:24" ht="15.6">
      <c r="A171" s="6">
        <v>1723</v>
      </c>
      <c r="B171" s="7">
        <v>46058</v>
      </c>
      <c r="C171" s="8">
        <f>YEAR(SalesDataTable[[#This Row],[Order Date]])</f>
        <v>2026</v>
      </c>
      <c r="D171" s="9" t="str">
        <f>"Q" &amp;ROUNDUP(MONTH(SalesDataTable[[#This Row],[Order Date]]),0)</f>
        <v>Q2</v>
      </c>
      <c r="E171" s="9">
        <f>MONTH(SalesDataTable[[#This Row],[Order Date]])</f>
        <v>2</v>
      </c>
      <c r="F171" s="8" t="str">
        <f>TEXT(SalesDataTable[[#This Row],[Order Date]],"mmm")</f>
        <v>Feb</v>
      </c>
      <c r="G171" s="8" t="s">
        <v>20</v>
      </c>
      <c r="H171" s="8" t="s">
        <v>33</v>
      </c>
      <c r="I171" s="8" t="s">
        <v>2</v>
      </c>
      <c r="J171" s="8" t="s">
        <v>3</v>
      </c>
      <c r="K171" s="8" t="s">
        <v>4</v>
      </c>
      <c r="L171" s="8" t="s">
        <v>30</v>
      </c>
      <c r="M171" s="3">
        <v>2</v>
      </c>
      <c r="N171" s="10">
        <v>101.01</v>
      </c>
      <c r="O171" s="11">
        <v>0</v>
      </c>
      <c r="P171" s="10">
        <v>50.26</v>
      </c>
      <c r="Q171" s="10">
        <f t="shared" si="8"/>
        <v>202.02</v>
      </c>
      <c r="R171" s="10">
        <f t="shared" si="9"/>
        <v>100.52</v>
      </c>
      <c r="S171" s="10">
        <f t="shared" si="10"/>
        <v>101.50000000000001</v>
      </c>
      <c r="T171" s="2">
        <f t="shared" si="11"/>
        <v>0.50242550242550243</v>
      </c>
      <c r="U171" s="3">
        <f>YEAR(SalesDataTable[[#This Row],[Order Date]])</f>
        <v>2026</v>
      </c>
      <c r="V171" s="2" t="str">
        <f>"Q"&amp;ROUNDUP(MONTH(SalesDataTable[[#This Row],[Order Date]])/3,0)</f>
        <v>Q1</v>
      </c>
      <c r="W171" s="3">
        <f>MONTH(SalesDataTable[[#This Row],[Order Date]])</f>
        <v>2</v>
      </c>
      <c r="X171" s="2" t="str">
        <f>TEXT(SalesDataTable[[#This Row],[Order Date]],"mmm")</f>
        <v>Feb</v>
      </c>
    </row>
    <row r="172" spans="1:24" ht="15.6">
      <c r="A172" s="6">
        <v>2529</v>
      </c>
      <c r="B172" s="7">
        <v>46058</v>
      </c>
      <c r="C172" s="8">
        <f>YEAR(SalesDataTable[[#This Row],[Order Date]])</f>
        <v>2026</v>
      </c>
      <c r="D172" s="9" t="str">
        <f>"Q" &amp;ROUNDUP(MONTH(SalesDataTable[[#This Row],[Order Date]]),0)</f>
        <v>Q2</v>
      </c>
      <c r="E172" s="9">
        <f>MONTH(SalesDataTable[[#This Row],[Order Date]])</f>
        <v>2</v>
      </c>
      <c r="F172" s="8" t="str">
        <f>TEXT(SalesDataTable[[#This Row],[Order Date]],"mmm")</f>
        <v>Feb</v>
      </c>
      <c r="G172" s="8" t="s">
        <v>20</v>
      </c>
      <c r="H172" s="8" t="s">
        <v>47</v>
      </c>
      <c r="I172" s="8" t="s">
        <v>2</v>
      </c>
      <c r="J172" s="8" t="s">
        <v>3</v>
      </c>
      <c r="K172" s="8" t="s">
        <v>9</v>
      </c>
      <c r="L172" s="8" t="s">
        <v>37</v>
      </c>
      <c r="M172" s="3">
        <v>6</v>
      </c>
      <c r="N172" s="10">
        <v>154.22</v>
      </c>
      <c r="O172" s="11">
        <v>0</v>
      </c>
      <c r="P172" s="10">
        <v>79.599999999999994</v>
      </c>
      <c r="Q172" s="10">
        <f t="shared" si="8"/>
        <v>925.31999999999994</v>
      </c>
      <c r="R172" s="10">
        <f t="shared" si="9"/>
        <v>477.59999999999997</v>
      </c>
      <c r="S172" s="10">
        <f t="shared" si="10"/>
        <v>447.71999999999997</v>
      </c>
      <c r="T172" s="2">
        <f t="shared" si="11"/>
        <v>0.4838542342108676</v>
      </c>
      <c r="U172" s="3">
        <f>YEAR(SalesDataTable[[#This Row],[Order Date]])</f>
        <v>2026</v>
      </c>
      <c r="V172" s="2" t="str">
        <f>"Q"&amp;ROUNDUP(MONTH(SalesDataTable[[#This Row],[Order Date]])/3,0)</f>
        <v>Q1</v>
      </c>
      <c r="W172" s="3">
        <f>MONTH(SalesDataTable[[#This Row],[Order Date]])</f>
        <v>2</v>
      </c>
      <c r="X172" s="2" t="str">
        <f>TEXT(SalesDataTable[[#This Row],[Order Date]],"mmm")</f>
        <v>Feb</v>
      </c>
    </row>
    <row r="173" spans="1:24" ht="15.6">
      <c r="A173" s="6">
        <v>2685</v>
      </c>
      <c r="B173" s="7">
        <v>46058</v>
      </c>
      <c r="C173" s="8">
        <f>YEAR(SalesDataTable[[#This Row],[Order Date]])</f>
        <v>2026</v>
      </c>
      <c r="D173" s="9" t="str">
        <f>"Q" &amp;ROUNDUP(MONTH(SalesDataTable[[#This Row],[Order Date]]),0)</f>
        <v>Q2</v>
      </c>
      <c r="E173" s="9">
        <f>MONTH(SalesDataTable[[#This Row],[Order Date]])</f>
        <v>2</v>
      </c>
      <c r="F173" s="8" t="str">
        <f>TEXT(SalesDataTable[[#This Row],[Order Date]],"mmm")</f>
        <v>Feb</v>
      </c>
      <c r="G173" s="8" t="s">
        <v>6</v>
      </c>
      <c r="H173" s="8" t="s">
        <v>49</v>
      </c>
      <c r="I173" s="8" t="s">
        <v>2</v>
      </c>
      <c r="J173" s="8" t="s">
        <v>13</v>
      </c>
      <c r="K173" s="8" t="s">
        <v>9</v>
      </c>
      <c r="L173" s="8" t="s">
        <v>46</v>
      </c>
      <c r="M173" s="3">
        <v>1</v>
      </c>
      <c r="N173" s="10">
        <v>72.78</v>
      </c>
      <c r="O173" s="11">
        <v>0.05</v>
      </c>
      <c r="P173" s="10">
        <v>33.26</v>
      </c>
      <c r="Q173" s="10">
        <f t="shared" si="8"/>
        <v>69.140999999999991</v>
      </c>
      <c r="R173" s="10">
        <f t="shared" si="9"/>
        <v>33.26</v>
      </c>
      <c r="S173" s="10">
        <f t="shared" si="10"/>
        <v>35.880999999999993</v>
      </c>
      <c r="T173" s="2">
        <f t="shared" si="11"/>
        <v>0.51895402149231273</v>
      </c>
      <c r="U173" s="3">
        <f>YEAR(SalesDataTable[[#This Row],[Order Date]])</f>
        <v>2026</v>
      </c>
      <c r="V173" s="2" t="str">
        <f>"Q"&amp;ROUNDUP(MONTH(SalesDataTable[[#This Row],[Order Date]])/3,0)</f>
        <v>Q1</v>
      </c>
      <c r="W173" s="3">
        <f>MONTH(SalesDataTable[[#This Row],[Order Date]])</f>
        <v>2</v>
      </c>
      <c r="X173" s="2" t="str">
        <f>TEXT(SalesDataTable[[#This Row],[Order Date]],"mmm")</f>
        <v>Feb</v>
      </c>
    </row>
    <row r="174" spans="1:24" ht="15.6">
      <c r="A174" s="6">
        <v>2793</v>
      </c>
      <c r="B174" s="7">
        <v>46058</v>
      </c>
      <c r="C174" s="8">
        <f>YEAR(SalesDataTable[[#This Row],[Order Date]])</f>
        <v>2026</v>
      </c>
      <c r="D174" s="9" t="str">
        <f>"Q" &amp;ROUNDUP(MONTH(SalesDataTable[[#This Row],[Order Date]]),0)</f>
        <v>Q2</v>
      </c>
      <c r="E174" s="9">
        <f>MONTH(SalesDataTable[[#This Row],[Order Date]])</f>
        <v>2</v>
      </c>
      <c r="F174" s="8" t="str">
        <f>TEXT(SalesDataTable[[#This Row],[Order Date]],"mmm")</f>
        <v>Feb</v>
      </c>
      <c r="G174" s="8" t="s">
        <v>6</v>
      </c>
      <c r="H174" s="8" t="s">
        <v>49</v>
      </c>
      <c r="I174" s="8" t="s">
        <v>8</v>
      </c>
      <c r="J174" s="8" t="s">
        <v>16</v>
      </c>
      <c r="K174" s="8" t="s">
        <v>23</v>
      </c>
      <c r="L174" s="8" t="s">
        <v>51</v>
      </c>
      <c r="M174" s="3">
        <v>3</v>
      </c>
      <c r="N174" s="10">
        <v>122.69</v>
      </c>
      <c r="O174" s="11">
        <v>0.05</v>
      </c>
      <c r="P174" s="10">
        <v>62.08</v>
      </c>
      <c r="Q174" s="10">
        <f t="shared" si="8"/>
        <v>349.66649999999998</v>
      </c>
      <c r="R174" s="10">
        <f t="shared" si="9"/>
        <v>186.24</v>
      </c>
      <c r="S174" s="10">
        <f t="shared" si="10"/>
        <v>163.42649999999998</v>
      </c>
      <c r="T174" s="2">
        <f t="shared" si="11"/>
        <v>0.46737820180085876</v>
      </c>
      <c r="U174" s="3">
        <f>YEAR(SalesDataTable[[#This Row],[Order Date]])</f>
        <v>2026</v>
      </c>
      <c r="V174" s="2" t="str">
        <f>"Q"&amp;ROUNDUP(MONTH(SalesDataTable[[#This Row],[Order Date]])/3,0)</f>
        <v>Q1</v>
      </c>
      <c r="W174" s="3">
        <f>MONTH(SalesDataTable[[#This Row],[Order Date]])</f>
        <v>2</v>
      </c>
      <c r="X174" s="2" t="str">
        <f>TEXT(SalesDataTable[[#This Row],[Order Date]],"mmm")</f>
        <v>Feb</v>
      </c>
    </row>
    <row r="175" spans="1:24" ht="15.6">
      <c r="A175" s="6">
        <v>346</v>
      </c>
      <c r="B175" s="7">
        <v>46059</v>
      </c>
      <c r="C175" s="8">
        <f>YEAR(SalesDataTable[[#This Row],[Order Date]])</f>
        <v>2026</v>
      </c>
      <c r="D175" s="9" t="str">
        <f>"Q" &amp;ROUNDUP(MONTH(SalesDataTable[[#This Row],[Order Date]]),0)</f>
        <v>Q2</v>
      </c>
      <c r="E175" s="9">
        <f>MONTH(SalesDataTable[[#This Row],[Order Date]])</f>
        <v>2</v>
      </c>
      <c r="F175" s="8" t="str">
        <f>TEXT(SalesDataTable[[#This Row],[Order Date]],"mmm")</f>
        <v>Feb</v>
      </c>
      <c r="G175" s="8" t="s">
        <v>6</v>
      </c>
      <c r="H175" s="8" t="s">
        <v>7</v>
      </c>
      <c r="I175" s="8" t="s">
        <v>2</v>
      </c>
      <c r="J175" s="8" t="s">
        <v>16</v>
      </c>
      <c r="K175" s="8" t="s">
        <v>4</v>
      </c>
      <c r="L175" s="8" t="s">
        <v>30</v>
      </c>
      <c r="M175" s="3">
        <v>3</v>
      </c>
      <c r="N175" s="10">
        <v>103.22</v>
      </c>
      <c r="O175" s="11">
        <v>0</v>
      </c>
      <c r="P175" s="10">
        <v>50.74</v>
      </c>
      <c r="Q175" s="10">
        <f t="shared" si="8"/>
        <v>309.65999999999997</v>
      </c>
      <c r="R175" s="10">
        <f t="shared" si="9"/>
        <v>152.22</v>
      </c>
      <c r="S175" s="10">
        <f t="shared" si="10"/>
        <v>157.43999999999997</v>
      </c>
      <c r="T175" s="2">
        <f t="shared" si="11"/>
        <v>0.50842859910869986</v>
      </c>
      <c r="U175" s="3">
        <f>YEAR(SalesDataTable[[#This Row],[Order Date]])</f>
        <v>2026</v>
      </c>
      <c r="V175" s="2" t="str">
        <f>"Q"&amp;ROUNDUP(MONTH(SalesDataTable[[#This Row],[Order Date]])/3,0)</f>
        <v>Q1</v>
      </c>
      <c r="W175" s="3">
        <f>MONTH(SalesDataTable[[#This Row],[Order Date]])</f>
        <v>2</v>
      </c>
      <c r="X175" s="2" t="str">
        <f>TEXT(SalesDataTable[[#This Row],[Order Date]],"mmm")</f>
        <v>Feb</v>
      </c>
    </row>
    <row r="176" spans="1:24" ht="15.6">
      <c r="A176" s="6">
        <v>539</v>
      </c>
      <c r="B176" s="7">
        <v>46059</v>
      </c>
      <c r="C176" s="8">
        <f>YEAR(SalesDataTable[[#This Row],[Order Date]])</f>
        <v>2026</v>
      </c>
      <c r="D176" s="9" t="str">
        <f>"Q" &amp;ROUNDUP(MONTH(SalesDataTable[[#This Row],[Order Date]]),0)</f>
        <v>Q2</v>
      </c>
      <c r="E176" s="9">
        <f>MONTH(SalesDataTable[[#This Row],[Order Date]])</f>
        <v>2</v>
      </c>
      <c r="F176" s="8" t="str">
        <f>TEXT(SalesDataTable[[#This Row],[Order Date]],"mmm")</f>
        <v>Feb</v>
      </c>
      <c r="G176" s="8" t="s">
        <v>0</v>
      </c>
      <c r="H176" s="8" t="s">
        <v>50</v>
      </c>
      <c r="I176" s="8" t="s">
        <v>28</v>
      </c>
      <c r="J176" s="8" t="s">
        <v>13</v>
      </c>
      <c r="K176" s="8" t="s">
        <v>9</v>
      </c>
      <c r="L176" s="8" t="s">
        <v>10</v>
      </c>
      <c r="M176" s="3">
        <v>3</v>
      </c>
      <c r="N176" s="10">
        <v>92.96</v>
      </c>
      <c r="O176" s="11">
        <v>0.15</v>
      </c>
      <c r="P176" s="10">
        <v>44.56</v>
      </c>
      <c r="Q176" s="10">
        <f t="shared" si="8"/>
        <v>237.048</v>
      </c>
      <c r="R176" s="10">
        <f t="shared" si="9"/>
        <v>133.68</v>
      </c>
      <c r="S176" s="10">
        <f t="shared" si="10"/>
        <v>103.36799999999999</v>
      </c>
      <c r="T176" s="2">
        <f t="shared" si="11"/>
        <v>0.43606358205932971</v>
      </c>
      <c r="U176" s="3">
        <f>YEAR(SalesDataTable[[#This Row],[Order Date]])</f>
        <v>2026</v>
      </c>
      <c r="V176" s="2" t="str">
        <f>"Q"&amp;ROUNDUP(MONTH(SalesDataTable[[#This Row],[Order Date]])/3,0)</f>
        <v>Q1</v>
      </c>
      <c r="W176" s="3">
        <f>MONTH(SalesDataTable[[#This Row],[Order Date]])</f>
        <v>2</v>
      </c>
      <c r="X176" s="2" t="str">
        <f>TEXT(SalesDataTable[[#This Row],[Order Date]],"mmm")</f>
        <v>Feb</v>
      </c>
    </row>
    <row r="177" spans="1:24" ht="15.6">
      <c r="A177" s="6">
        <v>1368</v>
      </c>
      <c r="B177" s="7">
        <v>46059</v>
      </c>
      <c r="C177" s="8">
        <f>YEAR(SalesDataTable[[#This Row],[Order Date]])</f>
        <v>2026</v>
      </c>
      <c r="D177" s="9" t="str">
        <f>"Q" &amp;ROUNDUP(MONTH(SalesDataTable[[#This Row],[Order Date]]),0)</f>
        <v>Q2</v>
      </c>
      <c r="E177" s="9">
        <f>MONTH(SalesDataTable[[#This Row],[Order Date]])</f>
        <v>2</v>
      </c>
      <c r="F177" s="8" t="str">
        <f>TEXT(SalesDataTable[[#This Row],[Order Date]],"mmm")</f>
        <v>Feb</v>
      </c>
      <c r="G177" s="8" t="s">
        <v>6</v>
      </c>
      <c r="H177" s="8" t="s">
        <v>43</v>
      </c>
      <c r="I177" s="8" t="s">
        <v>19</v>
      </c>
      <c r="J177" s="8" t="s">
        <v>13</v>
      </c>
      <c r="K177" s="8" t="s">
        <v>14</v>
      </c>
      <c r="L177" s="8" t="s">
        <v>15</v>
      </c>
      <c r="M177" s="3">
        <v>1</v>
      </c>
      <c r="N177" s="10">
        <v>36.520000000000003</v>
      </c>
      <c r="O177" s="11">
        <v>0</v>
      </c>
      <c r="P177" s="10">
        <v>13.94</v>
      </c>
      <c r="Q177" s="10">
        <f t="shared" si="8"/>
        <v>36.520000000000003</v>
      </c>
      <c r="R177" s="10">
        <f t="shared" si="9"/>
        <v>13.94</v>
      </c>
      <c r="S177" s="10">
        <f t="shared" si="10"/>
        <v>22.580000000000005</v>
      </c>
      <c r="T177" s="2">
        <f t="shared" si="11"/>
        <v>0.61829134720700996</v>
      </c>
      <c r="U177" s="3">
        <f>YEAR(SalesDataTable[[#This Row],[Order Date]])</f>
        <v>2026</v>
      </c>
      <c r="V177" s="2" t="str">
        <f>"Q"&amp;ROUNDUP(MONTH(SalesDataTable[[#This Row],[Order Date]])/3,0)</f>
        <v>Q1</v>
      </c>
      <c r="W177" s="3">
        <f>MONTH(SalesDataTable[[#This Row],[Order Date]])</f>
        <v>2</v>
      </c>
      <c r="X177" s="2" t="str">
        <f>TEXT(SalesDataTable[[#This Row],[Order Date]],"mmm")</f>
        <v>Feb</v>
      </c>
    </row>
    <row r="178" spans="1:24" ht="15.6">
      <c r="A178" s="6">
        <v>3506</v>
      </c>
      <c r="B178" s="7">
        <v>46059</v>
      </c>
      <c r="C178" s="8">
        <f>YEAR(SalesDataTable[[#This Row],[Order Date]])</f>
        <v>2026</v>
      </c>
      <c r="D178" s="9" t="str">
        <f>"Q" &amp;ROUNDUP(MONTH(SalesDataTable[[#This Row],[Order Date]]),0)</f>
        <v>Q2</v>
      </c>
      <c r="E178" s="9">
        <f>MONTH(SalesDataTable[[#This Row],[Order Date]])</f>
        <v>2</v>
      </c>
      <c r="F178" s="8" t="str">
        <f>TEXT(SalesDataTable[[#This Row],[Order Date]],"mmm")</f>
        <v>Feb</v>
      </c>
      <c r="G178" s="8" t="s">
        <v>0</v>
      </c>
      <c r="H178" s="8" t="s">
        <v>1</v>
      </c>
      <c r="I178" s="8" t="s">
        <v>19</v>
      </c>
      <c r="J178" s="8" t="s">
        <v>3</v>
      </c>
      <c r="K178" s="8" t="s">
        <v>34</v>
      </c>
      <c r="L178" s="8" t="s">
        <v>45</v>
      </c>
      <c r="M178" s="3">
        <v>3</v>
      </c>
      <c r="N178" s="10">
        <v>50.65</v>
      </c>
      <c r="O178" s="11">
        <v>0</v>
      </c>
      <c r="P178" s="10">
        <v>21.49</v>
      </c>
      <c r="Q178" s="10">
        <f t="shared" si="8"/>
        <v>151.94999999999999</v>
      </c>
      <c r="R178" s="10">
        <f t="shared" si="9"/>
        <v>64.47</v>
      </c>
      <c r="S178" s="10">
        <f t="shared" si="10"/>
        <v>87.47999999999999</v>
      </c>
      <c r="T178" s="2">
        <f t="shared" si="11"/>
        <v>0.57571569595261596</v>
      </c>
      <c r="U178" s="3">
        <f>YEAR(SalesDataTable[[#This Row],[Order Date]])</f>
        <v>2026</v>
      </c>
      <c r="V178" s="2" t="str">
        <f>"Q"&amp;ROUNDUP(MONTH(SalesDataTable[[#This Row],[Order Date]])/3,0)</f>
        <v>Q1</v>
      </c>
      <c r="W178" s="3">
        <f>MONTH(SalesDataTable[[#This Row],[Order Date]])</f>
        <v>2</v>
      </c>
      <c r="X178" s="2" t="str">
        <f>TEXT(SalesDataTable[[#This Row],[Order Date]],"mmm")</f>
        <v>Feb</v>
      </c>
    </row>
    <row r="179" spans="1:24" ht="15.6">
      <c r="A179" s="6">
        <v>1314</v>
      </c>
      <c r="B179" s="7">
        <v>46060</v>
      </c>
      <c r="C179" s="8">
        <f>YEAR(SalesDataTable[[#This Row],[Order Date]])</f>
        <v>2026</v>
      </c>
      <c r="D179" s="9" t="str">
        <f>"Q" &amp;ROUNDUP(MONTH(SalesDataTable[[#This Row],[Order Date]]),0)</f>
        <v>Q2</v>
      </c>
      <c r="E179" s="9">
        <f>MONTH(SalesDataTable[[#This Row],[Order Date]])</f>
        <v>2</v>
      </c>
      <c r="F179" s="8" t="str">
        <f>TEXT(SalesDataTable[[#This Row],[Order Date]],"mmm")</f>
        <v>Feb</v>
      </c>
      <c r="G179" s="8" t="s">
        <v>20</v>
      </c>
      <c r="H179" s="8" t="s">
        <v>21</v>
      </c>
      <c r="I179" s="8" t="s">
        <v>2</v>
      </c>
      <c r="J179" s="8" t="s">
        <v>3</v>
      </c>
      <c r="K179" s="8" t="s">
        <v>14</v>
      </c>
      <c r="L179" s="8" t="s">
        <v>15</v>
      </c>
      <c r="M179" s="3">
        <v>2</v>
      </c>
      <c r="N179" s="10">
        <v>37.03</v>
      </c>
      <c r="O179" s="11">
        <v>0.15</v>
      </c>
      <c r="P179" s="10">
        <v>13.87</v>
      </c>
      <c r="Q179" s="10">
        <f t="shared" si="8"/>
        <v>62.951000000000001</v>
      </c>
      <c r="R179" s="10">
        <f t="shared" si="9"/>
        <v>27.74</v>
      </c>
      <c r="S179" s="10">
        <f t="shared" si="10"/>
        <v>35.210999999999999</v>
      </c>
      <c r="T179" s="2">
        <f t="shared" si="11"/>
        <v>0.55933980397451988</v>
      </c>
      <c r="U179" s="3">
        <f>YEAR(SalesDataTable[[#This Row],[Order Date]])</f>
        <v>2026</v>
      </c>
      <c r="V179" s="2" t="str">
        <f>"Q"&amp;ROUNDUP(MONTH(SalesDataTable[[#This Row],[Order Date]])/3,0)</f>
        <v>Q1</v>
      </c>
      <c r="W179" s="3">
        <f>MONTH(SalesDataTable[[#This Row],[Order Date]])</f>
        <v>2</v>
      </c>
      <c r="X179" s="2" t="str">
        <f>TEXT(SalesDataTable[[#This Row],[Order Date]],"mmm")</f>
        <v>Feb</v>
      </c>
    </row>
    <row r="180" spans="1:24" ht="15.6">
      <c r="A180" s="6">
        <v>2092</v>
      </c>
      <c r="B180" s="7">
        <v>46060</v>
      </c>
      <c r="C180" s="8">
        <f>YEAR(SalesDataTable[[#This Row],[Order Date]])</f>
        <v>2026</v>
      </c>
      <c r="D180" s="9" t="str">
        <f>"Q" &amp;ROUNDUP(MONTH(SalesDataTable[[#This Row],[Order Date]]),0)</f>
        <v>Q2</v>
      </c>
      <c r="E180" s="9">
        <f>MONTH(SalesDataTable[[#This Row],[Order Date]])</f>
        <v>2</v>
      </c>
      <c r="F180" s="8" t="str">
        <f>TEXT(SalesDataTable[[#This Row],[Order Date]],"mmm")</f>
        <v>Feb</v>
      </c>
      <c r="G180" s="8" t="s">
        <v>11</v>
      </c>
      <c r="H180" s="8" t="s">
        <v>12</v>
      </c>
      <c r="I180" s="8" t="s">
        <v>2</v>
      </c>
      <c r="J180" s="8" t="s">
        <v>13</v>
      </c>
      <c r="K180" s="8" t="s">
        <v>34</v>
      </c>
      <c r="L180" s="8" t="s">
        <v>42</v>
      </c>
      <c r="M180" s="3">
        <v>1</v>
      </c>
      <c r="N180" s="10">
        <v>36.619999999999997</v>
      </c>
      <c r="O180" s="11">
        <v>0</v>
      </c>
      <c r="P180" s="10">
        <v>13.55</v>
      </c>
      <c r="Q180" s="10">
        <f t="shared" si="8"/>
        <v>36.619999999999997</v>
      </c>
      <c r="R180" s="10">
        <f t="shared" si="9"/>
        <v>13.55</v>
      </c>
      <c r="S180" s="10">
        <f t="shared" si="10"/>
        <v>23.069999999999997</v>
      </c>
      <c r="T180" s="2">
        <f t="shared" si="11"/>
        <v>0.62998361551064985</v>
      </c>
      <c r="U180" s="3">
        <f>YEAR(SalesDataTable[[#This Row],[Order Date]])</f>
        <v>2026</v>
      </c>
      <c r="V180" s="2" t="str">
        <f>"Q"&amp;ROUNDUP(MONTH(SalesDataTable[[#This Row],[Order Date]])/3,0)</f>
        <v>Q1</v>
      </c>
      <c r="W180" s="3">
        <f>MONTH(SalesDataTable[[#This Row],[Order Date]])</f>
        <v>2</v>
      </c>
      <c r="X180" s="2" t="str">
        <f>TEXT(SalesDataTable[[#This Row],[Order Date]],"mmm")</f>
        <v>Feb</v>
      </c>
    </row>
    <row r="181" spans="1:24" ht="15.6">
      <c r="A181" s="6">
        <v>5083</v>
      </c>
      <c r="B181" s="7">
        <v>46060</v>
      </c>
      <c r="C181" s="8">
        <f>YEAR(SalesDataTable[[#This Row],[Order Date]])</f>
        <v>2026</v>
      </c>
      <c r="D181" s="9" t="str">
        <f>"Q" &amp;ROUNDUP(MONTH(SalesDataTable[[#This Row],[Order Date]]),0)</f>
        <v>Q2</v>
      </c>
      <c r="E181" s="9">
        <f>MONTH(SalesDataTable[[#This Row],[Order Date]])</f>
        <v>2</v>
      </c>
      <c r="F181" s="8" t="str">
        <f>TEXT(SalesDataTable[[#This Row],[Order Date]],"mmm")</f>
        <v>Feb</v>
      </c>
      <c r="G181" s="8" t="s">
        <v>11</v>
      </c>
      <c r="H181" s="8" t="s">
        <v>52</v>
      </c>
      <c r="I181" s="8" t="s">
        <v>19</v>
      </c>
      <c r="J181" s="8" t="s">
        <v>3</v>
      </c>
      <c r="K181" s="8" t="s">
        <v>23</v>
      </c>
      <c r="L181" s="8" t="s">
        <v>40</v>
      </c>
      <c r="M181" s="3">
        <v>1</v>
      </c>
      <c r="N181" s="10">
        <v>81.47</v>
      </c>
      <c r="O181" s="11">
        <v>0</v>
      </c>
      <c r="P181" s="10">
        <v>39.18</v>
      </c>
      <c r="Q181" s="10">
        <f t="shared" si="8"/>
        <v>81.47</v>
      </c>
      <c r="R181" s="10">
        <f t="shared" si="9"/>
        <v>39.18</v>
      </c>
      <c r="S181" s="10">
        <f t="shared" si="10"/>
        <v>42.29</v>
      </c>
      <c r="T181" s="2">
        <f t="shared" si="11"/>
        <v>0.51908678040996681</v>
      </c>
      <c r="U181" s="3">
        <f>YEAR(SalesDataTable[[#This Row],[Order Date]])</f>
        <v>2026</v>
      </c>
      <c r="V181" s="2" t="str">
        <f>"Q"&amp;ROUNDUP(MONTH(SalesDataTable[[#This Row],[Order Date]])/3,0)</f>
        <v>Q1</v>
      </c>
      <c r="W181" s="3">
        <f>MONTH(SalesDataTable[[#This Row],[Order Date]])</f>
        <v>2</v>
      </c>
      <c r="X181" s="2" t="str">
        <f>TEXT(SalesDataTable[[#This Row],[Order Date]],"mmm")</f>
        <v>Feb</v>
      </c>
    </row>
    <row r="182" spans="1:24" ht="15.6">
      <c r="A182" s="6">
        <v>582</v>
      </c>
      <c r="B182" s="7">
        <v>46061</v>
      </c>
      <c r="C182" s="8">
        <f>YEAR(SalesDataTable[[#This Row],[Order Date]])</f>
        <v>2026</v>
      </c>
      <c r="D182" s="9" t="str">
        <f>"Q" &amp;ROUNDUP(MONTH(SalesDataTable[[#This Row],[Order Date]]),0)</f>
        <v>Q2</v>
      </c>
      <c r="E182" s="9">
        <f>MONTH(SalesDataTable[[#This Row],[Order Date]])</f>
        <v>2</v>
      </c>
      <c r="F182" s="8" t="str">
        <f>TEXT(SalesDataTable[[#This Row],[Order Date]],"mmm")</f>
        <v>Feb</v>
      </c>
      <c r="G182" s="8" t="s">
        <v>6</v>
      </c>
      <c r="H182" s="8" t="s">
        <v>7</v>
      </c>
      <c r="I182" s="8" t="s">
        <v>8</v>
      </c>
      <c r="J182" s="8" t="s">
        <v>3</v>
      </c>
      <c r="K182" s="8" t="s">
        <v>23</v>
      </c>
      <c r="L182" s="8" t="s">
        <v>51</v>
      </c>
      <c r="M182" s="3">
        <v>12</v>
      </c>
      <c r="N182" s="10">
        <v>122.75</v>
      </c>
      <c r="O182" s="11">
        <v>0.15</v>
      </c>
      <c r="P182" s="10">
        <v>62.51</v>
      </c>
      <c r="Q182" s="10">
        <f t="shared" si="8"/>
        <v>1252.05</v>
      </c>
      <c r="R182" s="10">
        <f t="shared" si="9"/>
        <v>750.12</v>
      </c>
      <c r="S182" s="10">
        <f t="shared" si="10"/>
        <v>501.92999999999995</v>
      </c>
      <c r="T182" s="2">
        <f t="shared" si="11"/>
        <v>0.40088654606445429</v>
      </c>
      <c r="U182" s="3">
        <f>YEAR(SalesDataTable[[#This Row],[Order Date]])</f>
        <v>2026</v>
      </c>
      <c r="V182" s="2" t="str">
        <f>"Q"&amp;ROUNDUP(MONTH(SalesDataTable[[#This Row],[Order Date]])/3,0)</f>
        <v>Q1</v>
      </c>
      <c r="W182" s="3">
        <f>MONTH(SalesDataTable[[#This Row],[Order Date]])</f>
        <v>2</v>
      </c>
      <c r="X182" s="2" t="str">
        <f>TEXT(SalesDataTable[[#This Row],[Order Date]],"mmm")</f>
        <v>Feb</v>
      </c>
    </row>
    <row r="183" spans="1:24" ht="15.6">
      <c r="A183" s="6">
        <v>902</v>
      </c>
      <c r="B183" s="7">
        <v>46061</v>
      </c>
      <c r="C183" s="8">
        <f>YEAR(SalesDataTable[[#This Row],[Order Date]])</f>
        <v>2026</v>
      </c>
      <c r="D183" s="9" t="str">
        <f>"Q" &amp;ROUNDUP(MONTH(SalesDataTable[[#This Row],[Order Date]]),0)</f>
        <v>Q2</v>
      </c>
      <c r="E183" s="9">
        <f>MONTH(SalesDataTable[[#This Row],[Order Date]])</f>
        <v>2</v>
      </c>
      <c r="F183" s="8" t="str">
        <f>TEXT(SalesDataTable[[#This Row],[Order Date]],"mmm")</f>
        <v>Feb</v>
      </c>
      <c r="G183" s="8" t="s">
        <v>0</v>
      </c>
      <c r="H183" s="8" t="s">
        <v>36</v>
      </c>
      <c r="I183" s="8" t="s">
        <v>2</v>
      </c>
      <c r="J183" s="8" t="s">
        <v>16</v>
      </c>
      <c r="K183" s="8" t="s">
        <v>34</v>
      </c>
      <c r="L183" s="8" t="s">
        <v>45</v>
      </c>
      <c r="M183" s="3">
        <v>1</v>
      </c>
      <c r="N183" s="10">
        <v>50.38</v>
      </c>
      <c r="O183" s="11">
        <v>0.05</v>
      </c>
      <c r="P183" s="10">
        <v>21.95</v>
      </c>
      <c r="Q183" s="10">
        <f t="shared" si="8"/>
        <v>47.860999999999997</v>
      </c>
      <c r="R183" s="10">
        <f t="shared" si="9"/>
        <v>21.95</v>
      </c>
      <c r="S183" s="10">
        <f t="shared" si="10"/>
        <v>25.910999999999998</v>
      </c>
      <c r="T183" s="2">
        <f t="shared" si="11"/>
        <v>0.54138024696516995</v>
      </c>
      <c r="U183" s="3">
        <f>YEAR(SalesDataTable[[#This Row],[Order Date]])</f>
        <v>2026</v>
      </c>
      <c r="V183" s="2" t="str">
        <f>"Q"&amp;ROUNDUP(MONTH(SalesDataTable[[#This Row],[Order Date]])/3,0)</f>
        <v>Q1</v>
      </c>
      <c r="W183" s="3">
        <f>MONTH(SalesDataTable[[#This Row],[Order Date]])</f>
        <v>2</v>
      </c>
      <c r="X183" s="2" t="str">
        <f>TEXT(SalesDataTable[[#This Row],[Order Date]],"mmm")</f>
        <v>Feb</v>
      </c>
    </row>
    <row r="184" spans="1:24" ht="15.6">
      <c r="A184" s="6">
        <v>2396</v>
      </c>
      <c r="B184" s="7">
        <v>46061</v>
      </c>
      <c r="C184" s="8">
        <f>YEAR(SalesDataTable[[#This Row],[Order Date]])</f>
        <v>2026</v>
      </c>
      <c r="D184" s="9" t="str">
        <f>"Q" &amp;ROUNDUP(MONTH(SalesDataTable[[#This Row],[Order Date]]),0)</f>
        <v>Q2</v>
      </c>
      <c r="E184" s="9">
        <f>MONTH(SalesDataTable[[#This Row],[Order Date]])</f>
        <v>2</v>
      </c>
      <c r="F184" s="8" t="str">
        <f>TEXT(SalesDataTable[[#This Row],[Order Date]],"mmm")</f>
        <v>Feb</v>
      </c>
      <c r="G184" s="8" t="s">
        <v>20</v>
      </c>
      <c r="H184" s="8" t="s">
        <v>31</v>
      </c>
      <c r="I184" s="8" t="s">
        <v>2</v>
      </c>
      <c r="J184" s="8" t="s">
        <v>16</v>
      </c>
      <c r="K184" s="8" t="s">
        <v>34</v>
      </c>
      <c r="L184" s="8" t="s">
        <v>45</v>
      </c>
      <c r="M184" s="3">
        <v>2</v>
      </c>
      <c r="N184" s="10">
        <v>50.4</v>
      </c>
      <c r="O184" s="11">
        <v>0</v>
      </c>
      <c r="P184" s="10">
        <v>21.43</v>
      </c>
      <c r="Q184" s="10">
        <f t="shared" si="8"/>
        <v>100.8</v>
      </c>
      <c r="R184" s="10">
        <f t="shared" si="9"/>
        <v>42.86</v>
      </c>
      <c r="S184" s="10">
        <f t="shared" si="10"/>
        <v>57.94</v>
      </c>
      <c r="T184" s="2">
        <f t="shared" si="11"/>
        <v>0.57480158730158726</v>
      </c>
      <c r="U184" s="3">
        <f>YEAR(SalesDataTable[[#This Row],[Order Date]])</f>
        <v>2026</v>
      </c>
      <c r="V184" s="2" t="str">
        <f>"Q"&amp;ROUNDUP(MONTH(SalesDataTable[[#This Row],[Order Date]])/3,0)</f>
        <v>Q1</v>
      </c>
      <c r="W184" s="3">
        <f>MONTH(SalesDataTable[[#This Row],[Order Date]])</f>
        <v>2</v>
      </c>
      <c r="X184" s="2" t="str">
        <f>TEXT(SalesDataTable[[#This Row],[Order Date]],"mmm")</f>
        <v>Feb</v>
      </c>
    </row>
    <row r="185" spans="1:24" ht="15.6">
      <c r="A185" s="6">
        <v>2494</v>
      </c>
      <c r="B185" s="7">
        <v>46061</v>
      </c>
      <c r="C185" s="8">
        <f>YEAR(SalesDataTable[[#This Row],[Order Date]])</f>
        <v>2026</v>
      </c>
      <c r="D185" s="9" t="str">
        <f>"Q" &amp;ROUNDUP(MONTH(SalesDataTable[[#This Row],[Order Date]]),0)</f>
        <v>Q2</v>
      </c>
      <c r="E185" s="9">
        <f>MONTH(SalesDataTable[[#This Row],[Order Date]])</f>
        <v>2</v>
      </c>
      <c r="F185" s="8" t="str">
        <f>TEXT(SalesDataTable[[#This Row],[Order Date]],"mmm")</f>
        <v>Feb</v>
      </c>
      <c r="G185" s="8" t="s">
        <v>11</v>
      </c>
      <c r="H185" s="8" t="s">
        <v>25</v>
      </c>
      <c r="I185" s="8" t="s">
        <v>2</v>
      </c>
      <c r="J185" s="8" t="s">
        <v>13</v>
      </c>
      <c r="K185" s="8" t="s">
        <v>9</v>
      </c>
      <c r="L185" s="8" t="s">
        <v>46</v>
      </c>
      <c r="M185" s="3">
        <v>1</v>
      </c>
      <c r="N185" s="10">
        <v>69.98</v>
      </c>
      <c r="O185" s="11">
        <v>0</v>
      </c>
      <c r="P185" s="10">
        <v>33.21</v>
      </c>
      <c r="Q185" s="10">
        <f t="shared" si="8"/>
        <v>69.98</v>
      </c>
      <c r="R185" s="10">
        <f t="shared" si="9"/>
        <v>33.21</v>
      </c>
      <c r="S185" s="10">
        <f t="shared" si="10"/>
        <v>36.770000000000003</v>
      </c>
      <c r="T185" s="2">
        <f t="shared" si="11"/>
        <v>0.52543583881108891</v>
      </c>
      <c r="U185" s="3">
        <f>YEAR(SalesDataTable[[#This Row],[Order Date]])</f>
        <v>2026</v>
      </c>
      <c r="V185" s="2" t="str">
        <f>"Q"&amp;ROUNDUP(MONTH(SalesDataTable[[#This Row],[Order Date]])/3,0)</f>
        <v>Q1</v>
      </c>
      <c r="W185" s="3">
        <f>MONTH(SalesDataTable[[#This Row],[Order Date]])</f>
        <v>2</v>
      </c>
      <c r="X185" s="2" t="str">
        <f>TEXT(SalesDataTable[[#This Row],[Order Date]],"mmm")</f>
        <v>Feb</v>
      </c>
    </row>
    <row r="186" spans="1:24" ht="15.6">
      <c r="A186" s="6">
        <v>2925</v>
      </c>
      <c r="B186" s="7">
        <v>46061</v>
      </c>
      <c r="C186" s="8">
        <f>YEAR(SalesDataTable[[#This Row],[Order Date]])</f>
        <v>2026</v>
      </c>
      <c r="D186" s="9" t="str">
        <f>"Q" &amp;ROUNDUP(MONTH(SalesDataTable[[#This Row],[Order Date]]),0)</f>
        <v>Q2</v>
      </c>
      <c r="E186" s="9">
        <f>MONTH(SalesDataTable[[#This Row],[Order Date]])</f>
        <v>2</v>
      </c>
      <c r="F186" s="8" t="str">
        <f>TEXT(SalesDataTable[[#This Row],[Order Date]],"mmm")</f>
        <v>Feb</v>
      </c>
      <c r="G186" s="8" t="s">
        <v>0</v>
      </c>
      <c r="H186" s="8" t="s">
        <v>1</v>
      </c>
      <c r="I186" s="8" t="s">
        <v>19</v>
      </c>
      <c r="J186" s="8" t="s">
        <v>13</v>
      </c>
      <c r="K186" s="8" t="s">
        <v>9</v>
      </c>
      <c r="L186" s="8" t="s">
        <v>10</v>
      </c>
      <c r="M186" s="3">
        <v>3</v>
      </c>
      <c r="N186" s="10">
        <v>90.04</v>
      </c>
      <c r="O186" s="11">
        <v>0.05</v>
      </c>
      <c r="P186" s="10">
        <v>45.25</v>
      </c>
      <c r="Q186" s="10">
        <f t="shared" si="8"/>
        <v>256.61399999999998</v>
      </c>
      <c r="R186" s="10">
        <f t="shared" si="9"/>
        <v>135.75</v>
      </c>
      <c r="S186" s="10">
        <f t="shared" si="10"/>
        <v>120.86399999999998</v>
      </c>
      <c r="T186" s="2">
        <f t="shared" si="11"/>
        <v>0.47099534709719654</v>
      </c>
      <c r="U186" s="3">
        <f>YEAR(SalesDataTable[[#This Row],[Order Date]])</f>
        <v>2026</v>
      </c>
      <c r="V186" s="2" t="str">
        <f>"Q"&amp;ROUNDUP(MONTH(SalesDataTable[[#This Row],[Order Date]])/3,0)</f>
        <v>Q1</v>
      </c>
      <c r="W186" s="3">
        <f>MONTH(SalesDataTable[[#This Row],[Order Date]])</f>
        <v>2</v>
      </c>
      <c r="X186" s="2" t="str">
        <f>TEXT(SalesDataTable[[#This Row],[Order Date]],"mmm")</f>
        <v>Feb</v>
      </c>
    </row>
    <row r="187" spans="1:24" ht="15.6">
      <c r="A187" s="6">
        <v>3614</v>
      </c>
      <c r="B187" s="7">
        <v>46061</v>
      </c>
      <c r="C187" s="8">
        <f>YEAR(SalesDataTable[[#This Row],[Order Date]])</f>
        <v>2026</v>
      </c>
      <c r="D187" s="9" t="str">
        <f>"Q" &amp;ROUNDUP(MONTH(SalesDataTable[[#This Row],[Order Date]]),0)</f>
        <v>Q2</v>
      </c>
      <c r="E187" s="9">
        <f>MONTH(SalesDataTable[[#This Row],[Order Date]])</f>
        <v>2</v>
      </c>
      <c r="F187" s="8" t="str">
        <f>TEXT(SalesDataTable[[#This Row],[Order Date]],"mmm")</f>
        <v>Feb</v>
      </c>
      <c r="G187" s="8" t="s">
        <v>6</v>
      </c>
      <c r="H187" s="8" t="s">
        <v>49</v>
      </c>
      <c r="I187" s="8" t="s">
        <v>2</v>
      </c>
      <c r="J187" s="8" t="s">
        <v>13</v>
      </c>
      <c r="K187" s="8" t="s">
        <v>34</v>
      </c>
      <c r="L187" s="8" t="s">
        <v>45</v>
      </c>
      <c r="M187" s="3">
        <v>3</v>
      </c>
      <c r="N187" s="10">
        <v>51.18</v>
      </c>
      <c r="O187" s="11">
        <v>0</v>
      </c>
      <c r="P187" s="10">
        <v>21.95</v>
      </c>
      <c r="Q187" s="10">
        <f t="shared" si="8"/>
        <v>153.54</v>
      </c>
      <c r="R187" s="10">
        <f t="shared" si="9"/>
        <v>65.849999999999994</v>
      </c>
      <c r="S187" s="10">
        <f t="shared" si="10"/>
        <v>87.69</v>
      </c>
      <c r="T187" s="2">
        <f t="shared" si="11"/>
        <v>0.57112153184837833</v>
      </c>
      <c r="U187" s="3">
        <f>YEAR(SalesDataTable[[#This Row],[Order Date]])</f>
        <v>2026</v>
      </c>
      <c r="V187" s="2" t="str">
        <f>"Q"&amp;ROUNDUP(MONTH(SalesDataTable[[#This Row],[Order Date]])/3,0)</f>
        <v>Q1</v>
      </c>
      <c r="W187" s="3">
        <f>MONTH(SalesDataTable[[#This Row],[Order Date]])</f>
        <v>2</v>
      </c>
      <c r="X187" s="2" t="str">
        <f>TEXT(SalesDataTable[[#This Row],[Order Date]],"mmm")</f>
        <v>Feb</v>
      </c>
    </row>
    <row r="188" spans="1:24" ht="15.6">
      <c r="A188" s="6">
        <v>4360</v>
      </c>
      <c r="B188" s="7">
        <v>46061</v>
      </c>
      <c r="C188" s="8">
        <f>YEAR(SalesDataTable[[#This Row],[Order Date]])</f>
        <v>2026</v>
      </c>
      <c r="D188" s="9" t="str">
        <f>"Q" &amp;ROUNDUP(MONTH(SalesDataTable[[#This Row],[Order Date]]),0)</f>
        <v>Q2</v>
      </c>
      <c r="E188" s="9">
        <f>MONTH(SalesDataTable[[#This Row],[Order Date]])</f>
        <v>2</v>
      </c>
      <c r="F188" s="8" t="str">
        <f>TEXT(SalesDataTable[[#This Row],[Order Date]],"mmm")</f>
        <v>Feb</v>
      </c>
      <c r="G188" s="8" t="s">
        <v>0</v>
      </c>
      <c r="H188" s="8" t="s">
        <v>50</v>
      </c>
      <c r="I188" s="8" t="s">
        <v>2</v>
      </c>
      <c r="J188" s="8" t="s">
        <v>13</v>
      </c>
      <c r="K188" s="8" t="s">
        <v>14</v>
      </c>
      <c r="L188" s="8" t="s">
        <v>15</v>
      </c>
      <c r="M188" s="3">
        <v>1</v>
      </c>
      <c r="N188" s="10">
        <v>35.69</v>
      </c>
      <c r="O188" s="11">
        <v>0</v>
      </c>
      <c r="P188" s="10">
        <v>13.38</v>
      </c>
      <c r="Q188" s="10">
        <f t="shared" si="8"/>
        <v>35.69</v>
      </c>
      <c r="R188" s="10">
        <f t="shared" si="9"/>
        <v>13.38</v>
      </c>
      <c r="S188" s="10">
        <f t="shared" si="10"/>
        <v>22.309999999999995</v>
      </c>
      <c r="T188" s="2">
        <f t="shared" si="11"/>
        <v>0.62510507144858496</v>
      </c>
      <c r="U188" s="3">
        <f>YEAR(SalesDataTable[[#This Row],[Order Date]])</f>
        <v>2026</v>
      </c>
      <c r="V188" s="2" t="str">
        <f>"Q"&amp;ROUNDUP(MONTH(SalesDataTable[[#This Row],[Order Date]])/3,0)</f>
        <v>Q1</v>
      </c>
      <c r="W188" s="3">
        <f>MONTH(SalesDataTable[[#This Row],[Order Date]])</f>
        <v>2</v>
      </c>
      <c r="X188" s="2" t="str">
        <f>TEXT(SalesDataTable[[#This Row],[Order Date]],"mmm")</f>
        <v>Feb</v>
      </c>
    </row>
    <row r="189" spans="1:24" ht="15.6">
      <c r="A189" s="6">
        <v>4582</v>
      </c>
      <c r="B189" s="7">
        <v>46061</v>
      </c>
      <c r="C189" s="8">
        <f>YEAR(SalesDataTable[[#This Row],[Order Date]])</f>
        <v>2026</v>
      </c>
      <c r="D189" s="9" t="str">
        <f>"Q" &amp;ROUNDUP(MONTH(SalesDataTable[[#This Row],[Order Date]]),0)</f>
        <v>Q2</v>
      </c>
      <c r="E189" s="9">
        <f>MONTH(SalesDataTable[[#This Row],[Order Date]])</f>
        <v>2</v>
      </c>
      <c r="F189" s="8" t="str">
        <f>TEXT(SalesDataTable[[#This Row],[Order Date]],"mmm")</f>
        <v>Feb</v>
      </c>
      <c r="G189" s="8" t="s">
        <v>20</v>
      </c>
      <c r="H189" s="8" t="s">
        <v>31</v>
      </c>
      <c r="I189" s="8" t="s">
        <v>2</v>
      </c>
      <c r="J189" s="8" t="s">
        <v>13</v>
      </c>
      <c r="K189" s="8" t="s">
        <v>4</v>
      </c>
      <c r="L189" s="8" t="s">
        <v>22</v>
      </c>
      <c r="M189" s="3">
        <v>3</v>
      </c>
      <c r="N189" s="10">
        <v>50.29</v>
      </c>
      <c r="O189" s="11">
        <v>0.05</v>
      </c>
      <c r="P189" s="10">
        <v>22.87</v>
      </c>
      <c r="Q189" s="10">
        <f t="shared" si="8"/>
        <v>143.32650000000001</v>
      </c>
      <c r="R189" s="10">
        <f t="shared" si="9"/>
        <v>68.61</v>
      </c>
      <c r="S189" s="10">
        <f t="shared" si="10"/>
        <v>74.716500000000011</v>
      </c>
      <c r="T189" s="2">
        <f t="shared" si="11"/>
        <v>0.52130275978273388</v>
      </c>
      <c r="U189" s="3">
        <f>YEAR(SalesDataTable[[#This Row],[Order Date]])</f>
        <v>2026</v>
      </c>
      <c r="V189" s="2" t="str">
        <f>"Q"&amp;ROUNDUP(MONTH(SalesDataTable[[#This Row],[Order Date]])/3,0)</f>
        <v>Q1</v>
      </c>
      <c r="W189" s="3">
        <f>MONTH(SalesDataTable[[#This Row],[Order Date]])</f>
        <v>2</v>
      </c>
      <c r="X189" s="2" t="str">
        <f>TEXT(SalesDataTable[[#This Row],[Order Date]],"mmm")</f>
        <v>Feb</v>
      </c>
    </row>
    <row r="190" spans="1:24" ht="15.6">
      <c r="A190" s="6">
        <v>4381</v>
      </c>
      <c r="B190" s="7">
        <v>46062</v>
      </c>
      <c r="C190" s="8">
        <f>YEAR(SalesDataTable[[#This Row],[Order Date]])</f>
        <v>2026</v>
      </c>
      <c r="D190" s="9" t="str">
        <f>"Q" &amp;ROUNDUP(MONTH(SalesDataTable[[#This Row],[Order Date]]),0)</f>
        <v>Q2</v>
      </c>
      <c r="E190" s="9">
        <f>MONTH(SalesDataTable[[#This Row],[Order Date]])</f>
        <v>2</v>
      </c>
      <c r="F190" s="8" t="str">
        <f>TEXT(SalesDataTable[[#This Row],[Order Date]],"mmm")</f>
        <v>Feb</v>
      </c>
      <c r="G190" s="8" t="s">
        <v>6</v>
      </c>
      <c r="H190" s="8" t="s">
        <v>43</v>
      </c>
      <c r="I190" s="8" t="s">
        <v>28</v>
      </c>
      <c r="J190" s="8" t="s">
        <v>3</v>
      </c>
      <c r="K190" s="8" t="s">
        <v>23</v>
      </c>
      <c r="L190" s="8" t="s">
        <v>29</v>
      </c>
      <c r="M190" s="3">
        <v>1</v>
      </c>
      <c r="N190" s="10">
        <v>194.32</v>
      </c>
      <c r="O190" s="11">
        <v>0.05</v>
      </c>
      <c r="P190" s="10">
        <v>102.52</v>
      </c>
      <c r="Q190" s="10">
        <f t="shared" si="8"/>
        <v>184.60399999999998</v>
      </c>
      <c r="R190" s="10">
        <f t="shared" si="9"/>
        <v>102.52</v>
      </c>
      <c r="S190" s="10">
        <f t="shared" si="10"/>
        <v>82.083999999999989</v>
      </c>
      <c r="T190" s="2">
        <f t="shared" si="11"/>
        <v>0.44464908669367942</v>
      </c>
      <c r="U190" s="3">
        <f>YEAR(SalesDataTable[[#This Row],[Order Date]])</f>
        <v>2026</v>
      </c>
      <c r="V190" s="2" t="str">
        <f>"Q"&amp;ROUNDUP(MONTH(SalesDataTable[[#This Row],[Order Date]])/3,0)</f>
        <v>Q1</v>
      </c>
      <c r="W190" s="3">
        <f>MONTH(SalesDataTable[[#This Row],[Order Date]])</f>
        <v>2</v>
      </c>
      <c r="X190" s="2" t="str">
        <f>TEXT(SalesDataTable[[#This Row],[Order Date]],"mmm")</f>
        <v>Feb</v>
      </c>
    </row>
    <row r="191" spans="1:24" ht="15.6">
      <c r="A191" s="6">
        <v>4964</v>
      </c>
      <c r="B191" s="7">
        <v>46062</v>
      </c>
      <c r="C191" s="8">
        <f>YEAR(SalesDataTable[[#This Row],[Order Date]])</f>
        <v>2026</v>
      </c>
      <c r="D191" s="9" t="str">
        <f>"Q" &amp;ROUNDUP(MONTH(SalesDataTable[[#This Row],[Order Date]]),0)</f>
        <v>Q2</v>
      </c>
      <c r="E191" s="9">
        <f>MONTH(SalesDataTable[[#This Row],[Order Date]])</f>
        <v>2</v>
      </c>
      <c r="F191" s="8" t="str">
        <f>TEXT(SalesDataTable[[#This Row],[Order Date]],"mmm")</f>
        <v>Feb</v>
      </c>
      <c r="G191" s="8" t="s">
        <v>20</v>
      </c>
      <c r="H191" s="8" t="s">
        <v>47</v>
      </c>
      <c r="I191" s="8" t="s">
        <v>19</v>
      </c>
      <c r="J191" s="8" t="s">
        <v>13</v>
      </c>
      <c r="K191" s="8" t="s">
        <v>34</v>
      </c>
      <c r="L191" s="8" t="s">
        <v>35</v>
      </c>
      <c r="M191" s="3">
        <v>4</v>
      </c>
      <c r="N191" s="10">
        <v>40.44</v>
      </c>
      <c r="O191" s="11">
        <v>0</v>
      </c>
      <c r="P191" s="10">
        <v>14.75</v>
      </c>
      <c r="Q191" s="10">
        <f t="shared" si="8"/>
        <v>161.76</v>
      </c>
      <c r="R191" s="10">
        <f t="shared" si="9"/>
        <v>59</v>
      </c>
      <c r="S191" s="10">
        <f t="shared" si="10"/>
        <v>102.75999999999999</v>
      </c>
      <c r="T191" s="2">
        <f t="shared" si="11"/>
        <v>0.63526211671612265</v>
      </c>
      <c r="U191" s="3">
        <f>YEAR(SalesDataTable[[#This Row],[Order Date]])</f>
        <v>2026</v>
      </c>
      <c r="V191" s="2" t="str">
        <f>"Q"&amp;ROUNDUP(MONTH(SalesDataTable[[#This Row],[Order Date]])/3,0)</f>
        <v>Q1</v>
      </c>
      <c r="W191" s="3">
        <f>MONTH(SalesDataTable[[#This Row],[Order Date]])</f>
        <v>2</v>
      </c>
      <c r="X191" s="2" t="str">
        <f>TEXT(SalesDataTable[[#This Row],[Order Date]],"mmm")</f>
        <v>Feb</v>
      </c>
    </row>
    <row r="192" spans="1:24" ht="15.6">
      <c r="A192" s="6">
        <v>255</v>
      </c>
      <c r="B192" s="7">
        <v>46063</v>
      </c>
      <c r="C192" s="8">
        <f>YEAR(SalesDataTable[[#This Row],[Order Date]])</f>
        <v>2026</v>
      </c>
      <c r="D192" s="9" t="str">
        <f>"Q" &amp;ROUNDUP(MONTH(SalesDataTable[[#This Row],[Order Date]]),0)</f>
        <v>Q2</v>
      </c>
      <c r="E192" s="9">
        <f>MONTH(SalesDataTable[[#This Row],[Order Date]])</f>
        <v>2</v>
      </c>
      <c r="F192" s="8" t="str">
        <f>TEXT(SalesDataTable[[#This Row],[Order Date]],"mmm")</f>
        <v>Feb</v>
      </c>
      <c r="G192" s="8" t="s">
        <v>20</v>
      </c>
      <c r="H192" s="8" t="s">
        <v>31</v>
      </c>
      <c r="I192" s="8" t="s">
        <v>2</v>
      </c>
      <c r="J192" s="8" t="s">
        <v>13</v>
      </c>
      <c r="K192" s="8" t="s">
        <v>14</v>
      </c>
      <c r="L192" s="8" t="s">
        <v>44</v>
      </c>
      <c r="M192" s="3">
        <v>3</v>
      </c>
      <c r="N192" s="10">
        <v>134.53</v>
      </c>
      <c r="O192" s="11">
        <v>0.1</v>
      </c>
      <c r="P192" s="10">
        <v>69.12</v>
      </c>
      <c r="Q192" s="10">
        <f t="shared" si="8"/>
        <v>363.23100000000005</v>
      </c>
      <c r="R192" s="10">
        <f t="shared" si="9"/>
        <v>207.36</v>
      </c>
      <c r="S192" s="10">
        <f t="shared" si="10"/>
        <v>155.87100000000004</v>
      </c>
      <c r="T192" s="2">
        <f t="shared" si="11"/>
        <v>0.42912361555043488</v>
      </c>
      <c r="U192" s="3">
        <f>YEAR(SalesDataTable[[#This Row],[Order Date]])</f>
        <v>2026</v>
      </c>
      <c r="V192" s="2" t="str">
        <f>"Q"&amp;ROUNDUP(MONTH(SalesDataTable[[#This Row],[Order Date]])/3,0)</f>
        <v>Q1</v>
      </c>
      <c r="W192" s="3">
        <f>MONTH(SalesDataTable[[#This Row],[Order Date]])</f>
        <v>2</v>
      </c>
      <c r="X192" s="2" t="str">
        <f>TEXT(SalesDataTable[[#This Row],[Order Date]],"mmm")</f>
        <v>Feb</v>
      </c>
    </row>
    <row r="193" spans="1:24" ht="15.6">
      <c r="A193" s="6">
        <v>2178</v>
      </c>
      <c r="B193" s="7">
        <v>46063</v>
      </c>
      <c r="C193" s="8">
        <f>YEAR(SalesDataTable[[#This Row],[Order Date]])</f>
        <v>2026</v>
      </c>
      <c r="D193" s="9" t="str">
        <f>"Q" &amp;ROUNDUP(MONTH(SalesDataTable[[#This Row],[Order Date]]),0)</f>
        <v>Q2</v>
      </c>
      <c r="E193" s="9">
        <f>MONTH(SalesDataTable[[#This Row],[Order Date]])</f>
        <v>2</v>
      </c>
      <c r="F193" s="8" t="str">
        <f>TEXT(SalesDataTable[[#This Row],[Order Date]],"mmm")</f>
        <v>Feb</v>
      </c>
      <c r="G193" s="8" t="s">
        <v>11</v>
      </c>
      <c r="H193" s="8" t="s">
        <v>12</v>
      </c>
      <c r="I193" s="8" t="s">
        <v>28</v>
      </c>
      <c r="J193" s="8" t="s">
        <v>13</v>
      </c>
      <c r="K193" s="8" t="s">
        <v>9</v>
      </c>
      <c r="L193" s="8" t="s">
        <v>37</v>
      </c>
      <c r="M193" s="3">
        <v>6</v>
      </c>
      <c r="N193" s="10">
        <v>154.05000000000001</v>
      </c>
      <c r="O193" s="11">
        <v>0</v>
      </c>
      <c r="P193" s="10">
        <v>79.25</v>
      </c>
      <c r="Q193" s="10">
        <f t="shared" si="8"/>
        <v>924.30000000000007</v>
      </c>
      <c r="R193" s="10">
        <f t="shared" si="9"/>
        <v>475.5</v>
      </c>
      <c r="S193" s="10">
        <f t="shared" si="10"/>
        <v>448.80000000000007</v>
      </c>
      <c r="T193" s="2">
        <f t="shared" si="11"/>
        <v>0.4855566374553717</v>
      </c>
      <c r="U193" s="3">
        <f>YEAR(SalesDataTable[[#This Row],[Order Date]])</f>
        <v>2026</v>
      </c>
      <c r="V193" s="2" t="str">
        <f>"Q"&amp;ROUNDUP(MONTH(SalesDataTable[[#This Row],[Order Date]])/3,0)</f>
        <v>Q1</v>
      </c>
      <c r="W193" s="3">
        <f>MONTH(SalesDataTable[[#This Row],[Order Date]])</f>
        <v>2</v>
      </c>
      <c r="X193" s="2" t="str">
        <f>TEXT(SalesDataTable[[#This Row],[Order Date]],"mmm")</f>
        <v>Feb</v>
      </c>
    </row>
    <row r="194" spans="1:24" ht="15.6">
      <c r="A194" s="6">
        <v>3416</v>
      </c>
      <c r="B194" s="7">
        <v>46063</v>
      </c>
      <c r="C194" s="8">
        <f>YEAR(SalesDataTable[[#This Row],[Order Date]])</f>
        <v>2026</v>
      </c>
      <c r="D194" s="9" t="str">
        <f>"Q" &amp;ROUNDUP(MONTH(SalesDataTable[[#This Row],[Order Date]]),0)</f>
        <v>Q2</v>
      </c>
      <c r="E194" s="9">
        <f>MONTH(SalesDataTable[[#This Row],[Order Date]])</f>
        <v>2</v>
      </c>
      <c r="F194" s="8" t="str">
        <f>TEXT(SalesDataTable[[#This Row],[Order Date]],"mmm")</f>
        <v>Feb</v>
      </c>
      <c r="G194" s="8" t="s">
        <v>11</v>
      </c>
      <c r="H194" s="8" t="s">
        <v>12</v>
      </c>
      <c r="I194" s="8" t="s">
        <v>2</v>
      </c>
      <c r="J194" s="8" t="s">
        <v>13</v>
      </c>
      <c r="K194" s="8" t="s">
        <v>14</v>
      </c>
      <c r="L194" s="8" t="s">
        <v>44</v>
      </c>
      <c r="M194" s="3">
        <v>1</v>
      </c>
      <c r="N194" s="10">
        <v>135.4</v>
      </c>
      <c r="O194" s="11">
        <v>0</v>
      </c>
      <c r="P194" s="10">
        <v>67.56</v>
      </c>
      <c r="Q194" s="10">
        <f t="shared" ref="Q194:Q257" si="12">M194*N194*(1-O194)</f>
        <v>135.4</v>
      </c>
      <c r="R194" s="10">
        <f t="shared" ref="R194:R257" si="13">M194*P194</f>
        <v>67.56</v>
      </c>
      <c r="S194" s="10">
        <f t="shared" ref="S194:S257" si="14">Q194-R194</f>
        <v>67.84</v>
      </c>
      <c r="T194" s="2">
        <f t="shared" ref="T194:T257" si="15">IFERROR(S194/Q194,0)</f>
        <v>0.50103397341211231</v>
      </c>
      <c r="U194" s="3">
        <f>YEAR(SalesDataTable[[#This Row],[Order Date]])</f>
        <v>2026</v>
      </c>
      <c r="V194" s="2" t="str">
        <f>"Q"&amp;ROUNDUP(MONTH(SalesDataTable[[#This Row],[Order Date]])/3,0)</f>
        <v>Q1</v>
      </c>
      <c r="W194" s="3">
        <f>MONTH(SalesDataTable[[#This Row],[Order Date]])</f>
        <v>2</v>
      </c>
      <c r="X194" s="2" t="str">
        <f>TEXT(SalesDataTable[[#This Row],[Order Date]],"mmm")</f>
        <v>Feb</v>
      </c>
    </row>
    <row r="195" spans="1:24" ht="15.6">
      <c r="A195" s="6">
        <v>3854</v>
      </c>
      <c r="B195" s="7">
        <v>46063</v>
      </c>
      <c r="C195" s="8">
        <f>YEAR(SalesDataTable[[#This Row],[Order Date]])</f>
        <v>2026</v>
      </c>
      <c r="D195" s="9" t="str">
        <f>"Q" &amp;ROUNDUP(MONTH(SalesDataTable[[#This Row],[Order Date]]),0)</f>
        <v>Q2</v>
      </c>
      <c r="E195" s="9">
        <f>MONTH(SalesDataTable[[#This Row],[Order Date]])</f>
        <v>2</v>
      </c>
      <c r="F195" s="8" t="str">
        <f>TEXT(SalesDataTable[[#This Row],[Order Date]],"mmm")</f>
        <v>Feb</v>
      </c>
      <c r="G195" s="8" t="s">
        <v>0</v>
      </c>
      <c r="H195" s="8" t="s">
        <v>1</v>
      </c>
      <c r="I195" s="8" t="s">
        <v>2</v>
      </c>
      <c r="J195" s="8" t="s">
        <v>13</v>
      </c>
      <c r="K195" s="8" t="s">
        <v>4</v>
      </c>
      <c r="L195" s="8" t="s">
        <v>26</v>
      </c>
      <c r="M195" s="3">
        <v>2</v>
      </c>
      <c r="N195" s="10">
        <v>41.03</v>
      </c>
      <c r="O195" s="11">
        <v>0</v>
      </c>
      <c r="P195" s="10">
        <v>16.260000000000002</v>
      </c>
      <c r="Q195" s="10">
        <f t="shared" si="12"/>
        <v>82.06</v>
      </c>
      <c r="R195" s="10">
        <f t="shared" si="13"/>
        <v>32.520000000000003</v>
      </c>
      <c r="S195" s="10">
        <f t="shared" si="14"/>
        <v>49.54</v>
      </c>
      <c r="T195" s="2">
        <f t="shared" si="15"/>
        <v>0.60370460638557155</v>
      </c>
      <c r="U195" s="3">
        <f>YEAR(SalesDataTable[[#This Row],[Order Date]])</f>
        <v>2026</v>
      </c>
      <c r="V195" s="2" t="str">
        <f>"Q"&amp;ROUNDUP(MONTH(SalesDataTable[[#This Row],[Order Date]])/3,0)</f>
        <v>Q1</v>
      </c>
      <c r="W195" s="3">
        <f>MONTH(SalesDataTable[[#This Row],[Order Date]])</f>
        <v>2</v>
      </c>
      <c r="X195" s="2" t="str">
        <f>TEXT(SalesDataTable[[#This Row],[Order Date]],"mmm")</f>
        <v>Feb</v>
      </c>
    </row>
    <row r="196" spans="1:24" ht="15.6">
      <c r="A196" s="6">
        <v>3952</v>
      </c>
      <c r="B196" s="7">
        <v>46063</v>
      </c>
      <c r="C196" s="8">
        <f>YEAR(SalesDataTable[[#This Row],[Order Date]])</f>
        <v>2026</v>
      </c>
      <c r="D196" s="9" t="str">
        <f>"Q" &amp;ROUNDUP(MONTH(SalesDataTable[[#This Row],[Order Date]]),0)</f>
        <v>Q2</v>
      </c>
      <c r="E196" s="9">
        <f>MONTH(SalesDataTable[[#This Row],[Order Date]])</f>
        <v>2</v>
      </c>
      <c r="F196" s="8" t="str">
        <f>TEXT(SalesDataTable[[#This Row],[Order Date]],"mmm")</f>
        <v>Feb</v>
      </c>
      <c r="G196" s="8" t="s">
        <v>20</v>
      </c>
      <c r="H196" s="8" t="s">
        <v>33</v>
      </c>
      <c r="I196" s="8" t="s">
        <v>28</v>
      </c>
      <c r="J196" s="8" t="s">
        <v>13</v>
      </c>
      <c r="K196" s="8" t="s">
        <v>4</v>
      </c>
      <c r="L196" s="8" t="s">
        <v>5</v>
      </c>
      <c r="M196" s="3">
        <v>1</v>
      </c>
      <c r="N196" s="10">
        <v>81.44</v>
      </c>
      <c r="O196" s="11">
        <v>0.05</v>
      </c>
      <c r="P196" s="10">
        <v>43.9</v>
      </c>
      <c r="Q196" s="10">
        <f t="shared" si="12"/>
        <v>77.367999999999995</v>
      </c>
      <c r="R196" s="10">
        <f t="shared" si="13"/>
        <v>43.9</v>
      </c>
      <c r="S196" s="10">
        <f t="shared" si="14"/>
        <v>33.467999999999996</v>
      </c>
      <c r="T196" s="2">
        <f t="shared" si="15"/>
        <v>0.43258194602419603</v>
      </c>
      <c r="U196" s="3">
        <f>YEAR(SalesDataTable[[#This Row],[Order Date]])</f>
        <v>2026</v>
      </c>
      <c r="V196" s="2" t="str">
        <f>"Q"&amp;ROUNDUP(MONTH(SalesDataTable[[#This Row],[Order Date]])/3,0)</f>
        <v>Q1</v>
      </c>
      <c r="W196" s="3">
        <f>MONTH(SalesDataTable[[#This Row],[Order Date]])</f>
        <v>2</v>
      </c>
      <c r="X196" s="2" t="str">
        <f>TEXT(SalesDataTable[[#This Row],[Order Date]],"mmm")</f>
        <v>Feb</v>
      </c>
    </row>
    <row r="197" spans="1:24" ht="15.6">
      <c r="A197" s="6">
        <v>4076</v>
      </c>
      <c r="B197" s="7">
        <v>46063</v>
      </c>
      <c r="C197" s="8">
        <f>YEAR(SalesDataTable[[#This Row],[Order Date]])</f>
        <v>2026</v>
      </c>
      <c r="D197" s="9" t="str">
        <f>"Q" &amp;ROUNDUP(MONTH(SalesDataTable[[#This Row],[Order Date]]),0)</f>
        <v>Q2</v>
      </c>
      <c r="E197" s="9">
        <f>MONTH(SalesDataTable[[#This Row],[Order Date]])</f>
        <v>2</v>
      </c>
      <c r="F197" s="8" t="str">
        <f>TEXT(SalesDataTable[[#This Row],[Order Date]],"mmm")</f>
        <v>Feb</v>
      </c>
      <c r="G197" s="8" t="s">
        <v>0</v>
      </c>
      <c r="H197" s="8" t="s">
        <v>1</v>
      </c>
      <c r="I197" s="8" t="s">
        <v>8</v>
      </c>
      <c r="J197" s="8" t="s">
        <v>16</v>
      </c>
      <c r="K197" s="8" t="s">
        <v>23</v>
      </c>
      <c r="L197" s="8" t="s">
        <v>51</v>
      </c>
      <c r="M197" s="3">
        <v>8</v>
      </c>
      <c r="N197" s="10">
        <v>122.19</v>
      </c>
      <c r="O197" s="11">
        <v>0.1</v>
      </c>
      <c r="P197" s="10">
        <v>60</v>
      </c>
      <c r="Q197" s="10">
        <f t="shared" si="12"/>
        <v>879.76800000000003</v>
      </c>
      <c r="R197" s="10">
        <f t="shared" si="13"/>
        <v>480</v>
      </c>
      <c r="S197" s="10">
        <f t="shared" si="14"/>
        <v>399.76800000000003</v>
      </c>
      <c r="T197" s="2">
        <f t="shared" si="15"/>
        <v>0.45440161497121973</v>
      </c>
      <c r="U197" s="3">
        <f>YEAR(SalesDataTable[[#This Row],[Order Date]])</f>
        <v>2026</v>
      </c>
      <c r="V197" s="2" t="str">
        <f>"Q"&amp;ROUNDUP(MONTH(SalesDataTable[[#This Row],[Order Date]])/3,0)</f>
        <v>Q1</v>
      </c>
      <c r="W197" s="3">
        <f>MONTH(SalesDataTable[[#This Row],[Order Date]])</f>
        <v>2</v>
      </c>
      <c r="X197" s="2" t="str">
        <f>TEXT(SalesDataTable[[#This Row],[Order Date]],"mmm")</f>
        <v>Feb</v>
      </c>
    </row>
    <row r="198" spans="1:24" ht="15.6">
      <c r="A198" s="6">
        <v>4156</v>
      </c>
      <c r="B198" s="7">
        <v>46063</v>
      </c>
      <c r="C198" s="8">
        <f>YEAR(SalesDataTable[[#This Row],[Order Date]])</f>
        <v>2026</v>
      </c>
      <c r="D198" s="9" t="str">
        <f>"Q" &amp;ROUNDUP(MONTH(SalesDataTable[[#This Row],[Order Date]]),0)</f>
        <v>Q2</v>
      </c>
      <c r="E198" s="9">
        <f>MONTH(SalesDataTable[[#This Row],[Order Date]])</f>
        <v>2</v>
      </c>
      <c r="F198" s="8" t="str">
        <f>TEXT(SalesDataTable[[#This Row],[Order Date]],"mmm")</f>
        <v>Feb</v>
      </c>
      <c r="G198" s="8" t="s">
        <v>11</v>
      </c>
      <c r="H198" s="8" t="s">
        <v>52</v>
      </c>
      <c r="I198" s="8" t="s">
        <v>19</v>
      </c>
      <c r="J198" s="8" t="s">
        <v>3</v>
      </c>
      <c r="K198" s="8" t="s">
        <v>9</v>
      </c>
      <c r="L198" s="8" t="s">
        <v>17</v>
      </c>
      <c r="M198" s="3">
        <v>2</v>
      </c>
      <c r="N198" s="10">
        <v>146.33000000000001</v>
      </c>
      <c r="O198" s="11">
        <v>0.1</v>
      </c>
      <c r="P198" s="10">
        <v>81.34</v>
      </c>
      <c r="Q198" s="10">
        <f t="shared" si="12"/>
        <v>263.39400000000001</v>
      </c>
      <c r="R198" s="10">
        <f t="shared" si="13"/>
        <v>162.68</v>
      </c>
      <c r="S198" s="10">
        <f t="shared" si="14"/>
        <v>100.714</v>
      </c>
      <c r="T198" s="2">
        <f t="shared" si="15"/>
        <v>0.38237013751262366</v>
      </c>
      <c r="U198" s="3">
        <f>YEAR(SalesDataTable[[#This Row],[Order Date]])</f>
        <v>2026</v>
      </c>
      <c r="V198" s="2" t="str">
        <f>"Q"&amp;ROUNDUP(MONTH(SalesDataTable[[#This Row],[Order Date]])/3,0)</f>
        <v>Q1</v>
      </c>
      <c r="W198" s="3">
        <f>MONTH(SalesDataTable[[#This Row],[Order Date]])</f>
        <v>2</v>
      </c>
      <c r="X198" s="2" t="str">
        <f>TEXT(SalesDataTable[[#This Row],[Order Date]],"mmm")</f>
        <v>Feb</v>
      </c>
    </row>
    <row r="199" spans="1:24" ht="15.6">
      <c r="A199" s="6">
        <v>4260</v>
      </c>
      <c r="B199" s="7">
        <v>46063</v>
      </c>
      <c r="C199" s="8">
        <f>YEAR(SalesDataTable[[#This Row],[Order Date]])</f>
        <v>2026</v>
      </c>
      <c r="D199" s="9" t="str">
        <f>"Q" &amp;ROUNDUP(MONTH(SalesDataTable[[#This Row],[Order Date]]),0)</f>
        <v>Q2</v>
      </c>
      <c r="E199" s="9">
        <f>MONTH(SalesDataTable[[#This Row],[Order Date]])</f>
        <v>2</v>
      </c>
      <c r="F199" s="8" t="str">
        <f>TEXT(SalesDataTable[[#This Row],[Order Date]],"mmm")</f>
        <v>Feb</v>
      </c>
      <c r="G199" s="8" t="s">
        <v>11</v>
      </c>
      <c r="H199" s="8" t="s">
        <v>52</v>
      </c>
      <c r="I199" s="8" t="s">
        <v>28</v>
      </c>
      <c r="J199" s="8" t="s">
        <v>3</v>
      </c>
      <c r="K199" s="8" t="s">
        <v>14</v>
      </c>
      <c r="L199" s="8" t="s">
        <v>44</v>
      </c>
      <c r="M199" s="3">
        <v>1</v>
      </c>
      <c r="N199" s="10">
        <v>131.24</v>
      </c>
      <c r="O199" s="11">
        <v>0.05</v>
      </c>
      <c r="P199" s="10">
        <v>66.14</v>
      </c>
      <c r="Q199" s="10">
        <f t="shared" si="12"/>
        <v>124.678</v>
      </c>
      <c r="R199" s="10">
        <f t="shared" si="13"/>
        <v>66.14</v>
      </c>
      <c r="S199" s="10">
        <f t="shared" si="14"/>
        <v>58.537999999999997</v>
      </c>
      <c r="T199" s="2">
        <f t="shared" si="15"/>
        <v>0.46951346669019395</v>
      </c>
      <c r="U199" s="3">
        <f>YEAR(SalesDataTable[[#This Row],[Order Date]])</f>
        <v>2026</v>
      </c>
      <c r="V199" s="2" t="str">
        <f>"Q"&amp;ROUNDUP(MONTH(SalesDataTable[[#This Row],[Order Date]])/3,0)</f>
        <v>Q1</v>
      </c>
      <c r="W199" s="3">
        <f>MONTH(SalesDataTable[[#This Row],[Order Date]])</f>
        <v>2</v>
      </c>
      <c r="X199" s="2" t="str">
        <f>TEXT(SalesDataTable[[#This Row],[Order Date]],"mmm")</f>
        <v>Feb</v>
      </c>
    </row>
    <row r="200" spans="1:24" ht="15.6">
      <c r="A200" s="6">
        <v>4294</v>
      </c>
      <c r="B200" s="7">
        <v>46063</v>
      </c>
      <c r="C200" s="8">
        <f>YEAR(SalesDataTable[[#This Row],[Order Date]])</f>
        <v>2026</v>
      </c>
      <c r="D200" s="9" t="str">
        <f>"Q" &amp;ROUNDUP(MONTH(SalesDataTable[[#This Row],[Order Date]]),0)</f>
        <v>Q2</v>
      </c>
      <c r="E200" s="9">
        <f>MONTH(SalesDataTable[[#This Row],[Order Date]])</f>
        <v>2</v>
      </c>
      <c r="F200" s="8" t="str">
        <f>TEXT(SalesDataTable[[#This Row],[Order Date]],"mmm")</f>
        <v>Feb</v>
      </c>
      <c r="G200" s="8" t="s">
        <v>6</v>
      </c>
      <c r="H200" s="8" t="s">
        <v>7</v>
      </c>
      <c r="I200" s="8" t="s">
        <v>8</v>
      </c>
      <c r="J200" s="8" t="s">
        <v>13</v>
      </c>
      <c r="K200" s="8" t="s">
        <v>34</v>
      </c>
      <c r="L200" s="8" t="s">
        <v>45</v>
      </c>
      <c r="M200" s="3">
        <v>5</v>
      </c>
      <c r="N200" s="10">
        <v>51.37</v>
      </c>
      <c r="O200" s="11">
        <v>0.05</v>
      </c>
      <c r="P200" s="10">
        <v>21.81</v>
      </c>
      <c r="Q200" s="10">
        <f t="shared" si="12"/>
        <v>244.00749999999996</v>
      </c>
      <c r="R200" s="10">
        <f t="shared" si="13"/>
        <v>109.05</v>
      </c>
      <c r="S200" s="10">
        <f t="shared" si="14"/>
        <v>134.95749999999998</v>
      </c>
      <c r="T200" s="2">
        <f t="shared" si="15"/>
        <v>0.55308750755612024</v>
      </c>
      <c r="U200" s="3">
        <f>YEAR(SalesDataTable[[#This Row],[Order Date]])</f>
        <v>2026</v>
      </c>
      <c r="V200" s="2" t="str">
        <f>"Q"&amp;ROUNDUP(MONTH(SalesDataTable[[#This Row],[Order Date]])/3,0)</f>
        <v>Q1</v>
      </c>
      <c r="W200" s="3">
        <f>MONTH(SalesDataTable[[#This Row],[Order Date]])</f>
        <v>2</v>
      </c>
      <c r="X200" s="2" t="str">
        <f>TEXT(SalesDataTable[[#This Row],[Order Date]],"mmm")</f>
        <v>Feb</v>
      </c>
    </row>
    <row r="201" spans="1:24" ht="15.6">
      <c r="A201" s="6">
        <v>1019</v>
      </c>
      <c r="B201" s="7">
        <v>46064</v>
      </c>
      <c r="C201" s="8">
        <f>YEAR(SalesDataTable[[#This Row],[Order Date]])</f>
        <v>2026</v>
      </c>
      <c r="D201" s="9" t="str">
        <f>"Q" &amp;ROUNDUP(MONTH(SalesDataTable[[#This Row],[Order Date]]),0)</f>
        <v>Q2</v>
      </c>
      <c r="E201" s="9">
        <f>MONTH(SalesDataTable[[#This Row],[Order Date]])</f>
        <v>2</v>
      </c>
      <c r="F201" s="8" t="str">
        <f>TEXT(SalesDataTable[[#This Row],[Order Date]],"mmm")</f>
        <v>Feb</v>
      </c>
      <c r="G201" s="8" t="s">
        <v>6</v>
      </c>
      <c r="H201" s="8" t="s">
        <v>43</v>
      </c>
      <c r="I201" s="8" t="s">
        <v>19</v>
      </c>
      <c r="J201" s="8" t="s">
        <v>13</v>
      </c>
      <c r="K201" s="8" t="s">
        <v>23</v>
      </c>
      <c r="L201" s="8" t="s">
        <v>51</v>
      </c>
      <c r="M201" s="3">
        <v>5</v>
      </c>
      <c r="N201" s="10">
        <v>121.94</v>
      </c>
      <c r="O201" s="11">
        <v>0</v>
      </c>
      <c r="P201" s="10">
        <v>62.3</v>
      </c>
      <c r="Q201" s="10">
        <f t="shared" si="12"/>
        <v>609.70000000000005</v>
      </c>
      <c r="R201" s="10">
        <f t="shared" si="13"/>
        <v>311.5</v>
      </c>
      <c r="S201" s="10">
        <f t="shared" si="14"/>
        <v>298.20000000000005</v>
      </c>
      <c r="T201" s="2">
        <f t="shared" si="15"/>
        <v>0.48909299655568317</v>
      </c>
      <c r="U201" s="3">
        <f>YEAR(SalesDataTable[[#This Row],[Order Date]])</f>
        <v>2026</v>
      </c>
      <c r="V201" s="2" t="str">
        <f>"Q"&amp;ROUNDUP(MONTH(SalesDataTable[[#This Row],[Order Date]])/3,0)</f>
        <v>Q1</v>
      </c>
      <c r="W201" s="3">
        <f>MONTH(SalesDataTable[[#This Row],[Order Date]])</f>
        <v>2</v>
      </c>
      <c r="X201" s="2" t="str">
        <f>TEXT(SalesDataTable[[#This Row],[Order Date]],"mmm")</f>
        <v>Feb</v>
      </c>
    </row>
    <row r="202" spans="1:24" ht="15.6">
      <c r="A202" s="6">
        <v>1471</v>
      </c>
      <c r="B202" s="7">
        <v>46064</v>
      </c>
      <c r="C202" s="8">
        <f>YEAR(SalesDataTable[[#This Row],[Order Date]])</f>
        <v>2026</v>
      </c>
      <c r="D202" s="9" t="str">
        <f>"Q" &amp;ROUNDUP(MONTH(SalesDataTable[[#This Row],[Order Date]]),0)</f>
        <v>Q2</v>
      </c>
      <c r="E202" s="9">
        <f>MONTH(SalesDataTable[[#This Row],[Order Date]])</f>
        <v>2</v>
      </c>
      <c r="F202" s="8" t="str">
        <f>TEXT(SalesDataTable[[#This Row],[Order Date]],"mmm")</f>
        <v>Feb</v>
      </c>
      <c r="G202" s="8" t="s">
        <v>0</v>
      </c>
      <c r="H202" s="8" t="s">
        <v>1</v>
      </c>
      <c r="I202" s="8" t="s">
        <v>2</v>
      </c>
      <c r="J202" s="8" t="s">
        <v>3</v>
      </c>
      <c r="K202" s="8" t="s">
        <v>23</v>
      </c>
      <c r="L202" s="8" t="s">
        <v>51</v>
      </c>
      <c r="M202" s="3">
        <v>4</v>
      </c>
      <c r="N202" s="10">
        <v>124.55</v>
      </c>
      <c r="O202" s="11">
        <v>0</v>
      </c>
      <c r="P202" s="10">
        <v>60.41</v>
      </c>
      <c r="Q202" s="10">
        <f t="shared" si="12"/>
        <v>498.2</v>
      </c>
      <c r="R202" s="10">
        <f t="shared" si="13"/>
        <v>241.64</v>
      </c>
      <c r="S202" s="10">
        <f t="shared" si="14"/>
        <v>256.56</v>
      </c>
      <c r="T202" s="2">
        <f t="shared" si="15"/>
        <v>0.51497390606182258</v>
      </c>
      <c r="U202" s="3">
        <f>YEAR(SalesDataTable[[#This Row],[Order Date]])</f>
        <v>2026</v>
      </c>
      <c r="V202" s="2" t="str">
        <f>"Q"&amp;ROUNDUP(MONTH(SalesDataTable[[#This Row],[Order Date]])/3,0)</f>
        <v>Q1</v>
      </c>
      <c r="W202" s="3">
        <f>MONTH(SalesDataTable[[#This Row],[Order Date]])</f>
        <v>2</v>
      </c>
      <c r="X202" s="2" t="str">
        <f>TEXT(SalesDataTable[[#This Row],[Order Date]],"mmm")</f>
        <v>Feb</v>
      </c>
    </row>
    <row r="203" spans="1:24" ht="15.6">
      <c r="A203" s="6">
        <v>2520</v>
      </c>
      <c r="B203" s="7">
        <v>46064</v>
      </c>
      <c r="C203" s="8">
        <f>YEAR(SalesDataTable[[#This Row],[Order Date]])</f>
        <v>2026</v>
      </c>
      <c r="D203" s="9" t="str">
        <f>"Q" &amp;ROUNDUP(MONTH(SalesDataTable[[#This Row],[Order Date]]),0)</f>
        <v>Q2</v>
      </c>
      <c r="E203" s="9">
        <f>MONTH(SalesDataTable[[#This Row],[Order Date]])</f>
        <v>2</v>
      </c>
      <c r="F203" s="8" t="str">
        <f>TEXT(SalesDataTable[[#This Row],[Order Date]],"mmm")</f>
        <v>Feb</v>
      </c>
      <c r="G203" s="8" t="s">
        <v>6</v>
      </c>
      <c r="H203" s="8" t="s">
        <v>49</v>
      </c>
      <c r="I203" s="8" t="s">
        <v>8</v>
      </c>
      <c r="J203" s="8" t="s">
        <v>16</v>
      </c>
      <c r="K203" s="8" t="s">
        <v>23</v>
      </c>
      <c r="L203" s="8" t="s">
        <v>24</v>
      </c>
      <c r="M203" s="3">
        <v>10</v>
      </c>
      <c r="N203" s="10">
        <v>343.77</v>
      </c>
      <c r="O203" s="11">
        <v>0.15</v>
      </c>
      <c r="P203" s="10">
        <v>195.29</v>
      </c>
      <c r="Q203" s="10">
        <f t="shared" si="12"/>
        <v>2922.0449999999996</v>
      </c>
      <c r="R203" s="10">
        <f t="shared" si="13"/>
        <v>1952.8999999999999</v>
      </c>
      <c r="S203" s="10">
        <f t="shared" si="14"/>
        <v>969.14499999999975</v>
      </c>
      <c r="T203" s="2">
        <f t="shared" si="15"/>
        <v>0.33166669233362245</v>
      </c>
      <c r="U203" s="3">
        <f>YEAR(SalesDataTable[[#This Row],[Order Date]])</f>
        <v>2026</v>
      </c>
      <c r="V203" s="2" t="str">
        <f>"Q"&amp;ROUNDUP(MONTH(SalesDataTable[[#This Row],[Order Date]])/3,0)</f>
        <v>Q1</v>
      </c>
      <c r="W203" s="3">
        <f>MONTH(SalesDataTable[[#This Row],[Order Date]])</f>
        <v>2</v>
      </c>
      <c r="X203" s="2" t="str">
        <f>TEXT(SalesDataTable[[#This Row],[Order Date]],"mmm")</f>
        <v>Feb</v>
      </c>
    </row>
    <row r="204" spans="1:24" ht="15.6">
      <c r="A204" s="6">
        <v>4649</v>
      </c>
      <c r="B204" s="7">
        <v>46064</v>
      </c>
      <c r="C204" s="8">
        <f>YEAR(SalesDataTable[[#This Row],[Order Date]])</f>
        <v>2026</v>
      </c>
      <c r="D204" s="9" t="str">
        <f>"Q" &amp;ROUNDUP(MONTH(SalesDataTable[[#This Row],[Order Date]]),0)</f>
        <v>Q2</v>
      </c>
      <c r="E204" s="9">
        <f>MONTH(SalesDataTable[[#This Row],[Order Date]])</f>
        <v>2</v>
      </c>
      <c r="F204" s="8" t="str">
        <f>TEXT(SalesDataTable[[#This Row],[Order Date]],"mmm")</f>
        <v>Feb</v>
      </c>
      <c r="G204" s="8" t="s">
        <v>6</v>
      </c>
      <c r="H204" s="8" t="s">
        <v>7</v>
      </c>
      <c r="I204" s="8" t="s">
        <v>28</v>
      </c>
      <c r="J204" s="8" t="s">
        <v>3</v>
      </c>
      <c r="K204" s="8" t="s">
        <v>4</v>
      </c>
      <c r="L204" s="8" t="s">
        <v>5</v>
      </c>
      <c r="M204" s="3">
        <v>1</v>
      </c>
      <c r="N204" s="10">
        <v>81.819999999999993</v>
      </c>
      <c r="O204" s="11">
        <v>0.05</v>
      </c>
      <c r="P204" s="10">
        <v>43.83</v>
      </c>
      <c r="Q204" s="10">
        <f t="shared" si="12"/>
        <v>77.728999999999985</v>
      </c>
      <c r="R204" s="10">
        <f t="shared" si="13"/>
        <v>43.83</v>
      </c>
      <c r="S204" s="10">
        <f t="shared" si="14"/>
        <v>33.898999999999987</v>
      </c>
      <c r="T204" s="2">
        <f t="shared" si="15"/>
        <v>0.43611779387358635</v>
      </c>
      <c r="U204" s="3">
        <f>YEAR(SalesDataTable[[#This Row],[Order Date]])</f>
        <v>2026</v>
      </c>
      <c r="V204" s="2" t="str">
        <f>"Q"&amp;ROUNDUP(MONTH(SalesDataTable[[#This Row],[Order Date]])/3,0)</f>
        <v>Q1</v>
      </c>
      <c r="W204" s="3">
        <f>MONTH(SalesDataTable[[#This Row],[Order Date]])</f>
        <v>2</v>
      </c>
      <c r="X204" s="2" t="str">
        <f>TEXT(SalesDataTable[[#This Row],[Order Date]],"mmm")</f>
        <v>Feb</v>
      </c>
    </row>
    <row r="205" spans="1:24" ht="15.6">
      <c r="A205" s="6">
        <v>4545</v>
      </c>
      <c r="B205" s="7">
        <v>46065</v>
      </c>
      <c r="C205" s="8">
        <f>YEAR(SalesDataTable[[#This Row],[Order Date]])</f>
        <v>2026</v>
      </c>
      <c r="D205" s="9" t="str">
        <f>"Q" &amp;ROUNDUP(MONTH(SalesDataTable[[#This Row],[Order Date]]),0)</f>
        <v>Q2</v>
      </c>
      <c r="E205" s="9">
        <f>MONTH(SalesDataTable[[#This Row],[Order Date]])</f>
        <v>2</v>
      </c>
      <c r="F205" s="8" t="str">
        <f>TEXT(SalesDataTable[[#This Row],[Order Date]],"mmm")</f>
        <v>Feb</v>
      </c>
      <c r="G205" s="8" t="s">
        <v>0</v>
      </c>
      <c r="H205" s="8" t="s">
        <v>36</v>
      </c>
      <c r="I205" s="8" t="s">
        <v>19</v>
      </c>
      <c r="J205" s="8" t="s">
        <v>13</v>
      </c>
      <c r="K205" s="8" t="s">
        <v>14</v>
      </c>
      <c r="L205" s="8" t="s">
        <v>15</v>
      </c>
      <c r="M205" s="3">
        <v>1</v>
      </c>
      <c r="N205" s="10">
        <v>36.58</v>
      </c>
      <c r="O205" s="11">
        <v>0.1</v>
      </c>
      <c r="P205" s="10">
        <v>13.76</v>
      </c>
      <c r="Q205" s="10">
        <f t="shared" si="12"/>
        <v>32.921999999999997</v>
      </c>
      <c r="R205" s="10">
        <f t="shared" si="13"/>
        <v>13.76</v>
      </c>
      <c r="S205" s="10">
        <f t="shared" si="14"/>
        <v>19.161999999999999</v>
      </c>
      <c r="T205" s="2">
        <f t="shared" si="15"/>
        <v>0.58204240325618128</v>
      </c>
      <c r="U205" s="3">
        <f>YEAR(SalesDataTable[[#This Row],[Order Date]])</f>
        <v>2026</v>
      </c>
      <c r="V205" s="2" t="str">
        <f>"Q"&amp;ROUNDUP(MONTH(SalesDataTable[[#This Row],[Order Date]])/3,0)</f>
        <v>Q1</v>
      </c>
      <c r="W205" s="3">
        <f>MONTH(SalesDataTable[[#This Row],[Order Date]])</f>
        <v>2</v>
      </c>
      <c r="X205" s="2" t="str">
        <f>TEXT(SalesDataTable[[#This Row],[Order Date]],"mmm")</f>
        <v>Feb</v>
      </c>
    </row>
    <row r="206" spans="1:24" ht="15.6">
      <c r="A206" s="6">
        <v>285</v>
      </c>
      <c r="B206" s="7">
        <v>46066</v>
      </c>
      <c r="C206" s="8">
        <f>YEAR(SalesDataTable[[#This Row],[Order Date]])</f>
        <v>2026</v>
      </c>
      <c r="D206" s="9" t="str">
        <f>"Q" &amp;ROUNDUP(MONTH(SalesDataTable[[#This Row],[Order Date]]),0)</f>
        <v>Q2</v>
      </c>
      <c r="E206" s="9">
        <f>MONTH(SalesDataTable[[#This Row],[Order Date]])</f>
        <v>2</v>
      </c>
      <c r="F206" s="8" t="str">
        <f>TEXT(SalesDataTable[[#This Row],[Order Date]],"mmm")</f>
        <v>Feb</v>
      </c>
      <c r="G206" s="8" t="s">
        <v>20</v>
      </c>
      <c r="H206" s="8" t="s">
        <v>33</v>
      </c>
      <c r="I206" s="8" t="s">
        <v>19</v>
      </c>
      <c r="J206" s="8" t="s">
        <v>13</v>
      </c>
      <c r="K206" s="8" t="s">
        <v>9</v>
      </c>
      <c r="L206" s="8" t="s">
        <v>10</v>
      </c>
      <c r="M206" s="3">
        <v>4</v>
      </c>
      <c r="N206" s="10">
        <v>92.87</v>
      </c>
      <c r="O206" s="11">
        <v>0</v>
      </c>
      <c r="P206" s="10">
        <v>44.95</v>
      </c>
      <c r="Q206" s="10">
        <f t="shared" si="12"/>
        <v>371.48</v>
      </c>
      <c r="R206" s="10">
        <f t="shared" si="13"/>
        <v>179.8</v>
      </c>
      <c r="S206" s="10">
        <f t="shared" si="14"/>
        <v>191.68</v>
      </c>
      <c r="T206" s="2">
        <f t="shared" si="15"/>
        <v>0.51599009367933668</v>
      </c>
      <c r="U206" s="3">
        <f>YEAR(SalesDataTable[[#This Row],[Order Date]])</f>
        <v>2026</v>
      </c>
      <c r="V206" s="2" t="str">
        <f>"Q"&amp;ROUNDUP(MONTH(SalesDataTable[[#This Row],[Order Date]])/3,0)</f>
        <v>Q1</v>
      </c>
      <c r="W206" s="3">
        <f>MONTH(SalesDataTable[[#This Row],[Order Date]])</f>
        <v>2</v>
      </c>
      <c r="X206" s="2" t="str">
        <f>TEXT(SalesDataTable[[#This Row],[Order Date]],"mmm")</f>
        <v>Feb</v>
      </c>
    </row>
    <row r="207" spans="1:24" ht="15.6">
      <c r="A207" s="6">
        <v>1499</v>
      </c>
      <c r="B207" s="7">
        <v>46066</v>
      </c>
      <c r="C207" s="8">
        <f>YEAR(SalesDataTable[[#This Row],[Order Date]])</f>
        <v>2026</v>
      </c>
      <c r="D207" s="9" t="str">
        <f>"Q" &amp;ROUNDUP(MONTH(SalesDataTable[[#This Row],[Order Date]]),0)</f>
        <v>Q2</v>
      </c>
      <c r="E207" s="9">
        <f>MONTH(SalesDataTable[[#This Row],[Order Date]])</f>
        <v>2</v>
      </c>
      <c r="F207" s="8" t="str">
        <f>TEXT(SalesDataTable[[#This Row],[Order Date]],"mmm")</f>
        <v>Feb</v>
      </c>
      <c r="G207" s="8" t="s">
        <v>20</v>
      </c>
      <c r="H207" s="8" t="s">
        <v>33</v>
      </c>
      <c r="I207" s="8" t="s">
        <v>2</v>
      </c>
      <c r="J207" s="8" t="s">
        <v>13</v>
      </c>
      <c r="K207" s="8" t="s">
        <v>4</v>
      </c>
      <c r="L207" s="8" t="s">
        <v>26</v>
      </c>
      <c r="M207" s="3">
        <v>2</v>
      </c>
      <c r="N207" s="10">
        <v>41.21</v>
      </c>
      <c r="O207" s="11">
        <v>0</v>
      </c>
      <c r="P207" s="10">
        <v>16.64</v>
      </c>
      <c r="Q207" s="10">
        <f t="shared" si="12"/>
        <v>82.42</v>
      </c>
      <c r="R207" s="10">
        <f t="shared" si="13"/>
        <v>33.28</v>
      </c>
      <c r="S207" s="10">
        <f t="shared" si="14"/>
        <v>49.14</v>
      </c>
      <c r="T207" s="2">
        <f t="shared" si="15"/>
        <v>0.59621451104100942</v>
      </c>
      <c r="U207" s="3">
        <f>YEAR(SalesDataTable[[#This Row],[Order Date]])</f>
        <v>2026</v>
      </c>
      <c r="V207" s="2" t="str">
        <f>"Q"&amp;ROUNDUP(MONTH(SalesDataTable[[#This Row],[Order Date]])/3,0)</f>
        <v>Q1</v>
      </c>
      <c r="W207" s="3">
        <f>MONTH(SalesDataTable[[#This Row],[Order Date]])</f>
        <v>2</v>
      </c>
      <c r="X207" s="2" t="str">
        <f>TEXT(SalesDataTable[[#This Row],[Order Date]],"mmm")</f>
        <v>Feb</v>
      </c>
    </row>
    <row r="208" spans="1:24" ht="15.6">
      <c r="A208" s="6">
        <v>2615</v>
      </c>
      <c r="B208" s="7">
        <v>46066</v>
      </c>
      <c r="C208" s="8">
        <f>YEAR(SalesDataTable[[#This Row],[Order Date]])</f>
        <v>2026</v>
      </c>
      <c r="D208" s="9" t="str">
        <f>"Q" &amp;ROUNDUP(MONTH(SalesDataTable[[#This Row],[Order Date]]),0)</f>
        <v>Q2</v>
      </c>
      <c r="E208" s="9">
        <f>MONTH(SalesDataTable[[#This Row],[Order Date]])</f>
        <v>2</v>
      </c>
      <c r="F208" s="8" t="str">
        <f>TEXT(SalesDataTable[[#This Row],[Order Date]],"mmm")</f>
        <v>Feb</v>
      </c>
      <c r="G208" s="8" t="s">
        <v>0</v>
      </c>
      <c r="H208" s="8" t="s">
        <v>50</v>
      </c>
      <c r="I208" s="8" t="s">
        <v>2</v>
      </c>
      <c r="J208" s="8" t="s">
        <v>3</v>
      </c>
      <c r="K208" s="8" t="s">
        <v>9</v>
      </c>
      <c r="L208" s="8" t="s">
        <v>37</v>
      </c>
      <c r="M208" s="3">
        <v>6</v>
      </c>
      <c r="N208" s="10">
        <v>155.79</v>
      </c>
      <c r="O208" s="11">
        <v>0</v>
      </c>
      <c r="P208" s="10">
        <v>77.48</v>
      </c>
      <c r="Q208" s="10">
        <f t="shared" si="12"/>
        <v>934.74</v>
      </c>
      <c r="R208" s="10">
        <f t="shared" si="13"/>
        <v>464.88</v>
      </c>
      <c r="S208" s="10">
        <f t="shared" si="14"/>
        <v>469.86</v>
      </c>
      <c r="T208" s="2">
        <f t="shared" si="15"/>
        <v>0.50266384235188399</v>
      </c>
      <c r="U208" s="3">
        <f>YEAR(SalesDataTable[[#This Row],[Order Date]])</f>
        <v>2026</v>
      </c>
      <c r="V208" s="2" t="str">
        <f>"Q"&amp;ROUNDUP(MONTH(SalesDataTable[[#This Row],[Order Date]])/3,0)</f>
        <v>Q1</v>
      </c>
      <c r="W208" s="3">
        <f>MONTH(SalesDataTable[[#This Row],[Order Date]])</f>
        <v>2</v>
      </c>
      <c r="X208" s="2" t="str">
        <f>TEXT(SalesDataTable[[#This Row],[Order Date]],"mmm")</f>
        <v>Feb</v>
      </c>
    </row>
    <row r="209" spans="1:24" ht="15.6">
      <c r="A209" s="6">
        <v>479</v>
      </c>
      <c r="B209" s="7">
        <v>46067</v>
      </c>
      <c r="C209" s="8">
        <f>YEAR(SalesDataTable[[#This Row],[Order Date]])</f>
        <v>2026</v>
      </c>
      <c r="D209" s="9" t="str">
        <f>"Q" &amp;ROUNDUP(MONTH(SalesDataTable[[#This Row],[Order Date]]),0)</f>
        <v>Q2</v>
      </c>
      <c r="E209" s="9">
        <f>MONTH(SalesDataTable[[#This Row],[Order Date]])</f>
        <v>2</v>
      </c>
      <c r="F209" s="8" t="str">
        <f>TEXT(SalesDataTable[[#This Row],[Order Date]],"mmm")</f>
        <v>Feb</v>
      </c>
      <c r="G209" s="8" t="s">
        <v>0</v>
      </c>
      <c r="H209" s="8" t="s">
        <v>1</v>
      </c>
      <c r="I209" s="8" t="s">
        <v>2</v>
      </c>
      <c r="J209" s="8" t="s">
        <v>3</v>
      </c>
      <c r="K209" s="8" t="s">
        <v>34</v>
      </c>
      <c r="L209" s="8" t="s">
        <v>45</v>
      </c>
      <c r="M209" s="3">
        <v>2</v>
      </c>
      <c r="N209" s="10">
        <v>50.16</v>
      </c>
      <c r="O209" s="11">
        <v>0.1</v>
      </c>
      <c r="P209" s="10">
        <v>21.48</v>
      </c>
      <c r="Q209" s="10">
        <f t="shared" si="12"/>
        <v>90.287999999999997</v>
      </c>
      <c r="R209" s="10">
        <f t="shared" si="13"/>
        <v>42.96</v>
      </c>
      <c r="S209" s="10">
        <f t="shared" si="14"/>
        <v>47.327999999999996</v>
      </c>
      <c r="T209" s="2">
        <f t="shared" si="15"/>
        <v>0.52418926103136632</v>
      </c>
      <c r="U209" s="3">
        <f>YEAR(SalesDataTable[[#This Row],[Order Date]])</f>
        <v>2026</v>
      </c>
      <c r="V209" s="2" t="str">
        <f>"Q"&amp;ROUNDUP(MONTH(SalesDataTable[[#This Row],[Order Date]])/3,0)</f>
        <v>Q1</v>
      </c>
      <c r="W209" s="3">
        <f>MONTH(SalesDataTable[[#This Row],[Order Date]])</f>
        <v>2</v>
      </c>
      <c r="X209" s="2" t="str">
        <f>TEXT(SalesDataTable[[#This Row],[Order Date]],"mmm")</f>
        <v>Feb</v>
      </c>
    </row>
    <row r="210" spans="1:24" ht="15.6">
      <c r="A210" s="6">
        <v>4069</v>
      </c>
      <c r="B210" s="7">
        <v>46067</v>
      </c>
      <c r="C210" s="8">
        <f>YEAR(SalesDataTable[[#This Row],[Order Date]])</f>
        <v>2026</v>
      </c>
      <c r="D210" s="9" t="str">
        <f>"Q" &amp;ROUNDUP(MONTH(SalesDataTable[[#This Row],[Order Date]]),0)</f>
        <v>Q2</v>
      </c>
      <c r="E210" s="9">
        <f>MONTH(SalesDataTable[[#This Row],[Order Date]])</f>
        <v>2</v>
      </c>
      <c r="F210" s="8" t="str">
        <f>TEXT(SalesDataTable[[#This Row],[Order Date]],"mmm")</f>
        <v>Feb</v>
      </c>
      <c r="G210" s="8" t="s">
        <v>20</v>
      </c>
      <c r="H210" s="8" t="s">
        <v>33</v>
      </c>
      <c r="I210" s="8" t="s">
        <v>2</v>
      </c>
      <c r="J210" s="8" t="s">
        <v>13</v>
      </c>
      <c r="K210" s="8" t="s">
        <v>9</v>
      </c>
      <c r="L210" s="8" t="s">
        <v>17</v>
      </c>
      <c r="M210" s="3">
        <v>4</v>
      </c>
      <c r="N210" s="10">
        <v>140.63999999999999</v>
      </c>
      <c r="O210" s="11">
        <v>0</v>
      </c>
      <c r="P210" s="10">
        <v>77.510000000000005</v>
      </c>
      <c r="Q210" s="10">
        <f t="shared" si="12"/>
        <v>562.55999999999995</v>
      </c>
      <c r="R210" s="10">
        <f t="shared" si="13"/>
        <v>310.04000000000002</v>
      </c>
      <c r="S210" s="10">
        <f t="shared" si="14"/>
        <v>252.51999999999992</v>
      </c>
      <c r="T210" s="2">
        <f t="shared" si="15"/>
        <v>0.4488765642775881</v>
      </c>
      <c r="U210" s="3">
        <f>YEAR(SalesDataTable[[#This Row],[Order Date]])</f>
        <v>2026</v>
      </c>
      <c r="V210" s="2" t="str">
        <f>"Q"&amp;ROUNDUP(MONTH(SalesDataTable[[#This Row],[Order Date]])/3,0)</f>
        <v>Q1</v>
      </c>
      <c r="W210" s="3">
        <f>MONTH(SalesDataTable[[#This Row],[Order Date]])</f>
        <v>2</v>
      </c>
      <c r="X210" s="2" t="str">
        <f>TEXT(SalesDataTable[[#This Row],[Order Date]],"mmm")</f>
        <v>Feb</v>
      </c>
    </row>
    <row r="211" spans="1:24" ht="15.6">
      <c r="A211" s="6">
        <v>4588</v>
      </c>
      <c r="B211" s="7">
        <v>46067</v>
      </c>
      <c r="C211" s="8">
        <f>YEAR(SalesDataTable[[#This Row],[Order Date]])</f>
        <v>2026</v>
      </c>
      <c r="D211" s="9" t="str">
        <f>"Q" &amp;ROUNDUP(MONTH(SalesDataTable[[#This Row],[Order Date]]),0)</f>
        <v>Q2</v>
      </c>
      <c r="E211" s="9">
        <f>MONTH(SalesDataTable[[#This Row],[Order Date]])</f>
        <v>2</v>
      </c>
      <c r="F211" s="8" t="str">
        <f>TEXT(SalesDataTable[[#This Row],[Order Date]],"mmm")</f>
        <v>Feb</v>
      </c>
      <c r="G211" s="8" t="s">
        <v>0</v>
      </c>
      <c r="H211" s="8" t="s">
        <v>1</v>
      </c>
      <c r="I211" s="8" t="s">
        <v>28</v>
      </c>
      <c r="J211" s="8" t="s">
        <v>13</v>
      </c>
      <c r="K211" s="8" t="s">
        <v>23</v>
      </c>
      <c r="L211" s="8" t="s">
        <v>40</v>
      </c>
      <c r="M211" s="3">
        <v>1</v>
      </c>
      <c r="N211" s="10">
        <v>80.680000000000007</v>
      </c>
      <c r="O211" s="11">
        <v>0</v>
      </c>
      <c r="P211" s="10">
        <v>39.630000000000003</v>
      </c>
      <c r="Q211" s="10">
        <f t="shared" si="12"/>
        <v>80.680000000000007</v>
      </c>
      <c r="R211" s="10">
        <f t="shared" si="13"/>
        <v>39.630000000000003</v>
      </c>
      <c r="S211" s="10">
        <f t="shared" si="14"/>
        <v>41.050000000000004</v>
      </c>
      <c r="T211" s="2">
        <f t="shared" si="15"/>
        <v>0.50880019831432821</v>
      </c>
      <c r="U211" s="3">
        <f>YEAR(SalesDataTable[[#This Row],[Order Date]])</f>
        <v>2026</v>
      </c>
      <c r="V211" s="2" t="str">
        <f>"Q"&amp;ROUNDUP(MONTH(SalesDataTable[[#This Row],[Order Date]])/3,0)</f>
        <v>Q1</v>
      </c>
      <c r="W211" s="3">
        <f>MONTH(SalesDataTable[[#This Row],[Order Date]])</f>
        <v>2</v>
      </c>
      <c r="X211" s="2" t="str">
        <f>TEXT(SalesDataTable[[#This Row],[Order Date]],"mmm")</f>
        <v>Feb</v>
      </c>
    </row>
    <row r="212" spans="1:24" ht="15.6">
      <c r="A212" s="6">
        <v>14</v>
      </c>
      <c r="B212" s="7">
        <v>46068</v>
      </c>
      <c r="C212" s="8">
        <f>YEAR(SalesDataTable[[#This Row],[Order Date]])</f>
        <v>2026</v>
      </c>
      <c r="D212" s="9" t="str">
        <f>"Q" &amp;ROUNDUP(MONTH(SalesDataTable[[#This Row],[Order Date]]),0)</f>
        <v>Q2</v>
      </c>
      <c r="E212" s="9">
        <f>MONTH(SalesDataTable[[#This Row],[Order Date]])</f>
        <v>2</v>
      </c>
      <c r="F212" s="8" t="str">
        <f>TEXT(SalesDataTable[[#This Row],[Order Date]],"mmm")</f>
        <v>Feb</v>
      </c>
      <c r="G212" s="8" t="s">
        <v>0</v>
      </c>
      <c r="H212" s="8" t="s">
        <v>1</v>
      </c>
      <c r="I212" s="8" t="s">
        <v>8</v>
      </c>
      <c r="J212" s="8" t="s">
        <v>16</v>
      </c>
      <c r="K212" s="8" t="s">
        <v>14</v>
      </c>
      <c r="L212" s="8" t="s">
        <v>48</v>
      </c>
      <c r="M212" s="3">
        <v>3</v>
      </c>
      <c r="N212" s="10">
        <v>162.44999999999999</v>
      </c>
      <c r="O212" s="11">
        <v>0.05</v>
      </c>
      <c r="P212" s="10">
        <v>86.43</v>
      </c>
      <c r="Q212" s="10">
        <f t="shared" si="12"/>
        <v>462.98249999999996</v>
      </c>
      <c r="R212" s="10">
        <f t="shared" si="13"/>
        <v>259.29000000000002</v>
      </c>
      <c r="S212" s="10">
        <f t="shared" si="14"/>
        <v>203.69249999999994</v>
      </c>
      <c r="T212" s="2">
        <f t="shared" si="15"/>
        <v>0.43995723380473334</v>
      </c>
      <c r="U212" s="3">
        <f>YEAR(SalesDataTable[[#This Row],[Order Date]])</f>
        <v>2026</v>
      </c>
      <c r="V212" s="2" t="str">
        <f>"Q"&amp;ROUNDUP(MONTH(SalesDataTable[[#This Row],[Order Date]])/3,0)</f>
        <v>Q1</v>
      </c>
      <c r="W212" s="3">
        <f>MONTH(SalesDataTable[[#This Row],[Order Date]])</f>
        <v>2</v>
      </c>
      <c r="X212" s="2" t="str">
        <f>TEXT(SalesDataTable[[#This Row],[Order Date]],"mmm")</f>
        <v>Feb</v>
      </c>
    </row>
    <row r="213" spans="1:24" ht="15.6">
      <c r="A213" s="6">
        <v>303</v>
      </c>
      <c r="B213" s="7">
        <v>46068</v>
      </c>
      <c r="C213" s="8">
        <f>YEAR(SalesDataTable[[#This Row],[Order Date]])</f>
        <v>2026</v>
      </c>
      <c r="D213" s="9" t="str">
        <f>"Q" &amp;ROUNDUP(MONTH(SalesDataTable[[#This Row],[Order Date]]),0)</f>
        <v>Q2</v>
      </c>
      <c r="E213" s="9">
        <f>MONTH(SalesDataTable[[#This Row],[Order Date]])</f>
        <v>2</v>
      </c>
      <c r="F213" s="8" t="str">
        <f>TEXT(SalesDataTable[[#This Row],[Order Date]],"mmm")</f>
        <v>Feb</v>
      </c>
      <c r="G213" s="8" t="s">
        <v>6</v>
      </c>
      <c r="H213" s="8" t="s">
        <v>27</v>
      </c>
      <c r="I213" s="8" t="s">
        <v>28</v>
      </c>
      <c r="J213" s="8" t="s">
        <v>3</v>
      </c>
      <c r="K213" s="8" t="s">
        <v>4</v>
      </c>
      <c r="L213" s="8" t="s">
        <v>30</v>
      </c>
      <c r="M213" s="3">
        <v>2</v>
      </c>
      <c r="N213" s="10">
        <v>102.12</v>
      </c>
      <c r="O213" s="11">
        <v>0.15</v>
      </c>
      <c r="P213" s="10">
        <v>51.03</v>
      </c>
      <c r="Q213" s="10">
        <f t="shared" si="12"/>
        <v>173.60400000000001</v>
      </c>
      <c r="R213" s="10">
        <f t="shared" si="13"/>
        <v>102.06</v>
      </c>
      <c r="S213" s="10">
        <f t="shared" si="14"/>
        <v>71.544000000000011</v>
      </c>
      <c r="T213" s="2">
        <f t="shared" si="15"/>
        <v>0.41211032003870884</v>
      </c>
      <c r="U213" s="3">
        <f>YEAR(SalesDataTable[[#This Row],[Order Date]])</f>
        <v>2026</v>
      </c>
      <c r="V213" s="2" t="str">
        <f>"Q"&amp;ROUNDUP(MONTH(SalesDataTable[[#This Row],[Order Date]])/3,0)</f>
        <v>Q1</v>
      </c>
      <c r="W213" s="3">
        <f>MONTH(SalesDataTable[[#This Row],[Order Date]])</f>
        <v>2</v>
      </c>
      <c r="X213" s="2" t="str">
        <f>TEXT(SalesDataTable[[#This Row],[Order Date]],"mmm")</f>
        <v>Feb</v>
      </c>
    </row>
    <row r="214" spans="1:24" ht="15.6">
      <c r="A214" s="6">
        <v>1197</v>
      </c>
      <c r="B214" s="7">
        <v>46069</v>
      </c>
      <c r="C214" s="8">
        <f>YEAR(SalesDataTable[[#This Row],[Order Date]])</f>
        <v>2026</v>
      </c>
      <c r="D214" s="9" t="str">
        <f>"Q" &amp;ROUNDUP(MONTH(SalesDataTable[[#This Row],[Order Date]]),0)</f>
        <v>Q2</v>
      </c>
      <c r="E214" s="9">
        <f>MONTH(SalesDataTable[[#This Row],[Order Date]])</f>
        <v>2</v>
      </c>
      <c r="F214" s="8" t="str">
        <f>TEXT(SalesDataTable[[#This Row],[Order Date]],"mmm")</f>
        <v>Feb</v>
      </c>
      <c r="G214" s="8" t="s">
        <v>11</v>
      </c>
      <c r="H214" s="8" t="s">
        <v>18</v>
      </c>
      <c r="I214" s="8" t="s">
        <v>2</v>
      </c>
      <c r="J214" s="8" t="s">
        <v>13</v>
      </c>
      <c r="K214" s="8" t="s">
        <v>4</v>
      </c>
      <c r="L214" s="8" t="s">
        <v>30</v>
      </c>
      <c r="M214" s="3">
        <v>2</v>
      </c>
      <c r="N214" s="10">
        <v>101.77</v>
      </c>
      <c r="O214" s="11">
        <v>0</v>
      </c>
      <c r="P214" s="10">
        <v>51.34</v>
      </c>
      <c r="Q214" s="10">
        <f t="shared" si="12"/>
        <v>203.54</v>
      </c>
      <c r="R214" s="10">
        <f t="shared" si="13"/>
        <v>102.68</v>
      </c>
      <c r="S214" s="10">
        <f t="shared" si="14"/>
        <v>100.85999999999999</v>
      </c>
      <c r="T214" s="2">
        <f t="shared" si="15"/>
        <v>0.49552913432249185</v>
      </c>
      <c r="U214" s="3">
        <f>YEAR(SalesDataTable[[#This Row],[Order Date]])</f>
        <v>2026</v>
      </c>
      <c r="V214" s="2" t="str">
        <f>"Q"&amp;ROUNDUP(MONTH(SalesDataTable[[#This Row],[Order Date]])/3,0)</f>
        <v>Q1</v>
      </c>
      <c r="W214" s="3">
        <f>MONTH(SalesDataTable[[#This Row],[Order Date]])</f>
        <v>2</v>
      </c>
      <c r="X214" s="2" t="str">
        <f>TEXT(SalesDataTable[[#This Row],[Order Date]],"mmm")</f>
        <v>Feb</v>
      </c>
    </row>
    <row r="215" spans="1:24" ht="15.6">
      <c r="A215" s="6">
        <v>2714</v>
      </c>
      <c r="B215" s="7">
        <v>46069</v>
      </c>
      <c r="C215" s="8">
        <f>YEAR(SalesDataTable[[#This Row],[Order Date]])</f>
        <v>2026</v>
      </c>
      <c r="D215" s="9" t="str">
        <f>"Q" &amp;ROUNDUP(MONTH(SalesDataTable[[#This Row],[Order Date]]),0)</f>
        <v>Q2</v>
      </c>
      <c r="E215" s="9">
        <f>MONTH(SalesDataTable[[#This Row],[Order Date]])</f>
        <v>2</v>
      </c>
      <c r="F215" s="8" t="str">
        <f>TEXT(SalesDataTable[[#This Row],[Order Date]],"mmm")</f>
        <v>Feb</v>
      </c>
      <c r="G215" s="8" t="s">
        <v>0</v>
      </c>
      <c r="H215" s="8" t="s">
        <v>50</v>
      </c>
      <c r="I215" s="8" t="s">
        <v>2</v>
      </c>
      <c r="J215" s="8" t="s">
        <v>16</v>
      </c>
      <c r="K215" s="8" t="s">
        <v>9</v>
      </c>
      <c r="L215" s="8" t="s">
        <v>37</v>
      </c>
      <c r="M215" s="3">
        <v>3</v>
      </c>
      <c r="N215" s="10">
        <v>153.24</v>
      </c>
      <c r="O215" s="11">
        <v>0.15</v>
      </c>
      <c r="P215" s="10">
        <v>77.61</v>
      </c>
      <c r="Q215" s="10">
        <f t="shared" si="12"/>
        <v>390.762</v>
      </c>
      <c r="R215" s="10">
        <f t="shared" si="13"/>
        <v>232.82999999999998</v>
      </c>
      <c r="S215" s="10">
        <f t="shared" si="14"/>
        <v>157.93200000000002</v>
      </c>
      <c r="T215" s="2">
        <f t="shared" si="15"/>
        <v>0.40416417154175693</v>
      </c>
      <c r="U215" s="3">
        <f>YEAR(SalesDataTable[[#This Row],[Order Date]])</f>
        <v>2026</v>
      </c>
      <c r="V215" s="2" t="str">
        <f>"Q"&amp;ROUNDUP(MONTH(SalesDataTable[[#This Row],[Order Date]])/3,0)</f>
        <v>Q1</v>
      </c>
      <c r="W215" s="3">
        <f>MONTH(SalesDataTable[[#This Row],[Order Date]])</f>
        <v>2</v>
      </c>
      <c r="X215" s="2" t="str">
        <f>TEXT(SalesDataTable[[#This Row],[Order Date]],"mmm")</f>
        <v>Feb</v>
      </c>
    </row>
    <row r="216" spans="1:24" ht="15.6">
      <c r="A216" s="6">
        <v>2753</v>
      </c>
      <c r="B216" s="7">
        <v>46069</v>
      </c>
      <c r="C216" s="8">
        <f>YEAR(SalesDataTable[[#This Row],[Order Date]])</f>
        <v>2026</v>
      </c>
      <c r="D216" s="9" t="str">
        <f>"Q" &amp;ROUNDUP(MONTH(SalesDataTable[[#This Row],[Order Date]]),0)</f>
        <v>Q2</v>
      </c>
      <c r="E216" s="9">
        <f>MONTH(SalesDataTable[[#This Row],[Order Date]])</f>
        <v>2</v>
      </c>
      <c r="F216" s="8" t="str">
        <f>TEXT(SalesDataTable[[#This Row],[Order Date]],"mmm")</f>
        <v>Feb</v>
      </c>
      <c r="G216" s="8" t="s">
        <v>20</v>
      </c>
      <c r="H216" s="8" t="s">
        <v>21</v>
      </c>
      <c r="I216" s="8" t="s">
        <v>28</v>
      </c>
      <c r="J216" s="8" t="s">
        <v>3</v>
      </c>
      <c r="K216" s="8" t="s">
        <v>9</v>
      </c>
      <c r="L216" s="8" t="s">
        <v>17</v>
      </c>
      <c r="M216" s="3">
        <v>1</v>
      </c>
      <c r="N216" s="10">
        <v>140.47</v>
      </c>
      <c r="O216" s="11">
        <v>0</v>
      </c>
      <c r="P216" s="10">
        <v>79.66</v>
      </c>
      <c r="Q216" s="10">
        <f t="shared" si="12"/>
        <v>140.47</v>
      </c>
      <c r="R216" s="10">
        <f t="shared" si="13"/>
        <v>79.66</v>
      </c>
      <c r="S216" s="10">
        <f t="shared" si="14"/>
        <v>60.81</v>
      </c>
      <c r="T216" s="2">
        <f t="shared" si="15"/>
        <v>0.43290382288033036</v>
      </c>
      <c r="U216" s="3">
        <f>YEAR(SalesDataTable[[#This Row],[Order Date]])</f>
        <v>2026</v>
      </c>
      <c r="V216" s="2" t="str">
        <f>"Q"&amp;ROUNDUP(MONTH(SalesDataTable[[#This Row],[Order Date]])/3,0)</f>
        <v>Q1</v>
      </c>
      <c r="W216" s="3">
        <f>MONTH(SalesDataTable[[#This Row],[Order Date]])</f>
        <v>2</v>
      </c>
      <c r="X216" s="2" t="str">
        <f>TEXT(SalesDataTable[[#This Row],[Order Date]],"mmm")</f>
        <v>Feb</v>
      </c>
    </row>
    <row r="217" spans="1:24" ht="15.6">
      <c r="A217" s="6">
        <v>3901</v>
      </c>
      <c r="B217" s="7">
        <v>46069</v>
      </c>
      <c r="C217" s="8">
        <f>YEAR(SalesDataTable[[#This Row],[Order Date]])</f>
        <v>2026</v>
      </c>
      <c r="D217" s="9" t="str">
        <f>"Q" &amp;ROUNDUP(MONTH(SalesDataTable[[#This Row],[Order Date]]),0)</f>
        <v>Q2</v>
      </c>
      <c r="E217" s="9">
        <f>MONTH(SalesDataTable[[#This Row],[Order Date]])</f>
        <v>2</v>
      </c>
      <c r="F217" s="8" t="str">
        <f>TEXT(SalesDataTable[[#This Row],[Order Date]],"mmm")</f>
        <v>Feb</v>
      </c>
      <c r="G217" s="8" t="s">
        <v>20</v>
      </c>
      <c r="H217" s="8" t="s">
        <v>31</v>
      </c>
      <c r="I217" s="8" t="s">
        <v>19</v>
      </c>
      <c r="J217" s="8" t="s">
        <v>13</v>
      </c>
      <c r="K217" s="8" t="s">
        <v>9</v>
      </c>
      <c r="L217" s="8" t="s">
        <v>46</v>
      </c>
      <c r="M217" s="3">
        <v>4</v>
      </c>
      <c r="N217" s="10">
        <v>70.67</v>
      </c>
      <c r="O217" s="11">
        <v>0.05</v>
      </c>
      <c r="P217" s="10">
        <v>32.96</v>
      </c>
      <c r="Q217" s="10">
        <f t="shared" si="12"/>
        <v>268.54599999999999</v>
      </c>
      <c r="R217" s="10">
        <f t="shared" si="13"/>
        <v>131.84</v>
      </c>
      <c r="S217" s="10">
        <f t="shared" si="14"/>
        <v>136.70599999999999</v>
      </c>
      <c r="T217" s="2">
        <f t="shared" si="15"/>
        <v>0.50905990035226734</v>
      </c>
      <c r="U217" s="3">
        <f>YEAR(SalesDataTable[[#This Row],[Order Date]])</f>
        <v>2026</v>
      </c>
      <c r="V217" s="2" t="str">
        <f>"Q"&amp;ROUNDUP(MONTH(SalesDataTable[[#This Row],[Order Date]])/3,0)</f>
        <v>Q1</v>
      </c>
      <c r="W217" s="3">
        <f>MONTH(SalesDataTable[[#This Row],[Order Date]])</f>
        <v>2</v>
      </c>
      <c r="X217" s="2" t="str">
        <f>TEXT(SalesDataTable[[#This Row],[Order Date]],"mmm")</f>
        <v>Feb</v>
      </c>
    </row>
    <row r="218" spans="1:24" ht="15.6">
      <c r="A218" s="6">
        <v>594</v>
      </c>
      <c r="B218" s="7">
        <v>46070</v>
      </c>
      <c r="C218" s="8">
        <f>YEAR(SalesDataTable[[#This Row],[Order Date]])</f>
        <v>2026</v>
      </c>
      <c r="D218" s="9" t="str">
        <f>"Q" &amp;ROUNDUP(MONTH(SalesDataTable[[#This Row],[Order Date]]),0)</f>
        <v>Q2</v>
      </c>
      <c r="E218" s="9">
        <f>MONTH(SalesDataTable[[#This Row],[Order Date]])</f>
        <v>2</v>
      </c>
      <c r="F218" s="8" t="str">
        <f>TEXT(SalesDataTable[[#This Row],[Order Date]],"mmm")</f>
        <v>Feb</v>
      </c>
      <c r="G218" s="8" t="s">
        <v>0</v>
      </c>
      <c r="H218" s="8" t="s">
        <v>50</v>
      </c>
      <c r="I218" s="8" t="s">
        <v>19</v>
      </c>
      <c r="J218" s="8" t="s">
        <v>16</v>
      </c>
      <c r="K218" s="8" t="s">
        <v>14</v>
      </c>
      <c r="L218" s="8" t="s">
        <v>44</v>
      </c>
      <c r="M218" s="3">
        <v>3</v>
      </c>
      <c r="N218" s="10">
        <v>134.91</v>
      </c>
      <c r="O218" s="11">
        <v>0</v>
      </c>
      <c r="P218" s="10">
        <v>67.69</v>
      </c>
      <c r="Q218" s="10">
        <f t="shared" si="12"/>
        <v>404.73</v>
      </c>
      <c r="R218" s="10">
        <f t="shared" si="13"/>
        <v>203.07</v>
      </c>
      <c r="S218" s="10">
        <f t="shared" si="14"/>
        <v>201.66000000000003</v>
      </c>
      <c r="T218" s="2">
        <f t="shared" si="15"/>
        <v>0.49825809799125348</v>
      </c>
      <c r="U218" s="3">
        <f>YEAR(SalesDataTable[[#This Row],[Order Date]])</f>
        <v>2026</v>
      </c>
      <c r="V218" s="2" t="str">
        <f>"Q"&amp;ROUNDUP(MONTH(SalesDataTable[[#This Row],[Order Date]])/3,0)</f>
        <v>Q1</v>
      </c>
      <c r="W218" s="3">
        <f>MONTH(SalesDataTable[[#This Row],[Order Date]])</f>
        <v>2</v>
      </c>
      <c r="X218" s="2" t="str">
        <f>TEXT(SalesDataTable[[#This Row],[Order Date]],"mmm")</f>
        <v>Feb</v>
      </c>
    </row>
    <row r="219" spans="1:24" ht="15.6">
      <c r="A219" s="6">
        <v>624</v>
      </c>
      <c r="B219" s="7">
        <v>46070</v>
      </c>
      <c r="C219" s="8">
        <f>YEAR(SalesDataTable[[#This Row],[Order Date]])</f>
        <v>2026</v>
      </c>
      <c r="D219" s="9" t="str">
        <f>"Q" &amp;ROUNDUP(MONTH(SalesDataTable[[#This Row],[Order Date]]),0)</f>
        <v>Q2</v>
      </c>
      <c r="E219" s="9">
        <f>MONTH(SalesDataTable[[#This Row],[Order Date]])</f>
        <v>2</v>
      </c>
      <c r="F219" s="8" t="str">
        <f>TEXT(SalesDataTable[[#This Row],[Order Date]],"mmm")</f>
        <v>Feb</v>
      </c>
      <c r="G219" s="8" t="s">
        <v>11</v>
      </c>
      <c r="H219" s="8" t="s">
        <v>12</v>
      </c>
      <c r="I219" s="8" t="s">
        <v>2</v>
      </c>
      <c r="J219" s="8" t="s">
        <v>16</v>
      </c>
      <c r="K219" s="8" t="s">
        <v>9</v>
      </c>
      <c r="L219" s="8" t="s">
        <v>46</v>
      </c>
      <c r="M219" s="3">
        <v>1</v>
      </c>
      <c r="N219" s="10">
        <v>70.86</v>
      </c>
      <c r="O219" s="11">
        <v>0.1</v>
      </c>
      <c r="P219" s="10">
        <v>33.299999999999997</v>
      </c>
      <c r="Q219" s="10">
        <f t="shared" si="12"/>
        <v>63.774000000000001</v>
      </c>
      <c r="R219" s="10">
        <f t="shared" si="13"/>
        <v>33.299999999999997</v>
      </c>
      <c r="S219" s="10">
        <f t="shared" si="14"/>
        <v>30.474000000000004</v>
      </c>
      <c r="T219" s="2">
        <f t="shared" si="15"/>
        <v>0.47784363533728486</v>
      </c>
      <c r="U219" s="3">
        <f>YEAR(SalesDataTable[[#This Row],[Order Date]])</f>
        <v>2026</v>
      </c>
      <c r="V219" s="2" t="str">
        <f>"Q"&amp;ROUNDUP(MONTH(SalesDataTable[[#This Row],[Order Date]])/3,0)</f>
        <v>Q1</v>
      </c>
      <c r="W219" s="3">
        <f>MONTH(SalesDataTable[[#This Row],[Order Date]])</f>
        <v>2</v>
      </c>
      <c r="X219" s="2" t="str">
        <f>TEXT(SalesDataTable[[#This Row],[Order Date]],"mmm")</f>
        <v>Feb</v>
      </c>
    </row>
    <row r="220" spans="1:24" ht="15.6">
      <c r="A220" s="6">
        <v>1013</v>
      </c>
      <c r="B220" s="7">
        <v>46070</v>
      </c>
      <c r="C220" s="8">
        <f>YEAR(SalesDataTable[[#This Row],[Order Date]])</f>
        <v>2026</v>
      </c>
      <c r="D220" s="9" t="str">
        <f>"Q" &amp;ROUNDUP(MONTH(SalesDataTable[[#This Row],[Order Date]]),0)</f>
        <v>Q2</v>
      </c>
      <c r="E220" s="9">
        <f>MONTH(SalesDataTable[[#This Row],[Order Date]])</f>
        <v>2</v>
      </c>
      <c r="F220" s="8" t="str">
        <f>TEXT(SalesDataTable[[#This Row],[Order Date]],"mmm")</f>
        <v>Feb</v>
      </c>
      <c r="G220" s="8" t="s">
        <v>6</v>
      </c>
      <c r="H220" s="8" t="s">
        <v>43</v>
      </c>
      <c r="I220" s="8" t="s">
        <v>19</v>
      </c>
      <c r="J220" s="8" t="s">
        <v>13</v>
      </c>
      <c r="K220" s="8" t="s">
        <v>4</v>
      </c>
      <c r="L220" s="8" t="s">
        <v>30</v>
      </c>
      <c r="M220" s="3">
        <v>1</v>
      </c>
      <c r="N220" s="10">
        <v>104.35</v>
      </c>
      <c r="O220" s="11">
        <v>0</v>
      </c>
      <c r="P220" s="10">
        <v>51.49</v>
      </c>
      <c r="Q220" s="10">
        <f t="shared" si="12"/>
        <v>104.35</v>
      </c>
      <c r="R220" s="10">
        <f t="shared" si="13"/>
        <v>51.49</v>
      </c>
      <c r="S220" s="10">
        <f t="shared" si="14"/>
        <v>52.859999999999992</v>
      </c>
      <c r="T220" s="2">
        <f t="shared" si="15"/>
        <v>0.50656444657402966</v>
      </c>
      <c r="U220" s="3">
        <f>YEAR(SalesDataTable[[#This Row],[Order Date]])</f>
        <v>2026</v>
      </c>
      <c r="V220" s="2" t="str">
        <f>"Q"&amp;ROUNDUP(MONTH(SalesDataTable[[#This Row],[Order Date]])/3,0)</f>
        <v>Q1</v>
      </c>
      <c r="W220" s="3">
        <f>MONTH(SalesDataTable[[#This Row],[Order Date]])</f>
        <v>2</v>
      </c>
      <c r="X220" s="2" t="str">
        <f>TEXT(SalesDataTable[[#This Row],[Order Date]],"mmm")</f>
        <v>Feb</v>
      </c>
    </row>
    <row r="221" spans="1:24" ht="15.6">
      <c r="A221" s="6">
        <v>1100</v>
      </c>
      <c r="B221" s="7">
        <v>46070</v>
      </c>
      <c r="C221" s="8">
        <f>YEAR(SalesDataTable[[#This Row],[Order Date]])</f>
        <v>2026</v>
      </c>
      <c r="D221" s="9" t="str">
        <f>"Q" &amp;ROUNDUP(MONTH(SalesDataTable[[#This Row],[Order Date]]),0)</f>
        <v>Q2</v>
      </c>
      <c r="E221" s="9">
        <f>MONTH(SalesDataTable[[#This Row],[Order Date]])</f>
        <v>2</v>
      </c>
      <c r="F221" s="8" t="str">
        <f>TEXT(SalesDataTable[[#This Row],[Order Date]],"mmm")</f>
        <v>Feb</v>
      </c>
      <c r="G221" s="8" t="s">
        <v>20</v>
      </c>
      <c r="H221" s="8" t="s">
        <v>33</v>
      </c>
      <c r="I221" s="8" t="s">
        <v>2</v>
      </c>
      <c r="J221" s="8" t="s">
        <v>3</v>
      </c>
      <c r="K221" s="8" t="s">
        <v>34</v>
      </c>
      <c r="L221" s="8" t="s">
        <v>38</v>
      </c>
      <c r="M221" s="3">
        <v>2</v>
      </c>
      <c r="N221" s="10">
        <v>120.48</v>
      </c>
      <c r="O221" s="11">
        <v>0</v>
      </c>
      <c r="P221" s="10">
        <v>70.680000000000007</v>
      </c>
      <c r="Q221" s="10">
        <f t="shared" si="12"/>
        <v>240.96</v>
      </c>
      <c r="R221" s="10">
        <f t="shared" si="13"/>
        <v>141.36000000000001</v>
      </c>
      <c r="S221" s="10">
        <f t="shared" si="14"/>
        <v>99.6</v>
      </c>
      <c r="T221" s="2">
        <f t="shared" si="15"/>
        <v>0.4133466135458167</v>
      </c>
      <c r="U221" s="3">
        <f>YEAR(SalesDataTable[[#This Row],[Order Date]])</f>
        <v>2026</v>
      </c>
      <c r="V221" s="2" t="str">
        <f>"Q"&amp;ROUNDUP(MONTH(SalesDataTable[[#This Row],[Order Date]])/3,0)</f>
        <v>Q1</v>
      </c>
      <c r="W221" s="3">
        <f>MONTH(SalesDataTable[[#This Row],[Order Date]])</f>
        <v>2</v>
      </c>
      <c r="X221" s="2" t="str">
        <f>TEXT(SalesDataTable[[#This Row],[Order Date]],"mmm")</f>
        <v>Feb</v>
      </c>
    </row>
    <row r="222" spans="1:24" ht="15.6">
      <c r="A222" s="6">
        <v>2353</v>
      </c>
      <c r="B222" s="7">
        <v>46070</v>
      </c>
      <c r="C222" s="8">
        <f>YEAR(SalesDataTable[[#This Row],[Order Date]])</f>
        <v>2026</v>
      </c>
      <c r="D222" s="9" t="str">
        <f>"Q" &amp;ROUNDUP(MONTH(SalesDataTable[[#This Row],[Order Date]]),0)</f>
        <v>Q2</v>
      </c>
      <c r="E222" s="9">
        <f>MONTH(SalesDataTable[[#This Row],[Order Date]])</f>
        <v>2</v>
      </c>
      <c r="F222" s="8" t="str">
        <f>TEXT(SalesDataTable[[#This Row],[Order Date]],"mmm")</f>
        <v>Feb</v>
      </c>
      <c r="G222" s="8" t="s">
        <v>6</v>
      </c>
      <c r="H222" s="8" t="s">
        <v>43</v>
      </c>
      <c r="I222" s="8" t="s">
        <v>2</v>
      </c>
      <c r="J222" s="8" t="s">
        <v>3</v>
      </c>
      <c r="K222" s="8" t="s">
        <v>23</v>
      </c>
      <c r="L222" s="8" t="s">
        <v>24</v>
      </c>
      <c r="M222" s="3">
        <v>1</v>
      </c>
      <c r="N222" s="10">
        <v>339.52</v>
      </c>
      <c r="O222" s="11">
        <v>0.1</v>
      </c>
      <c r="P222" s="10">
        <v>191.19</v>
      </c>
      <c r="Q222" s="10">
        <f t="shared" si="12"/>
        <v>305.56799999999998</v>
      </c>
      <c r="R222" s="10">
        <f t="shared" si="13"/>
        <v>191.19</v>
      </c>
      <c r="S222" s="10">
        <f t="shared" si="14"/>
        <v>114.37799999999999</v>
      </c>
      <c r="T222" s="2">
        <f t="shared" si="15"/>
        <v>0.3743127552623311</v>
      </c>
      <c r="U222" s="3">
        <f>YEAR(SalesDataTable[[#This Row],[Order Date]])</f>
        <v>2026</v>
      </c>
      <c r="V222" s="2" t="str">
        <f>"Q"&amp;ROUNDUP(MONTH(SalesDataTable[[#This Row],[Order Date]])/3,0)</f>
        <v>Q1</v>
      </c>
      <c r="W222" s="3">
        <f>MONTH(SalesDataTable[[#This Row],[Order Date]])</f>
        <v>2</v>
      </c>
      <c r="X222" s="2" t="str">
        <f>TEXT(SalesDataTable[[#This Row],[Order Date]],"mmm")</f>
        <v>Feb</v>
      </c>
    </row>
    <row r="223" spans="1:24" ht="15.6">
      <c r="A223" s="6">
        <v>3020</v>
      </c>
      <c r="B223" s="7">
        <v>46070</v>
      </c>
      <c r="C223" s="8">
        <f>YEAR(SalesDataTable[[#This Row],[Order Date]])</f>
        <v>2026</v>
      </c>
      <c r="D223" s="9" t="str">
        <f>"Q" &amp;ROUNDUP(MONTH(SalesDataTable[[#This Row],[Order Date]]),0)</f>
        <v>Q2</v>
      </c>
      <c r="E223" s="9">
        <f>MONTH(SalesDataTable[[#This Row],[Order Date]])</f>
        <v>2</v>
      </c>
      <c r="F223" s="8" t="str">
        <f>TEXT(SalesDataTable[[#This Row],[Order Date]],"mmm")</f>
        <v>Feb</v>
      </c>
      <c r="G223" s="8" t="s">
        <v>6</v>
      </c>
      <c r="H223" s="8" t="s">
        <v>49</v>
      </c>
      <c r="I223" s="8" t="s">
        <v>8</v>
      </c>
      <c r="J223" s="8" t="s">
        <v>16</v>
      </c>
      <c r="K223" s="8" t="s">
        <v>9</v>
      </c>
      <c r="L223" s="8" t="s">
        <v>37</v>
      </c>
      <c r="M223" s="3">
        <v>5</v>
      </c>
      <c r="N223" s="10">
        <v>154.72999999999999</v>
      </c>
      <c r="O223" s="11">
        <v>0.1</v>
      </c>
      <c r="P223" s="10">
        <v>77.42</v>
      </c>
      <c r="Q223" s="10">
        <f t="shared" si="12"/>
        <v>696.28499999999997</v>
      </c>
      <c r="R223" s="10">
        <f t="shared" si="13"/>
        <v>387.1</v>
      </c>
      <c r="S223" s="10">
        <f t="shared" si="14"/>
        <v>309.18499999999995</v>
      </c>
      <c r="T223" s="2">
        <f t="shared" si="15"/>
        <v>0.44404949122844806</v>
      </c>
      <c r="U223" s="3">
        <f>YEAR(SalesDataTable[[#This Row],[Order Date]])</f>
        <v>2026</v>
      </c>
      <c r="V223" s="2" t="str">
        <f>"Q"&amp;ROUNDUP(MONTH(SalesDataTable[[#This Row],[Order Date]])/3,0)</f>
        <v>Q1</v>
      </c>
      <c r="W223" s="3">
        <f>MONTH(SalesDataTable[[#This Row],[Order Date]])</f>
        <v>2</v>
      </c>
      <c r="X223" s="2" t="str">
        <f>TEXT(SalesDataTable[[#This Row],[Order Date]],"mmm")</f>
        <v>Feb</v>
      </c>
    </row>
    <row r="224" spans="1:24" ht="15.6">
      <c r="A224" s="6">
        <v>3227</v>
      </c>
      <c r="B224" s="7">
        <v>46070</v>
      </c>
      <c r="C224" s="8">
        <f>YEAR(SalesDataTable[[#This Row],[Order Date]])</f>
        <v>2026</v>
      </c>
      <c r="D224" s="9" t="str">
        <f>"Q" &amp;ROUNDUP(MONTH(SalesDataTable[[#This Row],[Order Date]]),0)</f>
        <v>Q2</v>
      </c>
      <c r="E224" s="9">
        <f>MONTH(SalesDataTable[[#This Row],[Order Date]])</f>
        <v>2</v>
      </c>
      <c r="F224" s="8" t="str">
        <f>TEXT(SalesDataTable[[#This Row],[Order Date]],"mmm")</f>
        <v>Feb</v>
      </c>
      <c r="G224" s="8" t="s">
        <v>11</v>
      </c>
      <c r="H224" s="8" t="s">
        <v>25</v>
      </c>
      <c r="I224" s="8" t="s">
        <v>19</v>
      </c>
      <c r="J224" s="8" t="s">
        <v>16</v>
      </c>
      <c r="K224" s="8" t="s">
        <v>9</v>
      </c>
      <c r="L224" s="8" t="s">
        <v>10</v>
      </c>
      <c r="M224" s="3">
        <v>4</v>
      </c>
      <c r="N224" s="10">
        <v>93.98</v>
      </c>
      <c r="O224" s="11">
        <v>0.05</v>
      </c>
      <c r="P224" s="10">
        <v>44.6</v>
      </c>
      <c r="Q224" s="10">
        <f t="shared" si="12"/>
        <v>357.12400000000002</v>
      </c>
      <c r="R224" s="10">
        <f t="shared" si="13"/>
        <v>178.4</v>
      </c>
      <c r="S224" s="10">
        <f t="shared" si="14"/>
        <v>178.72400000000002</v>
      </c>
      <c r="T224" s="2">
        <f t="shared" si="15"/>
        <v>0.50045362395134463</v>
      </c>
      <c r="U224" s="3">
        <f>YEAR(SalesDataTable[[#This Row],[Order Date]])</f>
        <v>2026</v>
      </c>
      <c r="V224" s="2" t="str">
        <f>"Q"&amp;ROUNDUP(MONTH(SalesDataTable[[#This Row],[Order Date]])/3,0)</f>
        <v>Q1</v>
      </c>
      <c r="W224" s="3">
        <f>MONTH(SalesDataTable[[#This Row],[Order Date]])</f>
        <v>2</v>
      </c>
      <c r="X224" s="2" t="str">
        <f>TEXT(SalesDataTable[[#This Row],[Order Date]],"mmm")</f>
        <v>Feb</v>
      </c>
    </row>
    <row r="225" spans="1:24" ht="15.6">
      <c r="A225" s="6">
        <v>3530</v>
      </c>
      <c r="B225" s="7">
        <v>46070</v>
      </c>
      <c r="C225" s="8">
        <f>YEAR(SalesDataTable[[#This Row],[Order Date]])</f>
        <v>2026</v>
      </c>
      <c r="D225" s="9" t="str">
        <f>"Q" &amp;ROUNDUP(MONTH(SalesDataTable[[#This Row],[Order Date]]),0)</f>
        <v>Q2</v>
      </c>
      <c r="E225" s="9">
        <f>MONTH(SalesDataTable[[#This Row],[Order Date]])</f>
        <v>2</v>
      </c>
      <c r="F225" s="8" t="str">
        <f>TEXT(SalesDataTable[[#This Row],[Order Date]],"mmm")</f>
        <v>Feb</v>
      </c>
      <c r="G225" s="8" t="s">
        <v>0</v>
      </c>
      <c r="H225" s="8" t="s">
        <v>1</v>
      </c>
      <c r="I225" s="8" t="s">
        <v>2</v>
      </c>
      <c r="J225" s="8" t="s">
        <v>13</v>
      </c>
      <c r="K225" s="8" t="s">
        <v>23</v>
      </c>
      <c r="L225" s="8" t="s">
        <v>24</v>
      </c>
      <c r="M225" s="3">
        <v>2</v>
      </c>
      <c r="N225" s="10">
        <v>336.83</v>
      </c>
      <c r="O225" s="11">
        <v>0</v>
      </c>
      <c r="P225" s="10">
        <v>194.42</v>
      </c>
      <c r="Q225" s="10">
        <f t="shared" si="12"/>
        <v>673.66</v>
      </c>
      <c r="R225" s="10">
        <f t="shared" si="13"/>
        <v>388.84</v>
      </c>
      <c r="S225" s="10">
        <f t="shared" si="14"/>
        <v>284.82</v>
      </c>
      <c r="T225" s="2">
        <f t="shared" si="15"/>
        <v>0.42279488169106078</v>
      </c>
      <c r="U225" s="3">
        <f>YEAR(SalesDataTable[[#This Row],[Order Date]])</f>
        <v>2026</v>
      </c>
      <c r="V225" s="2" t="str">
        <f>"Q"&amp;ROUNDUP(MONTH(SalesDataTable[[#This Row],[Order Date]])/3,0)</f>
        <v>Q1</v>
      </c>
      <c r="W225" s="3">
        <f>MONTH(SalesDataTable[[#This Row],[Order Date]])</f>
        <v>2</v>
      </c>
      <c r="X225" s="2" t="str">
        <f>TEXT(SalesDataTable[[#This Row],[Order Date]],"mmm")</f>
        <v>Feb</v>
      </c>
    </row>
    <row r="226" spans="1:24" ht="15.6">
      <c r="A226" s="6">
        <v>6</v>
      </c>
      <c r="B226" s="7">
        <v>46071</v>
      </c>
      <c r="C226" s="8">
        <f>YEAR(SalesDataTable[[#This Row],[Order Date]])</f>
        <v>2026</v>
      </c>
      <c r="D226" s="9" t="str">
        <f>"Q" &amp;ROUNDUP(MONTH(SalesDataTable[[#This Row],[Order Date]]),0)</f>
        <v>Q2</v>
      </c>
      <c r="E226" s="9">
        <f>MONTH(SalesDataTable[[#This Row],[Order Date]])</f>
        <v>2</v>
      </c>
      <c r="F226" s="8" t="str">
        <f>TEXT(SalesDataTable[[#This Row],[Order Date]],"mmm")</f>
        <v>Feb</v>
      </c>
      <c r="G226" s="8" t="s">
        <v>20</v>
      </c>
      <c r="H226" s="8" t="s">
        <v>33</v>
      </c>
      <c r="I226" s="8" t="s">
        <v>19</v>
      </c>
      <c r="J226" s="8" t="s">
        <v>3</v>
      </c>
      <c r="K226" s="8" t="s">
        <v>23</v>
      </c>
      <c r="L226" s="8" t="s">
        <v>24</v>
      </c>
      <c r="M226" s="3">
        <v>1</v>
      </c>
      <c r="N226" s="10">
        <v>338.93</v>
      </c>
      <c r="O226" s="11">
        <v>0</v>
      </c>
      <c r="P226" s="10">
        <v>197.92</v>
      </c>
      <c r="Q226" s="10">
        <f t="shared" si="12"/>
        <v>338.93</v>
      </c>
      <c r="R226" s="10">
        <f t="shared" si="13"/>
        <v>197.92</v>
      </c>
      <c r="S226" s="10">
        <f t="shared" si="14"/>
        <v>141.01000000000002</v>
      </c>
      <c r="T226" s="2">
        <f t="shared" si="15"/>
        <v>0.41604461098161866</v>
      </c>
      <c r="U226" s="3">
        <f>YEAR(SalesDataTable[[#This Row],[Order Date]])</f>
        <v>2026</v>
      </c>
      <c r="V226" s="2" t="str">
        <f>"Q"&amp;ROUNDUP(MONTH(SalesDataTable[[#This Row],[Order Date]])/3,0)</f>
        <v>Q1</v>
      </c>
      <c r="W226" s="3">
        <f>MONTH(SalesDataTable[[#This Row],[Order Date]])</f>
        <v>2</v>
      </c>
      <c r="X226" s="2" t="str">
        <f>TEXT(SalesDataTable[[#This Row],[Order Date]],"mmm")</f>
        <v>Feb</v>
      </c>
    </row>
    <row r="227" spans="1:24" ht="15.6">
      <c r="A227" s="6">
        <v>2038</v>
      </c>
      <c r="B227" s="7">
        <v>46071</v>
      </c>
      <c r="C227" s="8">
        <f>YEAR(SalesDataTable[[#This Row],[Order Date]])</f>
        <v>2026</v>
      </c>
      <c r="D227" s="9" t="str">
        <f>"Q" &amp;ROUNDUP(MONTH(SalesDataTable[[#This Row],[Order Date]]),0)</f>
        <v>Q2</v>
      </c>
      <c r="E227" s="9">
        <f>MONTH(SalesDataTable[[#This Row],[Order Date]])</f>
        <v>2</v>
      </c>
      <c r="F227" s="8" t="str">
        <f>TEXT(SalesDataTable[[#This Row],[Order Date]],"mmm")</f>
        <v>Feb</v>
      </c>
      <c r="G227" s="8" t="s">
        <v>0</v>
      </c>
      <c r="H227" s="8" t="s">
        <v>36</v>
      </c>
      <c r="I227" s="8" t="s">
        <v>2</v>
      </c>
      <c r="J227" s="8" t="s">
        <v>13</v>
      </c>
      <c r="K227" s="8" t="s">
        <v>23</v>
      </c>
      <c r="L227" s="8" t="s">
        <v>51</v>
      </c>
      <c r="M227" s="3">
        <v>5</v>
      </c>
      <c r="N227" s="10">
        <v>122.72</v>
      </c>
      <c r="O227" s="11">
        <v>0</v>
      </c>
      <c r="P227" s="10">
        <v>62.41</v>
      </c>
      <c r="Q227" s="10">
        <f t="shared" si="12"/>
        <v>613.6</v>
      </c>
      <c r="R227" s="10">
        <f t="shared" si="13"/>
        <v>312.04999999999995</v>
      </c>
      <c r="S227" s="10">
        <f t="shared" si="14"/>
        <v>301.55000000000007</v>
      </c>
      <c r="T227" s="2">
        <f t="shared" si="15"/>
        <v>0.49144393741851378</v>
      </c>
      <c r="U227" s="3">
        <f>YEAR(SalesDataTable[[#This Row],[Order Date]])</f>
        <v>2026</v>
      </c>
      <c r="V227" s="2" t="str">
        <f>"Q"&amp;ROUNDUP(MONTH(SalesDataTable[[#This Row],[Order Date]])/3,0)</f>
        <v>Q1</v>
      </c>
      <c r="W227" s="3">
        <f>MONTH(SalesDataTable[[#This Row],[Order Date]])</f>
        <v>2</v>
      </c>
      <c r="X227" s="2" t="str">
        <f>TEXT(SalesDataTable[[#This Row],[Order Date]],"mmm")</f>
        <v>Feb</v>
      </c>
    </row>
    <row r="228" spans="1:24" ht="15.6">
      <c r="A228" s="6">
        <v>4104</v>
      </c>
      <c r="B228" s="7">
        <v>46071</v>
      </c>
      <c r="C228" s="8">
        <f>YEAR(SalesDataTable[[#This Row],[Order Date]])</f>
        <v>2026</v>
      </c>
      <c r="D228" s="9" t="str">
        <f>"Q" &amp;ROUNDUP(MONTH(SalesDataTable[[#This Row],[Order Date]]),0)</f>
        <v>Q2</v>
      </c>
      <c r="E228" s="9">
        <f>MONTH(SalesDataTable[[#This Row],[Order Date]])</f>
        <v>2</v>
      </c>
      <c r="F228" s="8" t="str">
        <f>TEXT(SalesDataTable[[#This Row],[Order Date]],"mmm")</f>
        <v>Feb</v>
      </c>
      <c r="G228" s="8" t="s">
        <v>20</v>
      </c>
      <c r="H228" s="8" t="s">
        <v>21</v>
      </c>
      <c r="I228" s="8" t="s">
        <v>2</v>
      </c>
      <c r="J228" s="8" t="s">
        <v>13</v>
      </c>
      <c r="K228" s="8" t="s">
        <v>14</v>
      </c>
      <c r="L228" s="8" t="s">
        <v>44</v>
      </c>
      <c r="M228" s="3">
        <v>4</v>
      </c>
      <c r="N228" s="10">
        <v>135.63</v>
      </c>
      <c r="O228" s="11">
        <v>0.05</v>
      </c>
      <c r="P228" s="10">
        <v>65.900000000000006</v>
      </c>
      <c r="Q228" s="10">
        <f t="shared" si="12"/>
        <v>515.39400000000001</v>
      </c>
      <c r="R228" s="10">
        <f t="shared" si="13"/>
        <v>263.60000000000002</v>
      </c>
      <c r="S228" s="10">
        <f t="shared" si="14"/>
        <v>251.79399999999998</v>
      </c>
      <c r="T228" s="2">
        <f t="shared" si="15"/>
        <v>0.4885466264644136</v>
      </c>
      <c r="U228" s="3">
        <f>YEAR(SalesDataTable[[#This Row],[Order Date]])</f>
        <v>2026</v>
      </c>
      <c r="V228" s="2" t="str">
        <f>"Q"&amp;ROUNDUP(MONTH(SalesDataTable[[#This Row],[Order Date]])/3,0)</f>
        <v>Q1</v>
      </c>
      <c r="W228" s="3">
        <f>MONTH(SalesDataTable[[#This Row],[Order Date]])</f>
        <v>2</v>
      </c>
      <c r="X228" s="2" t="str">
        <f>TEXT(SalesDataTable[[#This Row],[Order Date]],"mmm")</f>
        <v>Feb</v>
      </c>
    </row>
    <row r="229" spans="1:24" ht="15.6">
      <c r="A229" s="6">
        <v>1072</v>
      </c>
      <c r="B229" s="7">
        <v>46072</v>
      </c>
      <c r="C229" s="8">
        <f>YEAR(SalesDataTable[[#This Row],[Order Date]])</f>
        <v>2026</v>
      </c>
      <c r="D229" s="9" t="str">
        <f>"Q" &amp;ROUNDUP(MONTH(SalesDataTable[[#This Row],[Order Date]]),0)</f>
        <v>Q2</v>
      </c>
      <c r="E229" s="9">
        <f>MONTH(SalesDataTable[[#This Row],[Order Date]])</f>
        <v>2</v>
      </c>
      <c r="F229" s="8" t="str">
        <f>TEXT(SalesDataTable[[#This Row],[Order Date]],"mmm")</f>
        <v>Feb</v>
      </c>
      <c r="G229" s="8" t="s">
        <v>11</v>
      </c>
      <c r="H229" s="8" t="s">
        <v>52</v>
      </c>
      <c r="I229" s="8" t="s">
        <v>2</v>
      </c>
      <c r="J229" s="8" t="s">
        <v>3</v>
      </c>
      <c r="K229" s="8" t="s">
        <v>23</v>
      </c>
      <c r="L229" s="8" t="s">
        <v>40</v>
      </c>
      <c r="M229" s="3">
        <v>2</v>
      </c>
      <c r="N229" s="10">
        <v>81.34</v>
      </c>
      <c r="O229" s="11">
        <v>0.05</v>
      </c>
      <c r="P229" s="10">
        <v>40.64</v>
      </c>
      <c r="Q229" s="10">
        <f t="shared" si="12"/>
        <v>154.54599999999999</v>
      </c>
      <c r="R229" s="10">
        <f t="shared" si="13"/>
        <v>81.28</v>
      </c>
      <c r="S229" s="10">
        <f t="shared" si="14"/>
        <v>73.265999999999991</v>
      </c>
      <c r="T229" s="2">
        <f t="shared" si="15"/>
        <v>0.47407244445019603</v>
      </c>
      <c r="U229" s="3">
        <f>YEAR(SalesDataTable[[#This Row],[Order Date]])</f>
        <v>2026</v>
      </c>
      <c r="V229" s="2" t="str">
        <f>"Q"&amp;ROUNDUP(MONTH(SalesDataTable[[#This Row],[Order Date]])/3,0)</f>
        <v>Q1</v>
      </c>
      <c r="W229" s="3">
        <f>MONTH(SalesDataTable[[#This Row],[Order Date]])</f>
        <v>2</v>
      </c>
      <c r="X229" s="2" t="str">
        <f>TEXT(SalesDataTable[[#This Row],[Order Date]],"mmm")</f>
        <v>Feb</v>
      </c>
    </row>
    <row r="230" spans="1:24" ht="15.6">
      <c r="A230" s="6">
        <v>2435</v>
      </c>
      <c r="B230" s="7">
        <v>46072</v>
      </c>
      <c r="C230" s="8">
        <f>YEAR(SalesDataTable[[#This Row],[Order Date]])</f>
        <v>2026</v>
      </c>
      <c r="D230" s="9" t="str">
        <f>"Q" &amp;ROUNDUP(MONTH(SalesDataTable[[#This Row],[Order Date]]),0)</f>
        <v>Q2</v>
      </c>
      <c r="E230" s="9">
        <f>MONTH(SalesDataTable[[#This Row],[Order Date]])</f>
        <v>2</v>
      </c>
      <c r="F230" s="8" t="str">
        <f>TEXT(SalesDataTable[[#This Row],[Order Date]],"mmm")</f>
        <v>Feb</v>
      </c>
      <c r="G230" s="8" t="s">
        <v>11</v>
      </c>
      <c r="H230" s="8" t="s">
        <v>18</v>
      </c>
      <c r="I230" s="8" t="s">
        <v>2</v>
      </c>
      <c r="J230" s="8" t="s">
        <v>13</v>
      </c>
      <c r="K230" s="8" t="s">
        <v>4</v>
      </c>
      <c r="L230" s="8" t="s">
        <v>26</v>
      </c>
      <c r="M230" s="3">
        <v>1</v>
      </c>
      <c r="N230" s="10">
        <v>41.01</v>
      </c>
      <c r="O230" s="11">
        <v>0.05</v>
      </c>
      <c r="P230" s="10">
        <v>16.489999999999998</v>
      </c>
      <c r="Q230" s="10">
        <f t="shared" si="12"/>
        <v>38.959499999999998</v>
      </c>
      <c r="R230" s="10">
        <f t="shared" si="13"/>
        <v>16.489999999999998</v>
      </c>
      <c r="S230" s="10">
        <f t="shared" si="14"/>
        <v>22.4695</v>
      </c>
      <c r="T230" s="2">
        <f t="shared" si="15"/>
        <v>0.57673994789460847</v>
      </c>
      <c r="U230" s="3">
        <f>YEAR(SalesDataTable[[#This Row],[Order Date]])</f>
        <v>2026</v>
      </c>
      <c r="V230" s="2" t="str">
        <f>"Q"&amp;ROUNDUP(MONTH(SalesDataTable[[#This Row],[Order Date]])/3,0)</f>
        <v>Q1</v>
      </c>
      <c r="W230" s="3">
        <f>MONTH(SalesDataTable[[#This Row],[Order Date]])</f>
        <v>2</v>
      </c>
      <c r="X230" s="2" t="str">
        <f>TEXT(SalesDataTable[[#This Row],[Order Date]],"mmm")</f>
        <v>Feb</v>
      </c>
    </row>
    <row r="231" spans="1:24" ht="15.6">
      <c r="A231" s="6">
        <v>4476</v>
      </c>
      <c r="B231" s="7">
        <v>46072</v>
      </c>
      <c r="C231" s="8">
        <f>YEAR(SalesDataTable[[#This Row],[Order Date]])</f>
        <v>2026</v>
      </c>
      <c r="D231" s="9" t="str">
        <f>"Q" &amp;ROUNDUP(MONTH(SalesDataTable[[#This Row],[Order Date]]),0)</f>
        <v>Q2</v>
      </c>
      <c r="E231" s="9">
        <f>MONTH(SalesDataTable[[#This Row],[Order Date]])</f>
        <v>2</v>
      </c>
      <c r="F231" s="8" t="str">
        <f>TEXT(SalesDataTable[[#This Row],[Order Date]],"mmm")</f>
        <v>Feb</v>
      </c>
      <c r="G231" s="8" t="s">
        <v>6</v>
      </c>
      <c r="H231" s="8" t="s">
        <v>41</v>
      </c>
      <c r="I231" s="8" t="s">
        <v>28</v>
      </c>
      <c r="J231" s="8" t="s">
        <v>16</v>
      </c>
      <c r="K231" s="8" t="s">
        <v>9</v>
      </c>
      <c r="L231" s="8" t="s">
        <v>37</v>
      </c>
      <c r="M231" s="3">
        <v>2</v>
      </c>
      <c r="N231" s="10">
        <v>153.03</v>
      </c>
      <c r="O231" s="11">
        <v>0</v>
      </c>
      <c r="P231" s="10">
        <v>81.02</v>
      </c>
      <c r="Q231" s="10">
        <f t="shared" si="12"/>
        <v>306.06</v>
      </c>
      <c r="R231" s="10">
        <f t="shared" si="13"/>
        <v>162.04</v>
      </c>
      <c r="S231" s="10">
        <f t="shared" si="14"/>
        <v>144.02000000000001</v>
      </c>
      <c r="T231" s="2">
        <f t="shared" si="15"/>
        <v>0.47056132784421356</v>
      </c>
      <c r="U231" s="3">
        <f>YEAR(SalesDataTable[[#This Row],[Order Date]])</f>
        <v>2026</v>
      </c>
      <c r="V231" s="2" t="str">
        <f>"Q"&amp;ROUNDUP(MONTH(SalesDataTable[[#This Row],[Order Date]])/3,0)</f>
        <v>Q1</v>
      </c>
      <c r="W231" s="3">
        <f>MONTH(SalesDataTable[[#This Row],[Order Date]])</f>
        <v>2</v>
      </c>
      <c r="X231" s="2" t="str">
        <f>TEXT(SalesDataTable[[#This Row],[Order Date]],"mmm")</f>
        <v>Feb</v>
      </c>
    </row>
    <row r="232" spans="1:24" ht="15.6">
      <c r="A232" s="6">
        <v>174</v>
      </c>
      <c r="B232" s="7">
        <v>46073</v>
      </c>
      <c r="C232" s="8">
        <f>YEAR(SalesDataTable[[#This Row],[Order Date]])</f>
        <v>2026</v>
      </c>
      <c r="D232" s="9" t="str">
        <f>"Q" &amp;ROUNDUP(MONTH(SalesDataTable[[#This Row],[Order Date]]),0)</f>
        <v>Q2</v>
      </c>
      <c r="E232" s="9">
        <f>MONTH(SalesDataTable[[#This Row],[Order Date]])</f>
        <v>2</v>
      </c>
      <c r="F232" s="8" t="str">
        <f>TEXT(SalesDataTable[[#This Row],[Order Date]],"mmm")</f>
        <v>Feb</v>
      </c>
      <c r="G232" s="8" t="s">
        <v>6</v>
      </c>
      <c r="H232" s="8" t="s">
        <v>41</v>
      </c>
      <c r="I232" s="8" t="s">
        <v>2</v>
      </c>
      <c r="J232" s="8" t="s">
        <v>13</v>
      </c>
      <c r="K232" s="8" t="s">
        <v>34</v>
      </c>
      <c r="L232" s="8" t="s">
        <v>38</v>
      </c>
      <c r="M232" s="3">
        <v>2</v>
      </c>
      <c r="N232" s="10">
        <v>124.92</v>
      </c>
      <c r="O232" s="11">
        <v>0</v>
      </c>
      <c r="P232" s="10">
        <v>69.98</v>
      </c>
      <c r="Q232" s="10">
        <f t="shared" si="12"/>
        <v>249.84</v>
      </c>
      <c r="R232" s="10">
        <f t="shared" si="13"/>
        <v>139.96</v>
      </c>
      <c r="S232" s="10">
        <f t="shared" si="14"/>
        <v>109.88</v>
      </c>
      <c r="T232" s="2">
        <f t="shared" si="15"/>
        <v>0.43980147294268329</v>
      </c>
      <c r="U232" s="3">
        <f>YEAR(SalesDataTable[[#This Row],[Order Date]])</f>
        <v>2026</v>
      </c>
      <c r="V232" s="2" t="str">
        <f>"Q"&amp;ROUNDUP(MONTH(SalesDataTable[[#This Row],[Order Date]])/3,0)</f>
        <v>Q1</v>
      </c>
      <c r="W232" s="3">
        <f>MONTH(SalesDataTable[[#This Row],[Order Date]])</f>
        <v>2</v>
      </c>
      <c r="X232" s="2" t="str">
        <f>TEXT(SalesDataTable[[#This Row],[Order Date]],"mmm")</f>
        <v>Feb</v>
      </c>
    </row>
    <row r="233" spans="1:24" ht="15.6">
      <c r="A233" s="6">
        <v>304</v>
      </c>
      <c r="B233" s="7">
        <v>46073</v>
      </c>
      <c r="C233" s="8">
        <f>YEAR(SalesDataTable[[#This Row],[Order Date]])</f>
        <v>2026</v>
      </c>
      <c r="D233" s="9" t="str">
        <f>"Q" &amp;ROUNDUP(MONTH(SalesDataTable[[#This Row],[Order Date]]),0)</f>
        <v>Q2</v>
      </c>
      <c r="E233" s="9">
        <f>MONTH(SalesDataTable[[#This Row],[Order Date]])</f>
        <v>2</v>
      </c>
      <c r="F233" s="8" t="str">
        <f>TEXT(SalesDataTable[[#This Row],[Order Date]],"mmm")</f>
        <v>Feb</v>
      </c>
      <c r="G233" s="8" t="s">
        <v>6</v>
      </c>
      <c r="H233" s="8" t="s">
        <v>43</v>
      </c>
      <c r="I233" s="8" t="s">
        <v>2</v>
      </c>
      <c r="J233" s="8" t="s">
        <v>16</v>
      </c>
      <c r="K233" s="8" t="s">
        <v>14</v>
      </c>
      <c r="L233" s="8" t="s">
        <v>44</v>
      </c>
      <c r="M233" s="3">
        <v>2</v>
      </c>
      <c r="N233" s="10">
        <v>136.55000000000001</v>
      </c>
      <c r="O233" s="11">
        <v>0</v>
      </c>
      <c r="P233" s="10">
        <v>68.84</v>
      </c>
      <c r="Q233" s="10">
        <f t="shared" si="12"/>
        <v>273.10000000000002</v>
      </c>
      <c r="R233" s="10">
        <f t="shared" si="13"/>
        <v>137.68</v>
      </c>
      <c r="S233" s="10">
        <f t="shared" si="14"/>
        <v>135.42000000000002</v>
      </c>
      <c r="T233" s="2">
        <f t="shared" si="15"/>
        <v>0.49586232149395826</v>
      </c>
      <c r="U233" s="3">
        <f>YEAR(SalesDataTable[[#This Row],[Order Date]])</f>
        <v>2026</v>
      </c>
      <c r="V233" s="2" t="str">
        <f>"Q"&amp;ROUNDUP(MONTH(SalesDataTable[[#This Row],[Order Date]])/3,0)</f>
        <v>Q1</v>
      </c>
      <c r="W233" s="3">
        <f>MONTH(SalesDataTable[[#This Row],[Order Date]])</f>
        <v>2</v>
      </c>
      <c r="X233" s="2" t="str">
        <f>TEXT(SalesDataTable[[#This Row],[Order Date]],"mmm")</f>
        <v>Feb</v>
      </c>
    </row>
    <row r="234" spans="1:24" ht="15.6">
      <c r="A234" s="6">
        <v>404</v>
      </c>
      <c r="B234" s="7">
        <v>46073</v>
      </c>
      <c r="C234" s="8">
        <f>YEAR(SalesDataTable[[#This Row],[Order Date]])</f>
        <v>2026</v>
      </c>
      <c r="D234" s="9" t="str">
        <f>"Q" &amp;ROUNDUP(MONTH(SalesDataTable[[#This Row],[Order Date]]),0)</f>
        <v>Q2</v>
      </c>
      <c r="E234" s="9">
        <f>MONTH(SalesDataTable[[#This Row],[Order Date]])</f>
        <v>2</v>
      </c>
      <c r="F234" s="8" t="str">
        <f>TEXT(SalesDataTable[[#This Row],[Order Date]],"mmm")</f>
        <v>Feb</v>
      </c>
      <c r="G234" s="8" t="s">
        <v>11</v>
      </c>
      <c r="H234" s="8" t="s">
        <v>25</v>
      </c>
      <c r="I234" s="8" t="s">
        <v>8</v>
      </c>
      <c r="J234" s="8" t="s">
        <v>16</v>
      </c>
      <c r="K234" s="8" t="s">
        <v>23</v>
      </c>
      <c r="L234" s="8" t="s">
        <v>51</v>
      </c>
      <c r="M234" s="3">
        <v>15</v>
      </c>
      <c r="N234" s="10">
        <v>121.98</v>
      </c>
      <c r="O234" s="11">
        <v>0.1</v>
      </c>
      <c r="P234" s="10">
        <v>59.86</v>
      </c>
      <c r="Q234" s="10">
        <f t="shared" si="12"/>
        <v>1646.73</v>
      </c>
      <c r="R234" s="10">
        <f t="shared" si="13"/>
        <v>897.9</v>
      </c>
      <c r="S234" s="10">
        <f t="shared" si="14"/>
        <v>748.83</v>
      </c>
      <c r="T234" s="2">
        <f t="shared" si="15"/>
        <v>0.45473757082217486</v>
      </c>
      <c r="U234" s="3">
        <f>YEAR(SalesDataTable[[#This Row],[Order Date]])</f>
        <v>2026</v>
      </c>
      <c r="V234" s="2" t="str">
        <f>"Q"&amp;ROUNDUP(MONTH(SalesDataTable[[#This Row],[Order Date]])/3,0)</f>
        <v>Q1</v>
      </c>
      <c r="W234" s="3">
        <f>MONTH(SalesDataTable[[#This Row],[Order Date]])</f>
        <v>2</v>
      </c>
      <c r="X234" s="2" t="str">
        <f>TEXT(SalesDataTable[[#This Row],[Order Date]],"mmm")</f>
        <v>Feb</v>
      </c>
    </row>
    <row r="235" spans="1:24" ht="15.6">
      <c r="A235" s="6">
        <v>675</v>
      </c>
      <c r="B235" s="7">
        <v>46073</v>
      </c>
      <c r="C235" s="8">
        <f>YEAR(SalesDataTable[[#This Row],[Order Date]])</f>
        <v>2026</v>
      </c>
      <c r="D235" s="9" t="str">
        <f>"Q" &amp;ROUNDUP(MONTH(SalesDataTable[[#This Row],[Order Date]]),0)</f>
        <v>Q2</v>
      </c>
      <c r="E235" s="9">
        <f>MONTH(SalesDataTable[[#This Row],[Order Date]])</f>
        <v>2</v>
      </c>
      <c r="F235" s="8" t="str">
        <f>TEXT(SalesDataTable[[#This Row],[Order Date]],"mmm")</f>
        <v>Feb</v>
      </c>
      <c r="G235" s="8" t="s">
        <v>6</v>
      </c>
      <c r="H235" s="8" t="s">
        <v>43</v>
      </c>
      <c r="I235" s="8" t="s">
        <v>2</v>
      </c>
      <c r="J235" s="8" t="s">
        <v>13</v>
      </c>
      <c r="K235" s="8" t="s">
        <v>14</v>
      </c>
      <c r="L235" s="8" t="s">
        <v>32</v>
      </c>
      <c r="M235" s="3">
        <v>1</v>
      </c>
      <c r="N235" s="10">
        <v>45.54</v>
      </c>
      <c r="O235" s="11">
        <v>0</v>
      </c>
      <c r="P235" s="10">
        <v>18.29</v>
      </c>
      <c r="Q235" s="10">
        <f t="shared" si="12"/>
        <v>45.54</v>
      </c>
      <c r="R235" s="10">
        <f t="shared" si="13"/>
        <v>18.29</v>
      </c>
      <c r="S235" s="10">
        <f t="shared" si="14"/>
        <v>27.25</v>
      </c>
      <c r="T235" s="2">
        <f t="shared" si="15"/>
        <v>0.59837505489679399</v>
      </c>
      <c r="U235" s="3">
        <f>YEAR(SalesDataTable[[#This Row],[Order Date]])</f>
        <v>2026</v>
      </c>
      <c r="V235" s="2" t="str">
        <f>"Q"&amp;ROUNDUP(MONTH(SalesDataTable[[#This Row],[Order Date]])/3,0)</f>
        <v>Q1</v>
      </c>
      <c r="W235" s="3">
        <f>MONTH(SalesDataTable[[#This Row],[Order Date]])</f>
        <v>2</v>
      </c>
      <c r="X235" s="2" t="str">
        <f>TEXT(SalesDataTable[[#This Row],[Order Date]],"mmm")</f>
        <v>Feb</v>
      </c>
    </row>
    <row r="236" spans="1:24" ht="15.6">
      <c r="A236" s="6">
        <v>940</v>
      </c>
      <c r="B236" s="7">
        <v>46073</v>
      </c>
      <c r="C236" s="8">
        <f>YEAR(SalesDataTable[[#This Row],[Order Date]])</f>
        <v>2026</v>
      </c>
      <c r="D236" s="9" t="str">
        <f>"Q" &amp;ROUNDUP(MONTH(SalesDataTable[[#This Row],[Order Date]]),0)</f>
        <v>Q2</v>
      </c>
      <c r="E236" s="9">
        <f>MONTH(SalesDataTable[[#This Row],[Order Date]])</f>
        <v>2</v>
      </c>
      <c r="F236" s="8" t="str">
        <f>TEXT(SalesDataTable[[#This Row],[Order Date]],"mmm")</f>
        <v>Feb</v>
      </c>
      <c r="G236" s="8" t="s">
        <v>11</v>
      </c>
      <c r="H236" s="8" t="s">
        <v>18</v>
      </c>
      <c r="I236" s="8" t="s">
        <v>28</v>
      </c>
      <c r="J236" s="8" t="s">
        <v>3</v>
      </c>
      <c r="K236" s="8" t="s">
        <v>34</v>
      </c>
      <c r="L236" s="8" t="s">
        <v>45</v>
      </c>
      <c r="M236" s="3">
        <v>1</v>
      </c>
      <c r="N236" s="10">
        <v>51.73</v>
      </c>
      <c r="O236" s="11">
        <v>0</v>
      </c>
      <c r="P236" s="10">
        <v>21.83</v>
      </c>
      <c r="Q236" s="10">
        <f t="shared" si="12"/>
        <v>51.73</v>
      </c>
      <c r="R236" s="10">
        <f t="shared" si="13"/>
        <v>21.83</v>
      </c>
      <c r="S236" s="10">
        <f t="shared" si="14"/>
        <v>29.9</v>
      </c>
      <c r="T236" s="2">
        <f t="shared" si="15"/>
        <v>0.57800115986854828</v>
      </c>
      <c r="U236" s="3">
        <f>YEAR(SalesDataTable[[#This Row],[Order Date]])</f>
        <v>2026</v>
      </c>
      <c r="V236" s="2" t="str">
        <f>"Q"&amp;ROUNDUP(MONTH(SalesDataTable[[#This Row],[Order Date]])/3,0)</f>
        <v>Q1</v>
      </c>
      <c r="W236" s="3">
        <f>MONTH(SalesDataTable[[#This Row],[Order Date]])</f>
        <v>2</v>
      </c>
      <c r="X236" s="2" t="str">
        <f>TEXT(SalesDataTable[[#This Row],[Order Date]],"mmm")</f>
        <v>Feb</v>
      </c>
    </row>
    <row r="237" spans="1:24" ht="15.6">
      <c r="A237" s="6">
        <v>2375</v>
      </c>
      <c r="B237" s="7">
        <v>46073</v>
      </c>
      <c r="C237" s="8">
        <f>YEAR(SalesDataTable[[#This Row],[Order Date]])</f>
        <v>2026</v>
      </c>
      <c r="D237" s="9" t="str">
        <f>"Q" &amp;ROUNDUP(MONTH(SalesDataTable[[#This Row],[Order Date]]),0)</f>
        <v>Q2</v>
      </c>
      <c r="E237" s="9">
        <f>MONTH(SalesDataTable[[#This Row],[Order Date]])</f>
        <v>2</v>
      </c>
      <c r="F237" s="8" t="str">
        <f>TEXT(SalesDataTable[[#This Row],[Order Date]],"mmm")</f>
        <v>Feb</v>
      </c>
      <c r="G237" s="8" t="s">
        <v>6</v>
      </c>
      <c r="H237" s="8" t="s">
        <v>43</v>
      </c>
      <c r="I237" s="8" t="s">
        <v>28</v>
      </c>
      <c r="J237" s="8" t="s">
        <v>3</v>
      </c>
      <c r="K237" s="8" t="s">
        <v>23</v>
      </c>
      <c r="L237" s="8" t="s">
        <v>40</v>
      </c>
      <c r="M237" s="3">
        <v>2</v>
      </c>
      <c r="N237" s="10">
        <v>80.510000000000005</v>
      </c>
      <c r="O237" s="11">
        <v>0.05</v>
      </c>
      <c r="P237" s="10">
        <v>38.630000000000003</v>
      </c>
      <c r="Q237" s="10">
        <f t="shared" si="12"/>
        <v>152.96899999999999</v>
      </c>
      <c r="R237" s="10">
        <f t="shared" si="13"/>
        <v>77.260000000000005</v>
      </c>
      <c r="S237" s="10">
        <f t="shared" si="14"/>
        <v>75.708999999999989</v>
      </c>
      <c r="T237" s="2">
        <f t="shared" si="15"/>
        <v>0.4949303453640933</v>
      </c>
      <c r="U237" s="3">
        <f>YEAR(SalesDataTable[[#This Row],[Order Date]])</f>
        <v>2026</v>
      </c>
      <c r="V237" s="2" t="str">
        <f>"Q"&amp;ROUNDUP(MONTH(SalesDataTable[[#This Row],[Order Date]])/3,0)</f>
        <v>Q1</v>
      </c>
      <c r="W237" s="3">
        <f>MONTH(SalesDataTable[[#This Row],[Order Date]])</f>
        <v>2</v>
      </c>
      <c r="X237" s="2" t="str">
        <f>TEXT(SalesDataTable[[#This Row],[Order Date]],"mmm")</f>
        <v>Feb</v>
      </c>
    </row>
    <row r="238" spans="1:24" ht="15.6">
      <c r="A238" s="6">
        <v>4184</v>
      </c>
      <c r="B238" s="7">
        <v>46073</v>
      </c>
      <c r="C238" s="8">
        <f>YEAR(SalesDataTable[[#This Row],[Order Date]])</f>
        <v>2026</v>
      </c>
      <c r="D238" s="9" t="str">
        <f>"Q" &amp;ROUNDUP(MONTH(SalesDataTable[[#This Row],[Order Date]]),0)</f>
        <v>Q2</v>
      </c>
      <c r="E238" s="9">
        <f>MONTH(SalesDataTable[[#This Row],[Order Date]])</f>
        <v>2</v>
      </c>
      <c r="F238" s="8" t="str">
        <f>TEXT(SalesDataTable[[#This Row],[Order Date]],"mmm")</f>
        <v>Feb</v>
      </c>
      <c r="G238" s="8" t="s">
        <v>20</v>
      </c>
      <c r="H238" s="8" t="s">
        <v>31</v>
      </c>
      <c r="I238" s="8" t="s">
        <v>2</v>
      </c>
      <c r="J238" s="8" t="s">
        <v>13</v>
      </c>
      <c r="K238" s="8" t="s">
        <v>34</v>
      </c>
      <c r="L238" s="8" t="s">
        <v>42</v>
      </c>
      <c r="M238" s="3">
        <v>1</v>
      </c>
      <c r="N238" s="10">
        <v>36.31</v>
      </c>
      <c r="O238" s="11">
        <v>0</v>
      </c>
      <c r="P238" s="10">
        <v>14</v>
      </c>
      <c r="Q238" s="10">
        <f t="shared" si="12"/>
        <v>36.31</v>
      </c>
      <c r="R238" s="10">
        <f t="shared" si="13"/>
        <v>14</v>
      </c>
      <c r="S238" s="10">
        <f t="shared" si="14"/>
        <v>22.310000000000002</v>
      </c>
      <c r="T238" s="2">
        <f t="shared" si="15"/>
        <v>0.61443128614706699</v>
      </c>
      <c r="U238" s="3">
        <f>YEAR(SalesDataTable[[#This Row],[Order Date]])</f>
        <v>2026</v>
      </c>
      <c r="V238" s="2" t="str">
        <f>"Q"&amp;ROUNDUP(MONTH(SalesDataTable[[#This Row],[Order Date]])/3,0)</f>
        <v>Q1</v>
      </c>
      <c r="W238" s="3">
        <f>MONTH(SalesDataTable[[#This Row],[Order Date]])</f>
        <v>2</v>
      </c>
      <c r="X238" s="2" t="str">
        <f>TEXT(SalesDataTable[[#This Row],[Order Date]],"mmm")</f>
        <v>Feb</v>
      </c>
    </row>
    <row r="239" spans="1:24" ht="15.6">
      <c r="A239" s="6">
        <v>4390</v>
      </c>
      <c r="B239" s="7">
        <v>46073</v>
      </c>
      <c r="C239" s="8">
        <f>YEAR(SalesDataTable[[#This Row],[Order Date]])</f>
        <v>2026</v>
      </c>
      <c r="D239" s="9" t="str">
        <f>"Q" &amp;ROUNDUP(MONTH(SalesDataTable[[#This Row],[Order Date]]),0)</f>
        <v>Q2</v>
      </c>
      <c r="E239" s="9">
        <f>MONTH(SalesDataTable[[#This Row],[Order Date]])</f>
        <v>2</v>
      </c>
      <c r="F239" s="8" t="str">
        <f>TEXT(SalesDataTable[[#This Row],[Order Date]],"mmm")</f>
        <v>Feb</v>
      </c>
      <c r="G239" s="8" t="s">
        <v>11</v>
      </c>
      <c r="H239" s="8" t="s">
        <v>52</v>
      </c>
      <c r="I239" s="8" t="s">
        <v>2</v>
      </c>
      <c r="J239" s="8" t="s">
        <v>3</v>
      </c>
      <c r="K239" s="8" t="s">
        <v>4</v>
      </c>
      <c r="L239" s="8" t="s">
        <v>5</v>
      </c>
      <c r="M239" s="3">
        <v>1</v>
      </c>
      <c r="N239" s="10">
        <v>82.86</v>
      </c>
      <c r="O239" s="11">
        <v>0.05</v>
      </c>
      <c r="P239" s="10">
        <v>42.3</v>
      </c>
      <c r="Q239" s="10">
        <f t="shared" si="12"/>
        <v>78.716999999999999</v>
      </c>
      <c r="R239" s="10">
        <f t="shared" si="13"/>
        <v>42.3</v>
      </c>
      <c r="S239" s="10">
        <f t="shared" si="14"/>
        <v>36.417000000000002</v>
      </c>
      <c r="T239" s="2">
        <f t="shared" si="15"/>
        <v>0.46263196005945351</v>
      </c>
      <c r="U239" s="3">
        <f>YEAR(SalesDataTable[[#This Row],[Order Date]])</f>
        <v>2026</v>
      </c>
      <c r="V239" s="2" t="str">
        <f>"Q"&amp;ROUNDUP(MONTH(SalesDataTable[[#This Row],[Order Date]])/3,0)</f>
        <v>Q1</v>
      </c>
      <c r="W239" s="3">
        <f>MONTH(SalesDataTable[[#This Row],[Order Date]])</f>
        <v>2</v>
      </c>
      <c r="X239" s="2" t="str">
        <f>TEXT(SalesDataTable[[#This Row],[Order Date]],"mmm")</f>
        <v>Feb</v>
      </c>
    </row>
    <row r="240" spans="1:24" ht="15.6">
      <c r="A240" s="6">
        <v>1475</v>
      </c>
      <c r="B240" s="7">
        <v>46074</v>
      </c>
      <c r="C240" s="8">
        <f>YEAR(SalesDataTable[[#This Row],[Order Date]])</f>
        <v>2026</v>
      </c>
      <c r="D240" s="9" t="str">
        <f>"Q" &amp;ROUNDUP(MONTH(SalesDataTable[[#This Row],[Order Date]]),0)</f>
        <v>Q2</v>
      </c>
      <c r="E240" s="9">
        <f>MONTH(SalesDataTable[[#This Row],[Order Date]])</f>
        <v>2</v>
      </c>
      <c r="F240" s="8" t="str">
        <f>TEXT(SalesDataTable[[#This Row],[Order Date]],"mmm")</f>
        <v>Feb</v>
      </c>
      <c r="G240" s="8" t="s">
        <v>0</v>
      </c>
      <c r="H240" s="8" t="s">
        <v>1</v>
      </c>
      <c r="I240" s="8" t="s">
        <v>19</v>
      </c>
      <c r="J240" s="8" t="s">
        <v>13</v>
      </c>
      <c r="K240" s="8" t="s">
        <v>4</v>
      </c>
      <c r="L240" s="8" t="s">
        <v>30</v>
      </c>
      <c r="M240" s="3">
        <v>2</v>
      </c>
      <c r="N240" s="10">
        <v>103.03</v>
      </c>
      <c r="O240" s="11">
        <v>0.05</v>
      </c>
      <c r="P240" s="10">
        <v>50.73</v>
      </c>
      <c r="Q240" s="10">
        <f t="shared" si="12"/>
        <v>195.75700000000001</v>
      </c>
      <c r="R240" s="10">
        <f t="shared" si="13"/>
        <v>101.46</v>
      </c>
      <c r="S240" s="10">
        <f t="shared" si="14"/>
        <v>94.297000000000011</v>
      </c>
      <c r="T240" s="2">
        <f t="shared" si="15"/>
        <v>0.48170435795399402</v>
      </c>
      <c r="U240" s="3">
        <f>YEAR(SalesDataTable[[#This Row],[Order Date]])</f>
        <v>2026</v>
      </c>
      <c r="V240" s="2" t="str">
        <f>"Q"&amp;ROUNDUP(MONTH(SalesDataTable[[#This Row],[Order Date]])/3,0)</f>
        <v>Q1</v>
      </c>
      <c r="W240" s="3">
        <f>MONTH(SalesDataTable[[#This Row],[Order Date]])</f>
        <v>2</v>
      </c>
      <c r="X240" s="2" t="str">
        <f>TEXT(SalesDataTable[[#This Row],[Order Date]],"mmm")</f>
        <v>Feb</v>
      </c>
    </row>
    <row r="241" spans="1:24" ht="15.6">
      <c r="A241" s="6">
        <v>3504</v>
      </c>
      <c r="B241" s="7">
        <v>46074</v>
      </c>
      <c r="C241" s="8">
        <f>YEAR(SalesDataTable[[#This Row],[Order Date]])</f>
        <v>2026</v>
      </c>
      <c r="D241" s="9" t="str">
        <f>"Q" &amp;ROUNDUP(MONTH(SalesDataTable[[#This Row],[Order Date]]),0)</f>
        <v>Q2</v>
      </c>
      <c r="E241" s="9">
        <f>MONTH(SalesDataTable[[#This Row],[Order Date]])</f>
        <v>2</v>
      </c>
      <c r="F241" s="8" t="str">
        <f>TEXT(SalesDataTable[[#This Row],[Order Date]],"mmm")</f>
        <v>Feb</v>
      </c>
      <c r="G241" s="8" t="s">
        <v>6</v>
      </c>
      <c r="H241" s="8" t="s">
        <v>49</v>
      </c>
      <c r="I241" s="8" t="s">
        <v>2</v>
      </c>
      <c r="J241" s="8" t="s">
        <v>16</v>
      </c>
      <c r="K241" s="8" t="s">
        <v>14</v>
      </c>
      <c r="L241" s="8" t="s">
        <v>15</v>
      </c>
      <c r="M241" s="3">
        <v>1</v>
      </c>
      <c r="N241" s="10">
        <v>36.39</v>
      </c>
      <c r="O241" s="11">
        <v>0</v>
      </c>
      <c r="P241" s="10">
        <v>13.49</v>
      </c>
      <c r="Q241" s="10">
        <f t="shared" si="12"/>
        <v>36.39</v>
      </c>
      <c r="R241" s="10">
        <f t="shared" si="13"/>
        <v>13.49</v>
      </c>
      <c r="S241" s="10">
        <f t="shared" si="14"/>
        <v>22.9</v>
      </c>
      <c r="T241" s="2">
        <f t="shared" si="15"/>
        <v>0.62929376202253362</v>
      </c>
      <c r="U241" s="3">
        <f>YEAR(SalesDataTable[[#This Row],[Order Date]])</f>
        <v>2026</v>
      </c>
      <c r="V241" s="2" t="str">
        <f>"Q"&amp;ROUNDUP(MONTH(SalesDataTable[[#This Row],[Order Date]])/3,0)</f>
        <v>Q1</v>
      </c>
      <c r="W241" s="3">
        <f>MONTH(SalesDataTable[[#This Row],[Order Date]])</f>
        <v>2</v>
      </c>
      <c r="X241" s="2" t="str">
        <f>TEXT(SalesDataTable[[#This Row],[Order Date]],"mmm")</f>
        <v>Feb</v>
      </c>
    </row>
    <row r="242" spans="1:24" ht="15.6">
      <c r="A242" s="6">
        <v>1649</v>
      </c>
      <c r="B242" s="7">
        <v>46075</v>
      </c>
      <c r="C242" s="8">
        <f>YEAR(SalesDataTable[[#This Row],[Order Date]])</f>
        <v>2026</v>
      </c>
      <c r="D242" s="9" t="str">
        <f>"Q" &amp;ROUNDUP(MONTH(SalesDataTable[[#This Row],[Order Date]]),0)</f>
        <v>Q2</v>
      </c>
      <c r="E242" s="9">
        <f>MONTH(SalesDataTable[[#This Row],[Order Date]])</f>
        <v>2</v>
      </c>
      <c r="F242" s="8" t="str">
        <f>TEXT(SalesDataTable[[#This Row],[Order Date]],"mmm")</f>
        <v>Feb</v>
      </c>
      <c r="G242" s="8" t="s">
        <v>11</v>
      </c>
      <c r="H242" s="8" t="s">
        <v>25</v>
      </c>
      <c r="I242" s="8" t="s">
        <v>2</v>
      </c>
      <c r="J242" s="8" t="s">
        <v>3</v>
      </c>
      <c r="K242" s="8" t="s">
        <v>23</v>
      </c>
      <c r="L242" s="8" t="s">
        <v>51</v>
      </c>
      <c r="M242" s="3">
        <v>1</v>
      </c>
      <c r="N242" s="10">
        <v>124.93</v>
      </c>
      <c r="O242" s="11">
        <v>0.1</v>
      </c>
      <c r="P242" s="10">
        <v>59.74</v>
      </c>
      <c r="Q242" s="10">
        <f t="shared" si="12"/>
        <v>112.43700000000001</v>
      </c>
      <c r="R242" s="10">
        <f t="shared" si="13"/>
        <v>59.74</v>
      </c>
      <c r="S242" s="10">
        <f t="shared" si="14"/>
        <v>52.69700000000001</v>
      </c>
      <c r="T242" s="2">
        <f t="shared" si="15"/>
        <v>0.46868023871145625</v>
      </c>
      <c r="U242" s="3">
        <f>YEAR(SalesDataTable[[#This Row],[Order Date]])</f>
        <v>2026</v>
      </c>
      <c r="V242" s="2" t="str">
        <f>"Q"&amp;ROUNDUP(MONTH(SalesDataTable[[#This Row],[Order Date]])/3,0)</f>
        <v>Q1</v>
      </c>
      <c r="W242" s="3">
        <f>MONTH(SalesDataTable[[#This Row],[Order Date]])</f>
        <v>2</v>
      </c>
      <c r="X242" s="2" t="str">
        <f>TEXT(SalesDataTable[[#This Row],[Order Date]],"mmm")</f>
        <v>Feb</v>
      </c>
    </row>
    <row r="243" spans="1:24" ht="15.6">
      <c r="A243" s="6">
        <v>2170</v>
      </c>
      <c r="B243" s="7">
        <v>46075</v>
      </c>
      <c r="C243" s="8">
        <f>YEAR(SalesDataTable[[#This Row],[Order Date]])</f>
        <v>2026</v>
      </c>
      <c r="D243" s="9" t="str">
        <f>"Q" &amp;ROUNDUP(MONTH(SalesDataTable[[#This Row],[Order Date]]),0)</f>
        <v>Q2</v>
      </c>
      <c r="E243" s="9">
        <f>MONTH(SalesDataTable[[#This Row],[Order Date]])</f>
        <v>2</v>
      </c>
      <c r="F243" s="8" t="str">
        <f>TEXT(SalesDataTable[[#This Row],[Order Date]],"mmm")</f>
        <v>Feb</v>
      </c>
      <c r="G243" s="8" t="s">
        <v>6</v>
      </c>
      <c r="H243" s="8" t="s">
        <v>41</v>
      </c>
      <c r="I243" s="8" t="s">
        <v>28</v>
      </c>
      <c r="J243" s="8" t="s">
        <v>3</v>
      </c>
      <c r="K243" s="8" t="s">
        <v>4</v>
      </c>
      <c r="L243" s="8" t="s">
        <v>30</v>
      </c>
      <c r="M243" s="3">
        <v>1</v>
      </c>
      <c r="N243" s="10">
        <v>101.19</v>
      </c>
      <c r="O243" s="11">
        <v>0.05</v>
      </c>
      <c r="P243" s="10">
        <v>49.14</v>
      </c>
      <c r="Q243" s="10">
        <f t="shared" si="12"/>
        <v>96.130499999999998</v>
      </c>
      <c r="R243" s="10">
        <f t="shared" si="13"/>
        <v>49.14</v>
      </c>
      <c r="S243" s="10">
        <f t="shared" si="14"/>
        <v>46.990499999999997</v>
      </c>
      <c r="T243" s="2">
        <f t="shared" si="15"/>
        <v>0.48881988546819166</v>
      </c>
      <c r="U243" s="3">
        <f>YEAR(SalesDataTable[[#This Row],[Order Date]])</f>
        <v>2026</v>
      </c>
      <c r="V243" s="2" t="str">
        <f>"Q"&amp;ROUNDUP(MONTH(SalesDataTable[[#This Row],[Order Date]])/3,0)</f>
        <v>Q1</v>
      </c>
      <c r="W243" s="3">
        <f>MONTH(SalesDataTable[[#This Row],[Order Date]])</f>
        <v>2</v>
      </c>
      <c r="X243" s="2" t="str">
        <f>TEXT(SalesDataTable[[#This Row],[Order Date]],"mmm")</f>
        <v>Feb</v>
      </c>
    </row>
    <row r="244" spans="1:24" ht="15.6">
      <c r="A244" s="6">
        <v>3402</v>
      </c>
      <c r="B244" s="7">
        <v>46075</v>
      </c>
      <c r="C244" s="8">
        <f>YEAR(SalesDataTable[[#This Row],[Order Date]])</f>
        <v>2026</v>
      </c>
      <c r="D244" s="9" t="str">
        <f>"Q" &amp;ROUNDUP(MONTH(SalesDataTable[[#This Row],[Order Date]]),0)</f>
        <v>Q2</v>
      </c>
      <c r="E244" s="9">
        <f>MONTH(SalesDataTable[[#This Row],[Order Date]])</f>
        <v>2</v>
      </c>
      <c r="F244" s="8" t="str">
        <f>TEXT(SalesDataTable[[#This Row],[Order Date]],"mmm")</f>
        <v>Feb</v>
      </c>
      <c r="G244" s="8" t="s">
        <v>20</v>
      </c>
      <c r="H244" s="8" t="s">
        <v>33</v>
      </c>
      <c r="I244" s="8" t="s">
        <v>2</v>
      </c>
      <c r="J244" s="8" t="s">
        <v>3</v>
      </c>
      <c r="K244" s="8" t="s">
        <v>34</v>
      </c>
      <c r="L244" s="8" t="s">
        <v>45</v>
      </c>
      <c r="M244" s="3">
        <v>2</v>
      </c>
      <c r="N244" s="10">
        <v>51.2</v>
      </c>
      <c r="O244" s="11">
        <v>0</v>
      </c>
      <c r="P244" s="10">
        <v>21.38</v>
      </c>
      <c r="Q244" s="10">
        <f t="shared" si="12"/>
        <v>102.4</v>
      </c>
      <c r="R244" s="10">
        <f t="shared" si="13"/>
        <v>42.76</v>
      </c>
      <c r="S244" s="10">
        <f t="shared" si="14"/>
        <v>59.640000000000008</v>
      </c>
      <c r="T244" s="2">
        <f t="shared" si="15"/>
        <v>0.58242187500000009</v>
      </c>
      <c r="U244" s="3">
        <f>YEAR(SalesDataTable[[#This Row],[Order Date]])</f>
        <v>2026</v>
      </c>
      <c r="V244" s="2" t="str">
        <f>"Q"&amp;ROUNDUP(MONTH(SalesDataTable[[#This Row],[Order Date]])/3,0)</f>
        <v>Q1</v>
      </c>
      <c r="W244" s="3">
        <f>MONTH(SalesDataTable[[#This Row],[Order Date]])</f>
        <v>2</v>
      </c>
      <c r="X244" s="2" t="str">
        <f>TEXT(SalesDataTable[[#This Row],[Order Date]],"mmm")</f>
        <v>Feb</v>
      </c>
    </row>
    <row r="245" spans="1:24" ht="15.6">
      <c r="A245" s="6">
        <v>3773</v>
      </c>
      <c r="B245" s="7">
        <v>46075</v>
      </c>
      <c r="C245" s="8">
        <f>YEAR(SalesDataTable[[#This Row],[Order Date]])</f>
        <v>2026</v>
      </c>
      <c r="D245" s="9" t="str">
        <f>"Q" &amp;ROUNDUP(MONTH(SalesDataTable[[#This Row],[Order Date]]),0)</f>
        <v>Q2</v>
      </c>
      <c r="E245" s="9">
        <f>MONTH(SalesDataTable[[#This Row],[Order Date]])</f>
        <v>2</v>
      </c>
      <c r="F245" s="8" t="str">
        <f>TEXT(SalesDataTable[[#This Row],[Order Date]],"mmm")</f>
        <v>Feb</v>
      </c>
      <c r="G245" s="8" t="s">
        <v>20</v>
      </c>
      <c r="H245" s="8" t="s">
        <v>21</v>
      </c>
      <c r="I245" s="8" t="s">
        <v>2</v>
      </c>
      <c r="J245" s="8" t="s">
        <v>3</v>
      </c>
      <c r="K245" s="8" t="s">
        <v>23</v>
      </c>
      <c r="L245" s="8" t="s">
        <v>40</v>
      </c>
      <c r="M245" s="3">
        <v>1</v>
      </c>
      <c r="N245" s="10">
        <v>81.81</v>
      </c>
      <c r="O245" s="11">
        <v>0</v>
      </c>
      <c r="P245" s="10">
        <v>40.32</v>
      </c>
      <c r="Q245" s="10">
        <f t="shared" si="12"/>
        <v>81.81</v>
      </c>
      <c r="R245" s="10">
        <f t="shared" si="13"/>
        <v>40.32</v>
      </c>
      <c r="S245" s="10">
        <f t="shared" si="14"/>
        <v>41.49</v>
      </c>
      <c r="T245" s="2">
        <f t="shared" si="15"/>
        <v>0.50715071507150711</v>
      </c>
      <c r="U245" s="3">
        <f>YEAR(SalesDataTable[[#This Row],[Order Date]])</f>
        <v>2026</v>
      </c>
      <c r="V245" s="2" t="str">
        <f>"Q"&amp;ROUNDUP(MONTH(SalesDataTable[[#This Row],[Order Date]])/3,0)</f>
        <v>Q1</v>
      </c>
      <c r="W245" s="3">
        <f>MONTH(SalesDataTable[[#This Row],[Order Date]])</f>
        <v>2</v>
      </c>
      <c r="X245" s="2" t="str">
        <f>TEXT(SalesDataTable[[#This Row],[Order Date]],"mmm")</f>
        <v>Feb</v>
      </c>
    </row>
    <row r="246" spans="1:24" ht="15.6">
      <c r="A246" s="6">
        <v>4670</v>
      </c>
      <c r="B246" s="7">
        <v>46075</v>
      </c>
      <c r="C246" s="8">
        <f>YEAR(SalesDataTable[[#This Row],[Order Date]])</f>
        <v>2026</v>
      </c>
      <c r="D246" s="9" t="str">
        <f>"Q" &amp;ROUNDUP(MONTH(SalesDataTable[[#This Row],[Order Date]]),0)</f>
        <v>Q2</v>
      </c>
      <c r="E246" s="9">
        <f>MONTH(SalesDataTable[[#This Row],[Order Date]])</f>
        <v>2</v>
      </c>
      <c r="F246" s="8" t="str">
        <f>TEXT(SalesDataTable[[#This Row],[Order Date]],"mmm")</f>
        <v>Feb</v>
      </c>
      <c r="G246" s="8" t="s">
        <v>0</v>
      </c>
      <c r="H246" s="8" t="s">
        <v>50</v>
      </c>
      <c r="I246" s="8" t="s">
        <v>19</v>
      </c>
      <c r="J246" s="8" t="s">
        <v>16</v>
      </c>
      <c r="K246" s="8" t="s">
        <v>9</v>
      </c>
      <c r="L246" s="8" t="s">
        <v>37</v>
      </c>
      <c r="M246" s="3">
        <v>1</v>
      </c>
      <c r="N246" s="10">
        <v>152.96</v>
      </c>
      <c r="O246" s="11">
        <v>0</v>
      </c>
      <c r="P246" s="10">
        <v>79.510000000000005</v>
      </c>
      <c r="Q246" s="10">
        <f t="shared" si="12"/>
        <v>152.96</v>
      </c>
      <c r="R246" s="10">
        <f t="shared" si="13"/>
        <v>79.510000000000005</v>
      </c>
      <c r="S246" s="10">
        <f t="shared" si="14"/>
        <v>73.45</v>
      </c>
      <c r="T246" s="2">
        <f t="shared" si="15"/>
        <v>0.48019089958158995</v>
      </c>
      <c r="U246" s="3">
        <f>YEAR(SalesDataTable[[#This Row],[Order Date]])</f>
        <v>2026</v>
      </c>
      <c r="V246" s="2" t="str">
        <f>"Q"&amp;ROUNDUP(MONTH(SalesDataTable[[#This Row],[Order Date]])/3,0)</f>
        <v>Q1</v>
      </c>
      <c r="W246" s="3">
        <f>MONTH(SalesDataTable[[#This Row],[Order Date]])</f>
        <v>2</v>
      </c>
      <c r="X246" s="2" t="str">
        <f>TEXT(SalesDataTable[[#This Row],[Order Date]],"mmm")</f>
        <v>Feb</v>
      </c>
    </row>
    <row r="247" spans="1:24" ht="15.6">
      <c r="A247" s="6">
        <v>587</v>
      </c>
      <c r="B247" s="7">
        <v>46076</v>
      </c>
      <c r="C247" s="8">
        <f>YEAR(SalesDataTable[[#This Row],[Order Date]])</f>
        <v>2026</v>
      </c>
      <c r="D247" s="9" t="str">
        <f>"Q" &amp;ROUNDUP(MONTH(SalesDataTable[[#This Row],[Order Date]]),0)</f>
        <v>Q2</v>
      </c>
      <c r="E247" s="9">
        <f>MONTH(SalesDataTable[[#This Row],[Order Date]])</f>
        <v>2</v>
      </c>
      <c r="F247" s="8" t="str">
        <f>TEXT(SalesDataTable[[#This Row],[Order Date]],"mmm")</f>
        <v>Feb</v>
      </c>
      <c r="G247" s="8" t="s">
        <v>20</v>
      </c>
      <c r="H247" s="8" t="s">
        <v>31</v>
      </c>
      <c r="I247" s="8" t="s">
        <v>28</v>
      </c>
      <c r="J247" s="8" t="s">
        <v>16</v>
      </c>
      <c r="K247" s="8" t="s">
        <v>14</v>
      </c>
      <c r="L247" s="8" t="s">
        <v>48</v>
      </c>
      <c r="M247" s="3">
        <v>1</v>
      </c>
      <c r="N247" s="10">
        <v>166.13</v>
      </c>
      <c r="O247" s="11">
        <v>0.05</v>
      </c>
      <c r="P247" s="10">
        <v>85.7</v>
      </c>
      <c r="Q247" s="10">
        <f t="shared" si="12"/>
        <v>157.8235</v>
      </c>
      <c r="R247" s="10">
        <f t="shared" si="13"/>
        <v>85.7</v>
      </c>
      <c r="S247" s="10">
        <f t="shared" si="14"/>
        <v>72.123499999999993</v>
      </c>
      <c r="T247" s="2">
        <f t="shared" si="15"/>
        <v>0.45698834457479398</v>
      </c>
      <c r="U247" s="3">
        <f>YEAR(SalesDataTable[[#This Row],[Order Date]])</f>
        <v>2026</v>
      </c>
      <c r="V247" s="2" t="str">
        <f>"Q"&amp;ROUNDUP(MONTH(SalesDataTable[[#This Row],[Order Date]])/3,0)</f>
        <v>Q1</v>
      </c>
      <c r="W247" s="3">
        <f>MONTH(SalesDataTable[[#This Row],[Order Date]])</f>
        <v>2</v>
      </c>
      <c r="X247" s="2" t="str">
        <f>TEXT(SalesDataTable[[#This Row],[Order Date]],"mmm")</f>
        <v>Feb</v>
      </c>
    </row>
    <row r="248" spans="1:24" ht="15.6">
      <c r="A248" s="6">
        <v>1085</v>
      </c>
      <c r="B248" s="7">
        <v>46076</v>
      </c>
      <c r="C248" s="8">
        <f>YEAR(SalesDataTable[[#This Row],[Order Date]])</f>
        <v>2026</v>
      </c>
      <c r="D248" s="9" t="str">
        <f>"Q" &amp;ROUNDUP(MONTH(SalesDataTable[[#This Row],[Order Date]]),0)</f>
        <v>Q2</v>
      </c>
      <c r="E248" s="9">
        <f>MONTH(SalesDataTable[[#This Row],[Order Date]])</f>
        <v>2</v>
      </c>
      <c r="F248" s="8" t="str">
        <f>TEXT(SalesDataTable[[#This Row],[Order Date]],"mmm")</f>
        <v>Feb</v>
      </c>
      <c r="G248" s="8" t="s">
        <v>0</v>
      </c>
      <c r="H248" s="8" t="s">
        <v>50</v>
      </c>
      <c r="I248" s="8" t="s">
        <v>2</v>
      </c>
      <c r="J248" s="8" t="s">
        <v>13</v>
      </c>
      <c r="K248" s="8" t="s">
        <v>23</v>
      </c>
      <c r="L248" s="8" t="s">
        <v>29</v>
      </c>
      <c r="M248" s="3">
        <v>3</v>
      </c>
      <c r="N248" s="10">
        <v>193.18</v>
      </c>
      <c r="O248" s="11">
        <v>0.05</v>
      </c>
      <c r="P248" s="10">
        <v>106.19</v>
      </c>
      <c r="Q248" s="10">
        <f t="shared" si="12"/>
        <v>550.56299999999999</v>
      </c>
      <c r="R248" s="10">
        <f t="shared" si="13"/>
        <v>318.57</v>
      </c>
      <c r="S248" s="10">
        <f t="shared" si="14"/>
        <v>231.99299999999999</v>
      </c>
      <c r="T248" s="2">
        <f t="shared" si="15"/>
        <v>0.42137412067283853</v>
      </c>
      <c r="U248" s="3">
        <f>YEAR(SalesDataTable[[#This Row],[Order Date]])</f>
        <v>2026</v>
      </c>
      <c r="V248" s="2" t="str">
        <f>"Q"&amp;ROUNDUP(MONTH(SalesDataTable[[#This Row],[Order Date]])/3,0)</f>
        <v>Q1</v>
      </c>
      <c r="W248" s="3">
        <f>MONTH(SalesDataTable[[#This Row],[Order Date]])</f>
        <v>2</v>
      </c>
      <c r="X248" s="2" t="str">
        <f>TEXT(SalesDataTable[[#This Row],[Order Date]],"mmm")</f>
        <v>Feb</v>
      </c>
    </row>
    <row r="249" spans="1:24" ht="15.6">
      <c r="A249" s="6">
        <v>1635</v>
      </c>
      <c r="B249" s="7">
        <v>46076</v>
      </c>
      <c r="C249" s="8">
        <f>YEAR(SalesDataTable[[#This Row],[Order Date]])</f>
        <v>2026</v>
      </c>
      <c r="D249" s="9" t="str">
        <f>"Q" &amp;ROUNDUP(MONTH(SalesDataTable[[#This Row],[Order Date]]),0)</f>
        <v>Q2</v>
      </c>
      <c r="E249" s="9">
        <f>MONTH(SalesDataTable[[#This Row],[Order Date]])</f>
        <v>2</v>
      </c>
      <c r="F249" s="8" t="str">
        <f>TEXT(SalesDataTable[[#This Row],[Order Date]],"mmm")</f>
        <v>Feb</v>
      </c>
      <c r="G249" s="8" t="s">
        <v>11</v>
      </c>
      <c r="H249" s="8" t="s">
        <v>39</v>
      </c>
      <c r="I249" s="8" t="s">
        <v>2</v>
      </c>
      <c r="J249" s="8" t="s">
        <v>3</v>
      </c>
      <c r="K249" s="8" t="s">
        <v>4</v>
      </c>
      <c r="L249" s="8" t="s">
        <v>5</v>
      </c>
      <c r="M249" s="3">
        <v>1</v>
      </c>
      <c r="N249" s="10">
        <v>80.42</v>
      </c>
      <c r="O249" s="11">
        <v>0</v>
      </c>
      <c r="P249" s="10">
        <v>41.72</v>
      </c>
      <c r="Q249" s="10">
        <f t="shared" si="12"/>
        <v>80.42</v>
      </c>
      <c r="R249" s="10">
        <f t="shared" si="13"/>
        <v>41.72</v>
      </c>
      <c r="S249" s="10">
        <f t="shared" si="14"/>
        <v>38.700000000000003</v>
      </c>
      <c r="T249" s="2">
        <f t="shared" si="15"/>
        <v>0.4812235762248197</v>
      </c>
      <c r="U249" s="3">
        <f>YEAR(SalesDataTable[[#This Row],[Order Date]])</f>
        <v>2026</v>
      </c>
      <c r="V249" s="2" t="str">
        <f>"Q"&amp;ROUNDUP(MONTH(SalesDataTable[[#This Row],[Order Date]])/3,0)</f>
        <v>Q1</v>
      </c>
      <c r="W249" s="3">
        <f>MONTH(SalesDataTable[[#This Row],[Order Date]])</f>
        <v>2</v>
      </c>
      <c r="X249" s="2" t="str">
        <f>TEXT(SalesDataTable[[#This Row],[Order Date]],"mmm")</f>
        <v>Feb</v>
      </c>
    </row>
    <row r="250" spans="1:24" ht="15.6">
      <c r="A250" s="6">
        <v>4067</v>
      </c>
      <c r="B250" s="7">
        <v>46076</v>
      </c>
      <c r="C250" s="8">
        <f>YEAR(SalesDataTable[[#This Row],[Order Date]])</f>
        <v>2026</v>
      </c>
      <c r="D250" s="9" t="str">
        <f>"Q" &amp;ROUNDUP(MONTH(SalesDataTable[[#This Row],[Order Date]]),0)</f>
        <v>Q2</v>
      </c>
      <c r="E250" s="9">
        <f>MONTH(SalesDataTable[[#This Row],[Order Date]])</f>
        <v>2</v>
      </c>
      <c r="F250" s="8" t="str">
        <f>TEXT(SalesDataTable[[#This Row],[Order Date]],"mmm")</f>
        <v>Feb</v>
      </c>
      <c r="G250" s="8" t="s">
        <v>20</v>
      </c>
      <c r="H250" s="8" t="s">
        <v>47</v>
      </c>
      <c r="I250" s="8" t="s">
        <v>2</v>
      </c>
      <c r="J250" s="8" t="s">
        <v>3</v>
      </c>
      <c r="K250" s="8" t="s">
        <v>23</v>
      </c>
      <c r="L250" s="8" t="s">
        <v>51</v>
      </c>
      <c r="M250" s="3">
        <v>2</v>
      </c>
      <c r="N250" s="10">
        <v>122.17</v>
      </c>
      <c r="O250" s="11">
        <v>0</v>
      </c>
      <c r="P250" s="10">
        <v>60.62</v>
      </c>
      <c r="Q250" s="10">
        <f t="shared" si="12"/>
        <v>244.34</v>
      </c>
      <c r="R250" s="10">
        <f t="shared" si="13"/>
        <v>121.24</v>
      </c>
      <c r="S250" s="10">
        <f t="shared" si="14"/>
        <v>123.10000000000001</v>
      </c>
      <c r="T250" s="2">
        <f t="shared" si="15"/>
        <v>0.50380617172792019</v>
      </c>
      <c r="U250" s="3">
        <f>YEAR(SalesDataTable[[#This Row],[Order Date]])</f>
        <v>2026</v>
      </c>
      <c r="V250" s="2" t="str">
        <f>"Q"&amp;ROUNDUP(MONTH(SalesDataTable[[#This Row],[Order Date]])/3,0)</f>
        <v>Q1</v>
      </c>
      <c r="W250" s="3">
        <f>MONTH(SalesDataTable[[#This Row],[Order Date]])</f>
        <v>2</v>
      </c>
      <c r="X250" s="2" t="str">
        <f>TEXT(SalesDataTable[[#This Row],[Order Date]],"mmm")</f>
        <v>Feb</v>
      </c>
    </row>
    <row r="251" spans="1:24" ht="15.6">
      <c r="A251" s="6">
        <v>287</v>
      </c>
      <c r="B251" s="7">
        <v>46077</v>
      </c>
      <c r="C251" s="8">
        <f>YEAR(SalesDataTable[[#This Row],[Order Date]])</f>
        <v>2026</v>
      </c>
      <c r="D251" s="9" t="str">
        <f>"Q" &amp;ROUNDUP(MONTH(SalesDataTable[[#This Row],[Order Date]]),0)</f>
        <v>Q2</v>
      </c>
      <c r="E251" s="9">
        <f>MONTH(SalesDataTable[[#This Row],[Order Date]])</f>
        <v>2</v>
      </c>
      <c r="F251" s="8" t="str">
        <f>TEXT(SalesDataTable[[#This Row],[Order Date]],"mmm")</f>
        <v>Feb</v>
      </c>
      <c r="G251" s="8" t="s">
        <v>6</v>
      </c>
      <c r="H251" s="8" t="s">
        <v>27</v>
      </c>
      <c r="I251" s="8" t="s">
        <v>28</v>
      </c>
      <c r="J251" s="8" t="s">
        <v>13</v>
      </c>
      <c r="K251" s="8" t="s">
        <v>14</v>
      </c>
      <c r="L251" s="8" t="s">
        <v>48</v>
      </c>
      <c r="M251" s="3">
        <v>1</v>
      </c>
      <c r="N251" s="10">
        <v>164.6</v>
      </c>
      <c r="O251" s="11">
        <v>0</v>
      </c>
      <c r="P251" s="10">
        <v>85.07</v>
      </c>
      <c r="Q251" s="10">
        <f t="shared" si="12"/>
        <v>164.6</v>
      </c>
      <c r="R251" s="10">
        <f t="shared" si="13"/>
        <v>85.07</v>
      </c>
      <c r="S251" s="10">
        <f t="shared" si="14"/>
        <v>79.53</v>
      </c>
      <c r="T251" s="2">
        <f t="shared" si="15"/>
        <v>0.48317132442284327</v>
      </c>
      <c r="U251" s="3">
        <f>YEAR(SalesDataTable[[#This Row],[Order Date]])</f>
        <v>2026</v>
      </c>
      <c r="V251" s="2" t="str">
        <f>"Q"&amp;ROUNDUP(MONTH(SalesDataTable[[#This Row],[Order Date]])/3,0)</f>
        <v>Q1</v>
      </c>
      <c r="W251" s="3">
        <f>MONTH(SalesDataTable[[#This Row],[Order Date]])</f>
        <v>2</v>
      </c>
      <c r="X251" s="2" t="str">
        <f>TEXT(SalesDataTable[[#This Row],[Order Date]],"mmm")</f>
        <v>Feb</v>
      </c>
    </row>
    <row r="252" spans="1:24" ht="15.6">
      <c r="A252" s="6">
        <v>794</v>
      </c>
      <c r="B252" s="7">
        <v>46077</v>
      </c>
      <c r="C252" s="8">
        <f>YEAR(SalesDataTable[[#This Row],[Order Date]])</f>
        <v>2026</v>
      </c>
      <c r="D252" s="9" t="str">
        <f>"Q" &amp;ROUNDUP(MONTH(SalesDataTable[[#This Row],[Order Date]]),0)</f>
        <v>Q2</v>
      </c>
      <c r="E252" s="9">
        <f>MONTH(SalesDataTable[[#This Row],[Order Date]])</f>
        <v>2</v>
      </c>
      <c r="F252" s="8" t="str">
        <f>TEXT(SalesDataTable[[#This Row],[Order Date]],"mmm")</f>
        <v>Feb</v>
      </c>
      <c r="G252" s="8" t="s">
        <v>6</v>
      </c>
      <c r="H252" s="8" t="s">
        <v>49</v>
      </c>
      <c r="I252" s="8" t="s">
        <v>2</v>
      </c>
      <c r="J252" s="8" t="s">
        <v>13</v>
      </c>
      <c r="K252" s="8" t="s">
        <v>14</v>
      </c>
      <c r="L252" s="8" t="s">
        <v>44</v>
      </c>
      <c r="M252" s="3">
        <v>1</v>
      </c>
      <c r="N252" s="10">
        <v>132.19999999999999</v>
      </c>
      <c r="O252" s="11">
        <v>0</v>
      </c>
      <c r="P252" s="10">
        <v>67.180000000000007</v>
      </c>
      <c r="Q252" s="10">
        <f t="shared" si="12"/>
        <v>132.19999999999999</v>
      </c>
      <c r="R252" s="10">
        <f t="shared" si="13"/>
        <v>67.180000000000007</v>
      </c>
      <c r="S252" s="10">
        <f t="shared" si="14"/>
        <v>65.019999999999982</v>
      </c>
      <c r="T252" s="2">
        <f t="shared" si="15"/>
        <v>0.49183055975794243</v>
      </c>
      <c r="U252" s="3">
        <f>YEAR(SalesDataTable[[#This Row],[Order Date]])</f>
        <v>2026</v>
      </c>
      <c r="V252" s="2" t="str">
        <f>"Q"&amp;ROUNDUP(MONTH(SalesDataTable[[#This Row],[Order Date]])/3,0)</f>
        <v>Q1</v>
      </c>
      <c r="W252" s="3">
        <f>MONTH(SalesDataTable[[#This Row],[Order Date]])</f>
        <v>2</v>
      </c>
      <c r="X252" s="2" t="str">
        <f>TEXT(SalesDataTable[[#This Row],[Order Date]],"mmm")</f>
        <v>Feb</v>
      </c>
    </row>
    <row r="253" spans="1:24" ht="15.6">
      <c r="A253" s="6">
        <v>1609</v>
      </c>
      <c r="B253" s="7">
        <v>46077</v>
      </c>
      <c r="C253" s="8">
        <f>YEAR(SalesDataTable[[#This Row],[Order Date]])</f>
        <v>2026</v>
      </c>
      <c r="D253" s="9" t="str">
        <f>"Q" &amp;ROUNDUP(MONTH(SalesDataTable[[#This Row],[Order Date]]),0)</f>
        <v>Q2</v>
      </c>
      <c r="E253" s="9">
        <f>MONTH(SalesDataTable[[#This Row],[Order Date]])</f>
        <v>2</v>
      </c>
      <c r="F253" s="8" t="str">
        <f>TEXT(SalesDataTable[[#This Row],[Order Date]],"mmm")</f>
        <v>Feb</v>
      </c>
      <c r="G253" s="8" t="s">
        <v>20</v>
      </c>
      <c r="H253" s="8" t="s">
        <v>21</v>
      </c>
      <c r="I253" s="8" t="s">
        <v>2</v>
      </c>
      <c r="J253" s="8" t="s">
        <v>3</v>
      </c>
      <c r="K253" s="8" t="s">
        <v>4</v>
      </c>
      <c r="L253" s="8" t="s">
        <v>26</v>
      </c>
      <c r="M253" s="3">
        <v>2</v>
      </c>
      <c r="N253" s="10">
        <v>40.700000000000003</v>
      </c>
      <c r="O253" s="11">
        <v>0</v>
      </c>
      <c r="P253" s="10">
        <v>16.63</v>
      </c>
      <c r="Q253" s="10">
        <f t="shared" si="12"/>
        <v>81.400000000000006</v>
      </c>
      <c r="R253" s="10">
        <f t="shared" si="13"/>
        <v>33.26</v>
      </c>
      <c r="S253" s="10">
        <f t="shared" si="14"/>
        <v>48.140000000000008</v>
      </c>
      <c r="T253" s="2">
        <f t="shared" si="15"/>
        <v>0.59140049140049145</v>
      </c>
      <c r="U253" s="3">
        <f>YEAR(SalesDataTable[[#This Row],[Order Date]])</f>
        <v>2026</v>
      </c>
      <c r="V253" s="2" t="str">
        <f>"Q"&amp;ROUNDUP(MONTH(SalesDataTable[[#This Row],[Order Date]])/3,0)</f>
        <v>Q1</v>
      </c>
      <c r="W253" s="3">
        <f>MONTH(SalesDataTable[[#This Row],[Order Date]])</f>
        <v>2</v>
      </c>
      <c r="X253" s="2" t="str">
        <f>TEXT(SalesDataTable[[#This Row],[Order Date]],"mmm")</f>
        <v>Feb</v>
      </c>
    </row>
    <row r="254" spans="1:24" ht="15.6">
      <c r="A254" s="6">
        <v>4921</v>
      </c>
      <c r="B254" s="7">
        <v>46077</v>
      </c>
      <c r="C254" s="8">
        <f>YEAR(SalesDataTable[[#This Row],[Order Date]])</f>
        <v>2026</v>
      </c>
      <c r="D254" s="9" t="str">
        <f>"Q" &amp;ROUNDUP(MONTH(SalesDataTable[[#This Row],[Order Date]]),0)</f>
        <v>Q2</v>
      </c>
      <c r="E254" s="9">
        <f>MONTH(SalesDataTable[[#This Row],[Order Date]])</f>
        <v>2</v>
      </c>
      <c r="F254" s="8" t="str">
        <f>TEXT(SalesDataTable[[#This Row],[Order Date]],"mmm")</f>
        <v>Feb</v>
      </c>
      <c r="G254" s="8" t="s">
        <v>6</v>
      </c>
      <c r="H254" s="8" t="s">
        <v>43</v>
      </c>
      <c r="I254" s="8" t="s">
        <v>2</v>
      </c>
      <c r="J254" s="8" t="s">
        <v>3</v>
      </c>
      <c r="K254" s="8" t="s">
        <v>14</v>
      </c>
      <c r="L254" s="8" t="s">
        <v>15</v>
      </c>
      <c r="M254" s="3">
        <v>1</v>
      </c>
      <c r="N254" s="10">
        <v>35.39</v>
      </c>
      <c r="O254" s="11">
        <v>0</v>
      </c>
      <c r="P254" s="10">
        <v>13.93</v>
      </c>
      <c r="Q254" s="10">
        <f t="shared" si="12"/>
        <v>35.39</v>
      </c>
      <c r="R254" s="10">
        <f t="shared" si="13"/>
        <v>13.93</v>
      </c>
      <c r="S254" s="10">
        <f t="shared" si="14"/>
        <v>21.46</v>
      </c>
      <c r="T254" s="2">
        <f t="shared" si="15"/>
        <v>0.60638598474145244</v>
      </c>
      <c r="U254" s="3">
        <f>YEAR(SalesDataTable[[#This Row],[Order Date]])</f>
        <v>2026</v>
      </c>
      <c r="V254" s="2" t="str">
        <f>"Q"&amp;ROUNDUP(MONTH(SalesDataTable[[#This Row],[Order Date]])/3,0)</f>
        <v>Q1</v>
      </c>
      <c r="W254" s="3">
        <f>MONTH(SalesDataTable[[#This Row],[Order Date]])</f>
        <v>2</v>
      </c>
      <c r="X254" s="2" t="str">
        <f>TEXT(SalesDataTable[[#This Row],[Order Date]],"mmm")</f>
        <v>Feb</v>
      </c>
    </row>
    <row r="255" spans="1:24" ht="15.6">
      <c r="A255" s="6">
        <v>2209</v>
      </c>
      <c r="B255" s="7">
        <v>46078</v>
      </c>
      <c r="C255" s="8">
        <f>YEAR(SalesDataTable[[#This Row],[Order Date]])</f>
        <v>2026</v>
      </c>
      <c r="D255" s="9" t="str">
        <f>"Q" &amp;ROUNDUP(MONTH(SalesDataTable[[#This Row],[Order Date]]),0)</f>
        <v>Q2</v>
      </c>
      <c r="E255" s="9">
        <f>MONTH(SalesDataTable[[#This Row],[Order Date]])</f>
        <v>2</v>
      </c>
      <c r="F255" s="8" t="str">
        <f>TEXT(SalesDataTable[[#This Row],[Order Date]],"mmm")</f>
        <v>Feb</v>
      </c>
      <c r="G255" s="8" t="s">
        <v>0</v>
      </c>
      <c r="H255" s="8" t="s">
        <v>1</v>
      </c>
      <c r="I255" s="8" t="s">
        <v>2</v>
      </c>
      <c r="J255" s="8" t="s">
        <v>16</v>
      </c>
      <c r="K255" s="8" t="s">
        <v>4</v>
      </c>
      <c r="L255" s="8" t="s">
        <v>22</v>
      </c>
      <c r="M255" s="3">
        <v>5</v>
      </c>
      <c r="N255" s="10">
        <v>50.58</v>
      </c>
      <c r="O255" s="11">
        <v>0.1</v>
      </c>
      <c r="P255" s="10">
        <v>22.42</v>
      </c>
      <c r="Q255" s="10">
        <f t="shared" si="12"/>
        <v>227.60999999999999</v>
      </c>
      <c r="R255" s="10">
        <f t="shared" si="13"/>
        <v>112.10000000000001</v>
      </c>
      <c r="S255" s="10">
        <f t="shared" si="14"/>
        <v>115.50999999999998</v>
      </c>
      <c r="T255" s="2">
        <f t="shared" si="15"/>
        <v>0.50749088352884308</v>
      </c>
      <c r="U255" s="3">
        <f>YEAR(SalesDataTable[[#This Row],[Order Date]])</f>
        <v>2026</v>
      </c>
      <c r="V255" s="2" t="str">
        <f>"Q"&amp;ROUNDUP(MONTH(SalesDataTable[[#This Row],[Order Date]])/3,0)</f>
        <v>Q1</v>
      </c>
      <c r="W255" s="3">
        <f>MONTH(SalesDataTable[[#This Row],[Order Date]])</f>
        <v>2</v>
      </c>
      <c r="X255" s="2" t="str">
        <f>TEXT(SalesDataTable[[#This Row],[Order Date]],"mmm")</f>
        <v>Feb</v>
      </c>
    </row>
    <row r="256" spans="1:24" ht="15.6">
      <c r="A256" s="6">
        <v>4757</v>
      </c>
      <c r="B256" s="7">
        <v>46078</v>
      </c>
      <c r="C256" s="8">
        <f>YEAR(SalesDataTable[[#This Row],[Order Date]])</f>
        <v>2026</v>
      </c>
      <c r="D256" s="9" t="str">
        <f>"Q" &amp;ROUNDUP(MONTH(SalesDataTable[[#This Row],[Order Date]]),0)</f>
        <v>Q2</v>
      </c>
      <c r="E256" s="9">
        <f>MONTH(SalesDataTable[[#This Row],[Order Date]])</f>
        <v>2</v>
      </c>
      <c r="F256" s="8" t="str">
        <f>TEXT(SalesDataTable[[#This Row],[Order Date]],"mmm")</f>
        <v>Feb</v>
      </c>
      <c r="G256" s="8" t="s">
        <v>6</v>
      </c>
      <c r="H256" s="8" t="s">
        <v>41</v>
      </c>
      <c r="I256" s="8" t="s">
        <v>28</v>
      </c>
      <c r="J256" s="8" t="s">
        <v>16</v>
      </c>
      <c r="K256" s="8" t="s">
        <v>34</v>
      </c>
      <c r="L256" s="8" t="s">
        <v>45</v>
      </c>
      <c r="M256" s="3">
        <v>2</v>
      </c>
      <c r="N256" s="10">
        <v>49.48</v>
      </c>
      <c r="O256" s="11">
        <v>0</v>
      </c>
      <c r="P256" s="10">
        <v>21.37</v>
      </c>
      <c r="Q256" s="10">
        <f t="shared" si="12"/>
        <v>98.96</v>
      </c>
      <c r="R256" s="10">
        <f t="shared" si="13"/>
        <v>42.74</v>
      </c>
      <c r="S256" s="10">
        <f t="shared" si="14"/>
        <v>56.219999999999992</v>
      </c>
      <c r="T256" s="2">
        <f t="shared" si="15"/>
        <v>0.5681083265966046</v>
      </c>
      <c r="U256" s="3">
        <f>YEAR(SalesDataTable[[#This Row],[Order Date]])</f>
        <v>2026</v>
      </c>
      <c r="V256" s="2" t="str">
        <f>"Q"&amp;ROUNDUP(MONTH(SalesDataTable[[#This Row],[Order Date]])/3,0)</f>
        <v>Q1</v>
      </c>
      <c r="W256" s="3">
        <f>MONTH(SalesDataTable[[#This Row],[Order Date]])</f>
        <v>2</v>
      </c>
      <c r="X256" s="2" t="str">
        <f>TEXT(SalesDataTable[[#This Row],[Order Date]],"mmm")</f>
        <v>Feb</v>
      </c>
    </row>
    <row r="257" spans="1:24" ht="15.6">
      <c r="A257" s="6">
        <v>5155</v>
      </c>
      <c r="B257" s="7">
        <v>46078</v>
      </c>
      <c r="C257" s="8">
        <f>YEAR(SalesDataTable[[#This Row],[Order Date]])</f>
        <v>2026</v>
      </c>
      <c r="D257" s="9" t="str">
        <f>"Q" &amp;ROUNDUP(MONTH(SalesDataTable[[#This Row],[Order Date]]),0)</f>
        <v>Q2</v>
      </c>
      <c r="E257" s="9">
        <f>MONTH(SalesDataTable[[#This Row],[Order Date]])</f>
        <v>2</v>
      </c>
      <c r="F257" s="8" t="str">
        <f>TEXT(SalesDataTable[[#This Row],[Order Date]],"mmm")</f>
        <v>Feb</v>
      </c>
      <c r="G257" s="8" t="s">
        <v>20</v>
      </c>
      <c r="H257" s="8" t="s">
        <v>47</v>
      </c>
      <c r="I257" s="8" t="s">
        <v>19</v>
      </c>
      <c r="J257" s="8" t="s">
        <v>13</v>
      </c>
      <c r="K257" s="8" t="s">
        <v>34</v>
      </c>
      <c r="L257" s="8" t="s">
        <v>45</v>
      </c>
      <c r="M257" s="3">
        <v>1</v>
      </c>
      <c r="N257" s="10">
        <v>50.51</v>
      </c>
      <c r="O257" s="11">
        <v>0</v>
      </c>
      <c r="P257" s="10">
        <v>21.4</v>
      </c>
      <c r="Q257" s="10">
        <f t="shared" si="12"/>
        <v>50.51</v>
      </c>
      <c r="R257" s="10">
        <f t="shared" si="13"/>
        <v>21.4</v>
      </c>
      <c r="S257" s="10">
        <f t="shared" si="14"/>
        <v>29.11</v>
      </c>
      <c r="T257" s="2">
        <f t="shared" si="15"/>
        <v>0.57632152049099195</v>
      </c>
      <c r="U257" s="3">
        <f>YEAR(SalesDataTable[[#This Row],[Order Date]])</f>
        <v>2026</v>
      </c>
      <c r="V257" s="2" t="str">
        <f>"Q"&amp;ROUNDUP(MONTH(SalesDataTable[[#This Row],[Order Date]])/3,0)</f>
        <v>Q1</v>
      </c>
      <c r="W257" s="3">
        <f>MONTH(SalesDataTable[[#This Row],[Order Date]])</f>
        <v>2</v>
      </c>
      <c r="X257" s="2" t="str">
        <f>TEXT(SalesDataTable[[#This Row],[Order Date]],"mmm")</f>
        <v>Feb</v>
      </c>
    </row>
    <row r="258" spans="1:24" ht="15.6">
      <c r="A258" s="6">
        <v>1737</v>
      </c>
      <c r="B258" s="7">
        <v>46079</v>
      </c>
      <c r="C258" s="8">
        <f>YEAR(SalesDataTable[[#This Row],[Order Date]])</f>
        <v>2026</v>
      </c>
      <c r="D258" s="9" t="str">
        <f>"Q" &amp;ROUNDUP(MONTH(SalesDataTable[[#This Row],[Order Date]]),0)</f>
        <v>Q2</v>
      </c>
      <c r="E258" s="9">
        <f>MONTH(SalesDataTable[[#This Row],[Order Date]])</f>
        <v>2</v>
      </c>
      <c r="F258" s="8" t="str">
        <f>TEXT(SalesDataTable[[#This Row],[Order Date]],"mmm")</f>
        <v>Feb</v>
      </c>
      <c r="G258" s="8" t="s">
        <v>0</v>
      </c>
      <c r="H258" s="8" t="s">
        <v>50</v>
      </c>
      <c r="I258" s="8" t="s">
        <v>2</v>
      </c>
      <c r="J258" s="8" t="s">
        <v>13</v>
      </c>
      <c r="K258" s="8" t="s">
        <v>23</v>
      </c>
      <c r="L258" s="8" t="s">
        <v>51</v>
      </c>
      <c r="M258" s="3">
        <v>2</v>
      </c>
      <c r="N258" s="10">
        <v>122.16</v>
      </c>
      <c r="O258" s="11">
        <v>0</v>
      </c>
      <c r="P258" s="10">
        <v>61.31</v>
      </c>
      <c r="Q258" s="10">
        <f t="shared" ref="Q258:Q321" si="16">M258*N258*(1-O258)</f>
        <v>244.32</v>
      </c>
      <c r="R258" s="10">
        <f t="shared" ref="R258:R321" si="17">M258*P258</f>
        <v>122.62</v>
      </c>
      <c r="S258" s="10">
        <f t="shared" ref="S258:S321" si="18">Q258-R258</f>
        <v>121.69999999999999</v>
      </c>
      <c r="T258" s="2">
        <f t="shared" ref="T258:T321" si="19">IFERROR(S258/Q258,0)</f>
        <v>0.49811722331368691</v>
      </c>
      <c r="U258" s="3">
        <f>YEAR(SalesDataTable[[#This Row],[Order Date]])</f>
        <v>2026</v>
      </c>
      <c r="V258" s="2" t="str">
        <f>"Q"&amp;ROUNDUP(MONTH(SalesDataTable[[#This Row],[Order Date]])/3,0)</f>
        <v>Q1</v>
      </c>
      <c r="W258" s="3">
        <f>MONTH(SalesDataTable[[#This Row],[Order Date]])</f>
        <v>2</v>
      </c>
      <c r="X258" s="2" t="str">
        <f>TEXT(SalesDataTable[[#This Row],[Order Date]],"mmm")</f>
        <v>Feb</v>
      </c>
    </row>
    <row r="259" spans="1:24" ht="15.6">
      <c r="A259" s="6">
        <v>1905</v>
      </c>
      <c r="B259" s="7">
        <v>46079</v>
      </c>
      <c r="C259" s="8">
        <f>YEAR(SalesDataTable[[#This Row],[Order Date]])</f>
        <v>2026</v>
      </c>
      <c r="D259" s="9" t="str">
        <f>"Q" &amp;ROUNDUP(MONTH(SalesDataTable[[#This Row],[Order Date]]),0)</f>
        <v>Q2</v>
      </c>
      <c r="E259" s="9">
        <f>MONTH(SalesDataTable[[#This Row],[Order Date]])</f>
        <v>2</v>
      </c>
      <c r="F259" s="8" t="str">
        <f>TEXT(SalesDataTable[[#This Row],[Order Date]],"mmm")</f>
        <v>Feb</v>
      </c>
      <c r="G259" s="8" t="s">
        <v>20</v>
      </c>
      <c r="H259" s="8" t="s">
        <v>31</v>
      </c>
      <c r="I259" s="8" t="s">
        <v>19</v>
      </c>
      <c r="J259" s="8" t="s">
        <v>3</v>
      </c>
      <c r="K259" s="8" t="s">
        <v>4</v>
      </c>
      <c r="L259" s="8" t="s">
        <v>22</v>
      </c>
      <c r="M259" s="3">
        <v>3</v>
      </c>
      <c r="N259" s="10">
        <v>51.32</v>
      </c>
      <c r="O259" s="11">
        <v>0.1</v>
      </c>
      <c r="P259" s="10">
        <v>22.62</v>
      </c>
      <c r="Q259" s="10">
        <f t="shared" si="16"/>
        <v>138.56400000000002</v>
      </c>
      <c r="R259" s="10">
        <f t="shared" si="17"/>
        <v>67.86</v>
      </c>
      <c r="S259" s="10">
        <f t="shared" si="18"/>
        <v>70.704000000000022</v>
      </c>
      <c r="T259" s="2">
        <f t="shared" si="19"/>
        <v>0.51026240581969351</v>
      </c>
      <c r="U259" s="3">
        <f>YEAR(SalesDataTable[[#This Row],[Order Date]])</f>
        <v>2026</v>
      </c>
      <c r="V259" s="2" t="str">
        <f>"Q"&amp;ROUNDUP(MONTH(SalesDataTable[[#This Row],[Order Date]])/3,0)</f>
        <v>Q1</v>
      </c>
      <c r="W259" s="3">
        <f>MONTH(SalesDataTable[[#This Row],[Order Date]])</f>
        <v>2</v>
      </c>
      <c r="X259" s="2" t="str">
        <f>TEXT(SalesDataTable[[#This Row],[Order Date]],"mmm")</f>
        <v>Feb</v>
      </c>
    </row>
    <row r="260" spans="1:24" ht="15.6">
      <c r="A260" s="6">
        <v>2359</v>
      </c>
      <c r="B260" s="7">
        <v>46079</v>
      </c>
      <c r="C260" s="8">
        <f>YEAR(SalesDataTable[[#This Row],[Order Date]])</f>
        <v>2026</v>
      </c>
      <c r="D260" s="9" t="str">
        <f>"Q" &amp;ROUNDUP(MONTH(SalesDataTable[[#This Row],[Order Date]]),0)</f>
        <v>Q2</v>
      </c>
      <c r="E260" s="9">
        <f>MONTH(SalesDataTable[[#This Row],[Order Date]])</f>
        <v>2</v>
      </c>
      <c r="F260" s="8" t="str">
        <f>TEXT(SalesDataTable[[#This Row],[Order Date]],"mmm")</f>
        <v>Feb</v>
      </c>
      <c r="G260" s="8" t="s">
        <v>11</v>
      </c>
      <c r="H260" s="8" t="s">
        <v>39</v>
      </c>
      <c r="I260" s="8" t="s">
        <v>2</v>
      </c>
      <c r="J260" s="8" t="s">
        <v>3</v>
      </c>
      <c r="K260" s="8" t="s">
        <v>23</v>
      </c>
      <c r="L260" s="8" t="s">
        <v>29</v>
      </c>
      <c r="M260" s="3">
        <v>2</v>
      </c>
      <c r="N260" s="10">
        <v>195.92</v>
      </c>
      <c r="O260" s="11">
        <v>0.05</v>
      </c>
      <c r="P260" s="10">
        <v>104.13</v>
      </c>
      <c r="Q260" s="10">
        <f t="shared" si="16"/>
        <v>372.24799999999993</v>
      </c>
      <c r="R260" s="10">
        <f t="shared" si="17"/>
        <v>208.26</v>
      </c>
      <c r="S260" s="10">
        <f t="shared" si="18"/>
        <v>163.98799999999994</v>
      </c>
      <c r="T260" s="2">
        <f t="shared" si="19"/>
        <v>0.4405342674775955</v>
      </c>
      <c r="U260" s="3">
        <f>YEAR(SalesDataTable[[#This Row],[Order Date]])</f>
        <v>2026</v>
      </c>
      <c r="V260" s="2" t="str">
        <f>"Q"&amp;ROUNDUP(MONTH(SalesDataTable[[#This Row],[Order Date]])/3,0)</f>
        <v>Q1</v>
      </c>
      <c r="W260" s="3">
        <f>MONTH(SalesDataTable[[#This Row],[Order Date]])</f>
        <v>2</v>
      </c>
      <c r="X260" s="2" t="str">
        <f>TEXT(SalesDataTable[[#This Row],[Order Date]],"mmm")</f>
        <v>Feb</v>
      </c>
    </row>
    <row r="261" spans="1:24" ht="15.6">
      <c r="A261" s="6">
        <v>3666</v>
      </c>
      <c r="B261" s="7">
        <v>46079</v>
      </c>
      <c r="C261" s="8">
        <f>YEAR(SalesDataTable[[#This Row],[Order Date]])</f>
        <v>2026</v>
      </c>
      <c r="D261" s="9" t="str">
        <f>"Q" &amp;ROUNDUP(MONTH(SalesDataTable[[#This Row],[Order Date]]),0)</f>
        <v>Q2</v>
      </c>
      <c r="E261" s="9">
        <f>MONTH(SalesDataTable[[#This Row],[Order Date]])</f>
        <v>2</v>
      </c>
      <c r="F261" s="8" t="str">
        <f>TEXT(SalesDataTable[[#This Row],[Order Date]],"mmm")</f>
        <v>Feb</v>
      </c>
      <c r="G261" s="8" t="s">
        <v>0</v>
      </c>
      <c r="H261" s="8" t="s">
        <v>50</v>
      </c>
      <c r="I261" s="8" t="s">
        <v>2</v>
      </c>
      <c r="J261" s="8" t="s">
        <v>3</v>
      </c>
      <c r="K261" s="8" t="s">
        <v>14</v>
      </c>
      <c r="L261" s="8" t="s">
        <v>15</v>
      </c>
      <c r="M261" s="3">
        <v>1</v>
      </c>
      <c r="N261" s="10">
        <v>36.19</v>
      </c>
      <c r="O261" s="11">
        <v>0.1</v>
      </c>
      <c r="P261" s="10">
        <v>13.62</v>
      </c>
      <c r="Q261" s="10">
        <f t="shared" si="16"/>
        <v>32.570999999999998</v>
      </c>
      <c r="R261" s="10">
        <f t="shared" si="17"/>
        <v>13.62</v>
      </c>
      <c r="S261" s="10">
        <f t="shared" si="18"/>
        <v>18.951000000000001</v>
      </c>
      <c r="T261" s="2">
        <f t="shared" si="19"/>
        <v>0.58183660311319896</v>
      </c>
      <c r="U261" s="3">
        <f>YEAR(SalesDataTable[[#This Row],[Order Date]])</f>
        <v>2026</v>
      </c>
      <c r="V261" s="2" t="str">
        <f>"Q"&amp;ROUNDUP(MONTH(SalesDataTable[[#This Row],[Order Date]])/3,0)</f>
        <v>Q1</v>
      </c>
      <c r="W261" s="3">
        <f>MONTH(SalesDataTable[[#This Row],[Order Date]])</f>
        <v>2</v>
      </c>
      <c r="X261" s="2" t="str">
        <f>TEXT(SalesDataTable[[#This Row],[Order Date]],"mmm")</f>
        <v>Feb</v>
      </c>
    </row>
    <row r="262" spans="1:24" ht="15.6">
      <c r="A262" s="6">
        <v>518</v>
      </c>
      <c r="B262" s="7">
        <v>46080</v>
      </c>
      <c r="C262" s="8">
        <f>YEAR(SalesDataTable[[#This Row],[Order Date]])</f>
        <v>2026</v>
      </c>
      <c r="D262" s="9" t="str">
        <f>"Q" &amp;ROUNDUP(MONTH(SalesDataTable[[#This Row],[Order Date]]),0)</f>
        <v>Q2</v>
      </c>
      <c r="E262" s="9">
        <f>MONTH(SalesDataTable[[#This Row],[Order Date]])</f>
        <v>2</v>
      </c>
      <c r="F262" s="8" t="str">
        <f>TEXT(SalesDataTable[[#This Row],[Order Date]],"mmm")</f>
        <v>Feb</v>
      </c>
      <c r="G262" s="8" t="s">
        <v>11</v>
      </c>
      <c r="H262" s="8" t="s">
        <v>12</v>
      </c>
      <c r="I262" s="8" t="s">
        <v>2</v>
      </c>
      <c r="J262" s="8" t="s">
        <v>13</v>
      </c>
      <c r="K262" s="8" t="s">
        <v>9</v>
      </c>
      <c r="L262" s="8" t="s">
        <v>46</v>
      </c>
      <c r="M262" s="3">
        <v>1</v>
      </c>
      <c r="N262" s="10">
        <v>72.97</v>
      </c>
      <c r="O262" s="11">
        <v>0</v>
      </c>
      <c r="P262" s="10">
        <v>32.43</v>
      </c>
      <c r="Q262" s="10">
        <f t="shared" si="16"/>
        <v>72.97</v>
      </c>
      <c r="R262" s="10">
        <f t="shared" si="17"/>
        <v>32.43</v>
      </c>
      <c r="S262" s="10">
        <f t="shared" si="18"/>
        <v>40.54</v>
      </c>
      <c r="T262" s="2">
        <f t="shared" si="19"/>
        <v>0.55557078251336167</v>
      </c>
      <c r="U262" s="3">
        <f>YEAR(SalesDataTable[[#This Row],[Order Date]])</f>
        <v>2026</v>
      </c>
      <c r="V262" s="2" t="str">
        <f>"Q"&amp;ROUNDUP(MONTH(SalesDataTable[[#This Row],[Order Date]])/3,0)</f>
        <v>Q1</v>
      </c>
      <c r="W262" s="3">
        <f>MONTH(SalesDataTable[[#This Row],[Order Date]])</f>
        <v>2</v>
      </c>
      <c r="X262" s="2" t="str">
        <f>TEXT(SalesDataTable[[#This Row],[Order Date]],"mmm")</f>
        <v>Feb</v>
      </c>
    </row>
    <row r="263" spans="1:24" ht="15.6">
      <c r="A263" s="6">
        <v>892</v>
      </c>
      <c r="B263" s="7">
        <v>46080</v>
      </c>
      <c r="C263" s="8">
        <f>YEAR(SalesDataTable[[#This Row],[Order Date]])</f>
        <v>2026</v>
      </c>
      <c r="D263" s="9" t="str">
        <f>"Q" &amp;ROUNDUP(MONTH(SalesDataTable[[#This Row],[Order Date]]),0)</f>
        <v>Q2</v>
      </c>
      <c r="E263" s="9">
        <f>MONTH(SalesDataTable[[#This Row],[Order Date]])</f>
        <v>2</v>
      </c>
      <c r="F263" s="8" t="str">
        <f>TEXT(SalesDataTable[[#This Row],[Order Date]],"mmm")</f>
        <v>Feb</v>
      </c>
      <c r="G263" s="8" t="s">
        <v>20</v>
      </c>
      <c r="H263" s="8" t="s">
        <v>31</v>
      </c>
      <c r="I263" s="8" t="s">
        <v>8</v>
      </c>
      <c r="J263" s="8" t="s">
        <v>16</v>
      </c>
      <c r="K263" s="8" t="s">
        <v>14</v>
      </c>
      <c r="L263" s="8" t="s">
        <v>32</v>
      </c>
      <c r="M263" s="3">
        <v>12</v>
      </c>
      <c r="N263" s="10">
        <v>47.15</v>
      </c>
      <c r="O263" s="11">
        <v>0.1</v>
      </c>
      <c r="P263" s="10">
        <v>17.829999999999998</v>
      </c>
      <c r="Q263" s="10">
        <f t="shared" si="16"/>
        <v>509.21999999999997</v>
      </c>
      <c r="R263" s="10">
        <f t="shared" si="17"/>
        <v>213.95999999999998</v>
      </c>
      <c r="S263" s="10">
        <f t="shared" si="18"/>
        <v>295.26</v>
      </c>
      <c r="T263" s="2">
        <f t="shared" si="19"/>
        <v>0.57982797219276538</v>
      </c>
      <c r="U263" s="3">
        <f>YEAR(SalesDataTable[[#This Row],[Order Date]])</f>
        <v>2026</v>
      </c>
      <c r="V263" s="2" t="str">
        <f>"Q"&amp;ROUNDUP(MONTH(SalesDataTable[[#This Row],[Order Date]])/3,0)</f>
        <v>Q1</v>
      </c>
      <c r="W263" s="3">
        <f>MONTH(SalesDataTable[[#This Row],[Order Date]])</f>
        <v>2</v>
      </c>
      <c r="X263" s="2" t="str">
        <f>TEXT(SalesDataTable[[#This Row],[Order Date]],"mmm")</f>
        <v>Feb</v>
      </c>
    </row>
    <row r="264" spans="1:24" ht="15.6">
      <c r="A264" s="6">
        <v>1115</v>
      </c>
      <c r="B264" s="7">
        <v>46080</v>
      </c>
      <c r="C264" s="8">
        <f>YEAR(SalesDataTable[[#This Row],[Order Date]])</f>
        <v>2026</v>
      </c>
      <c r="D264" s="9" t="str">
        <f>"Q" &amp;ROUNDUP(MONTH(SalesDataTable[[#This Row],[Order Date]]),0)</f>
        <v>Q2</v>
      </c>
      <c r="E264" s="9">
        <f>MONTH(SalesDataTable[[#This Row],[Order Date]])</f>
        <v>2</v>
      </c>
      <c r="F264" s="8" t="str">
        <f>TEXT(SalesDataTable[[#This Row],[Order Date]],"mmm")</f>
        <v>Feb</v>
      </c>
      <c r="G264" s="8" t="s">
        <v>0</v>
      </c>
      <c r="H264" s="8" t="s">
        <v>1</v>
      </c>
      <c r="I264" s="8" t="s">
        <v>19</v>
      </c>
      <c r="J264" s="8" t="s">
        <v>16</v>
      </c>
      <c r="K264" s="8" t="s">
        <v>14</v>
      </c>
      <c r="L264" s="8" t="s">
        <v>48</v>
      </c>
      <c r="M264" s="3">
        <v>3</v>
      </c>
      <c r="N264" s="10">
        <v>161.19999999999999</v>
      </c>
      <c r="O264" s="11">
        <v>0.1</v>
      </c>
      <c r="P264" s="10">
        <v>87.37</v>
      </c>
      <c r="Q264" s="10">
        <f t="shared" si="16"/>
        <v>435.23999999999995</v>
      </c>
      <c r="R264" s="10">
        <f t="shared" si="17"/>
        <v>262.11</v>
      </c>
      <c r="S264" s="10">
        <f t="shared" si="18"/>
        <v>173.12999999999994</v>
      </c>
      <c r="T264" s="2">
        <f t="shared" si="19"/>
        <v>0.39778053487730897</v>
      </c>
      <c r="U264" s="3">
        <f>YEAR(SalesDataTable[[#This Row],[Order Date]])</f>
        <v>2026</v>
      </c>
      <c r="V264" s="2" t="str">
        <f>"Q"&amp;ROUNDUP(MONTH(SalesDataTable[[#This Row],[Order Date]])/3,0)</f>
        <v>Q1</v>
      </c>
      <c r="W264" s="3">
        <f>MONTH(SalesDataTable[[#This Row],[Order Date]])</f>
        <v>2</v>
      </c>
      <c r="X264" s="2" t="str">
        <f>TEXT(SalesDataTable[[#This Row],[Order Date]],"mmm")</f>
        <v>Feb</v>
      </c>
    </row>
    <row r="265" spans="1:24" ht="15.6">
      <c r="A265" s="6">
        <v>1186</v>
      </c>
      <c r="B265" s="7">
        <v>46080</v>
      </c>
      <c r="C265" s="8">
        <f>YEAR(SalesDataTable[[#This Row],[Order Date]])</f>
        <v>2026</v>
      </c>
      <c r="D265" s="9" t="str">
        <f>"Q" &amp;ROUNDUP(MONTH(SalesDataTable[[#This Row],[Order Date]]),0)</f>
        <v>Q2</v>
      </c>
      <c r="E265" s="9">
        <f>MONTH(SalesDataTable[[#This Row],[Order Date]])</f>
        <v>2</v>
      </c>
      <c r="F265" s="8" t="str">
        <f>TEXT(SalesDataTable[[#This Row],[Order Date]],"mmm")</f>
        <v>Feb</v>
      </c>
      <c r="G265" s="8" t="s">
        <v>0</v>
      </c>
      <c r="H265" s="8" t="s">
        <v>36</v>
      </c>
      <c r="I265" s="8" t="s">
        <v>19</v>
      </c>
      <c r="J265" s="8" t="s">
        <v>16</v>
      </c>
      <c r="K265" s="8" t="s">
        <v>4</v>
      </c>
      <c r="L265" s="8" t="s">
        <v>22</v>
      </c>
      <c r="M265" s="3">
        <v>1</v>
      </c>
      <c r="N265" s="10">
        <v>49.73</v>
      </c>
      <c r="O265" s="11">
        <v>0</v>
      </c>
      <c r="P265" s="10">
        <v>22</v>
      </c>
      <c r="Q265" s="10">
        <f t="shared" si="16"/>
        <v>49.73</v>
      </c>
      <c r="R265" s="10">
        <f t="shared" si="17"/>
        <v>22</v>
      </c>
      <c r="S265" s="10">
        <f t="shared" si="18"/>
        <v>27.729999999999997</v>
      </c>
      <c r="T265" s="2">
        <f t="shared" si="19"/>
        <v>0.55761109993967417</v>
      </c>
      <c r="U265" s="3">
        <f>YEAR(SalesDataTable[[#This Row],[Order Date]])</f>
        <v>2026</v>
      </c>
      <c r="V265" s="2" t="str">
        <f>"Q"&amp;ROUNDUP(MONTH(SalesDataTable[[#This Row],[Order Date]])/3,0)</f>
        <v>Q1</v>
      </c>
      <c r="W265" s="3">
        <f>MONTH(SalesDataTable[[#This Row],[Order Date]])</f>
        <v>2</v>
      </c>
      <c r="X265" s="2" t="str">
        <f>TEXT(SalesDataTable[[#This Row],[Order Date]],"mmm")</f>
        <v>Feb</v>
      </c>
    </row>
    <row r="266" spans="1:24" ht="15.6">
      <c r="A266" s="6">
        <v>2093</v>
      </c>
      <c r="B266" s="7">
        <v>46080</v>
      </c>
      <c r="C266" s="8">
        <f>YEAR(SalesDataTable[[#This Row],[Order Date]])</f>
        <v>2026</v>
      </c>
      <c r="D266" s="9" t="str">
        <f>"Q" &amp;ROUNDUP(MONTH(SalesDataTable[[#This Row],[Order Date]]),0)</f>
        <v>Q2</v>
      </c>
      <c r="E266" s="9">
        <f>MONTH(SalesDataTable[[#This Row],[Order Date]])</f>
        <v>2</v>
      </c>
      <c r="F266" s="8" t="str">
        <f>TEXT(SalesDataTable[[#This Row],[Order Date]],"mmm")</f>
        <v>Feb</v>
      </c>
      <c r="G266" s="8" t="s">
        <v>11</v>
      </c>
      <c r="H266" s="8" t="s">
        <v>52</v>
      </c>
      <c r="I266" s="8" t="s">
        <v>2</v>
      </c>
      <c r="J266" s="8" t="s">
        <v>3</v>
      </c>
      <c r="K266" s="8" t="s">
        <v>23</v>
      </c>
      <c r="L266" s="8" t="s">
        <v>51</v>
      </c>
      <c r="M266" s="3">
        <v>2</v>
      </c>
      <c r="N266" s="10">
        <v>126.19</v>
      </c>
      <c r="O266" s="11">
        <v>0</v>
      </c>
      <c r="P266" s="10">
        <v>58.99</v>
      </c>
      <c r="Q266" s="10">
        <f t="shared" si="16"/>
        <v>252.38</v>
      </c>
      <c r="R266" s="10">
        <f t="shared" si="17"/>
        <v>117.98</v>
      </c>
      <c r="S266" s="10">
        <f t="shared" si="18"/>
        <v>134.39999999999998</v>
      </c>
      <c r="T266" s="2">
        <f t="shared" si="19"/>
        <v>0.5325303114351374</v>
      </c>
      <c r="U266" s="3">
        <f>YEAR(SalesDataTable[[#This Row],[Order Date]])</f>
        <v>2026</v>
      </c>
      <c r="V266" s="2" t="str">
        <f>"Q"&amp;ROUNDUP(MONTH(SalesDataTable[[#This Row],[Order Date]])/3,0)</f>
        <v>Q1</v>
      </c>
      <c r="W266" s="3">
        <f>MONTH(SalesDataTable[[#This Row],[Order Date]])</f>
        <v>2</v>
      </c>
      <c r="X266" s="2" t="str">
        <f>TEXT(SalesDataTable[[#This Row],[Order Date]],"mmm")</f>
        <v>Feb</v>
      </c>
    </row>
    <row r="267" spans="1:24" ht="15.6">
      <c r="A267" s="6">
        <v>2136</v>
      </c>
      <c r="B267" s="7">
        <v>46080</v>
      </c>
      <c r="C267" s="8">
        <f>YEAR(SalesDataTable[[#This Row],[Order Date]])</f>
        <v>2026</v>
      </c>
      <c r="D267" s="9" t="str">
        <f>"Q" &amp;ROUNDUP(MONTH(SalesDataTable[[#This Row],[Order Date]]),0)</f>
        <v>Q2</v>
      </c>
      <c r="E267" s="9">
        <f>MONTH(SalesDataTable[[#This Row],[Order Date]])</f>
        <v>2</v>
      </c>
      <c r="F267" s="8" t="str">
        <f>TEXT(SalesDataTable[[#This Row],[Order Date]],"mmm")</f>
        <v>Feb</v>
      </c>
      <c r="G267" s="8" t="s">
        <v>6</v>
      </c>
      <c r="H267" s="8" t="s">
        <v>43</v>
      </c>
      <c r="I267" s="8" t="s">
        <v>2</v>
      </c>
      <c r="J267" s="8" t="s">
        <v>3</v>
      </c>
      <c r="K267" s="8" t="s">
        <v>14</v>
      </c>
      <c r="L267" s="8" t="s">
        <v>44</v>
      </c>
      <c r="M267" s="3">
        <v>2</v>
      </c>
      <c r="N267" s="10">
        <v>135.38999999999999</v>
      </c>
      <c r="O267" s="11">
        <v>0.05</v>
      </c>
      <c r="P267" s="10">
        <v>65.69</v>
      </c>
      <c r="Q267" s="10">
        <f t="shared" si="16"/>
        <v>257.24099999999999</v>
      </c>
      <c r="R267" s="10">
        <f t="shared" si="17"/>
        <v>131.38</v>
      </c>
      <c r="S267" s="10">
        <f t="shared" si="18"/>
        <v>125.86099999999999</v>
      </c>
      <c r="T267" s="2">
        <f t="shared" si="19"/>
        <v>0.48927270536189799</v>
      </c>
      <c r="U267" s="3">
        <f>YEAR(SalesDataTable[[#This Row],[Order Date]])</f>
        <v>2026</v>
      </c>
      <c r="V267" s="2" t="str">
        <f>"Q"&amp;ROUNDUP(MONTH(SalesDataTable[[#This Row],[Order Date]])/3,0)</f>
        <v>Q1</v>
      </c>
      <c r="W267" s="3">
        <f>MONTH(SalesDataTable[[#This Row],[Order Date]])</f>
        <v>2</v>
      </c>
      <c r="X267" s="2" t="str">
        <f>TEXT(SalesDataTable[[#This Row],[Order Date]],"mmm")</f>
        <v>Feb</v>
      </c>
    </row>
    <row r="268" spans="1:24" ht="15.6">
      <c r="A268" s="6">
        <v>3538</v>
      </c>
      <c r="B268" s="7">
        <v>46080</v>
      </c>
      <c r="C268" s="8">
        <f>YEAR(SalesDataTable[[#This Row],[Order Date]])</f>
        <v>2026</v>
      </c>
      <c r="D268" s="9" t="str">
        <f>"Q" &amp;ROUNDUP(MONTH(SalesDataTable[[#This Row],[Order Date]]),0)</f>
        <v>Q2</v>
      </c>
      <c r="E268" s="9">
        <f>MONTH(SalesDataTable[[#This Row],[Order Date]])</f>
        <v>2</v>
      </c>
      <c r="F268" s="8" t="str">
        <f>TEXT(SalesDataTable[[#This Row],[Order Date]],"mmm")</f>
        <v>Feb</v>
      </c>
      <c r="G268" s="8" t="s">
        <v>6</v>
      </c>
      <c r="H268" s="8" t="s">
        <v>49</v>
      </c>
      <c r="I268" s="8" t="s">
        <v>8</v>
      </c>
      <c r="J268" s="8" t="s">
        <v>16</v>
      </c>
      <c r="K268" s="8" t="s">
        <v>34</v>
      </c>
      <c r="L268" s="8" t="s">
        <v>35</v>
      </c>
      <c r="M268" s="3">
        <v>12</v>
      </c>
      <c r="N268" s="10">
        <v>41.27</v>
      </c>
      <c r="O268" s="11">
        <v>0.1</v>
      </c>
      <c r="P268" s="10">
        <v>14.71</v>
      </c>
      <c r="Q268" s="10">
        <f t="shared" si="16"/>
        <v>445.71600000000001</v>
      </c>
      <c r="R268" s="10">
        <f t="shared" si="17"/>
        <v>176.52</v>
      </c>
      <c r="S268" s="10">
        <f t="shared" si="18"/>
        <v>269.19600000000003</v>
      </c>
      <c r="T268" s="2">
        <f t="shared" si="19"/>
        <v>0.60396306168053204</v>
      </c>
      <c r="U268" s="3">
        <f>YEAR(SalesDataTable[[#This Row],[Order Date]])</f>
        <v>2026</v>
      </c>
      <c r="V268" s="2" t="str">
        <f>"Q"&amp;ROUNDUP(MONTH(SalesDataTable[[#This Row],[Order Date]])/3,0)</f>
        <v>Q1</v>
      </c>
      <c r="W268" s="3">
        <f>MONTH(SalesDataTable[[#This Row],[Order Date]])</f>
        <v>2</v>
      </c>
      <c r="X268" s="2" t="str">
        <f>TEXT(SalesDataTable[[#This Row],[Order Date]],"mmm")</f>
        <v>Feb</v>
      </c>
    </row>
    <row r="269" spans="1:24" ht="15.6">
      <c r="A269" s="6">
        <v>3891</v>
      </c>
      <c r="B269" s="7">
        <v>46080</v>
      </c>
      <c r="C269" s="8">
        <f>YEAR(SalesDataTable[[#This Row],[Order Date]])</f>
        <v>2026</v>
      </c>
      <c r="D269" s="9" t="str">
        <f>"Q" &amp;ROUNDUP(MONTH(SalesDataTable[[#This Row],[Order Date]]),0)</f>
        <v>Q2</v>
      </c>
      <c r="E269" s="9">
        <f>MONTH(SalesDataTable[[#This Row],[Order Date]])</f>
        <v>2</v>
      </c>
      <c r="F269" s="8" t="str">
        <f>TEXT(SalesDataTable[[#This Row],[Order Date]],"mmm")</f>
        <v>Feb</v>
      </c>
      <c r="G269" s="8" t="s">
        <v>0</v>
      </c>
      <c r="H269" s="8" t="s">
        <v>1</v>
      </c>
      <c r="I269" s="8" t="s">
        <v>19</v>
      </c>
      <c r="J269" s="8" t="s">
        <v>3</v>
      </c>
      <c r="K269" s="8" t="s">
        <v>4</v>
      </c>
      <c r="L269" s="8" t="s">
        <v>5</v>
      </c>
      <c r="M269" s="3">
        <v>1</v>
      </c>
      <c r="N269" s="10">
        <v>82.04</v>
      </c>
      <c r="O269" s="11">
        <v>0.1</v>
      </c>
      <c r="P269" s="10">
        <v>41.46</v>
      </c>
      <c r="Q269" s="10">
        <f t="shared" si="16"/>
        <v>73.836000000000013</v>
      </c>
      <c r="R269" s="10">
        <f t="shared" si="17"/>
        <v>41.46</v>
      </c>
      <c r="S269" s="10">
        <f t="shared" si="18"/>
        <v>32.376000000000012</v>
      </c>
      <c r="T269" s="2">
        <f t="shared" si="19"/>
        <v>0.43848529172761264</v>
      </c>
      <c r="U269" s="3">
        <f>YEAR(SalesDataTable[[#This Row],[Order Date]])</f>
        <v>2026</v>
      </c>
      <c r="V269" s="2" t="str">
        <f>"Q"&amp;ROUNDUP(MONTH(SalesDataTable[[#This Row],[Order Date]])/3,0)</f>
        <v>Q1</v>
      </c>
      <c r="W269" s="3">
        <f>MONTH(SalesDataTable[[#This Row],[Order Date]])</f>
        <v>2</v>
      </c>
      <c r="X269" s="2" t="str">
        <f>TEXT(SalesDataTable[[#This Row],[Order Date]],"mmm")</f>
        <v>Feb</v>
      </c>
    </row>
    <row r="270" spans="1:24" ht="15.6">
      <c r="A270" s="6">
        <v>3917</v>
      </c>
      <c r="B270" s="7">
        <v>46080</v>
      </c>
      <c r="C270" s="8">
        <f>YEAR(SalesDataTable[[#This Row],[Order Date]])</f>
        <v>2026</v>
      </c>
      <c r="D270" s="9" t="str">
        <f>"Q" &amp;ROUNDUP(MONTH(SalesDataTable[[#This Row],[Order Date]]),0)</f>
        <v>Q2</v>
      </c>
      <c r="E270" s="9">
        <f>MONTH(SalesDataTable[[#This Row],[Order Date]])</f>
        <v>2</v>
      </c>
      <c r="F270" s="8" t="str">
        <f>TEXT(SalesDataTable[[#This Row],[Order Date]],"mmm")</f>
        <v>Feb</v>
      </c>
      <c r="G270" s="8" t="s">
        <v>20</v>
      </c>
      <c r="H270" s="8" t="s">
        <v>21</v>
      </c>
      <c r="I270" s="8" t="s">
        <v>2</v>
      </c>
      <c r="J270" s="8" t="s">
        <v>3</v>
      </c>
      <c r="K270" s="8" t="s">
        <v>14</v>
      </c>
      <c r="L270" s="8" t="s">
        <v>15</v>
      </c>
      <c r="M270" s="3">
        <v>3</v>
      </c>
      <c r="N270" s="10">
        <v>36.630000000000003</v>
      </c>
      <c r="O270" s="11">
        <v>0</v>
      </c>
      <c r="P270" s="10">
        <v>13.26</v>
      </c>
      <c r="Q270" s="10">
        <f t="shared" si="16"/>
        <v>109.89000000000001</v>
      </c>
      <c r="R270" s="10">
        <f t="shared" si="17"/>
        <v>39.78</v>
      </c>
      <c r="S270" s="10">
        <f t="shared" si="18"/>
        <v>70.110000000000014</v>
      </c>
      <c r="T270" s="2">
        <f t="shared" si="19"/>
        <v>0.63800163800163801</v>
      </c>
      <c r="U270" s="3">
        <f>YEAR(SalesDataTable[[#This Row],[Order Date]])</f>
        <v>2026</v>
      </c>
      <c r="V270" s="2" t="str">
        <f>"Q"&amp;ROUNDUP(MONTH(SalesDataTable[[#This Row],[Order Date]])/3,0)</f>
        <v>Q1</v>
      </c>
      <c r="W270" s="3">
        <f>MONTH(SalesDataTable[[#This Row],[Order Date]])</f>
        <v>2</v>
      </c>
      <c r="X270" s="2" t="str">
        <f>TEXT(SalesDataTable[[#This Row],[Order Date]],"mmm")</f>
        <v>Feb</v>
      </c>
    </row>
    <row r="271" spans="1:24" ht="15.6">
      <c r="A271" s="6">
        <v>4594</v>
      </c>
      <c r="B271" s="7">
        <v>46080</v>
      </c>
      <c r="C271" s="8">
        <f>YEAR(SalesDataTable[[#This Row],[Order Date]])</f>
        <v>2026</v>
      </c>
      <c r="D271" s="9" t="str">
        <f>"Q" &amp;ROUNDUP(MONTH(SalesDataTable[[#This Row],[Order Date]]),0)</f>
        <v>Q2</v>
      </c>
      <c r="E271" s="9">
        <f>MONTH(SalesDataTable[[#This Row],[Order Date]])</f>
        <v>2</v>
      </c>
      <c r="F271" s="8" t="str">
        <f>TEXT(SalesDataTable[[#This Row],[Order Date]],"mmm")</f>
        <v>Feb</v>
      </c>
      <c r="G271" s="8" t="s">
        <v>20</v>
      </c>
      <c r="H271" s="8" t="s">
        <v>31</v>
      </c>
      <c r="I271" s="8" t="s">
        <v>19</v>
      </c>
      <c r="J271" s="8" t="s">
        <v>3</v>
      </c>
      <c r="K271" s="8" t="s">
        <v>9</v>
      </c>
      <c r="L271" s="8" t="s">
        <v>10</v>
      </c>
      <c r="M271" s="3">
        <v>5</v>
      </c>
      <c r="N271" s="10">
        <v>92.94</v>
      </c>
      <c r="O271" s="11">
        <v>0.05</v>
      </c>
      <c r="P271" s="10">
        <v>46.47</v>
      </c>
      <c r="Q271" s="10">
        <f t="shared" si="16"/>
        <v>441.46499999999997</v>
      </c>
      <c r="R271" s="10">
        <f t="shared" si="17"/>
        <v>232.35</v>
      </c>
      <c r="S271" s="10">
        <f t="shared" si="18"/>
        <v>209.11499999999998</v>
      </c>
      <c r="T271" s="2">
        <f t="shared" si="19"/>
        <v>0.47368421052631576</v>
      </c>
      <c r="U271" s="3">
        <f>YEAR(SalesDataTable[[#This Row],[Order Date]])</f>
        <v>2026</v>
      </c>
      <c r="V271" s="2" t="str">
        <f>"Q"&amp;ROUNDUP(MONTH(SalesDataTable[[#This Row],[Order Date]])/3,0)</f>
        <v>Q1</v>
      </c>
      <c r="W271" s="3">
        <f>MONTH(SalesDataTable[[#This Row],[Order Date]])</f>
        <v>2</v>
      </c>
      <c r="X271" s="2" t="str">
        <f>TEXT(SalesDataTable[[#This Row],[Order Date]],"mmm")</f>
        <v>Feb</v>
      </c>
    </row>
    <row r="272" spans="1:24" ht="15.6">
      <c r="A272" s="6">
        <v>4750</v>
      </c>
      <c r="B272" s="7">
        <v>46080</v>
      </c>
      <c r="C272" s="8">
        <f>YEAR(SalesDataTable[[#This Row],[Order Date]])</f>
        <v>2026</v>
      </c>
      <c r="D272" s="9" t="str">
        <f>"Q" &amp;ROUNDUP(MONTH(SalesDataTable[[#This Row],[Order Date]]),0)</f>
        <v>Q2</v>
      </c>
      <c r="E272" s="9">
        <f>MONTH(SalesDataTable[[#This Row],[Order Date]])</f>
        <v>2</v>
      </c>
      <c r="F272" s="8" t="str">
        <f>TEXT(SalesDataTable[[#This Row],[Order Date]],"mmm")</f>
        <v>Feb</v>
      </c>
      <c r="G272" s="8" t="s">
        <v>6</v>
      </c>
      <c r="H272" s="8" t="s">
        <v>43</v>
      </c>
      <c r="I272" s="8" t="s">
        <v>19</v>
      </c>
      <c r="J272" s="8" t="s">
        <v>3</v>
      </c>
      <c r="K272" s="8" t="s">
        <v>34</v>
      </c>
      <c r="L272" s="8" t="s">
        <v>38</v>
      </c>
      <c r="M272" s="3">
        <v>2</v>
      </c>
      <c r="N272" s="10">
        <v>120.44</v>
      </c>
      <c r="O272" s="11">
        <v>0.05</v>
      </c>
      <c r="P272" s="10">
        <v>68.98</v>
      </c>
      <c r="Q272" s="10">
        <f t="shared" si="16"/>
        <v>228.83599999999998</v>
      </c>
      <c r="R272" s="10">
        <f t="shared" si="17"/>
        <v>137.96</v>
      </c>
      <c r="S272" s="10">
        <f t="shared" si="18"/>
        <v>90.875999999999976</v>
      </c>
      <c r="T272" s="2">
        <f t="shared" si="19"/>
        <v>0.3971228303239</v>
      </c>
      <c r="U272" s="3">
        <f>YEAR(SalesDataTable[[#This Row],[Order Date]])</f>
        <v>2026</v>
      </c>
      <c r="V272" s="2" t="str">
        <f>"Q"&amp;ROUNDUP(MONTH(SalesDataTable[[#This Row],[Order Date]])/3,0)</f>
        <v>Q1</v>
      </c>
      <c r="W272" s="3">
        <f>MONTH(SalesDataTable[[#This Row],[Order Date]])</f>
        <v>2</v>
      </c>
      <c r="X272" s="2" t="str">
        <f>TEXT(SalesDataTable[[#This Row],[Order Date]],"mmm")</f>
        <v>Feb</v>
      </c>
    </row>
    <row r="273" spans="1:24" ht="15.6">
      <c r="A273" s="6">
        <v>4960</v>
      </c>
      <c r="B273" s="7">
        <v>46080</v>
      </c>
      <c r="C273" s="8">
        <f>YEAR(SalesDataTable[[#This Row],[Order Date]])</f>
        <v>2026</v>
      </c>
      <c r="D273" s="9" t="str">
        <f>"Q" &amp;ROUNDUP(MONTH(SalesDataTable[[#This Row],[Order Date]]),0)</f>
        <v>Q2</v>
      </c>
      <c r="E273" s="9">
        <f>MONTH(SalesDataTable[[#This Row],[Order Date]])</f>
        <v>2</v>
      </c>
      <c r="F273" s="8" t="str">
        <f>TEXT(SalesDataTable[[#This Row],[Order Date]],"mmm")</f>
        <v>Feb</v>
      </c>
      <c r="G273" s="8" t="s">
        <v>6</v>
      </c>
      <c r="H273" s="8" t="s">
        <v>27</v>
      </c>
      <c r="I273" s="8" t="s">
        <v>28</v>
      </c>
      <c r="J273" s="8" t="s">
        <v>13</v>
      </c>
      <c r="K273" s="8" t="s">
        <v>14</v>
      </c>
      <c r="L273" s="8" t="s">
        <v>15</v>
      </c>
      <c r="M273" s="3">
        <v>2</v>
      </c>
      <c r="N273" s="10">
        <v>36.130000000000003</v>
      </c>
      <c r="O273" s="11">
        <v>0</v>
      </c>
      <c r="P273" s="10">
        <v>13.72</v>
      </c>
      <c r="Q273" s="10">
        <f t="shared" si="16"/>
        <v>72.260000000000005</v>
      </c>
      <c r="R273" s="10">
        <f t="shared" si="17"/>
        <v>27.44</v>
      </c>
      <c r="S273" s="10">
        <f t="shared" si="18"/>
        <v>44.820000000000007</v>
      </c>
      <c r="T273" s="2">
        <f t="shared" si="19"/>
        <v>0.62026017160254643</v>
      </c>
      <c r="U273" s="3">
        <f>YEAR(SalesDataTable[[#This Row],[Order Date]])</f>
        <v>2026</v>
      </c>
      <c r="V273" s="2" t="str">
        <f>"Q"&amp;ROUNDUP(MONTH(SalesDataTable[[#This Row],[Order Date]])/3,0)</f>
        <v>Q1</v>
      </c>
      <c r="W273" s="3">
        <f>MONTH(SalesDataTable[[#This Row],[Order Date]])</f>
        <v>2</v>
      </c>
      <c r="X273" s="2" t="str">
        <f>TEXT(SalesDataTable[[#This Row],[Order Date]],"mmm")</f>
        <v>Feb</v>
      </c>
    </row>
    <row r="274" spans="1:24" ht="15.6">
      <c r="A274" s="6">
        <v>4245</v>
      </c>
      <c r="B274" s="7">
        <v>46081</v>
      </c>
      <c r="C274" s="8">
        <f>YEAR(SalesDataTable[[#This Row],[Order Date]])</f>
        <v>2026</v>
      </c>
      <c r="D274" s="9" t="str">
        <f>"Q" &amp;ROUNDUP(MONTH(SalesDataTable[[#This Row],[Order Date]]),0)</f>
        <v>Q2</v>
      </c>
      <c r="E274" s="9">
        <f>MONTH(SalesDataTable[[#This Row],[Order Date]])</f>
        <v>2</v>
      </c>
      <c r="F274" s="8" t="str">
        <f>TEXT(SalesDataTable[[#This Row],[Order Date]],"mmm")</f>
        <v>Feb</v>
      </c>
      <c r="G274" s="8" t="s">
        <v>6</v>
      </c>
      <c r="H274" s="8" t="s">
        <v>7</v>
      </c>
      <c r="I274" s="8" t="s">
        <v>19</v>
      </c>
      <c r="J274" s="8" t="s">
        <v>3</v>
      </c>
      <c r="K274" s="8" t="s">
        <v>34</v>
      </c>
      <c r="L274" s="8" t="s">
        <v>38</v>
      </c>
      <c r="M274" s="3">
        <v>1</v>
      </c>
      <c r="N274" s="10">
        <v>124.97</v>
      </c>
      <c r="O274" s="11">
        <v>0.1</v>
      </c>
      <c r="P274" s="10">
        <v>69.790000000000006</v>
      </c>
      <c r="Q274" s="10">
        <f t="shared" si="16"/>
        <v>112.473</v>
      </c>
      <c r="R274" s="10">
        <f t="shared" si="17"/>
        <v>69.790000000000006</v>
      </c>
      <c r="S274" s="10">
        <f t="shared" si="18"/>
        <v>42.682999999999993</v>
      </c>
      <c r="T274" s="2">
        <f t="shared" si="19"/>
        <v>0.37949552337005321</v>
      </c>
      <c r="U274" s="3">
        <f>YEAR(SalesDataTable[[#This Row],[Order Date]])</f>
        <v>2026</v>
      </c>
      <c r="V274" s="2" t="str">
        <f>"Q"&amp;ROUNDUP(MONTH(SalesDataTable[[#This Row],[Order Date]])/3,0)</f>
        <v>Q1</v>
      </c>
      <c r="W274" s="3">
        <f>MONTH(SalesDataTable[[#This Row],[Order Date]])</f>
        <v>2</v>
      </c>
      <c r="X274" s="2" t="str">
        <f>TEXT(SalesDataTable[[#This Row],[Order Date]],"mmm")</f>
        <v>Feb</v>
      </c>
    </row>
    <row r="275" spans="1:24" ht="15.6">
      <c r="A275" s="6">
        <v>4664</v>
      </c>
      <c r="B275" s="7">
        <v>46081</v>
      </c>
      <c r="C275" s="8">
        <f>YEAR(SalesDataTable[[#This Row],[Order Date]])</f>
        <v>2026</v>
      </c>
      <c r="D275" s="9" t="str">
        <f>"Q" &amp;ROUNDUP(MONTH(SalesDataTable[[#This Row],[Order Date]]),0)</f>
        <v>Q2</v>
      </c>
      <c r="E275" s="9">
        <f>MONTH(SalesDataTable[[#This Row],[Order Date]])</f>
        <v>2</v>
      </c>
      <c r="F275" s="8" t="str">
        <f>TEXT(SalesDataTable[[#This Row],[Order Date]],"mmm")</f>
        <v>Feb</v>
      </c>
      <c r="G275" s="8" t="s">
        <v>20</v>
      </c>
      <c r="H275" s="8" t="s">
        <v>47</v>
      </c>
      <c r="I275" s="8" t="s">
        <v>2</v>
      </c>
      <c r="J275" s="8" t="s">
        <v>3</v>
      </c>
      <c r="K275" s="8" t="s">
        <v>14</v>
      </c>
      <c r="L275" s="8" t="s">
        <v>48</v>
      </c>
      <c r="M275" s="3">
        <v>1</v>
      </c>
      <c r="N275" s="10">
        <v>163.31</v>
      </c>
      <c r="O275" s="11">
        <v>0.05</v>
      </c>
      <c r="P275" s="10">
        <v>87.22</v>
      </c>
      <c r="Q275" s="10">
        <f t="shared" si="16"/>
        <v>155.14449999999999</v>
      </c>
      <c r="R275" s="10">
        <f t="shared" si="17"/>
        <v>87.22</v>
      </c>
      <c r="S275" s="10">
        <f t="shared" si="18"/>
        <v>67.924499999999995</v>
      </c>
      <c r="T275" s="2">
        <f t="shared" si="19"/>
        <v>0.43781442461705056</v>
      </c>
      <c r="U275" s="3">
        <f>YEAR(SalesDataTable[[#This Row],[Order Date]])</f>
        <v>2026</v>
      </c>
      <c r="V275" s="2" t="str">
        <f>"Q"&amp;ROUNDUP(MONTH(SalesDataTable[[#This Row],[Order Date]])/3,0)</f>
        <v>Q1</v>
      </c>
      <c r="W275" s="3">
        <f>MONTH(SalesDataTable[[#This Row],[Order Date]])</f>
        <v>2</v>
      </c>
      <c r="X275" s="2" t="str">
        <f>TEXT(SalesDataTable[[#This Row],[Order Date]],"mmm")</f>
        <v>Feb</v>
      </c>
    </row>
    <row r="276" spans="1:24" ht="15.6">
      <c r="A276" s="6">
        <v>383</v>
      </c>
      <c r="B276" s="7">
        <v>46082</v>
      </c>
      <c r="C276" s="8">
        <f>YEAR(SalesDataTable[[#This Row],[Order Date]])</f>
        <v>2026</v>
      </c>
      <c r="D276" s="9" t="str">
        <f>"Q" &amp;ROUNDUP(MONTH(SalesDataTable[[#This Row],[Order Date]]),0)</f>
        <v>Q3</v>
      </c>
      <c r="E276" s="9">
        <f>MONTH(SalesDataTable[[#This Row],[Order Date]])</f>
        <v>3</v>
      </c>
      <c r="F276" s="8" t="str">
        <f>TEXT(SalesDataTable[[#This Row],[Order Date]],"mmm")</f>
        <v>Mar</v>
      </c>
      <c r="G276" s="8" t="s">
        <v>11</v>
      </c>
      <c r="H276" s="8" t="s">
        <v>12</v>
      </c>
      <c r="I276" s="8" t="s">
        <v>19</v>
      </c>
      <c r="J276" s="8" t="s">
        <v>3</v>
      </c>
      <c r="K276" s="8" t="s">
        <v>9</v>
      </c>
      <c r="L276" s="8" t="s">
        <v>10</v>
      </c>
      <c r="M276" s="3">
        <v>3</v>
      </c>
      <c r="N276" s="10">
        <v>92.76</v>
      </c>
      <c r="O276" s="11">
        <v>0</v>
      </c>
      <c r="P276" s="10">
        <v>45.84</v>
      </c>
      <c r="Q276" s="10">
        <f t="shared" si="16"/>
        <v>278.28000000000003</v>
      </c>
      <c r="R276" s="10">
        <f t="shared" si="17"/>
        <v>137.52000000000001</v>
      </c>
      <c r="S276" s="10">
        <f t="shared" si="18"/>
        <v>140.76000000000002</v>
      </c>
      <c r="T276" s="2">
        <f t="shared" si="19"/>
        <v>0.50582147477360928</v>
      </c>
      <c r="U276" s="3">
        <f>YEAR(SalesDataTable[[#This Row],[Order Date]])</f>
        <v>2026</v>
      </c>
      <c r="V276" s="2" t="str">
        <f>"Q"&amp;ROUNDUP(MONTH(SalesDataTable[[#This Row],[Order Date]])/3,0)</f>
        <v>Q1</v>
      </c>
      <c r="W276" s="3">
        <f>MONTH(SalesDataTable[[#This Row],[Order Date]])</f>
        <v>3</v>
      </c>
      <c r="X276" s="2" t="str">
        <f>TEXT(SalesDataTable[[#This Row],[Order Date]],"mmm")</f>
        <v>Mar</v>
      </c>
    </row>
    <row r="277" spans="1:24" ht="15.6">
      <c r="A277" s="6">
        <v>730</v>
      </c>
      <c r="B277" s="7">
        <v>46082</v>
      </c>
      <c r="C277" s="8">
        <f>YEAR(SalesDataTable[[#This Row],[Order Date]])</f>
        <v>2026</v>
      </c>
      <c r="D277" s="9" t="str">
        <f>"Q" &amp;ROUNDUP(MONTH(SalesDataTable[[#This Row],[Order Date]]),0)</f>
        <v>Q3</v>
      </c>
      <c r="E277" s="9">
        <f>MONTH(SalesDataTable[[#This Row],[Order Date]])</f>
        <v>3</v>
      </c>
      <c r="F277" s="8" t="str">
        <f>TEXT(SalesDataTable[[#This Row],[Order Date]],"mmm")</f>
        <v>Mar</v>
      </c>
      <c r="G277" s="8" t="s">
        <v>0</v>
      </c>
      <c r="H277" s="8" t="s">
        <v>50</v>
      </c>
      <c r="I277" s="8" t="s">
        <v>8</v>
      </c>
      <c r="J277" s="8" t="s">
        <v>16</v>
      </c>
      <c r="K277" s="8" t="s">
        <v>34</v>
      </c>
      <c r="L277" s="8" t="s">
        <v>35</v>
      </c>
      <c r="M277" s="3">
        <v>5</v>
      </c>
      <c r="N277" s="10">
        <v>41.31</v>
      </c>
      <c r="O277" s="11">
        <v>0.1</v>
      </c>
      <c r="P277" s="10">
        <v>15.14</v>
      </c>
      <c r="Q277" s="10">
        <f t="shared" si="16"/>
        <v>185.89500000000001</v>
      </c>
      <c r="R277" s="10">
        <f t="shared" si="17"/>
        <v>75.7</v>
      </c>
      <c r="S277" s="10">
        <f t="shared" si="18"/>
        <v>110.19500000000001</v>
      </c>
      <c r="T277" s="2">
        <f t="shared" si="19"/>
        <v>0.59278087092175691</v>
      </c>
      <c r="U277" s="3">
        <f>YEAR(SalesDataTable[[#This Row],[Order Date]])</f>
        <v>2026</v>
      </c>
      <c r="V277" s="2" t="str">
        <f>"Q"&amp;ROUNDUP(MONTH(SalesDataTable[[#This Row],[Order Date]])/3,0)</f>
        <v>Q1</v>
      </c>
      <c r="W277" s="3">
        <f>MONTH(SalesDataTable[[#This Row],[Order Date]])</f>
        <v>3</v>
      </c>
      <c r="X277" s="2" t="str">
        <f>TEXT(SalesDataTable[[#This Row],[Order Date]],"mmm")</f>
        <v>Mar</v>
      </c>
    </row>
    <row r="278" spans="1:24" ht="15.6">
      <c r="A278" s="6">
        <v>985</v>
      </c>
      <c r="B278" s="7">
        <v>46082</v>
      </c>
      <c r="C278" s="8">
        <f>YEAR(SalesDataTable[[#This Row],[Order Date]])</f>
        <v>2026</v>
      </c>
      <c r="D278" s="9" t="str">
        <f>"Q" &amp;ROUNDUP(MONTH(SalesDataTable[[#This Row],[Order Date]]),0)</f>
        <v>Q3</v>
      </c>
      <c r="E278" s="9">
        <f>MONTH(SalesDataTable[[#This Row],[Order Date]])</f>
        <v>3</v>
      </c>
      <c r="F278" s="8" t="str">
        <f>TEXT(SalesDataTable[[#This Row],[Order Date]],"mmm")</f>
        <v>Mar</v>
      </c>
      <c r="G278" s="8" t="s">
        <v>6</v>
      </c>
      <c r="H278" s="8" t="s">
        <v>49</v>
      </c>
      <c r="I278" s="8" t="s">
        <v>28</v>
      </c>
      <c r="J278" s="8" t="s">
        <v>13</v>
      </c>
      <c r="K278" s="8" t="s">
        <v>34</v>
      </c>
      <c r="L278" s="8" t="s">
        <v>35</v>
      </c>
      <c r="M278" s="3">
        <v>2</v>
      </c>
      <c r="N278" s="10">
        <v>41.23</v>
      </c>
      <c r="O278" s="11">
        <v>0</v>
      </c>
      <c r="P278" s="10">
        <v>14.28</v>
      </c>
      <c r="Q278" s="10">
        <f t="shared" si="16"/>
        <v>82.46</v>
      </c>
      <c r="R278" s="10">
        <f t="shared" si="17"/>
        <v>28.56</v>
      </c>
      <c r="S278" s="10">
        <f t="shared" si="18"/>
        <v>53.899999999999991</v>
      </c>
      <c r="T278" s="2">
        <f t="shared" si="19"/>
        <v>0.65365025466893034</v>
      </c>
      <c r="U278" s="3">
        <f>YEAR(SalesDataTable[[#This Row],[Order Date]])</f>
        <v>2026</v>
      </c>
      <c r="V278" s="2" t="str">
        <f>"Q"&amp;ROUNDUP(MONTH(SalesDataTable[[#This Row],[Order Date]])/3,0)</f>
        <v>Q1</v>
      </c>
      <c r="W278" s="3">
        <f>MONTH(SalesDataTable[[#This Row],[Order Date]])</f>
        <v>3</v>
      </c>
      <c r="X278" s="2" t="str">
        <f>TEXT(SalesDataTable[[#This Row],[Order Date]],"mmm")</f>
        <v>Mar</v>
      </c>
    </row>
    <row r="279" spans="1:24" ht="15.6">
      <c r="A279" s="6">
        <v>1457</v>
      </c>
      <c r="B279" s="7">
        <v>46082</v>
      </c>
      <c r="C279" s="8">
        <f>YEAR(SalesDataTable[[#This Row],[Order Date]])</f>
        <v>2026</v>
      </c>
      <c r="D279" s="9" t="str">
        <f>"Q" &amp;ROUNDUP(MONTH(SalesDataTable[[#This Row],[Order Date]]),0)</f>
        <v>Q3</v>
      </c>
      <c r="E279" s="9">
        <f>MONTH(SalesDataTable[[#This Row],[Order Date]])</f>
        <v>3</v>
      </c>
      <c r="F279" s="8" t="str">
        <f>TEXT(SalesDataTable[[#This Row],[Order Date]],"mmm")</f>
        <v>Mar</v>
      </c>
      <c r="G279" s="8" t="s">
        <v>6</v>
      </c>
      <c r="H279" s="8" t="s">
        <v>7</v>
      </c>
      <c r="I279" s="8" t="s">
        <v>2</v>
      </c>
      <c r="J279" s="8" t="s">
        <v>13</v>
      </c>
      <c r="K279" s="8" t="s">
        <v>14</v>
      </c>
      <c r="L279" s="8" t="s">
        <v>15</v>
      </c>
      <c r="M279" s="3">
        <v>1</v>
      </c>
      <c r="N279" s="10">
        <v>36.47</v>
      </c>
      <c r="O279" s="11">
        <v>0.05</v>
      </c>
      <c r="P279" s="10">
        <v>13.21</v>
      </c>
      <c r="Q279" s="10">
        <f t="shared" si="16"/>
        <v>34.646499999999996</v>
      </c>
      <c r="R279" s="10">
        <f t="shared" si="17"/>
        <v>13.21</v>
      </c>
      <c r="S279" s="10">
        <f t="shared" si="18"/>
        <v>21.436499999999995</v>
      </c>
      <c r="T279" s="2">
        <f t="shared" si="19"/>
        <v>0.61872050567878423</v>
      </c>
      <c r="U279" s="3">
        <f>YEAR(SalesDataTable[[#This Row],[Order Date]])</f>
        <v>2026</v>
      </c>
      <c r="V279" s="2" t="str">
        <f>"Q"&amp;ROUNDUP(MONTH(SalesDataTable[[#This Row],[Order Date]])/3,0)</f>
        <v>Q1</v>
      </c>
      <c r="W279" s="3">
        <f>MONTH(SalesDataTable[[#This Row],[Order Date]])</f>
        <v>3</v>
      </c>
      <c r="X279" s="2" t="str">
        <f>TEXT(SalesDataTable[[#This Row],[Order Date]],"mmm")</f>
        <v>Mar</v>
      </c>
    </row>
    <row r="280" spans="1:24" ht="15.6">
      <c r="A280" s="6">
        <v>2558</v>
      </c>
      <c r="B280" s="7">
        <v>46082</v>
      </c>
      <c r="C280" s="8">
        <f>YEAR(SalesDataTable[[#This Row],[Order Date]])</f>
        <v>2026</v>
      </c>
      <c r="D280" s="9" t="str">
        <f>"Q" &amp;ROUNDUP(MONTH(SalesDataTable[[#This Row],[Order Date]]),0)</f>
        <v>Q3</v>
      </c>
      <c r="E280" s="9">
        <f>MONTH(SalesDataTable[[#This Row],[Order Date]])</f>
        <v>3</v>
      </c>
      <c r="F280" s="8" t="str">
        <f>TEXT(SalesDataTable[[#This Row],[Order Date]],"mmm")</f>
        <v>Mar</v>
      </c>
      <c r="G280" s="8" t="s">
        <v>0</v>
      </c>
      <c r="H280" s="8" t="s">
        <v>50</v>
      </c>
      <c r="I280" s="8" t="s">
        <v>28</v>
      </c>
      <c r="J280" s="8" t="s">
        <v>13</v>
      </c>
      <c r="K280" s="8" t="s">
        <v>34</v>
      </c>
      <c r="L280" s="8" t="s">
        <v>42</v>
      </c>
      <c r="M280" s="3">
        <v>1</v>
      </c>
      <c r="N280" s="10">
        <v>36.67</v>
      </c>
      <c r="O280" s="11">
        <v>0</v>
      </c>
      <c r="P280" s="10">
        <v>13.97</v>
      </c>
      <c r="Q280" s="10">
        <f t="shared" si="16"/>
        <v>36.67</v>
      </c>
      <c r="R280" s="10">
        <f t="shared" si="17"/>
        <v>13.97</v>
      </c>
      <c r="S280" s="10">
        <f t="shared" si="18"/>
        <v>22.700000000000003</v>
      </c>
      <c r="T280" s="2">
        <f t="shared" si="19"/>
        <v>0.61903463321516228</v>
      </c>
      <c r="U280" s="3">
        <f>YEAR(SalesDataTable[[#This Row],[Order Date]])</f>
        <v>2026</v>
      </c>
      <c r="V280" s="2" t="str">
        <f>"Q"&amp;ROUNDUP(MONTH(SalesDataTable[[#This Row],[Order Date]])/3,0)</f>
        <v>Q1</v>
      </c>
      <c r="W280" s="3">
        <f>MONTH(SalesDataTable[[#This Row],[Order Date]])</f>
        <v>3</v>
      </c>
      <c r="X280" s="2" t="str">
        <f>TEXT(SalesDataTable[[#This Row],[Order Date]],"mmm")</f>
        <v>Mar</v>
      </c>
    </row>
    <row r="281" spans="1:24" ht="15.6">
      <c r="A281" s="6">
        <v>3024</v>
      </c>
      <c r="B281" s="7">
        <v>46082</v>
      </c>
      <c r="C281" s="8">
        <f>YEAR(SalesDataTable[[#This Row],[Order Date]])</f>
        <v>2026</v>
      </c>
      <c r="D281" s="9" t="str">
        <f>"Q" &amp;ROUNDUP(MONTH(SalesDataTable[[#This Row],[Order Date]]),0)</f>
        <v>Q3</v>
      </c>
      <c r="E281" s="9">
        <f>MONTH(SalesDataTable[[#This Row],[Order Date]])</f>
        <v>3</v>
      </c>
      <c r="F281" s="8" t="str">
        <f>TEXT(SalesDataTable[[#This Row],[Order Date]],"mmm")</f>
        <v>Mar</v>
      </c>
      <c r="G281" s="8" t="s">
        <v>6</v>
      </c>
      <c r="H281" s="8" t="s">
        <v>41</v>
      </c>
      <c r="I281" s="8" t="s">
        <v>2</v>
      </c>
      <c r="J281" s="8" t="s">
        <v>16</v>
      </c>
      <c r="K281" s="8" t="s">
        <v>4</v>
      </c>
      <c r="L281" s="8" t="s">
        <v>22</v>
      </c>
      <c r="M281" s="3">
        <v>2</v>
      </c>
      <c r="N281" s="10">
        <v>51.87</v>
      </c>
      <c r="O281" s="11">
        <v>0.1</v>
      </c>
      <c r="P281" s="10">
        <v>22.95</v>
      </c>
      <c r="Q281" s="10">
        <f t="shared" si="16"/>
        <v>93.366</v>
      </c>
      <c r="R281" s="10">
        <f t="shared" si="17"/>
        <v>45.9</v>
      </c>
      <c r="S281" s="10">
        <f t="shared" si="18"/>
        <v>47.466000000000001</v>
      </c>
      <c r="T281" s="2">
        <f t="shared" si="19"/>
        <v>0.50838635049161363</v>
      </c>
      <c r="U281" s="3">
        <f>YEAR(SalesDataTable[[#This Row],[Order Date]])</f>
        <v>2026</v>
      </c>
      <c r="V281" s="2" t="str">
        <f>"Q"&amp;ROUNDUP(MONTH(SalesDataTable[[#This Row],[Order Date]])/3,0)</f>
        <v>Q1</v>
      </c>
      <c r="W281" s="3">
        <f>MONTH(SalesDataTable[[#This Row],[Order Date]])</f>
        <v>3</v>
      </c>
      <c r="X281" s="2" t="str">
        <f>TEXT(SalesDataTable[[#This Row],[Order Date]],"mmm")</f>
        <v>Mar</v>
      </c>
    </row>
    <row r="282" spans="1:24" ht="15.6">
      <c r="A282" s="6">
        <v>3225</v>
      </c>
      <c r="B282" s="7">
        <v>46082</v>
      </c>
      <c r="C282" s="8">
        <f>YEAR(SalesDataTable[[#This Row],[Order Date]])</f>
        <v>2026</v>
      </c>
      <c r="D282" s="9" t="str">
        <f>"Q" &amp;ROUNDUP(MONTH(SalesDataTable[[#This Row],[Order Date]]),0)</f>
        <v>Q3</v>
      </c>
      <c r="E282" s="9">
        <f>MONTH(SalesDataTable[[#This Row],[Order Date]])</f>
        <v>3</v>
      </c>
      <c r="F282" s="8" t="str">
        <f>TEXT(SalesDataTable[[#This Row],[Order Date]],"mmm")</f>
        <v>Mar</v>
      </c>
      <c r="G282" s="8" t="s">
        <v>11</v>
      </c>
      <c r="H282" s="8" t="s">
        <v>12</v>
      </c>
      <c r="I282" s="8" t="s">
        <v>19</v>
      </c>
      <c r="J282" s="8" t="s">
        <v>16</v>
      </c>
      <c r="K282" s="8" t="s">
        <v>23</v>
      </c>
      <c r="L282" s="8" t="s">
        <v>29</v>
      </c>
      <c r="M282" s="3">
        <v>1</v>
      </c>
      <c r="N282" s="10">
        <v>195.06</v>
      </c>
      <c r="O282" s="11">
        <v>0.1</v>
      </c>
      <c r="P282" s="10">
        <v>106.68</v>
      </c>
      <c r="Q282" s="10">
        <f t="shared" si="16"/>
        <v>175.554</v>
      </c>
      <c r="R282" s="10">
        <f t="shared" si="17"/>
        <v>106.68</v>
      </c>
      <c r="S282" s="10">
        <f t="shared" si="18"/>
        <v>68.873999999999995</v>
      </c>
      <c r="T282" s="2">
        <f t="shared" si="19"/>
        <v>0.39232372945076727</v>
      </c>
      <c r="U282" s="3">
        <f>YEAR(SalesDataTable[[#This Row],[Order Date]])</f>
        <v>2026</v>
      </c>
      <c r="V282" s="2" t="str">
        <f>"Q"&amp;ROUNDUP(MONTH(SalesDataTable[[#This Row],[Order Date]])/3,0)</f>
        <v>Q1</v>
      </c>
      <c r="W282" s="3">
        <f>MONTH(SalesDataTable[[#This Row],[Order Date]])</f>
        <v>3</v>
      </c>
      <c r="X282" s="2" t="str">
        <f>TEXT(SalesDataTable[[#This Row],[Order Date]],"mmm")</f>
        <v>Mar</v>
      </c>
    </row>
    <row r="283" spans="1:24" ht="15.6">
      <c r="A283" s="6">
        <v>3551</v>
      </c>
      <c r="B283" s="7">
        <v>46082</v>
      </c>
      <c r="C283" s="8">
        <f>YEAR(SalesDataTable[[#This Row],[Order Date]])</f>
        <v>2026</v>
      </c>
      <c r="D283" s="9" t="str">
        <f>"Q" &amp;ROUNDUP(MONTH(SalesDataTable[[#This Row],[Order Date]]),0)</f>
        <v>Q3</v>
      </c>
      <c r="E283" s="9">
        <f>MONTH(SalesDataTable[[#This Row],[Order Date]])</f>
        <v>3</v>
      </c>
      <c r="F283" s="8" t="str">
        <f>TEXT(SalesDataTable[[#This Row],[Order Date]],"mmm")</f>
        <v>Mar</v>
      </c>
      <c r="G283" s="8" t="s">
        <v>6</v>
      </c>
      <c r="H283" s="8" t="s">
        <v>41</v>
      </c>
      <c r="I283" s="8" t="s">
        <v>28</v>
      </c>
      <c r="J283" s="8" t="s">
        <v>3</v>
      </c>
      <c r="K283" s="8" t="s">
        <v>4</v>
      </c>
      <c r="L283" s="8" t="s">
        <v>30</v>
      </c>
      <c r="M283" s="3">
        <v>2</v>
      </c>
      <c r="N283" s="10">
        <v>100.79</v>
      </c>
      <c r="O283" s="11">
        <v>0.05</v>
      </c>
      <c r="P283" s="10">
        <v>49</v>
      </c>
      <c r="Q283" s="10">
        <f t="shared" si="16"/>
        <v>191.501</v>
      </c>
      <c r="R283" s="10">
        <f t="shared" si="17"/>
        <v>98</v>
      </c>
      <c r="S283" s="10">
        <f t="shared" si="18"/>
        <v>93.501000000000005</v>
      </c>
      <c r="T283" s="2">
        <f t="shared" si="19"/>
        <v>0.48825332504791097</v>
      </c>
      <c r="U283" s="3">
        <f>YEAR(SalesDataTable[[#This Row],[Order Date]])</f>
        <v>2026</v>
      </c>
      <c r="V283" s="2" t="str">
        <f>"Q"&amp;ROUNDUP(MONTH(SalesDataTable[[#This Row],[Order Date]])/3,0)</f>
        <v>Q1</v>
      </c>
      <c r="W283" s="3">
        <f>MONTH(SalesDataTable[[#This Row],[Order Date]])</f>
        <v>3</v>
      </c>
      <c r="X283" s="2" t="str">
        <f>TEXT(SalesDataTable[[#This Row],[Order Date]],"mmm")</f>
        <v>Mar</v>
      </c>
    </row>
    <row r="284" spans="1:24" ht="15.6">
      <c r="A284" s="6">
        <v>4157</v>
      </c>
      <c r="B284" s="7">
        <v>46082</v>
      </c>
      <c r="C284" s="8">
        <f>YEAR(SalesDataTable[[#This Row],[Order Date]])</f>
        <v>2026</v>
      </c>
      <c r="D284" s="9" t="str">
        <f>"Q" &amp;ROUNDUP(MONTH(SalesDataTable[[#This Row],[Order Date]]),0)</f>
        <v>Q3</v>
      </c>
      <c r="E284" s="9">
        <f>MONTH(SalesDataTable[[#This Row],[Order Date]])</f>
        <v>3</v>
      </c>
      <c r="F284" s="8" t="str">
        <f>TEXT(SalesDataTable[[#This Row],[Order Date]],"mmm")</f>
        <v>Mar</v>
      </c>
      <c r="G284" s="8" t="s">
        <v>20</v>
      </c>
      <c r="H284" s="8" t="s">
        <v>33</v>
      </c>
      <c r="I284" s="8" t="s">
        <v>2</v>
      </c>
      <c r="J284" s="8" t="s">
        <v>13</v>
      </c>
      <c r="K284" s="8" t="s">
        <v>4</v>
      </c>
      <c r="L284" s="8" t="s">
        <v>22</v>
      </c>
      <c r="M284" s="3">
        <v>5</v>
      </c>
      <c r="N284" s="10">
        <v>51.92</v>
      </c>
      <c r="O284" s="11">
        <v>0.15</v>
      </c>
      <c r="P284" s="10">
        <v>22.24</v>
      </c>
      <c r="Q284" s="10">
        <f t="shared" si="16"/>
        <v>220.66000000000003</v>
      </c>
      <c r="R284" s="10">
        <f t="shared" si="17"/>
        <v>111.19999999999999</v>
      </c>
      <c r="S284" s="10">
        <f t="shared" si="18"/>
        <v>109.46000000000004</v>
      </c>
      <c r="T284" s="2">
        <f t="shared" si="19"/>
        <v>0.49605728269736254</v>
      </c>
      <c r="U284" s="3">
        <f>YEAR(SalesDataTable[[#This Row],[Order Date]])</f>
        <v>2026</v>
      </c>
      <c r="V284" s="2" t="str">
        <f>"Q"&amp;ROUNDUP(MONTH(SalesDataTable[[#This Row],[Order Date]])/3,0)</f>
        <v>Q1</v>
      </c>
      <c r="W284" s="3">
        <f>MONTH(SalesDataTable[[#This Row],[Order Date]])</f>
        <v>3</v>
      </c>
      <c r="X284" s="2" t="str">
        <f>TEXT(SalesDataTable[[#This Row],[Order Date]],"mmm")</f>
        <v>Mar</v>
      </c>
    </row>
    <row r="285" spans="1:24" ht="15.6">
      <c r="A285" s="6">
        <v>4398</v>
      </c>
      <c r="B285" s="7">
        <v>46082</v>
      </c>
      <c r="C285" s="8">
        <f>YEAR(SalesDataTable[[#This Row],[Order Date]])</f>
        <v>2026</v>
      </c>
      <c r="D285" s="9" t="str">
        <f>"Q" &amp;ROUNDUP(MONTH(SalesDataTable[[#This Row],[Order Date]]),0)</f>
        <v>Q3</v>
      </c>
      <c r="E285" s="9">
        <f>MONTH(SalesDataTable[[#This Row],[Order Date]])</f>
        <v>3</v>
      </c>
      <c r="F285" s="8" t="str">
        <f>TEXT(SalesDataTable[[#This Row],[Order Date]],"mmm")</f>
        <v>Mar</v>
      </c>
      <c r="G285" s="8" t="s">
        <v>20</v>
      </c>
      <c r="H285" s="8" t="s">
        <v>31</v>
      </c>
      <c r="I285" s="8" t="s">
        <v>2</v>
      </c>
      <c r="J285" s="8" t="s">
        <v>13</v>
      </c>
      <c r="K285" s="8" t="s">
        <v>23</v>
      </c>
      <c r="L285" s="8" t="s">
        <v>51</v>
      </c>
      <c r="M285" s="3">
        <v>1</v>
      </c>
      <c r="N285" s="10">
        <v>123.99</v>
      </c>
      <c r="O285" s="11">
        <v>0.05</v>
      </c>
      <c r="P285" s="10">
        <v>61.67</v>
      </c>
      <c r="Q285" s="10">
        <f t="shared" si="16"/>
        <v>117.79049999999999</v>
      </c>
      <c r="R285" s="10">
        <f t="shared" si="17"/>
        <v>61.67</v>
      </c>
      <c r="S285" s="10">
        <f t="shared" si="18"/>
        <v>56.120499999999993</v>
      </c>
      <c r="T285" s="2">
        <f t="shared" si="19"/>
        <v>0.47644334644984099</v>
      </c>
      <c r="U285" s="3">
        <f>YEAR(SalesDataTable[[#This Row],[Order Date]])</f>
        <v>2026</v>
      </c>
      <c r="V285" s="2" t="str">
        <f>"Q"&amp;ROUNDUP(MONTH(SalesDataTable[[#This Row],[Order Date]])/3,0)</f>
        <v>Q1</v>
      </c>
      <c r="W285" s="3">
        <f>MONTH(SalesDataTable[[#This Row],[Order Date]])</f>
        <v>3</v>
      </c>
      <c r="X285" s="2" t="str">
        <f>TEXT(SalesDataTable[[#This Row],[Order Date]],"mmm")</f>
        <v>Mar</v>
      </c>
    </row>
    <row r="286" spans="1:24" ht="15.6">
      <c r="A286" s="6">
        <v>4951</v>
      </c>
      <c r="B286" s="7">
        <v>46082</v>
      </c>
      <c r="C286" s="8">
        <f>YEAR(SalesDataTable[[#This Row],[Order Date]])</f>
        <v>2026</v>
      </c>
      <c r="D286" s="9" t="str">
        <f>"Q" &amp;ROUNDUP(MONTH(SalesDataTable[[#This Row],[Order Date]]),0)</f>
        <v>Q3</v>
      </c>
      <c r="E286" s="9">
        <f>MONTH(SalesDataTable[[#This Row],[Order Date]])</f>
        <v>3</v>
      </c>
      <c r="F286" s="8" t="str">
        <f>TEXT(SalesDataTable[[#This Row],[Order Date]],"mmm")</f>
        <v>Mar</v>
      </c>
      <c r="G286" s="8" t="s">
        <v>6</v>
      </c>
      <c r="H286" s="8" t="s">
        <v>49</v>
      </c>
      <c r="I286" s="8" t="s">
        <v>2</v>
      </c>
      <c r="J286" s="8" t="s">
        <v>13</v>
      </c>
      <c r="K286" s="8" t="s">
        <v>23</v>
      </c>
      <c r="L286" s="8" t="s">
        <v>24</v>
      </c>
      <c r="M286" s="3">
        <v>1</v>
      </c>
      <c r="N286" s="10">
        <v>344.8</v>
      </c>
      <c r="O286" s="11">
        <v>0.05</v>
      </c>
      <c r="P286" s="10">
        <v>196.14</v>
      </c>
      <c r="Q286" s="10">
        <f t="shared" si="16"/>
        <v>327.56</v>
      </c>
      <c r="R286" s="10">
        <f t="shared" si="17"/>
        <v>196.14</v>
      </c>
      <c r="S286" s="10">
        <f t="shared" si="18"/>
        <v>131.42000000000002</v>
      </c>
      <c r="T286" s="2">
        <f t="shared" si="19"/>
        <v>0.40120893882036884</v>
      </c>
      <c r="U286" s="3">
        <f>YEAR(SalesDataTable[[#This Row],[Order Date]])</f>
        <v>2026</v>
      </c>
      <c r="V286" s="2" t="str">
        <f>"Q"&amp;ROUNDUP(MONTH(SalesDataTable[[#This Row],[Order Date]])/3,0)</f>
        <v>Q1</v>
      </c>
      <c r="W286" s="3">
        <f>MONTH(SalesDataTable[[#This Row],[Order Date]])</f>
        <v>3</v>
      </c>
      <c r="X286" s="2" t="str">
        <f>TEXT(SalesDataTable[[#This Row],[Order Date]],"mmm")</f>
        <v>Mar</v>
      </c>
    </row>
    <row r="287" spans="1:24" ht="15.6">
      <c r="A287" s="6">
        <v>1354</v>
      </c>
      <c r="B287" s="7">
        <v>46083</v>
      </c>
      <c r="C287" s="8">
        <f>YEAR(SalesDataTable[[#This Row],[Order Date]])</f>
        <v>2026</v>
      </c>
      <c r="D287" s="9" t="str">
        <f>"Q" &amp;ROUNDUP(MONTH(SalesDataTable[[#This Row],[Order Date]]),0)</f>
        <v>Q3</v>
      </c>
      <c r="E287" s="9">
        <f>MONTH(SalesDataTable[[#This Row],[Order Date]])</f>
        <v>3</v>
      </c>
      <c r="F287" s="8" t="str">
        <f>TEXT(SalesDataTable[[#This Row],[Order Date]],"mmm")</f>
        <v>Mar</v>
      </c>
      <c r="G287" s="8" t="s">
        <v>20</v>
      </c>
      <c r="H287" s="8" t="s">
        <v>33</v>
      </c>
      <c r="I287" s="8" t="s">
        <v>28</v>
      </c>
      <c r="J287" s="8" t="s">
        <v>3</v>
      </c>
      <c r="K287" s="8" t="s">
        <v>14</v>
      </c>
      <c r="L287" s="8" t="s">
        <v>44</v>
      </c>
      <c r="M287" s="3">
        <v>3</v>
      </c>
      <c r="N287" s="10">
        <v>131.91999999999999</v>
      </c>
      <c r="O287" s="11">
        <v>0.05</v>
      </c>
      <c r="P287" s="10">
        <v>67.47</v>
      </c>
      <c r="Q287" s="10">
        <f t="shared" si="16"/>
        <v>375.97199999999998</v>
      </c>
      <c r="R287" s="10">
        <f t="shared" si="17"/>
        <v>202.41</v>
      </c>
      <c r="S287" s="10">
        <f t="shared" si="18"/>
        <v>173.56199999999998</v>
      </c>
      <c r="T287" s="2">
        <f t="shared" si="19"/>
        <v>0.46163544093709102</v>
      </c>
      <c r="U287" s="3">
        <f>YEAR(SalesDataTable[[#This Row],[Order Date]])</f>
        <v>2026</v>
      </c>
      <c r="V287" s="2" t="str">
        <f>"Q"&amp;ROUNDUP(MONTH(SalesDataTable[[#This Row],[Order Date]])/3,0)</f>
        <v>Q1</v>
      </c>
      <c r="W287" s="3">
        <f>MONTH(SalesDataTable[[#This Row],[Order Date]])</f>
        <v>3</v>
      </c>
      <c r="X287" s="2" t="str">
        <f>TEXT(SalesDataTable[[#This Row],[Order Date]],"mmm")</f>
        <v>Mar</v>
      </c>
    </row>
    <row r="288" spans="1:24" ht="15.6">
      <c r="A288" s="6">
        <v>2042</v>
      </c>
      <c r="B288" s="7">
        <v>46083</v>
      </c>
      <c r="C288" s="8">
        <f>YEAR(SalesDataTable[[#This Row],[Order Date]])</f>
        <v>2026</v>
      </c>
      <c r="D288" s="9" t="str">
        <f>"Q" &amp;ROUNDUP(MONTH(SalesDataTable[[#This Row],[Order Date]]),0)</f>
        <v>Q3</v>
      </c>
      <c r="E288" s="9">
        <f>MONTH(SalesDataTable[[#This Row],[Order Date]])</f>
        <v>3</v>
      </c>
      <c r="F288" s="8" t="str">
        <f>TEXT(SalesDataTable[[#This Row],[Order Date]],"mmm")</f>
        <v>Mar</v>
      </c>
      <c r="G288" s="8" t="s">
        <v>11</v>
      </c>
      <c r="H288" s="8" t="s">
        <v>52</v>
      </c>
      <c r="I288" s="8" t="s">
        <v>2</v>
      </c>
      <c r="J288" s="8" t="s">
        <v>16</v>
      </c>
      <c r="K288" s="8" t="s">
        <v>9</v>
      </c>
      <c r="L288" s="8" t="s">
        <v>17</v>
      </c>
      <c r="M288" s="3">
        <v>3</v>
      </c>
      <c r="N288" s="10">
        <v>146.99</v>
      </c>
      <c r="O288" s="11">
        <v>0</v>
      </c>
      <c r="P288" s="10">
        <v>80.069999999999993</v>
      </c>
      <c r="Q288" s="10">
        <f t="shared" si="16"/>
        <v>440.97</v>
      </c>
      <c r="R288" s="10">
        <f t="shared" si="17"/>
        <v>240.20999999999998</v>
      </c>
      <c r="S288" s="10">
        <f t="shared" si="18"/>
        <v>200.76000000000005</v>
      </c>
      <c r="T288" s="2">
        <f t="shared" si="19"/>
        <v>0.45526906592285199</v>
      </c>
      <c r="U288" s="3">
        <f>YEAR(SalesDataTable[[#This Row],[Order Date]])</f>
        <v>2026</v>
      </c>
      <c r="V288" s="2" t="str">
        <f>"Q"&amp;ROUNDUP(MONTH(SalesDataTable[[#This Row],[Order Date]])/3,0)</f>
        <v>Q1</v>
      </c>
      <c r="W288" s="3">
        <f>MONTH(SalesDataTable[[#This Row],[Order Date]])</f>
        <v>3</v>
      </c>
      <c r="X288" s="2" t="str">
        <f>TEXT(SalesDataTable[[#This Row],[Order Date]],"mmm")</f>
        <v>Mar</v>
      </c>
    </row>
    <row r="289" spans="1:24" ht="15.6">
      <c r="A289" s="6">
        <v>3895</v>
      </c>
      <c r="B289" s="7">
        <v>46083</v>
      </c>
      <c r="C289" s="8">
        <f>YEAR(SalesDataTable[[#This Row],[Order Date]])</f>
        <v>2026</v>
      </c>
      <c r="D289" s="9" t="str">
        <f>"Q" &amp;ROUNDUP(MONTH(SalesDataTable[[#This Row],[Order Date]]),0)</f>
        <v>Q3</v>
      </c>
      <c r="E289" s="9">
        <f>MONTH(SalesDataTable[[#This Row],[Order Date]])</f>
        <v>3</v>
      </c>
      <c r="F289" s="8" t="str">
        <f>TEXT(SalesDataTable[[#This Row],[Order Date]],"mmm")</f>
        <v>Mar</v>
      </c>
      <c r="G289" s="8" t="s">
        <v>20</v>
      </c>
      <c r="H289" s="8" t="s">
        <v>31</v>
      </c>
      <c r="I289" s="8" t="s">
        <v>2</v>
      </c>
      <c r="J289" s="8" t="s">
        <v>16</v>
      </c>
      <c r="K289" s="8" t="s">
        <v>14</v>
      </c>
      <c r="L289" s="8" t="s">
        <v>48</v>
      </c>
      <c r="M289" s="3">
        <v>2</v>
      </c>
      <c r="N289" s="10">
        <v>164.74</v>
      </c>
      <c r="O289" s="11">
        <v>0.05</v>
      </c>
      <c r="P289" s="10">
        <v>89.9</v>
      </c>
      <c r="Q289" s="10">
        <f t="shared" si="16"/>
        <v>313.00600000000003</v>
      </c>
      <c r="R289" s="10">
        <f t="shared" si="17"/>
        <v>179.8</v>
      </c>
      <c r="S289" s="10">
        <f t="shared" si="18"/>
        <v>133.20600000000002</v>
      </c>
      <c r="T289" s="2">
        <f t="shared" si="19"/>
        <v>0.42557011686676932</v>
      </c>
      <c r="U289" s="3">
        <f>YEAR(SalesDataTable[[#This Row],[Order Date]])</f>
        <v>2026</v>
      </c>
      <c r="V289" s="2" t="str">
        <f>"Q"&amp;ROUNDUP(MONTH(SalesDataTable[[#This Row],[Order Date]])/3,0)</f>
        <v>Q1</v>
      </c>
      <c r="W289" s="3">
        <f>MONTH(SalesDataTable[[#This Row],[Order Date]])</f>
        <v>3</v>
      </c>
      <c r="X289" s="2" t="str">
        <f>TEXT(SalesDataTable[[#This Row],[Order Date]],"mmm")</f>
        <v>Mar</v>
      </c>
    </row>
    <row r="290" spans="1:24" ht="15.6">
      <c r="A290" s="6">
        <v>5074</v>
      </c>
      <c r="B290" s="7">
        <v>46083</v>
      </c>
      <c r="C290" s="8">
        <f>YEAR(SalesDataTable[[#This Row],[Order Date]])</f>
        <v>2026</v>
      </c>
      <c r="D290" s="9" t="str">
        <f>"Q" &amp;ROUNDUP(MONTH(SalesDataTable[[#This Row],[Order Date]]),0)</f>
        <v>Q3</v>
      </c>
      <c r="E290" s="9">
        <f>MONTH(SalesDataTable[[#This Row],[Order Date]])</f>
        <v>3</v>
      </c>
      <c r="F290" s="8" t="str">
        <f>TEXT(SalesDataTable[[#This Row],[Order Date]],"mmm")</f>
        <v>Mar</v>
      </c>
      <c r="G290" s="8" t="s">
        <v>20</v>
      </c>
      <c r="H290" s="8" t="s">
        <v>31</v>
      </c>
      <c r="I290" s="8" t="s">
        <v>2</v>
      </c>
      <c r="J290" s="8" t="s">
        <v>3</v>
      </c>
      <c r="K290" s="8" t="s">
        <v>9</v>
      </c>
      <c r="L290" s="8" t="s">
        <v>10</v>
      </c>
      <c r="M290" s="3">
        <v>2</v>
      </c>
      <c r="N290" s="10">
        <v>89.81</v>
      </c>
      <c r="O290" s="11">
        <v>0</v>
      </c>
      <c r="P290" s="10">
        <v>46.44</v>
      </c>
      <c r="Q290" s="10">
        <f t="shared" si="16"/>
        <v>179.62</v>
      </c>
      <c r="R290" s="10">
        <f t="shared" si="17"/>
        <v>92.88</v>
      </c>
      <c r="S290" s="10">
        <f t="shared" si="18"/>
        <v>86.740000000000009</v>
      </c>
      <c r="T290" s="2">
        <f t="shared" si="19"/>
        <v>0.482908362097762</v>
      </c>
      <c r="U290" s="3">
        <f>YEAR(SalesDataTable[[#This Row],[Order Date]])</f>
        <v>2026</v>
      </c>
      <c r="V290" s="2" t="str">
        <f>"Q"&amp;ROUNDUP(MONTH(SalesDataTable[[#This Row],[Order Date]])/3,0)</f>
        <v>Q1</v>
      </c>
      <c r="W290" s="3">
        <f>MONTH(SalesDataTable[[#This Row],[Order Date]])</f>
        <v>3</v>
      </c>
      <c r="X290" s="2" t="str">
        <f>TEXT(SalesDataTable[[#This Row],[Order Date]],"mmm")</f>
        <v>Mar</v>
      </c>
    </row>
    <row r="291" spans="1:24" ht="15.6">
      <c r="A291" s="6">
        <v>179</v>
      </c>
      <c r="B291" s="7">
        <v>46084</v>
      </c>
      <c r="C291" s="8">
        <f>YEAR(SalesDataTable[[#This Row],[Order Date]])</f>
        <v>2026</v>
      </c>
      <c r="D291" s="9" t="str">
        <f>"Q" &amp;ROUNDUP(MONTH(SalesDataTable[[#This Row],[Order Date]]),0)</f>
        <v>Q3</v>
      </c>
      <c r="E291" s="9">
        <f>MONTH(SalesDataTable[[#This Row],[Order Date]])</f>
        <v>3</v>
      </c>
      <c r="F291" s="8" t="str">
        <f>TEXT(SalesDataTable[[#This Row],[Order Date]],"mmm")</f>
        <v>Mar</v>
      </c>
      <c r="G291" s="8" t="s">
        <v>11</v>
      </c>
      <c r="H291" s="8" t="s">
        <v>52</v>
      </c>
      <c r="I291" s="8" t="s">
        <v>19</v>
      </c>
      <c r="J291" s="8" t="s">
        <v>3</v>
      </c>
      <c r="K291" s="8" t="s">
        <v>34</v>
      </c>
      <c r="L291" s="8" t="s">
        <v>42</v>
      </c>
      <c r="M291" s="3">
        <v>1</v>
      </c>
      <c r="N291" s="10">
        <v>35.369999999999997</v>
      </c>
      <c r="O291" s="11">
        <v>0</v>
      </c>
      <c r="P291" s="10">
        <v>13.88</v>
      </c>
      <c r="Q291" s="10">
        <f t="shared" si="16"/>
        <v>35.369999999999997</v>
      </c>
      <c r="R291" s="10">
        <f t="shared" si="17"/>
        <v>13.88</v>
      </c>
      <c r="S291" s="10">
        <f t="shared" si="18"/>
        <v>21.489999999999995</v>
      </c>
      <c r="T291" s="2">
        <f t="shared" si="19"/>
        <v>0.60757704269154644</v>
      </c>
      <c r="U291" s="3">
        <f>YEAR(SalesDataTable[[#This Row],[Order Date]])</f>
        <v>2026</v>
      </c>
      <c r="V291" s="2" t="str">
        <f>"Q"&amp;ROUNDUP(MONTH(SalesDataTable[[#This Row],[Order Date]])/3,0)</f>
        <v>Q1</v>
      </c>
      <c r="W291" s="3">
        <f>MONTH(SalesDataTable[[#This Row],[Order Date]])</f>
        <v>3</v>
      </c>
      <c r="X291" s="2" t="str">
        <f>TEXT(SalesDataTable[[#This Row],[Order Date]],"mmm")</f>
        <v>Mar</v>
      </c>
    </row>
    <row r="292" spans="1:24" ht="15.6">
      <c r="A292" s="6">
        <v>459</v>
      </c>
      <c r="B292" s="7">
        <v>46084</v>
      </c>
      <c r="C292" s="8">
        <f>YEAR(SalesDataTable[[#This Row],[Order Date]])</f>
        <v>2026</v>
      </c>
      <c r="D292" s="9" t="str">
        <f>"Q" &amp;ROUNDUP(MONTH(SalesDataTable[[#This Row],[Order Date]]),0)</f>
        <v>Q3</v>
      </c>
      <c r="E292" s="9">
        <f>MONTH(SalesDataTable[[#This Row],[Order Date]])</f>
        <v>3</v>
      </c>
      <c r="F292" s="8" t="str">
        <f>TEXT(SalesDataTable[[#This Row],[Order Date]],"mmm")</f>
        <v>Mar</v>
      </c>
      <c r="G292" s="8" t="s">
        <v>6</v>
      </c>
      <c r="H292" s="8" t="s">
        <v>43</v>
      </c>
      <c r="I292" s="8" t="s">
        <v>28</v>
      </c>
      <c r="J292" s="8" t="s">
        <v>13</v>
      </c>
      <c r="K292" s="8" t="s">
        <v>4</v>
      </c>
      <c r="L292" s="8" t="s">
        <v>22</v>
      </c>
      <c r="M292" s="3">
        <v>4</v>
      </c>
      <c r="N292" s="10">
        <v>50.64</v>
      </c>
      <c r="O292" s="11">
        <v>0</v>
      </c>
      <c r="P292" s="10">
        <v>23.09</v>
      </c>
      <c r="Q292" s="10">
        <f t="shared" si="16"/>
        <v>202.56</v>
      </c>
      <c r="R292" s="10">
        <f t="shared" si="17"/>
        <v>92.36</v>
      </c>
      <c r="S292" s="10">
        <f t="shared" si="18"/>
        <v>110.2</v>
      </c>
      <c r="T292" s="2">
        <f t="shared" si="19"/>
        <v>0.54403633491311221</v>
      </c>
      <c r="U292" s="3">
        <f>YEAR(SalesDataTable[[#This Row],[Order Date]])</f>
        <v>2026</v>
      </c>
      <c r="V292" s="2" t="str">
        <f>"Q"&amp;ROUNDUP(MONTH(SalesDataTable[[#This Row],[Order Date]])/3,0)</f>
        <v>Q1</v>
      </c>
      <c r="W292" s="3">
        <f>MONTH(SalesDataTable[[#This Row],[Order Date]])</f>
        <v>3</v>
      </c>
      <c r="X292" s="2" t="str">
        <f>TEXT(SalesDataTable[[#This Row],[Order Date]],"mmm")</f>
        <v>Mar</v>
      </c>
    </row>
    <row r="293" spans="1:24" ht="15.6">
      <c r="A293" s="6">
        <v>525</v>
      </c>
      <c r="B293" s="7">
        <v>46084</v>
      </c>
      <c r="C293" s="8">
        <f>YEAR(SalesDataTable[[#This Row],[Order Date]])</f>
        <v>2026</v>
      </c>
      <c r="D293" s="9" t="str">
        <f>"Q" &amp;ROUNDUP(MONTH(SalesDataTable[[#This Row],[Order Date]]),0)</f>
        <v>Q3</v>
      </c>
      <c r="E293" s="9">
        <f>MONTH(SalesDataTable[[#This Row],[Order Date]])</f>
        <v>3</v>
      </c>
      <c r="F293" s="8" t="str">
        <f>TEXT(SalesDataTable[[#This Row],[Order Date]],"mmm")</f>
        <v>Mar</v>
      </c>
      <c r="G293" s="8" t="s">
        <v>20</v>
      </c>
      <c r="H293" s="8" t="s">
        <v>31</v>
      </c>
      <c r="I293" s="8" t="s">
        <v>19</v>
      </c>
      <c r="J293" s="8" t="s">
        <v>3</v>
      </c>
      <c r="K293" s="8" t="s">
        <v>9</v>
      </c>
      <c r="L293" s="8" t="s">
        <v>17</v>
      </c>
      <c r="M293" s="3">
        <v>1</v>
      </c>
      <c r="N293" s="10">
        <v>146.37</v>
      </c>
      <c r="O293" s="11">
        <v>0</v>
      </c>
      <c r="P293" s="10">
        <v>78.3</v>
      </c>
      <c r="Q293" s="10">
        <f t="shared" si="16"/>
        <v>146.37</v>
      </c>
      <c r="R293" s="10">
        <f t="shared" si="17"/>
        <v>78.3</v>
      </c>
      <c r="S293" s="10">
        <f t="shared" si="18"/>
        <v>68.070000000000007</v>
      </c>
      <c r="T293" s="2">
        <f t="shared" si="19"/>
        <v>0.46505431440869033</v>
      </c>
      <c r="U293" s="3">
        <f>YEAR(SalesDataTable[[#This Row],[Order Date]])</f>
        <v>2026</v>
      </c>
      <c r="V293" s="2" t="str">
        <f>"Q"&amp;ROUNDUP(MONTH(SalesDataTable[[#This Row],[Order Date]])/3,0)</f>
        <v>Q1</v>
      </c>
      <c r="W293" s="3">
        <f>MONTH(SalesDataTable[[#This Row],[Order Date]])</f>
        <v>3</v>
      </c>
      <c r="X293" s="2" t="str">
        <f>TEXT(SalesDataTable[[#This Row],[Order Date]],"mmm")</f>
        <v>Mar</v>
      </c>
    </row>
    <row r="294" spans="1:24" ht="15.6">
      <c r="A294" s="6">
        <v>3374</v>
      </c>
      <c r="B294" s="7">
        <v>46084</v>
      </c>
      <c r="C294" s="8">
        <f>YEAR(SalesDataTable[[#This Row],[Order Date]])</f>
        <v>2026</v>
      </c>
      <c r="D294" s="9" t="str">
        <f>"Q" &amp;ROUNDUP(MONTH(SalesDataTable[[#This Row],[Order Date]]),0)</f>
        <v>Q3</v>
      </c>
      <c r="E294" s="9">
        <f>MONTH(SalesDataTable[[#This Row],[Order Date]])</f>
        <v>3</v>
      </c>
      <c r="F294" s="8" t="str">
        <f>TEXT(SalesDataTable[[#This Row],[Order Date]],"mmm")</f>
        <v>Mar</v>
      </c>
      <c r="G294" s="8" t="s">
        <v>11</v>
      </c>
      <c r="H294" s="8" t="s">
        <v>12</v>
      </c>
      <c r="I294" s="8" t="s">
        <v>2</v>
      </c>
      <c r="J294" s="8" t="s">
        <v>3</v>
      </c>
      <c r="K294" s="8" t="s">
        <v>9</v>
      </c>
      <c r="L294" s="8" t="s">
        <v>17</v>
      </c>
      <c r="M294" s="3">
        <v>3</v>
      </c>
      <c r="N294" s="10">
        <v>143.74</v>
      </c>
      <c r="O294" s="11">
        <v>0</v>
      </c>
      <c r="P294" s="10">
        <v>81.58</v>
      </c>
      <c r="Q294" s="10">
        <f t="shared" si="16"/>
        <v>431.22</v>
      </c>
      <c r="R294" s="10">
        <f t="shared" si="17"/>
        <v>244.74</v>
      </c>
      <c r="S294" s="10">
        <f t="shared" si="18"/>
        <v>186.48000000000002</v>
      </c>
      <c r="T294" s="2">
        <f t="shared" si="19"/>
        <v>0.43244747460692917</v>
      </c>
      <c r="U294" s="3">
        <f>YEAR(SalesDataTable[[#This Row],[Order Date]])</f>
        <v>2026</v>
      </c>
      <c r="V294" s="2" t="str">
        <f>"Q"&amp;ROUNDUP(MONTH(SalesDataTable[[#This Row],[Order Date]])/3,0)</f>
        <v>Q1</v>
      </c>
      <c r="W294" s="3">
        <f>MONTH(SalesDataTable[[#This Row],[Order Date]])</f>
        <v>3</v>
      </c>
      <c r="X294" s="2" t="str">
        <f>TEXT(SalesDataTable[[#This Row],[Order Date]],"mmm")</f>
        <v>Mar</v>
      </c>
    </row>
    <row r="295" spans="1:24" ht="15.6">
      <c r="A295" s="6">
        <v>3850</v>
      </c>
      <c r="B295" s="7">
        <v>46084</v>
      </c>
      <c r="C295" s="8">
        <f>YEAR(SalesDataTable[[#This Row],[Order Date]])</f>
        <v>2026</v>
      </c>
      <c r="D295" s="9" t="str">
        <f>"Q" &amp;ROUNDUP(MONTH(SalesDataTable[[#This Row],[Order Date]]),0)</f>
        <v>Q3</v>
      </c>
      <c r="E295" s="9">
        <f>MONTH(SalesDataTable[[#This Row],[Order Date]])</f>
        <v>3</v>
      </c>
      <c r="F295" s="8" t="str">
        <f>TEXT(SalesDataTable[[#This Row],[Order Date]],"mmm")</f>
        <v>Mar</v>
      </c>
      <c r="G295" s="8" t="s">
        <v>20</v>
      </c>
      <c r="H295" s="8" t="s">
        <v>31</v>
      </c>
      <c r="I295" s="8" t="s">
        <v>28</v>
      </c>
      <c r="J295" s="8" t="s">
        <v>13</v>
      </c>
      <c r="K295" s="8" t="s">
        <v>23</v>
      </c>
      <c r="L295" s="8" t="s">
        <v>40</v>
      </c>
      <c r="M295" s="3">
        <v>2</v>
      </c>
      <c r="N295" s="10">
        <v>81.94</v>
      </c>
      <c r="O295" s="11">
        <v>0.1</v>
      </c>
      <c r="P295" s="10">
        <v>39.9</v>
      </c>
      <c r="Q295" s="10">
        <f t="shared" si="16"/>
        <v>147.49199999999999</v>
      </c>
      <c r="R295" s="10">
        <f t="shared" si="17"/>
        <v>79.8</v>
      </c>
      <c r="S295" s="10">
        <f t="shared" si="18"/>
        <v>67.691999999999993</v>
      </c>
      <c r="T295" s="2">
        <f t="shared" si="19"/>
        <v>0.45895370596371327</v>
      </c>
      <c r="U295" s="3">
        <f>YEAR(SalesDataTable[[#This Row],[Order Date]])</f>
        <v>2026</v>
      </c>
      <c r="V295" s="2" t="str">
        <f>"Q"&amp;ROUNDUP(MONTH(SalesDataTable[[#This Row],[Order Date]])/3,0)</f>
        <v>Q1</v>
      </c>
      <c r="W295" s="3">
        <f>MONTH(SalesDataTable[[#This Row],[Order Date]])</f>
        <v>3</v>
      </c>
      <c r="X295" s="2" t="str">
        <f>TEXT(SalesDataTable[[#This Row],[Order Date]],"mmm")</f>
        <v>Mar</v>
      </c>
    </row>
    <row r="296" spans="1:24" ht="15.6">
      <c r="A296" s="6">
        <v>4004</v>
      </c>
      <c r="B296" s="7">
        <v>46084</v>
      </c>
      <c r="C296" s="8">
        <f>YEAR(SalesDataTable[[#This Row],[Order Date]])</f>
        <v>2026</v>
      </c>
      <c r="D296" s="9" t="str">
        <f>"Q" &amp;ROUNDUP(MONTH(SalesDataTable[[#This Row],[Order Date]]),0)</f>
        <v>Q3</v>
      </c>
      <c r="E296" s="9">
        <f>MONTH(SalesDataTable[[#This Row],[Order Date]])</f>
        <v>3</v>
      </c>
      <c r="F296" s="8" t="str">
        <f>TEXT(SalesDataTable[[#This Row],[Order Date]],"mmm")</f>
        <v>Mar</v>
      </c>
      <c r="G296" s="8" t="s">
        <v>11</v>
      </c>
      <c r="H296" s="8" t="s">
        <v>25</v>
      </c>
      <c r="I296" s="8" t="s">
        <v>2</v>
      </c>
      <c r="J296" s="8" t="s">
        <v>13</v>
      </c>
      <c r="K296" s="8" t="s">
        <v>14</v>
      </c>
      <c r="L296" s="8" t="s">
        <v>32</v>
      </c>
      <c r="M296" s="3">
        <v>1</v>
      </c>
      <c r="N296" s="10">
        <v>46.46</v>
      </c>
      <c r="O296" s="11">
        <v>0.1</v>
      </c>
      <c r="P296" s="10">
        <v>17.989999999999998</v>
      </c>
      <c r="Q296" s="10">
        <f t="shared" si="16"/>
        <v>41.814</v>
      </c>
      <c r="R296" s="10">
        <f t="shared" si="17"/>
        <v>17.989999999999998</v>
      </c>
      <c r="S296" s="10">
        <f t="shared" si="18"/>
        <v>23.824000000000002</v>
      </c>
      <c r="T296" s="2">
        <f t="shared" si="19"/>
        <v>0.56976132395848289</v>
      </c>
      <c r="U296" s="3">
        <f>YEAR(SalesDataTable[[#This Row],[Order Date]])</f>
        <v>2026</v>
      </c>
      <c r="V296" s="2" t="str">
        <f>"Q"&amp;ROUNDUP(MONTH(SalesDataTable[[#This Row],[Order Date]])/3,0)</f>
        <v>Q1</v>
      </c>
      <c r="W296" s="3">
        <f>MONTH(SalesDataTable[[#This Row],[Order Date]])</f>
        <v>3</v>
      </c>
      <c r="X296" s="2" t="str">
        <f>TEXT(SalesDataTable[[#This Row],[Order Date]],"mmm")</f>
        <v>Mar</v>
      </c>
    </row>
    <row r="297" spans="1:24" ht="15.6">
      <c r="A297" s="6">
        <v>788</v>
      </c>
      <c r="B297" s="7">
        <v>46085</v>
      </c>
      <c r="C297" s="8">
        <f>YEAR(SalesDataTable[[#This Row],[Order Date]])</f>
        <v>2026</v>
      </c>
      <c r="D297" s="9" t="str">
        <f>"Q" &amp;ROUNDUP(MONTH(SalesDataTable[[#This Row],[Order Date]]),0)</f>
        <v>Q3</v>
      </c>
      <c r="E297" s="9">
        <f>MONTH(SalesDataTable[[#This Row],[Order Date]])</f>
        <v>3</v>
      </c>
      <c r="F297" s="8" t="str">
        <f>TEXT(SalesDataTable[[#This Row],[Order Date]],"mmm")</f>
        <v>Mar</v>
      </c>
      <c r="G297" s="8" t="s">
        <v>6</v>
      </c>
      <c r="H297" s="8" t="s">
        <v>41</v>
      </c>
      <c r="I297" s="8" t="s">
        <v>2</v>
      </c>
      <c r="J297" s="8" t="s">
        <v>13</v>
      </c>
      <c r="K297" s="8" t="s">
        <v>4</v>
      </c>
      <c r="L297" s="8" t="s">
        <v>26</v>
      </c>
      <c r="M297" s="3">
        <v>3</v>
      </c>
      <c r="N297" s="10">
        <v>39.49</v>
      </c>
      <c r="O297" s="11">
        <v>0</v>
      </c>
      <c r="P297" s="10">
        <v>16.420000000000002</v>
      </c>
      <c r="Q297" s="10">
        <f t="shared" si="16"/>
        <v>118.47</v>
      </c>
      <c r="R297" s="10">
        <f t="shared" si="17"/>
        <v>49.260000000000005</v>
      </c>
      <c r="S297" s="10">
        <f t="shared" si="18"/>
        <v>69.209999999999994</v>
      </c>
      <c r="T297" s="2">
        <f t="shared" si="19"/>
        <v>0.58419853127374011</v>
      </c>
      <c r="U297" s="3">
        <f>YEAR(SalesDataTable[[#This Row],[Order Date]])</f>
        <v>2026</v>
      </c>
      <c r="V297" s="2" t="str">
        <f>"Q"&amp;ROUNDUP(MONTH(SalesDataTable[[#This Row],[Order Date]])/3,0)</f>
        <v>Q1</v>
      </c>
      <c r="W297" s="3">
        <f>MONTH(SalesDataTable[[#This Row],[Order Date]])</f>
        <v>3</v>
      </c>
      <c r="X297" s="2" t="str">
        <f>TEXT(SalesDataTable[[#This Row],[Order Date]],"mmm")</f>
        <v>Mar</v>
      </c>
    </row>
    <row r="298" spans="1:24" ht="15.6">
      <c r="A298" s="6">
        <v>1717</v>
      </c>
      <c r="B298" s="7">
        <v>46085</v>
      </c>
      <c r="C298" s="8">
        <f>YEAR(SalesDataTable[[#This Row],[Order Date]])</f>
        <v>2026</v>
      </c>
      <c r="D298" s="9" t="str">
        <f>"Q" &amp;ROUNDUP(MONTH(SalesDataTable[[#This Row],[Order Date]]),0)</f>
        <v>Q3</v>
      </c>
      <c r="E298" s="9">
        <f>MONTH(SalesDataTable[[#This Row],[Order Date]])</f>
        <v>3</v>
      </c>
      <c r="F298" s="8" t="str">
        <f>TEXT(SalesDataTable[[#This Row],[Order Date]],"mmm")</f>
        <v>Mar</v>
      </c>
      <c r="G298" s="8" t="s">
        <v>20</v>
      </c>
      <c r="H298" s="8" t="s">
        <v>47</v>
      </c>
      <c r="I298" s="8" t="s">
        <v>2</v>
      </c>
      <c r="J298" s="8" t="s">
        <v>3</v>
      </c>
      <c r="K298" s="8" t="s">
        <v>34</v>
      </c>
      <c r="L298" s="8" t="s">
        <v>35</v>
      </c>
      <c r="M298" s="3">
        <v>1</v>
      </c>
      <c r="N298" s="10">
        <v>40.909999999999997</v>
      </c>
      <c r="O298" s="11">
        <v>0</v>
      </c>
      <c r="P298" s="10">
        <v>14.89</v>
      </c>
      <c r="Q298" s="10">
        <f t="shared" si="16"/>
        <v>40.909999999999997</v>
      </c>
      <c r="R298" s="10">
        <f t="shared" si="17"/>
        <v>14.89</v>
      </c>
      <c r="S298" s="10">
        <f t="shared" si="18"/>
        <v>26.019999999999996</v>
      </c>
      <c r="T298" s="2">
        <f t="shared" si="19"/>
        <v>0.63603031043754577</v>
      </c>
      <c r="U298" s="3">
        <f>YEAR(SalesDataTable[[#This Row],[Order Date]])</f>
        <v>2026</v>
      </c>
      <c r="V298" s="2" t="str">
        <f>"Q"&amp;ROUNDUP(MONTH(SalesDataTable[[#This Row],[Order Date]])/3,0)</f>
        <v>Q1</v>
      </c>
      <c r="W298" s="3">
        <f>MONTH(SalesDataTable[[#This Row],[Order Date]])</f>
        <v>3</v>
      </c>
      <c r="X298" s="2" t="str">
        <f>TEXT(SalesDataTable[[#This Row],[Order Date]],"mmm")</f>
        <v>Mar</v>
      </c>
    </row>
    <row r="299" spans="1:24" ht="15.6">
      <c r="A299" s="6">
        <v>1819</v>
      </c>
      <c r="B299" s="7">
        <v>46085</v>
      </c>
      <c r="C299" s="8">
        <f>YEAR(SalesDataTable[[#This Row],[Order Date]])</f>
        <v>2026</v>
      </c>
      <c r="D299" s="9" t="str">
        <f>"Q" &amp;ROUNDUP(MONTH(SalesDataTable[[#This Row],[Order Date]]),0)</f>
        <v>Q3</v>
      </c>
      <c r="E299" s="9">
        <f>MONTH(SalesDataTable[[#This Row],[Order Date]])</f>
        <v>3</v>
      </c>
      <c r="F299" s="8" t="str">
        <f>TEXT(SalesDataTable[[#This Row],[Order Date]],"mmm")</f>
        <v>Mar</v>
      </c>
      <c r="G299" s="8" t="s">
        <v>20</v>
      </c>
      <c r="H299" s="8" t="s">
        <v>33</v>
      </c>
      <c r="I299" s="8" t="s">
        <v>28</v>
      </c>
      <c r="J299" s="8" t="s">
        <v>13</v>
      </c>
      <c r="K299" s="8" t="s">
        <v>4</v>
      </c>
      <c r="L299" s="8" t="s">
        <v>22</v>
      </c>
      <c r="M299" s="3">
        <v>1</v>
      </c>
      <c r="N299" s="10">
        <v>49.94</v>
      </c>
      <c r="O299" s="11">
        <v>0.1</v>
      </c>
      <c r="P299" s="10">
        <v>21.84</v>
      </c>
      <c r="Q299" s="10">
        <f t="shared" si="16"/>
        <v>44.945999999999998</v>
      </c>
      <c r="R299" s="10">
        <f t="shared" si="17"/>
        <v>21.84</v>
      </c>
      <c r="S299" s="10">
        <f t="shared" si="18"/>
        <v>23.105999999999998</v>
      </c>
      <c r="T299" s="2">
        <f t="shared" si="19"/>
        <v>0.51408356694700308</v>
      </c>
      <c r="U299" s="3">
        <f>YEAR(SalesDataTable[[#This Row],[Order Date]])</f>
        <v>2026</v>
      </c>
      <c r="V299" s="2" t="str">
        <f>"Q"&amp;ROUNDUP(MONTH(SalesDataTable[[#This Row],[Order Date]])/3,0)</f>
        <v>Q1</v>
      </c>
      <c r="W299" s="3">
        <f>MONTH(SalesDataTable[[#This Row],[Order Date]])</f>
        <v>3</v>
      </c>
      <c r="X299" s="2" t="str">
        <f>TEXT(SalesDataTable[[#This Row],[Order Date]],"mmm")</f>
        <v>Mar</v>
      </c>
    </row>
    <row r="300" spans="1:24" ht="15.6">
      <c r="A300" s="6">
        <v>1992</v>
      </c>
      <c r="B300" s="7">
        <v>46085</v>
      </c>
      <c r="C300" s="8">
        <f>YEAR(SalesDataTable[[#This Row],[Order Date]])</f>
        <v>2026</v>
      </c>
      <c r="D300" s="9" t="str">
        <f>"Q" &amp;ROUNDUP(MONTH(SalesDataTable[[#This Row],[Order Date]]),0)</f>
        <v>Q3</v>
      </c>
      <c r="E300" s="9">
        <f>MONTH(SalesDataTable[[#This Row],[Order Date]])</f>
        <v>3</v>
      </c>
      <c r="F300" s="8" t="str">
        <f>TEXT(SalesDataTable[[#This Row],[Order Date]],"mmm")</f>
        <v>Mar</v>
      </c>
      <c r="G300" s="8" t="s">
        <v>11</v>
      </c>
      <c r="H300" s="8" t="s">
        <v>25</v>
      </c>
      <c r="I300" s="8" t="s">
        <v>2</v>
      </c>
      <c r="J300" s="8" t="s">
        <v>16</v>
      </c>
      <c r="K300" s="8" t="s">
        <v>14</v>
      </c>
      <c r="L300" s="8" t="s">
        <v>15</v>
      </c>
      <c r="M300" s="3">
        <v>1</v>
      </c>
      <c r="N300" s="10">
        <v>35.520000000000003</v>
      </c>
      <c r="O300" s="11">
        <v>0</v>
      </c>
      <c r="P300" s="10">
        <v>13.21</v>
      </c>
      <c r="Q300" s="10">
        <f t="shared" si="16"/>
        <v>35.520000000000003</v>
      </c>
      <c r="R300" s="10">
        <f t="shared" si="17"/>
        <v>13.21</v>
      </c>
      <c r="S300" s="10">
        <f t="shared" si="18"/>
        <v>22.310000000000002</v>
      </c>
      <c r="T300" s="2">
        <f t="shared" si="19"/>
        <v>0.62809684684684686</v>
      </c>
      <c r="U300" s="3">
        <f>YEAR(SalesDataTable[[#This Row],[Order Date]])</f>
        <v>2026</v>
      </c>
      <c r="V300" s="2" t="str">
        <f>"Q"&amp;ROUNDUP(MONTH(SalesDataTable[[#This Row],[Order Date]])/3,0)</f>
        <v>Q1</v>
      </c>
      <c r="W300" s="3">
        <f>MONTH(SalesDataTable[[#This Row],[Order Date]])</f>
        <v>3</v>
      </c>
      <c r="X300" s="2" t="str">
        <f>TEXT(SalesDataTable[[#This Row],[Order Date]],"mmm")</f>
        <v>Mar</v>
      </c>
    </row>
    <row r="301" spans="1:24" ht="15.6">
      <c r="A301" s="6">
        <v>2499</v>
      </c>
      <c r="B301" s="7">
        <v>46085</v>
      </c>
      <c r="C301" s="8">
        <f>YEAR(SalesDataTable[[#This Row],[Order Date]])</f>
        <v>2026</v>
      </c>
      <c r="D301" s="9" t="str">
        <f>"Q" &amp;ROUNDUP(MONTH(SalesDataTable[[#This Row],[Order Date]]),0)</f>
        <v>Q3</v>
      </c>
      <c r="E301" s="9">
        <f>MONTH(SalesDataTable[[#This Row],[Order Date]])</f>
        <v>3</v>
      </c>
      <c r="F301" s="8" t="str">
        <f>TEXT(SalesDataTable[[#This Row],[Order Date]],"mmm")</f>
        <v>Mar</v>
      </c>
      <c r="G301" s="8" t="s">
        <v>20</v>
      </c>
      <c r="H301" s="8" t="s">
        <v>31</v>
      </c>
      <c r="I301" s="8" t="s">
        <v>19</v>
      </c>
      <c r="J301" s="8" t="s">
        <v>13</v>
      </c>
      <c r="K301" s="8" t="s">
        <v>23</v>
      </c>
      <c r="L301" s="8" t="s">
        <v>24</v>
      </c>
      <c r="M301" s="3">
        <v>2</v>
      </c>
      <c r="N301" s="10">
        <v>341.1</v>
      </c>
      <c r="O301" s="11">
        <v>0</v>
      </c>
      <c r="P301" s="10">
        <v>200.19</v>
      </c>
      <c r="Q301" s="10">
        <f t="shared" si="16"/>
        <v>682.2</v>
      </c>
      <c r="R301" s="10">
        <f t="shared" si="17"/>
        <v>400.38</v>
      </c>
      <c r="S301" s="10">
        <f t="shared" si="18"/>
        <v>281.82000000000005</v>
      </c>
      <c r="T301" s="2">
        <f t="shared" si="19"/>
        <v>0.41310466138962187</v>
      </c>
      <c r="U301" s="3">
        <f>YEAR(SalesDataTable[[#This Row],[Order Date]])</f>
        <v>2026</v>
      </c>
      <c r="V301" s="2" t="str">
        <f>"Q"&amp;ROUNDUP(MONTH(SalesDataTable[[#This Row],[Order Date]])/3,0)</f>
        <v>Q1</v>
      </c>
      <c r="W301" s="3">
        <f>MONTH(SalesDataTable[[#This Row],[Order Date]])</f>
        <v>3</v>
      </c>
      <c r="X301" s="2" t="str">
        <f>TEXT(SalesDataTable[[#This Row],[Order Date]],"mmm")</f>
        <v>Mar</v>
      </c>
    </row>
    <row r="302" spans="1:24" ht="15.6">
      <c r="A302" s="6">
        <v>2698</v>
      </c>
      <c r="B302" s="7">
        <v>46085</v>
      </c>
      <c r="C302" s="8">
        <f>YEAR(SalesDataTable[[#This Row],[Order Date]])</f>
        <v>2026</v>
      </c>
      <c r="D302" s="9" t="str">
        <f>"Q" &amp;ROUNDUP(MONTH(SalesDataTable[[#This Row],[Order Date]]),0)</f>
        <v>Q3</v>
      </c>
      <c r="E302" s="9">
        <f>MONTH(SalesDataTable[[#This Row],[Order Date]])</f>
        <v>3</v>
      </c>
      <c r="F302" s="8" t="str">
        <f>TEXT(SalesDataTable[[#This Row],[Order Date]],"mmm")</f>
        <v>Mar</v>
      </c>
      <c r="G302" s="8" t="s">
        <v>11</v>
      </c>
      <c r="H302" s="8" t="s">
        <v>52</v>
      </c>
      <c r="I302" s="8" t="s">
        <v>28</v>
      </c>
      <c r="J302" s="8" t="s">
        <v>13</v>
      </c>
      <c r="K302" s="8" t="s">
        <v>34</v>
      </c>
      <c r="L302" s="8" t="s">
        <v>42</v>
      </c>
      <c r="M302" s="3">
        <v>4</v>
      </c>
      <c r="N302" s="10">
        <v>36.08</v>
      </c>
      <c r="O302" s="11">
        <v>0</v>
      </c>
      <c r="P302" s="10">
        <v>13.89</v>
      </c>
      <c r="Q302" s="10">
        <f t="shared" si="16"/>
        <v>144.32</v>
      </c>
      <c r="R302" s="10">
        <f t="shared" si="17"/>
        <v>55.56</v>
      </c>
      <c r="S302" s="10">
        <f t="shared" si="18"/>
        <v>88.759999999999991</v>
      </c>
      <c r="T302" s="2">
        <f t="shared" si="19"/>
        <v>0.61502217294900219</v>
      </c>
      <c r="U302" s="3">
        <f>YEAR(SalesDataTable[[#This Row],[Order Date]])</f>
        <v>2026</v>
      </c>
      <c r="V302" s="2" t="str">
        <f>"Q"&amp;ROUNDUP(MONTH(SalesDataTable[[#This Row],[Order Date]])/3,0)</f>
        <v>Q1</v>
      </c>
      <c r="W302" s="3">
        <f>MONTH(SalesDataTable[[#This Row],[Order Date]])</f>
        <v>3</v>
      </c>
      <c r="X302" s="2" t="str">
        <f>TEXT(SalesDataTable[[#This Row],[Order Date]],"mmm")</f>
        <v>Mar</v>
      </c>
    </row>
    <row r="303" spans="1:24" ht="15.6">
      <c r="A303" s="6">
        <v>4416</v>
      </c>
      <c r="B303" s="7">
        <v>46085</v>
      </c>
      <c r="C303" s="8">
        <f>YEAR(SalesDataTable[[#This Row],[Order Date]])</f>
        <v>2026</v>
      </c>
      <c r="D303" s="9" t="str">
        <f>"Q" &amp;ROUNDUP(MONTH(SalesDataTable[[#This Row],[Order Date]]),0)</f>
        <v>Q3</v>
      </c>
      <c r="E303" s="9">
        <f>MONTH(SalesDataTable[[#This Row],[Order Date]])</f>
        <v>3</v>
      </c>
      <c r="F303" s="8" t="str">
        <f>TEXT(SalesDataTable[[#This Row],[Order Date]],"mmm")</f>
        <v>Mar</v>
      </c>
      <c r="G303" s="8" t="s">
        <v>20</v>
      </c>
      <c r="H303" s="8" t="s">
        <v>21</v>
      </c>
      <c r="I303" s="8" t="s">
        <v>2</v>
      </c>
      <c r="J303" s="8" t="s">
        <v>16</v>
      </c>
      <c r="K303" s="8" t="s">
        <v>9</v>
      </c>
      <c r="L303" s="8" t="s">
        <v>37</v>
      </c>
      <c r="M303" s="3">
        <v>2</v>
      </c>
      <c r="N303" s="10">
        <v>151.69999999999999</v>
      </c>
      <c r="O303" s="11">
        <v>0</v>
      </c>
      <c r="P303" s="10">
        <v>80.44</v>
      </c>
      <c r="Q303" s="10">
        <f t="shared" si="16"/>
        <v>303.39999999999998</v>
      </c>
      <c r="R303" s="10">
        <f t="shared" si="17"/>
        <v>160.88</v>
      </c>
      <c r="S303" s="10">
        <f t="shared" si="18"/>
        <v>142.51999999999998</v>
      </c>
      <c r="T303" s="2">
        <f t="shared" si="19"/>
        <v>0.46974291364535264</v>
      </c>
      <c r="U303" s="3">
        <f>YEAR(SalesDataTable[[#This Row],[Order Date]])</f>
        <v>2026</v>
      </c>
      <c r="V303" s="2" t="str">
        <f>"Q"&amp;ROUNDUP(MONTH(SalesDataTable[[#This Row],[Order Date]])/3,0)</f>
        <v>Q1</v>
      </c>
      <c r="W303" s="3">
        <f>MONTH(SalesDataTable[[#This Row],[Order Date]])</f>
        <v>3</v>
      </c>
      <c r="X303" s="2" t="str">
        <f>TEXT(SalesDataTable[[#This Row],[Order Date]],"mmm")</f>
        <v>Mar</v>
      </c>
    </row>
    <row r="304" spans="1:24" ht="15.6">
      <c r="A304" s="6">
        <v>4434</v>
      </c>
      <c r="B304" s="7">
        <v>46085</v>
      </c>
      <c r="C304" s="8">
        <f>YEAR(SalesDataTable[[#This Row],[Order Date]])</f>
        <v>2026</v>
      </c>
      <c r="D304" s="9" t="str">
        <f>"Q" &amp;ROUNDUP(MONTH(SalesDataTable[[#This Row],[Order Date]]),0)</f>
        <v>Q3</v>
      </c>
      <c r="E304" s="9">
        <f>MONTH(SalesDataTable[[#This Row],[Order Date]])</f>
        <v>3</v>
      </c>
      <c r="F304" s="8" t="str">
        <f>TEXT(SalesDataTable[[#This Row],[Order Date]],"mmm")</f>
        <v>Mar</v>
      </c>
      <c r="G304" s="8" t="s">
        <v>6</v>
      </c>
      <c r="H304" s="8" t="s">
        <v>27</v>
      </c>
      <c r="I304" s="8" t="s">
        <v>28</v>
      </c>
      <c r="J304" s="8" t="s">
        <v>13</v>
      </c>
      <c r="K304" s="8" t="s">
        <v>9</v>
      </c>
      <c r="L304" s="8" t="s">
        <v>37</v>
      </c>
      <c r="M304" s="3">
        <v>2</v>
      </c>
      <c r="N304" s="10">
        <v>151.55000000000001</v>
      </c>
      <c r="O304" s="11">
        <v>0.1</v>
      </c>
      <c r="P304" s="10">
        <v>80.680000000000007</v>
      </c>
      <c r="Q304" s="10">
        <f t="shared" si="16"/>
        <v>272.79000000000002</v>
      </c>
      <c r="R304" s="10">
        <f t="shared" si="17"/>
        <v>161.36000000000001</v>
      </c>
      <c r="S304" s="10">
        <f t="shared" si="18"/>
        <v>111.43</v>
      </c>
      <c r="T304" s="2">
        <f t="shared" si="19"/>
        <v>0.40848271564206901</v>
      </c>
      <c r="U304" s="3">
        <f>YEAR(SalesDataTable[[#This Row],[Order Date]])</f>
        <v>2026</v>
      </c>
      <c r="V304" s="2" t="str">
        <f>"Q"&amp;ROUNDUP(MONTH(SalesDataTable[[#This Row],[Order Date]])/3,0)</f>
        <v>Q1</v>
      </c>
      <c r="W304" s="3">
        <f>MONTH(SalesDataTable[[#This Row],[Order Date]])</f>
        <v>3</v>
      </c>
      <c r="X304" s="2" t="str">
        <f>TEXT(SalesDataTable[[#This Row],[Order Date]],"mmm")</f>
        <v>Mar</v>
      </c>
    </row>
    <row r="305" spans="1:24" ht="15.6">
      <c r="A305" s="6">
        <v>4992</v>
      </c>
      <c r="B305" s="7">
        <v>46085</v>
      </c>
      <c r="C305" s="8">
        <f>YEAR(SalesDataTable[[#This Row],[Order Date]])</f>
        <v>2026</v>
      </c>
      <c r="D305" s="9" t="str">
        <f>"Q" &amp;ROUNDUP(MONTH(SalesDataTable[[#This Row],[Order Date]]),0)</f>
        <v>Q3</v>
      </c>
      <c r="E305" s="9">
        <f>MONTH(SalesDataTable[[#This Row],[Order Date]])</f>
        <v>3</v>
      </c>
      <c r="F305" s="8" t="str">
        <f>TEXT(SalesDataTable[[#This Row],[Order Date]],"mmm")</f>
        <v>Mar</v>
      </c>
      <c r="G305" s="8" t="s">
        <v>11</v>
      </c>
      <c r="H305" s="8" t="s">
        <v>12</v>
      </c>
      <c r="I305" s="8" t="s">
        <v>8</v>
      </c>
      <c r="J305" s="8" t="s">
        <v>16</v>
      </c>
      <c r="K305" s="8" t="s">
        <v>4</v>
      </c>
      <c r="L305" s="8" t="s">
        <v>5</v>
      </c>
      <c r="M305" s="3">
        <v>5</v>
      </c>
      <c r="N305" s="10">
        <v>82.44</v>
      </c>
      <c r="O305" s="11">
        <v>0.1</v>
      </c>
      <c r="P305" s="10">
        <v>41.57</v>
      </c>
      <c r="Q305" s="10">
        <f t="shared" si="16"/>
        <v>370.98</v>
      </c>
      <c r="R305" s="10">
        <f t="shared" si="17"/>
        <v>207.85</v>
      </c>
      <c r="S305" s="10">
        <f t="shared" si="18"/>
        <v>163.13000000000002</v>
      </c>
      <c r="T305" s="2">
        <f t="shared" si="19"/>
        <v>0.43972720901396306</v>
      </c>
      <c r="U305" s="3">
        <f>YEAR(SalesDataTable[[#This Row],[Order Date]])</f>
        <v>2026</v>
      </c>
      <c r="V305" s="2" t="str">
        <f>"Q"&amp;ROUNDUP(MONTH(SalesDataTable[[#This Row],[Order Date]])/3,0)</f>
        <v>Q1</v>
      </c>
      <c r="W305" s="3">
        <f>MONTH(SalesDataTable[[#This Row],[Order Date]])</f>
        <v>3</v>
      </c>
      <c r="X305" s="2" t="str">
        <f>TEXT(SalesDataTable[[#This Row],[Order Date]],"mmm")</f>
        <v>Mar</v>
      </c>
    </row>
    <row r="306" spans="1:24" ht="15.6">
      <c r="A306" s="6">
        <v>388</v>
      </c>
      <c r="B306" s="7">
        <v>46086</v>
      </c>
      <c r="C306" s="8">
        <f>YEAR(SalesDataTable[[#This Row],[Order Date]])</f>
        <v>2026</v>
      </c>
      <c r="D306" s="9" t="str">
        <f>"Q" &amp;ROUNDUP(MONTH(SalesDataTable[[#This Row],[Order Date]]),0)</f>
        <v>Q3</v>
      </c>
      <c r="E306" s="9">
        <f>MONTH(SalesDataTable[[#This Row],[Order Date]])</f>
        <v>3</v>
      </c>
      <c r="F306" s="8" t="str">
        <f>TEXT(SalesDataTable[[#This Row],[Order Date]],"mmm")</f>
        <v>Mar</v>
      </c>
      <c r="G306" s="8" t="s">
        <v>20</v>
      </c>
      <c r="H306" s="8" t="s">
        <v>33</v>
      </c>
      <c r="I306" s="8" t="s">
        <v>2</v>
      </c>
      <c r="J306" s="8" t="s">
        <v>3</v>
      </c>
      <c r="K306" s="8" t="s">
        <v>34</v>
      </c>
      <c r="L306" s="8" t="s">
        <v>42</v>
      </c>
      <c r="M306" s="3">
        <v>1</v>
      </c>
      <c r="N306" s="10">
        <v>35.61</v>
      </c>
      <c r="O306" s="11">
        <v>0.05</v>
      </c>
      <c r="P306" s="10">
        <v>13.8</v>
      </c>
      <c r="Q306" s="10">
        <f t="shared" si="16"/>
        <v>33.829499999999996</v>
      </c>
      <c r="R306" s="10">
        <f t="shared" si="17"/>
        <v>13.8</v>
      </c>
      <c r="S306" s="10">
        <f t="shared" si="18"/>
        <v>20.029499999999995</v>
      </c>
      <c r="T306" s="2">
        <f t="shared" si="19"/>
        <v>0.59207200815855976</v>
      </c>
      <c r="U306" s="3">
        <f>YEAR(SalesDataTable[[#This Row],[Order Date]])</f>
        <v>2026</v>
      </c>
      <c r="V306" s="2" t="str">
        <f>"Q"&amp;ROUNDUP(MONTH(SalesDataTable[[#This Row],[Order Date]])/3,0)</f>
        <v>Q1</v>
      </c>
      <c r="W306" s="3">
        <f>MONTH(SalesDataTable[[#This Row],[Order Date]])</f>
        <v>3</v>
      </c>
      <c r="X306" s="2" t="str">
        <f>TEXT(SalesDataTable[[#This Row],[Order Date]],"mmm")</f>
        <v>Mar</v>
      </c>
    </row>
    <row r="307" spans="1:24" ht="15.6">
      <c r="A307" s="6">
        <v>977</v>
      </c>
      <c r="B307" s="7">
        <v>46086</v>
      </c>
      <c r="C307" s="8">
        <f>YEAR(SalesDataTable[[#This Row],[Order Date]])</f>
        <v>2026</v>
      </c>
      <c r="D307" s="9" t="str">
        <f>"Q" &amp;ROUNDUP(MONTH(SalesDataTable[[#This Row],[Order Date]]),0)</f>
        <v>Q3</v>
      </c>
      <c r="E307" s="9">
        <f>MONTH(SalesDataTable[[#This Row],[Order Date]])</f>
        <v>3</v>
      </c>
      <c r="F307" s="8" t="str">
        <f>TEXT(SalesDataTable[[#This Row],[Order Date]],"mmm")</f>
        <v>Mar</v>
      </c>
      <c r="G307" s="8" t="s">
        <v>0</v>
      </c>
      <c r="H307" s="8" t="s">
        <v>1</v>
      </c>
      <c r="I307" s="8" t="s">
        <v>28</v>
      </c>
      <c r="J307" s="8" t="s">
        <v>13</v>
      </c>
      <c r="K307" s="8" t="s">
        <v>9</v>
      </c>
      <c r="L307" s="8" t="s">
        <v>37</v>
      </c>
      <c r="M307" s="3">
        <v>5</v>
      </c>
      <c r="N307" s="10">
        <v>156.13</v>
      </c>
      <c r="O307" s="11">
        <v>0</v>
      </c>
      <c r="P307" s="10">
        <v>77.03</v>
      </c>
      <c r="Q307" s="10">
        <f t="shared" si="16"/>
        <v>780.65</v>
      </c>
      <c r="R307" s="10">
        <f t="shared" si="17"/>
        <v>385.15</v>
      </c>
      <c r="S307" s="10">
        <f t="shared" si="18"/>
        <v>395.5</v>
      </c>
      <c r="T307" s="2">
        <f t="shared" si="19"/>
        <v>0.50662909114199706</v>
      </c>
      <c r="U307" s="3">
        <f>YEAR(SalesDataTable[[#This Row],[Order Date]])</f>
        <v>2026</v>
      </c>
      <c r="V307" s="2" t="str">
        <f>"Q"&amp;ROUNDUP(MONTH(SalesDataTable[[#This Row],[Order Date]])/3,0)</f>
        <v>Q1</v>
      </c>
      <c r="W307" s="3">
        <f>MONTH(SalesDataTable[[#This Row],[Order Date]])</f>
        <v>3</v>
      </c>
      <c r="X307" s="2" t="str">
        <f>TEXT(SalesDataTable[[#This Row],[Order Date]],"mmm")</f>
        <v>Mar</v>
      </c>
    </row>
    <row r="308" spans="1:24" ht="15.6">
      <c r="A308" s="6">
        <v>996</v>
      </c>
      <c r="B308" s="7">
        <v>46086</v>
      </c>
      <c r="C308" s="8">
        <f>YEAR(SalesDataTable[[#This Row],[Order Date]])</f>
        <v>2026</v>
      </c>
      <c r="D308" s="9" t="str">
        <f>"Q" &amp;ROUNDUP(MONTH(SalesDataTable[[#This Row],[Order Date]]),0)</f>
        <v>Q3</v>
      </c>
      <c r="E308" s="9">
        <f>MONTH(SalesDataTable[[#This Row],[Order Date]])</f>
        <v>3</v>
      </c>
      <c r="F308" s="8" t="str">
        <f>TEXT(SalesDataTable[[#This Row],[Order Date]],"mmm")</f>
        <v>Mar</v>
      </c>
      <c r="G308" s="8" t="s">
        <v>0</v>
      </c>
      <c r="H308" s="8" t="s">
        <v>50</v>
      </c>
      <c r="I308" s="8" t="s">
        <v>2</v>
      </c>
      <c r="J308" s="8" t="s">
        <v>3</v>
      </c>
      <c r="K308" s="8" t="s">
        <v>23</v>
      </c>
      <c r="L308" s="8" t="s">
        <v>51</v>
      </c>
      <c r="M308" s="3">
        <v>1</v>
      </c>
      <c r="N308" s="10">
        <v>124.31</v>
      </c>
      <c r="O308" s="11">
        <v>0</v>
      </c>
      <c r="P308" s="10">
        <v>61.16</v>
      </c>
      <c r="Q308" s="10">
        <f t="shared" si="16"/>
        <v>124.31</v>
      </c>
      <c r="R308" s="10">
        <f t="shared" si="17"/>
        <v>61.16</v>
      </c>
      <c r="S308" s="10">
        <f t="shared" si="18"/>
        <v>63.150000000000006</v>
      </c>
      <c r="T308" s="2">
        <f t="shared" si="19"/>
        <v>0.50800418309066053</v>
      </c>
      <c r="U308" s="3">
        <f>YEAR(SalesDataTable[[#This Row],[Order Date]])</f>
        <v>2026</v>
      </c>
      <c r="V308" s="2" t="str">
        <f>"Q"&amp;ROUNDUP(MONTH(SalesDataTable[[#This Row],[Order Date]])/3,0)</f>
        <v>Q1</v>
      </c>
      <c r="W308" s="3">
        <f>MONTH(SalesDataTable[[#This Row],[Order Date]])</f>
        <v>3</v>
      </c>
      <c r="X308" s="2" t="str">
        <f>TEXT(SalesDataTable[[#This Row],[Order Date]],"mmm")</f>
        <v>Mar</v>
      </c>
    </row>
    <row r="309" spans="1:24" ht="15.6">
      <c r="A309" s="6">
        <v>1923</v>
      </c>
      <c r="B309" s="7">
        <v>46086</v>
      </c>
      <c r="C309" s="8">
        <f>YEAR(SalesDataTable[[#This Row],[Order Date]])</f>
        <v>2026</v>
      </c>
      <c r="D309" s="9" t="str">
        <f>"Q" &amp;ROUNDUP(MONTH(SalesDataTable[[#This Row],[Order Date]]),0)</f>
        <v>Q3</v>
      </c>
      <c r="E309" s="9">
        <f>MONTH(SalesDataTable[[#This Row],[Order Date]])</f>
        <v>3</v>
      </c>
      <c r="F309" s="8" t="str">
        <f>TEXT(SalesDataTable[[#This Row],[Order Date]],"mmm")</f>
        <v>Mar</v>
      </c>
      <c r="G309" s="8" t="s">
        <v>6</v>
      </c>
      <c r="H309" s="8" t="s">
        <v>49</v>
      </c>
      <c r="I309" s="8" t="s">
        <v>19</v>
      </c>
      <c r="J309" s="8" t="s">
        <v>16</v>
      </c>
      <c r="K309" s="8" t="s">
        <v>23</v>
      </c>
      <c r="L309" s="8" t="s">
        <v>40</v>
      </c>
      <c r="M309" s="3">
        <v>3</v>
      </c>
      <c r="N309" s="10">
        <v>82.9</v>
      </c>
      <c r="O309" s="11">
        <v>0.1</v>
      </c>
      <c r="P309" s="10">
        <v>38.31</v>
      </c>
      <c r="Q309" s="10">
        <f t="shared" si="16"/>
        <v>223.83</v>
      </c>
      <c r="R309" s="10">
        <f t="shared" si="17"/>
        <v>114.93</v>
      </c>
      <c r="S309" s="10">
        <f t="shared" si="18"/>
        <v>108.9</v>
      </c>
      <c r="T309" s="2">
        <f t="shared" si="19"/>
        <v>0.48652995577000402</v>
      </c>
      <c r="U309" s="3">
        <f>YEAR(SalesDataTable[[#This Row],[Order Date]])</f>
        <v>2026</v>
      </c>
      <c r="V309" s="2" t="str">
        <f>"Q"&amp;ROUNDUP(MONTH(SalesDataTable[[#This Row],[Order Date]])/3,0)</f>
        <v>Q1</v>
      </c>
      <c r="W309" s="3">
        <f>MONTH(SalesDataTable[[#This Row],[Order Date]])</f>
        <v>3</v>
      </c>
      <c r="X309" s="2" t="str">
        <f>TEXT(SalesDataTable[[#This Row],[Order Date]],"mmm")</f>
        <v>Mar</v>
      </c>
    </row>
    <row r="310" spans="1:24" ht="15.6">
      <c r="A310" s="6">
        <v>4904</v>
      </c>
      <c r="B310" s="7">
        <v>46086</v>
      </c>
      <c r="C310" s="8">
        <f>YEAR(SalesDataTable[[#This Row],[Order Date]])</f>
        <v>2026</v>
      </c>
      <c r="D310" s="9" t="str">
        <f>"Q" &amp;ROUNDUP(MONTH(SalesDataTable[[#This Row],[Order Date]]),0)</f>
        <v>Q3</v>
      </c>
      <c r="E310" s="9">
        <f>MONTH(SalesDataTable[[#This Row],[Order Date]])</f>
        <v>3</v>
      </c>
      <c r="F310" s="8" t="str">
        <f>TEXT(SalesDataTable[[#This Row],[Order Date]],"mmm")</f>
        <v>Mar</v>
      </c>
      <c r="G310" s="8" t="s">
        <v>6</v>
      </c>
      <c r="H310" s="8" t="s">
        <v>41</v>
      </c>
      <c r="I310" s="8" t="s">
        <v>19</v>
      </c>
      <c r="J310" s="8" t="s">
        <v>16</v>
      </c>
      <c r="K310" s="8" t="s">
        <v>4</v>
      </c>
      <c r="L310" s="8" t="s">
        <v>26</v>
      </c>
      <c r="M310" s="3">
        <v>1</v>
      </c>
      <c r="N310" s="10">
        <v>41.1</v>
      </c>
      <c r="O310" s="11">
        <v>0</v>
      </c>
      <c r="P310" s="10">
        <v>16.34</v>
      </c>
      <c r="Q310" s="10">
        <f t="shared" si="16"/>
        <v>41.1</v>
      </c>
      <c r="R310" s="10">
        <f t="shared" si="17"/>
        <v>16.34</v>
      </c>
      <c r="S310" s="10">
        <f t="shared" si="18"/>
        <v>24.76</v>
      </c>
      <c r="T310" s="2">
        <f t="shared" si="19"/>
        <v>0.60243309002433088</v>
      </c>
      <c r="U310" s="3">
        <f>YEAR(SalesDataTable[[#This Row],[Order Date]])</f>
        <v>2026</v>
      </c>
      <c r="V310" s="2" t="str">
        <f>"Q"&amp;ROUNDUP(MONTH(SalesDataTable[[#This Row],[Order Date]])/3,0)</f>
        <v>Q1</v>
      </c>
      <c r="W310" s="3">
        <f>MONTH(SalesDataTable[[#This Row],[Order Date]])</f>
        <v>3</v>
      </c>
      <c r="X310" s="2" t="str">
        <f>TEXT(SalesDataTable[[#This Row],[Order Date]],"mmm")</f>
        <v>Mar</v>
      </c>
    </row>
    <row r="311" spans="1:24" ht="15.6">
      <c r="A311" s="6">
        <v>1036</v>
      </c>
      <c r="B311" s="7">
        <v>46087</v>
      </c>
      <c r="C311" s="8">
        <f>YEAR(SalesDataTable[[#This Row],[Order Date]])</f>
        <v>2026</v>
      </c>
      <c r="D311" s="9" t="str">
        <f>"Q" &amp;ROUNDUP(MONTH(SalesDataTable[[#This Row],[Order Date]]),0)</f>
        <v>Q3</v>
      </c>
      <c r="E311" s="9">
        <f>MONTH(SalesDataTable[[#This Row],[Order Date]])</f>
        <v>3</v>
      </c>
      <c r="F311" s="8" t="str">
        <f>TEXT(SalesDataTable[[#This Row],[Order Date]],"mmm")</f>
        <v>Mar</v>
      </c>
      <c r="G311" s="8" t="s">
        <v>0</v>
      </c>
      <c r="H311" s="8" t="s">
        <v>1</v>
      </c>
      <c r="I311" s="8" t="s">
        <v>2</v>
      </c>
      <c r="J311" s="8" t="s">
        <v>16</v>
      </c>
      <c r="K311" s="8" t="s">
        <v>4</v>
      </c>
      <c r="L311" s="8" t="s">
        <v>26</v>
      </c>
      <c r="M311" s="3">
        <v>1</v>
      </c>
      <c r="N311" s="10">
        <v>40.380000000000003</v>
      </c>
      <c r="O311" s="11">
        <v>0</v>
      </c>
      <c r="P311" s="10">
        <v>16.41</v>
      </c>
      <c r="Q311" s="10">
        <f t="shared" si="16"/>
        <v>40.380000000000003</v>
      </c>
      <c r="R311" s="10">
        <f t="shared" si="17"/>
        <v>16.41</v>
      </c>
      <c r="S311" s="10">
        <f t="shared" si="18"/>
        <v>23.970000000000002</v>
      </c>
      <c r="T311" s="2">
        <f t="shared" si="19"/>
        <v>0.59361069836552749</v>
      </c>
      <c r="U311" s="3">
        <f>YEAR(SalesDataTable[[#This Row],[Order Date]])</f>
        <v>2026</v>
      </c>
      <c r="V311" s="2" t="str">
        <f>"Q"&amp;ROUNDUP(MONTH(SalesDataTable[[#This Row],[Order Date]])/3,0)</f>
        <v>Q1</v>
      </c>
      <c r="W311" s="3">
        <f>MONTH(SalesDataTable[[#This Row],[Order Date]])</f>
        <v>3</v>
      </c>
      <c r="X311" s="2" t="str">
        <f>TEXT(SalesDataTable[[#This Row],[Order Date]],"mmm")</f>
        <v>Mar</v>
      </c>
    </row>
    <row r="312" spans="1:24" ht="15.6">
      <c r="A312" s="6">
        <v>1470</v>
      </c>
      <c r="B312" s="7">
        <v>46087</v>
      </c>
      <c r="C312" s="8">
        <f>YEAR(SalesDataTable[[#This Row],[Order Date]])</f>
        <v>2026</v>
      </c>
      <c r="D312" s="9" t="str">
        <f>"Q" &amp;ROUNDUP(MONTH(SalesDataTable[[#This Row],[Order Date]]),0)</f>
        <v>Q3</v>
      </c>
      <c r="E312" s="9">
        <f>MONTH(SalesDataTable[[#This Row],[Order Date]])</f>
        <v>3</v>
      </c>
      <c r="F312" s="8" t="str">
        <f>TEXT(SalesDataTable[[#This Row],[Order Date]],"mmm")</f>
        <v>Mar</v>
      </c>
      <c r="G312" s="8" t="s">
        <v>11</v>
      </c>
      <c r="H312" s="8" t="s">
        <v>12</v>
      </c>
      <c r="I312" s="8" t="s">
        <v>2</v>
      </c>
      <c r="J312" s="8" t="s">
        <v>3</v>
      </c>
      <c r="K312" s="8" t="s">
        <v>4</v>
      </c>
      <c r="L312" s="8" t="s">
        <v>5</v>
      </c>
      <c r="M312" s="3">
        <v>1</v>
      </c>
      <c r="N312" s="10">
        <v>80.349999999999994</v>
      </c>
      <c r="O312" s="11">
        <v>0.1</v>
      </c>
      <c r="P312" s="10">
        <v>42.43</v>
      </c>
      <c r="Q312" s="10">
        <f t="shared" si="16"/>
        <v>72.314999999999998</v>
      </c>
      <c r="R312" s="10">
        <f t="shared" si="17"/>
        <v>42.43</v>
      </c>
      <c r="S312" s="10">
        <f t="shared" si="18"/>
        <v>29.884999999999998</v>
      </c>
      <c r="T312" s="2">
        <f t="shared" si="19"/>
        <v>0.41326142570697638</v>
      </c>
      <c r="U312" s="3">
        <f>YEAR(SalesDataTable[[#This Row],[Order Date]])</f>
        <v>2026</v>
      </c>
      <c r="V312" s="2" t="str">
        <f>"Q"&amp;ROUNDUP(MONTH(SalesDataTable[[#This Row],[Order Date]])/3,0)</f>
        <v>Q1</v>
      </c>
      <c r="W312" s="3">
        <f>MONTH(SalesDataTable[[#This Row],[Order Date]])</f>
        <v>3</v>
      </c>
      <c r="X312" s="2" t="str">
        <f>TEXT(SalesDataTable[[#This Row],[Order Date]],"mmm")</f>
        <v>Mar</v>
      </c>
    </row>
    <row r="313" spans="1:24" ht="15.6">
      <c r="A313" s="6">
        <v>2907</v>
      </c>
      <c r="B313" s="7">
        <v>46087</v>
      </c>
      <c r="C313" s="8">
        <f>YEAR(SalesDataTable[[#This Row],[Order Date]])</f>
        <v>2026</v>
      </c>
      <c r="D313" s="9" t="str">
        <f>"Q" &amp;ROUNDUP(MONTH(SalesDataTable[[#This Row],[Order Date]]),0)</f>
        <v>Q3</v>
      </c>
      <c r="E313" s="9">
        <f>MONTH(SalesDataTable[[#This Row],[Order Date]])</f>
        <v>3</v>
      </c>
      <c r="F313" s="8" t="str">
        <f>TEXT(SalesDataTable[[#This Row],[Order Date]],"mmm")</f>
        <v>Mar</v>
      </c>
      <c r="G313" s="8" t="s">
        <v>20</v>
      </c>
      <c r="H313" s="8" t="s">
        <v>47</v>
      </c>
      <c r="I313" s="8" t="s">
        <v>2</v>
      </c>
      <c r="J313" s="8" t="s">
        <v>3</v>
      </c>
      <c r="K313" s="8" t="s">
        <v>4</v>
      </c>
      <c r="L313" s="8" t="s">
        <v>26</v>
      </c>
      <c r="M313" s="3">
        <v>1</v>
      </c>
      <c r="N313" s="10">
        <v>40.44</v>
      </c>
      <c r="O313" s="11">
        <v>0.05</v>
      </c>
      <c r="P313" s="10">
        <v>16.829999999999998</v>
      </c>
      <c r="Q313" s="10">
        <f t="shared" si="16"/>
        <v>38.417999999999999</v>
      </c>
      <c r="R313" s="10">
        <f t="shared" si="17"/>
        <v>16.829999999999998</v>
      </c>
      <c r="S313" s="10">
        <f t="shared" si="18"/>
        <v>21.588000000000001</v>
      </c>
      <c r="T313" s="2">
        <f t="shared" si="19"/>
        <v>0.56192409807902555</v>
      </c>
      <c r="U313" s="3">
        <f>YEAR(SalesDataTable[[#This Row],[Order Date]])</f>
        <v>2026</v>
      </c>
      <c r="V313" s="2" t="str">
        <f>"Q"&amp;ROUNDUP(MONTH(SalesDataTable[[#This Row],[Order Date]])/3,0)</f>
        <v>Q1</v>
      </c>
      <c r="W313" s="3">
        <f>MONTH(SalesDataTable[[#This Row],[Order Date]])</f>
        <v>3</v>
      </c>
      <c r="X313" s="2" t="str">
        <f>TEXT(SalesDataTable[[#This Row],[Order Date]],"mmm")</f>
        <v>Mar</v>
      </c>
    </row>
    <row r="314" spans="1:24" ht="15.6">
      <c r="A314" s="6">
        <v>2997</v>
      </c>
      <c r="B314" s="7">
        <v>46087</v>
      </c>
      <c r="C314" s="8">
        <f>YEAR(SalesDataTable[[#This Row],[Order Date]])</f>
        <v>2026</v>
      </c>
      <c r="D314" s="9" t="str">
        <f>"Q" &amp;ROUNDUP(MONTH(SalesDataTable[[#This Row],[Order Date]]),0)</f>
        <v>Q3</v>
      </c>
      <c r="E314" s="9">
        <f>MONTH(SalesDataTable[[#This Row],[Order Date]])</f>
        <v>3</v>
      </c>
      <c r="F314" s="8" t="str">
        <f>TEXT(SalesDataTable[[#This Row],[Order Date]],"mmm")</f>
        <v>Mar</v>
      </c>
      <c r="G314" s="8" t="s">
        <v>11</v>
      </c>
      <c r="H314" s="8" t="s">
        <v>52</v>
      </c>
      <c r="I314" s="8" t="s">
        <v>2</v>
      </c>
      <c r="J314" s="8" t="s">
        <v>3</v>
      </c>
      <c r="K314" s="8" t="s">
        <v>14</v>
      </c>
      <c r="L314" s="8" t="s">
        <v>15</v>
      </c>
      <c r="M314" s="3">
        <v>3</v>
      </c>
      <c r="N314" s="10">
        <v>35.89</v>
      </c>
      <c r="O314" s="11">
        <v>0</v>
      </c>
      <c r="P314" s="10">
        <v>13.25</v>
      </c>
      <c r="Q314" s="10">
        <f t="shared" si="16"/>
        <v>107.67</v>
      </c>
      <c r="R314" s="10">
        <f t="shared" si="17"/>
        <v>39.75</v>
      </c>
      <c r="S314" s="10">
        <f t="shared" si="18"/>
        <v>67.92</v>
      </c>
      <c r="T314" s="2">
        <f t="shared" si="19"/>
        <v>0.63081638339370294</v>
      </c>
      <c r="U314" s="3">
        <f>YEAR(SalesDataTable[[#This Row],[Order Date]])</f>
        <v>2026</v>
      </c>
      <c r="V314" s="2" t="str">
        <f>"Q"&amp;ROUNDUP(MONTH(SalesDataTable[[#This Row],[Order Date]])/3,0)</f>
        <v>Q1</v>
      </c>
      <c r="W314" s="3">
        <f>MONTH(SalesDataTable[[#This Row],[Order Date]])</f>
        <v>3</v>
      </c>
      <c r="X314" s="2" t="str">
        <f>TEXT(SalesDataTable[[#This Row],[Order Date]],"mmm")</f>
        <v>Mar</v>
      </c>
    </row>
    <row r="315" spans="1:24" ht="15.6">
      <c r="A315" s="6">
        <v>3056</v>
      </c>
      <c r="B315" s="7">
        <v>46087</v>
      </c>
      <c r="C315" s="8">
        <f>YEAR(SalesDataTable[[#This Row],[Order Date]])</f>
        <v>2026</v>
      </c>
      <c r="D315" s="9" t="str">
        <f>"Q" &amp;ROUNDUP(MONTH(SalesDataTable[[#This Row],[Order Date]]),0)</f>
        <v>Q3</v>
      </c>
      <c r="E315" s="9">
        <f>MONTH(SalesDataTable[[#This Row],[Order Date]])</f>
        <v>3</v>
      </c>
      <c r="F315" s="8" t="str">
        <f>TEXT(SalesDataTable[[#This Row],[Order Date]],"mmm")</f>
        <v>Mar</v>
      </c>
      <c r="G315" s="8" t="s">
        <v>6</v>
      </c>
      <c r="H315" s="8" t="s">
        <v>43</v>
      </c>
      <c r="I315" s="8" t="s">
        <v>28</v>
      </c>
      <c r="J315" s="8" t="s">
        <v>3</v>
      </c>
      <c r="K315" s="8" t="s">
        <v>14</v>
      </c>
      <c r="L315" s="8" t="s">
        <v>48</v>
      </c>
      <c r="M315" s="3">
        <v>3</v>
      </c>
      <c r="N315" s="10">
        <v>163.44999999999999</v>
      </c>
      <c r="O315" s="11">
        <v>0</v>
      </c>
      <c r="P315" s="10">
        <v>86.88</v>
      </c>
      <c r="Q315" s="10">
        <f t="shared" si="16"/>
        <v>490.34999999999997</v>
      </c>
      <c r="R315" s="10">
        <f t="shared" si="17"/>
        <v>260.64</v>
      </c>
      <c r="S315" s="10">
        <f t="shared" si="18"/>
        <v>229.70999999999998</v>
      </c>
      <c r="T315" s="2">
        <f t="shared" si="19"/>
        <v>0.46846130315081064</v>
      </c>
      <c r="U315" s="3">
        <f>YEAR(SalesDataTable[[#This Row],[Order Date]])</f>
        <v>2026</v>
      </c>
      <c r="V315" s="2" t="str">
        <f>"Q"&amp;ROUNDUP(MONTH(SalesDataTable[[#This Row],[Order Date]])/3,0)</f>
        <v>Q1</v>
      </c>
      <c r="W315" s="3">
        <f>MONTH(SalesDataTable[[#This Row],[Order Date]])</f>
        <v>3</v>
      </c>
      <c r="X315" s="2" t="str">
        <f>TEXT(SalesDataTable[[#This Row],[Order Date]],"mmm")</f>
        <v>Mar</v>
      </c>
    </row>
    <row r="316" spans="1:24" ht="15.6">
      <c r="A316" s="6">
        <v>471</v>
      </c>
      <c r="B316" s="7">
        <v>46088</v>
      </c>
      <c r="C316" s="8">
        <f>YEAR(SalesDataTable[[#This Row],[Order Date]])</f>
        <v>2026</v>
      </c>
      <c r="D316" s="9" t="str">
        <f>"Q" &amp;ROUNDUP(MONTH(SalesDataTable[[#This Row],[Order Date]]),0)</f>
        <v>Q3</v>
      </c>
      <c r="E316" s="9">
        <f>MONTH(SalesDataTable[[#This Row],[Order Date]])</f>
        <v>3</v>
      </c>
      <c r="F316" s="8" t="str">
        <f>TEXT(SalesDataTable[[#This Row],[Order Date]],"mmm")</f>
        <v>Mar</v>
      </c>
      <c r="G316" s="8" t="s">
        <v>6</v>
      </c>
      <c r="H316" s="8" t="s">
        <v>7</v>
      </c>
      <c r="I316" s="8" t="s">
        <v>19</v>
      </c>
      <c r="J316" s="8" t="s">
        <v>3</v>
      </c>
      <c r="K316" s="8" t="s">
        <v>34</v>
      </c>
      <c r="L316" s="8" t="s">
        <v>35</v>
      </c>
      <c r="M316" s="3">
        <v>2</v>
      </c>
      <c r="N316" s="10">
        <v>40.020000000000003</v>
      </c>
      <c r="O316" s="11">
        <v>0</v>
      </c>
      <c r="P316" s="10">
        <v>14.38</v>
      </c>
      <c r="Q316" s="10">
        <f t="shared" si="16"/>
        <v>80.040000000000006</v>
      </c>
      <c r="R316" s="10">
        <f t="shared" si="17"/>
        <v>28.76</v>
      </c>
      <c r="S316" s="10">
        <f t="shared" si="18"/>
        <v>51.28</v>
      </c>
      <c r="T316" s="2">
        <f t="shared" si="19"/>
        <v>0.64067966016991496</v>
      </c>
      <c r="U316" s="3">
        <f>YEAR(SalesDataTable[[#This Row],[Order Date]])</f>
        <v>2026</v>
      </c>
      <c r="V316" s="2" t="str">
        <f>"Q"&amp;ROUNDUP(MONTH(SalesDataTable[[#This Row],[Order Date]])/3,0)</f>
        <v>Q1</v>
      </c>
      <c r="W316" s="3">
        <f>MONTH(SalesDataTable[[#This Row],[Order Date]])</f>
        <v>3</v>
      </c>
      <c r="X316" s="2" t="str">
        <f>TEXT(SalesDataTable[[#This Row],[Order Date]],"mmm")</f>
        <v>Mar</v>
      </c>
    </row>
    <row r="317" spans="1:24" ht="15.6">
      <c r="A317" s="6">
        <v>842</v>
      </c>
      <c r="B317" s="7">
        <v>46088</v>
      </c>
      <c r="C317" s="8">
        <f>YEAR(SalesDataTable[[#This Row],[Order Date]])</f>
        <v>2026</v>
      </c>
      <c r="D317" s="9" t="str">
        <f>"Q" &amp;ROUNDUP(MONTH(SalesDataTable[[#This Row],[Order Date]]),0)</f>
        <v>Q3</v>
      </c>
      <c r="E317" s="9">
        <f>MONTH(SalesDataTable[[#This Row],[Order Date]])</f>
        <v>3</v>
      </c>
      <c r="F317" s="8" t="str">
        <f>TEXT(SalesDataTable[[#This Row],[Order Date]],"mmm")</f>
        <v>Mar</v>
      </c>
      <c r="G317" s="8" t="s">
        <v>0</v>
      </c>
      <c r="H317" s="8" t="s">
        <v>50</v>
      </c>
      <c r="I317" s="8" t="s">
        <v>2</v>
      </c>
      <c r="J317" s="8" t="s">
        <v>13</v>
      </c>
      <c r="K317" s="8" t="s">
        <v>34</v>
      </c>
      <c r="L317" s="8" t="s">
        <v>35</v>
      </c>
      <c r="M317" s="3">
        <v>1</v>
      </c>
      <c r="N317" s="10">
        <v>40.01</v>
      </c>
      <c r="O317" s="11">
        <v>0.05</v>
      </c>
      <c r="P317" s="10">
        <v>14.35</v>
      </c>
      <c r="Q317" s="10">
        <f t="shared" si="16"/>
        <v>38.009499999999996</v>
      </c>
      <c r="R317" s="10">
        <f t="shared" si="17"/>
        <v>14.35</v>
      </c>
      <c r="S317" s="10">
        <f t="shared" si="18"/>
        <v>23.659499999999994</v>
      </c>
      <c r="T317" s="2">
        <f t="shared" si="19"/>
        <v>0.62246280535129372</v>
      </c>
      <c r="U317" s="3">
        <f>YEAR(SalesDataTable[[#This Row],[Order Date]])</f>
        <v>2026</v>
      </c>
      <c r="V317" s="2" t="str">
        <f>"Q"&amp;ROUNDUP(MONTH(SalesDataTable[[#This Row],[Order Date]])/3,0)</f>
        <v>Q1</v>
      </c>
      <c r="W317" s="3">
        <f>MONTH(SalesDataTable[[#This Row],[Order Date]])</f>
        <v>3</v>
      </c>
      <c r="X317" s="2" t="str">
        <f>TEXT(SalesDataTable[[#This Row],[Order Date]],"mmm")</f>
        <v>Mar</v>
      </c>
    </row>
    <row r="318" spans="1:24" ht="15.6">
      <c r="A318" s="6">
        <v>3386</v>
      </c>
      <c r="B318" s="7">
        <v>46088</v>
      </c>
      <c r="C318" s="8">
        <f>YEAR(SalesDataTable[[#This Row],[Order Date]])</f>
        <v>2026</v>
      </c>
      <c r="D318" s="9" t="str">
        <f>"Q" &amp;ROUNDUP(MONTH(SalesDataTable[[#This Row],[Order Date]]),0)</f>
        <v>Q3</v>
      </c>
      <c r="E318" s="9">
        <f>MONTH(SalesDataTable[[#This Row],[Order Date]])</f>
        <v>3</v>
      </c>
      <c r="F318" s="8" t="str">
        <f>TEXT(SalesDataTable[[#This Row],[Order Date]],"mmm")</f>
        <v>Mar</v>
      </c>
      <c r="G318" s="8" t="s">
        <v>6</v>
      </c>
      <c r="H318" s="8" t="s">
        <v>43</v>
      </c>
      <c r="I318" s="8" t="s">
        <v>2</v>
      </c>
      <c r="J318" s="8" t="s">
        <v>3</v>
      </c>
      <c r="K318" s="8" t="s">
        <v>9</v>
      </c>
      <c r="L318" s="8" t="s">
        <v>37</v>
      </c>
      <c r="M318" s="3">
        <v>3</v>
      </c>
      <c r="N318" s="10">
        <v>155.16</v>
      </c>
      <c r="O318" s="11">
        <v>0</v>
      </c>
      <c r="P318" s="10">
        <v>76.849999999999994</v>
      </c>
      <c r="Q318" s="10">
        <f t="shared" si="16"/>
        <v>465.48</v>
      </c>
      <c r="R318" s="10">
        <f t="shared" si="17"/>
        <v>230.54999999999998</v>
      </c>
      <c r="S318" s="10">
        <f t="shared" si="18"/>
        <v>234.93000000000004</v>
      </c>
      <c r="T318" s="2">
        <f t="shared" si="19"/>
        <v>0.50470482083011092</v>
      </c>
      <c r="U318" s="3">
        <f>YEAR(SalesDataTable[[#This Row],[Order Date]])</f>
        <v>2026</v>
      </c>
      <c r="V318" s="2" t="str">
        <f>"Q"&amp;ROUNDUP(MONTH(SalesDataTable[[#This Row],[Order Date]])/3,0)</f>
        <v>Q1</v>
      </c>
      <c r="W318" s="3">
        <f>MONTH(SalesDataTable[[#This Row],[Order Date]])</f>
        <v>3</v>
      </c>
      <c r="X318" s="2" t="str">
        <f>TEXT(SalesDataTable[[#This Row],[Order Date]],"mmm")</f>
        <v>Mar</v>
      </c>
    </row>
    <row r="319" spans="1:24" ht="15.6">
      <c r="A319" s="6">
        <v>4505</v>
      </c>
      <c r="B319" s="7">
        <v>46088</v>
      </c>
      <c r="C319" s="8">
        <f>YEAR(SalesDataTable[[#This Row],[Order Date]])</f>
        <v>2026</v>
      </c>
      <c r="D319" s="9" t="str">
        <f>"Q" &amp;ROUNDUP(MONTH(SalesDataTable[[#This Row],[Order Date]]),0)</f>
        <v>Q3</v>
      </c>
      <c r="E319" s="9">
        <f>MONTH(SalesDataTable[[#This Row],[Order Date]])</f>
        <v>3</v>
      </c>
      <c r="F319" s="8" t="str">
        <f>TEXT(SalesDataTable[[#This Row],[Order Date]],"mmm")</f>
        <v>Mar</v>
      </c>
      <c r="G319" s="8" t="s">
        <v>6</v>
      </c>
      <c r="H319" s="8" t="s">
        <v>49</v>
      </c>
      <c r="I319" s="8" t="s">
        <v>28</v>
      </c>
      <c r="J319" s="8" t="s">
        <v>13</v>
      </c>
      <c r="K319" s="8" t="s">
        <v>34</v>
      </c>
      <c r="L319" s="8" t="s">
        <v>35</v>
      </c>
      <c r="M319" s="3">
        <v>1</v>
      </c>
      <c r="N319" s="10">
        <v>39.96</v>
      </c>
      <c r="O319" s="11">
        <v>0</v>
      </c>
      <c r="P319" s="10">
        <v>14.5</v>
      </c>
      <c r="Q319" s="10">
        <f t="shared" si="16"/>
        <v>39.96</v>
      </c>
      <c r="R319" s="10">
        <f t="shared" si="17"/>
        <v>14.5</v>
      </c>
      <c r="S319" s="10">
        <f t="shared" si="18"/>
        <v>25.46</v>
      </c>
      <c r="T319" s="2">
        <f t="shared" si="19"/>
        <v>0.63713713713713716</v>
      </c>
      <c r="U319" s="3">
        <f>YEAR(SalesDataTable[[#This Row],[Order Date]])</f>
        <v>2026</v>
      </c>
      <c r="V319" s="2" t="str">
        <f>"Q"&amp;ROUNDUP(MONTH(SalesDataTable[[#This Row],[Order Date]])/3,0)</f>
        <v>Q1</v>
      </c>
      <c r="W319" s="3">
        <f>MONTH(SalesDataTable[[#This Row],[Order Date]])</f>
        <v>3</v>
      </c>
      <c r="X319" s="2" t="str">
        <f>TEXT(SalesDataTable[[#This Row],[Order Date]],"mmm")</f>
        <v>Mar</v>
      </c>
    </row>
    <row r="320" spans="1:24" ht="15.6">
      <c r="A320" s="6">
        <v>1286</v>
      </c>
      <c r="B320" s="7">
        <v>46089</v>
      </c>
      <c r="C320" s="8">
        <f>YEAR(SalesDataTable[[#This Row],[Order Date]])</f>
        <v>2026</v>
      </c>
      <c r="D320" s="9" t="str">
        <f>"Q" &amp;ROUNDUP(MONTH(SalesDataTable[[#This Row],[Order Date]]),0)</f>
        <v>Q3</v>
      </c>
      <c r="E320" s="9">
        <f>MONTH(SalesDataTable[[#This Row],[Order Date]])</f>
        <v>3</v>
      </c>
      <c r="F320" s="8" t="str">
        <f>TEXT(SalesDataTable[[#This Row],[Order Date]],"mmm")</f>
        <v>Mar</v>
      </c>
      <c r="G320" s="8" t="s">
        <v>6</v>
      </c>
      <c r="H320" s="8" t="s">
        <v>7</v>
      </c>
      <c r="I320" s="8" t="s">
        <v>2</v>
      </c>
      <c r="J320" s="8" t="s">
        <v>13</v>
      </c>
      <c r="K320" s="8" t="s">
        <v>9</v>
      </c>
      <c r="L320" s="8" t="s">
        <v>17</v>
      </c>
      <c r="M320" s="3">
        <v>1</v>
      </c>
      <c r="N320" s="10">
        <v>146.6</v>
      </c>
      <c r="O320" s="11">
        <v>0</v>
      </c>
      <c r="P320" s="10">
        <v>78.92</v>
      </c>
      <c r="Q320" s="10">
        <f t="shared" si="16"/>
        <v>146.6</v>
      </c>
      <c r="R320" s="10">
        <f t="shared" si="17"/>
        <v>78.92</v>
      </c>
      <c r="S320" s="10">
        <f t="shared" si="18"/>
        <v>67.679999999999993</v>
      </c>
      <c r="T320" s="2">
        <f t="shared" si="19"/>
        <v>0.46166439290586625</v>
      </c>
      <c r="U320" s="3">
        <f>YEAR(SalesDataTable[[#This Row],[Order Date]])</f>
        <v>2026</v>
      </c>
      <c r="V320" s="2" t="str">
        <f>"Q"&amp;ROUNDUP(MONTH(SalesDataTable[[#This Row],[Order Date]])/3,0)</f>
        <v>Q1</v>
      </c>
      <c r="W320" s="3">
        <f>MONTH(SalesDataTable[[#This Row],[Order Date]])</f>
        <v>3</v>
      </c>
      <c r="X320" s="2" t="str">
        <f>TEXT(SalesDataTable[[#This Row],[Order Date]],"mmm")</f>
        <v>Mar</v>
      </c>
    </row>
    <row r="321" spans="1:24" ht="15.6">
      <c r="A321" s="6">
        <v>2653</v>
      </c>
      <c r="B321" s="7">
        <v>46089</v>
      </c>
      <c r="C321" s="8">
        <f>YEAR(SalesDataTable[[#This Row],[Order Date]])</f>
        <v>2026</v>
      </c>
      <c r="D321" s="9" t="str">
        <f>"Q" &amp;ROUNDUP(MONTH(SalesDataTable[[#This Row],[Order Date]]),0)</f>
        <v>Q3</v>
      </c>
      <c r="E321" s="9">
        <f>MONTH(SalesDataTable[[#This Row],[Order Date]])</f>
        <v>3</v>
      </c>
      <c r="F321" s="8" t="str">
        <f>TEXT(SalesDataTable[[#This Row],[Order Date]],"mmm")</f>
        <v>Mar</v>
      </c>
      <c r="G321" s="8" t="s">
        <v>6</v>
      </c>
      <c r="H321" s="8" t="s">
        <v>49</v>
      </c>
      <c r="I321" s="8" t="s">
        <v>19</v>
      </c>
      <c r="J321" s="8" t="s">
        <v>3</v>
      </c>
      <c r="K321" s="8" t="s">
        <v>9</v>
      </c>
      <c r="L321" s="8" t="s">
        <v>10</v>
      </c>
      <c r="M321" s="3">
        <v>1</v>
      </c>
      <c r="N321" s="10">
        <v>94.38</v>
      </c>
      <c r="O321" s="11">
        <v>0</v>
      </c>
      <c r="P321" s="10">
        <v>44.78</v>
      </c>
      <c r="Q321" s="10">
        <f t="shared" si="16"/>
        <v>94.38</v>
      </c>
      <c r="R321" s="10">
        <f t="shared" si="17"/>
        <v>44.78</v>
      </c>
      <c r="S321" s="10">
        <f t="shared" si="18"/>
        <v>49.599999999999994</v>
      </c>
      <c r="T321" s="2">
        <f t="shared" si="19"/>
        <v>0.52553507098961638</v>
      </c>
      <c r="U321" s="3">
        <f>YEAR(SalesDataTable[[#This Row],[Order Date]])</f>
        <v>2026</v>
      </c>
      <c r="V321" s="2" t="str">
        <f>"Q"&amp;ROUNDUP(MONTH(SalesDataTable[[#This Row],[Order Date]])/3,0)</f>
        <v>Q1</v>
      </c>
      <c r="W321" s="3">
        <f>MONTH(SalesDataTable[[#This Row],[Order Date]])</f>
        <v>3</v>
      </c>
      <c r="X321" s="2" t="str">
        <f>TEXT(SalesDataTable[[#This Row],[Order Date]],"mmm")</f>
        <v>Mar</v>
      </c>
    </row>
    <row r="322" spans="1:24" ht="15.6">
      <c r="A322" s="6">
        <v>4465</v>
      </c>
      <c r="B322" s="7">
        <v>46089</v>
      </c>
      <c r="C322" s="8">
        <f>YEAR(SalesDataTable[[#This Row],[Order Date]])</f>
        <v>2026</v>
      </c>
      <c r="D322" s="9" t="str">
        <f>"Q" &amp;ROUNDUP(MONTH(SalesDataTable[[#This Row],[Order Date]]),0)</f>
        <v>Q3</v>
      </c>
      <c r="E322" s="9">
        <f>MONTH(SalesDataTable[[#This Row],[Order Date]])</f>
        <v>3</v>
      </c>
      <c r="F322" s="8" t="str">
        <f>TEXT(SalesDataTable[[#This Row],[Order Date]],"mmm")</f>
        <v>Mar</v>
      </c>
      <c r="G322" s="8" t="s">
        <v>6</v>
      </c>
      <c r="H322" s="8" t="s">
        <v>43</v>
      </c>
      <c r="I322" s="8" t="s">
        <v>19</v>
      </c>
      <c r="J322" s="8" t="s">
        <v>3</v>
      </c>
      <c r="K322" s="8" t="s">
        <v>34</v>
      </c>
      <c r="L322" s="8" t="s">
        <v>38</v>
      </c>
      <c r="M322" s="3">
        <v>1</v>
      </c>
      <c r="N322" s="10">
        <v>121.77</v>
      </c>
      <c r="O322" s="11">
        <v>0</v>
      </c>
      <c r="P322" s="10">
        <v>67.52</v>
      </c>
      <c r="Q322" s="10">
        <f t="shared" ref="Q322:Q385" si="20">M322*N322*(1-O322)</f>
        <v>121.77</v>
      </c>
      <c r="R322" s="10">
        <f t="shared" ref="R322:R385" si="21">M322*P322</f>
        <v>67.52</v>
      </c>
      <c r="S322" s="10">
        <f t="shared" ref="S322:S385" si="22">Q322-R322</f>
        <v>54.25</v>
      </c>
      <c r="T322" s="2">
        <f t="shared" ref="T322:T385" si="23">IFERROR(S322/Q322,0)</f>
        <v>0.44551203087788455</v>
      </c>
      <c r="U322" s="3">
        <f>YEAR(SalesDataTable[[#This Row],[Order Date]])</f>
        <v>2026</v>
      </c>
      <c r="V322" s="2" t="str">
        <f>"Q"&amp;ROUNDUP(MONTH(SalesDataTable[[#This Row],[Order Date]])/3,0)</f>
        <v>Q1</v>
      </c>
      <c r="W322" s="3">
        <f>MONTH(SalesDataTable[[#This Row],[Order Date]])</f>
        <v>3</v>
      </c>
      <c r="X322" s="2" t="str">
        <f>TEXT(SalesDataTable[[#This Row],[Order Date]],"mmm")</f>
        <v>Mar</v>
      </c>
    </row>
    <row r="323" spans="1:24" ht="15.6">
      <c r="A323" s="6">
        <v>4576</v>
      </c>
      <c r="B323" s="7">
        <v>46089</v>
      </c>
      <c r="C323" s="8">
        <f>YEAR(SalesDataTable[[#This Row],[Order Date]])</f>
        <v>2026</v>
      </c>
      <c r="D323" s="9" t="str">
        <f>"Q" &amp;ROUNDUP(MONTH(SalesDataTable[[#This Row],[Order Date]]),0)</f>
        <v>Q3</v>
      </c>
      <c r="E323" s="9">
        <f>MONTH(SalesDataTable[[#This Row],[Order Date]])</f>
        <v>3</v>
      </c>
      <c r="F323" s="8" t="str">
        <f>TEXT(SalesDataTable[[#This Row],[Order Date]],"mmm")</f>
        <v>Mar</v>
      </c>
      <c r="G323" s="8" t="s">
        <v>20</v>
      </c>
      <c r="H323" s="8" t="s">
        <v>33</v>
      </c>
      <c r="I323" s="8" t="s">
        <v>28</v>
      </c>
      <c r="J323" s="8" t="s">
        <v>3</v>
      </c>
      <c r="K323" s="8" t="s">
        <v>23</v>
      </c>
      <c r="L323" s="8" t="s">
        <v>51</v>
      </c>
      <c r="M323" s="3">
        <v>5</v>
      </c>
      <c r="N323" s="10">
        <v>123.29</v>
      </c>
      <c r="O323" s="11">
        <v>0</v>
      </c>
      <c r="P323" s="10">
        <v>61.34</v>
      </c>
      <c r="Q323" s="10">
        <f t="shared" si="20"/>
        <v>616.45000000000005</v>
      </c>
      <c r="R323" s="10">
        <f t="shared" si="21"/>
        <v>306.70000000000005</v>
      </c>
      <c r="S323" s="10">
        <f t="shared" si="22"/>
        <v>309.75</v>
      </c>
      <c r="T323" s="2">
        <f t="shared" si="23"/>
        <v>0.50247384216075919</v>
      </c>
      <c r="U323" s="3">
        <f>YEAR(SalesDataTable[[#This Row],[Order Date]])</f>
        <v>2026</v>
      </c>
      <c r="V323" s="2" t="str">
        <f>"Q"&amp;ROUNDUP(MONTH(SalesDataTable[[#This Row],[Order Date]])/3,0)</f>
        <v>Q1</v>
      </c>
      <c r="W323" s="3">
        <f>MONTH(SalesDataTable[[#This Row],[Order Date]])</f>
        <v>3</v>
      </c>
      <c r="X323" s="2" t="str">
        <f>TEXT(SalesDataTable[[#This Row],[Order Date]],"mmm")</f>
        <v>Mar</v>
      </c>
    </row>
    <row r="324" spans="1:24" ht="15.6">
      <c r="A324" s="6">
        <v>718</v>
      </c>
      <c r="B324" s="7">
        <v>46090</v>
      </c>
      <c r="C324" s="8">
        <f>YEAR(SalesDataTable[[#This Row],[Order Date]])</f>
        <v>2026</v>
      </c>
      <c r="D324" s="9" t="str">
        <f>"Q" &amp;ROUNDUP(MONTH(SalesDataTable[[#This Row],[Order Date]]),0)</f>
        <v>Q3</v>
      </c>
      <c r="E324" s="9">
        <f>MONTH(SalesDataTable[[#This Row],[Order Date]])</f>
        <v>3</v>
      </c>
      <c r="F324" s="8" t="str">
        <f>TEXT(SalesDataTable[[#This Row],[Order Date]],"mmm")</f>
        <v>Mar</v>
      </c>
      <c r="G324" s="8" t="s">
        <v>6</v>
      </c>
      <c r="H324" s="8" t="s">
        <v>43</v>
      </c>
      <c r="I324" s="8" t="s">
        <v>2</v>
      </c>
      <c r="J324" s="8" t="s">
        <v>13</v>
      </c>
      <c r="K324" s="8" t="s">
        <v>34</v>
      </c>
      <c r="L324" s="8" t="s">
        <v>35</v>
      </c>
      <c r="M324" s="3">
        <v>1</v>
      </c>
      <c r="N324" s="10">
        <v>41.15</v>
      </c>
      <c r="O324" s="11">
        <v>0.05</v>
      </c>
      <c r="P324" s="10">
        <v>14.4</v>
      </c>
      <c r="Q324" s="10">
        <f t="shared" si="20"/>
        <v>39.092499999999994</v>
      </c>
      <c r="R324" s="10">
        <f t="shared" si="21"/>
        <v>14.4</v>
      </c>
      <c r="S324" s="10">
        <f t="shared" si="22"/>
        <v>24.692499999999995</v>
      </c>
      <c r="T324" s="2">
        <f t="shared" si="23"/>
        <v>0.63164289825414077</v>
      </c>
      <c r="U324" s="3">
        <f>YEAR(SalesDataTable[[#This Row],[Order Date]])</f>
        <v>2026</v>
      </c>
      <c r="V324" s="2" t="str">
        <f>"Q"&amp;ROUNDUP(MONTH(SalesDataTable[[#This Row],[Order Date]])/3,0)</f>
        <v>Q1</v>
      </c>
      <c r="W324" s="3">
        <f>MONTH(SalesDataTable[[#This Row],[Order Date]])</f>
        <v>3</v>
      </c>
      <c r="X324" s="2" t="str">
        <f>TEXT(SalesDataTable[[#This Row],[Order Date]],"mmm")</f>
        <v>Mar</v>
      </c>
    </row>
    <row r="325" spans="1:24" ht="15.6">
      <c r="A325" s="6">
        <v>1527</v>
      </c>
      <c r="B325" s="7">
        <v>46090</v>
      </c>
      <c r="C325" s="8">
        <f>YEAR(SalesDataTable[[#This Row],[Order Date]])</f>
        <v>2026</v>
      </c>
      <c r="D325" s="9" t="str">
        <f>"Q" &amp;ROUNDUP(MONTH(SalesDataTable[[#This Row],[Order Date]]),0)</f>
        <v>Q3</v>
      </c>
      <c r="E325" s="9">
        <f>MONTH(SalesDataTable[[#This Row],[Order Date]])</f>
        <v>3</v>
      </c>
      <c r="F325" s="8" t="str">
        <f>TEXT(SalesDataTable[[#This Row],[Order Date]],"mmm")</f>
        <v>Mar</v>
      </c>
      <c r="G325" s="8" t="s">
        <v>20</v>
      </c>
      <c r="H325" s="8" t="s">
        <v>21</v>
      </c>
      <c r="I325" s="8" t="s">
        <v>28</v>
      </c>
      <c r="J325" s="8" t="s">
        <v>13</v>
      </c>
      <c r="K325" s="8" t="s">
        <v>14</v>
      </c>
      <c r="L325" s="8" t="s">
        <v>15</v>
      </c>
      <c r="M325" s="3">
        <v>4</v>
      </c>
      <c r="N325" s="10">
        <v>35.42</v>
      </c>
      <c r="O325" s="11">
        <v>0</v>
      </c>
      <c r="P325" s="10">
        <v>13.31</v>
      </c>
      <c r="Q325" s="10">
        <f t="shared" si="20"/>
        <v>141.68</v>
      </c>
      <c r="R325" s="10">
        <f t="shared" si="21"/>
        <v>53.24</v>
      </c>
      <c r="S325" s="10">
        <f t="shared" si="22"/>
        <v>88.44</v>
      </c>
      <c r="T325" s="2">
        <f t="shared" si="23"/>
        <v>0.62422360248447195</v>
      </c>
      <c r="U325" s="3">
        <f>YEAR(SalesDataTable[[#This Row],[Order Date]])</f>
        <v>2026</v>
      </c>
      <c r="V325" s="2" t="str">
        <f>"Q"&amp;ROUNDUP(MONTH(SalesDataTable[[#This Row],[Order Date]])/3,0)</f>
        <v>Q1</v>
      </c>
      <c r="W325" s="3">
        <f>MONTH(SalesDataTable[[#This Row],[Order Date]])</f>
        <v>3</v>
      </c>
      <c r="X325" s="2" t="str">
        <f>TEXT(SalesDataTable[[#This Row],[Order Date]],"mmm")</f>
        <v>Mar</v>
      </c>
    </row>
    <row r="326" spans="1:24" ht="15.6">
      <c r="A326" s="6">
        <v>1797</v>
      </c>
      <c r="B326" s="7">
        <v>46090</v>
      </c>
      <c r="C326" s="8">
        <f>YEAR(SalesDataTable[[#This Row],[Order Date]])</f>
        <v>2026</v>
      </c>
      <c r="D326" s="9" t="str">
        <f>"Q" &amp;ROUNDUP(MONTH(SalesDataTable[[#This Row],[Order Date]]),0)</f>
        <v>Q3</v>
      </c>
      <c r="E326" s="9">
        <f>MONTH(SalesDataTable[[#This Row],[Order Date]])</f>
        <v>3</v>
      </c>
      <c r="F326" s="8" t="str">
        <f>TEXT(SalesDataTable[[#This Row],[Order Date]],"mmm")</f>
        <v>Mar</v>
      </c>
      <c r="G326" s="8" t="s">
        <v>6</v>
      </c>
      <c r="H326" s="8" t="s">
        <v>43</v>
      </c>
      <c r="I326" s="8" t="s">
        <v>2</v>
      </c>
      <c r="J326" s="8" t="s">
        <v>16</v>
      </c>
      <c r="K326" s="8" t="s">
        <v>4</v>
      </c>
      <c r="L326" s="8" t="s">
        <v>30</v>
      </c>
      <c r="M326" s="3">
        <v>1</v>
      </c>
      <c r="N326" s="10">
        <v>103.74</v>
      </c>
      <c r="O326" s="11">
        <v>0.1</v>
      </c>
      <c r="P326" s="10">
        <v>51.32</v>
      </c>
      <c r="Q326" s="10">
        <f t="shared" si="20"/>
        <v>93.366</v>
      </c>
      <c r="R326" s="10">
        <f t="shared" si="21"/>
        <v>51.32</v>
      </c>
      <c r="S326" s="10">
        <f t="shared" si="22"/>
        <v>42.045999999999999</v>
      </c>
      <c r="T326" s="2">
        <f t="shared" si="23"/>
        <v>0.45033523980892404</v>
      </c>
      <c r="U326" s="3">
        <f>YEAR(SalesDataTable[[#This Row],[Order Date]])</f>
        <v>2026</v>
      </c>
      <c r="V326" s="2" t="str">
        <f>"Q"&amp;ROUNDUP(MONTH(SalesDataTable[[#This Row],[Order Date]])/3,0)</f>
        <v>Q1</v>
      </c>
      <c r="W326" s="3">
        <f>MONTH(SalesDataTable[[#This Row],[Order Date]])</f>
        <v>3</v>
      </c>
      <c r="X326" s="2" t="str">
        <f>TEXT(SalesDataTable[[#This Row],[Order Date]],"mmm")</f>
        <v>Mar</v>
      </c>
    </row>
    <row r="327" spans="1:24" ht="15.6">
      <c r="A327" s="6">
        <v>2917</v>
      </c>
      <c r="B327" s="7">
        <v>46090</v>
      </c>
      <c r="C327" s="8">
        <f>YEAR(SalesDataTable[[#This Row],[Order Date]])</f>
        <v>2026</v>
      </c>
      <c r="D327" s="9" t="str">
        <f>"Q" &amp;ROUNDUP(MONTH(SalesDataTable[[#This Row],[Order Date]]),0)</f>
        <v>Q3</v>
      </c>
      <c r="E327" s="9">
        <f>MONTH(SalesDataTable[[#This Row],[Order Date]])</f>
        <v>3</v>
      </c>
      <c r="F327" s="8" t="str">
        <f>TEXT(SalesDataTable[[#This Row],[Order Date]],"mmm")</f>
        <v>Mar</v>
      </c>
      <c r="G327" s="8" t="s">
        <v>11</v>
      </c>
      <c r="H327" s="8" t="s">
        <v>52</v>
      </c>
      <c r="I327" s="8" t="s">
        <v>28</v>
      </c>
      <c r="J327" s="8" t="s">
        <v>16</v>
      </c>
      <c r="K327" s="8" t="s">
        <v>14</v>
      </c>
      <c r="L327" s="8" t="s">
        <v>48</v>
      </c>
      <c r="M327" s="3">
        <v>2</v>
      </c>
      <c r="N327" s="10">
        <v>165.49</v>
      </c>
      <c r="O327" s="11">
        <v>0.05</v>
      </c>
      <c r="P327" s="10">
        <v>89.82</v>
      </c>
      <c r="Q327" s="10">
        <f t="shared" si="20"/>
        <v>314.43099999999998</v>
      </c>
      <c r="R327" s="10">
        <f t="shared" si="21"/>
        <v>179.64</v>
      </c>
      <c r="S327" s="10">
        <f t="shared" si="22"/>
        <v>134.791</v>
      </c>
      <c r="T327" s="2">
        <f t="shared" si="23"/>
        <v>0.4286822864157796</v>
      </c>
      <c r="U327" s="3">
        <f>YEAR(SalesDataTable[[#This Row],[Order Date]])</f>
        <v>2026</v>
      </c>
      <c r="V327" s="2" t="str">
        <f>"Q"&amp;ROUNDUP(MONTH(SalesDataTable[[#This Row],[Order Date]])/3,0)</f>
        <v>Q1</v>
      </c>
      <c r="W327" s="3">
        <f>MONTH(SalesDataTable[[#This Row],[Order Date]])</f>
        <v>3</v>
      </c>
      <c r="X327" s="2" t="str">
        <f>TEXT(SalesDataTable[[#This Row],[Order Date]],"mmm")</f>
        <v>Mar</v>
      </c>
    </row>
    <row r="328" spans="1:24" ht="15.6">
      <c r="A328" s="6">
        <v>4095</v>
      </c>
      <c r="B328" s="7">
        <v>46090</v>
      </c>
      <c r="C328" s="8">
        <f>YEAR(SalesDataTable[[#This Row],[Order Date]])</f>
        <v>2026</v>
      </c>
      <c r="D328" s="9" t="str">
        <f>"Q" &amp;ROUNDUP(MONTH(SalesDataTable[[#This Row],[Order Date]]),0)</f>
        <v>Q3</v>
      </c>
      <c r="E328" s="9">
        <f>MONTH(SalesDataTable[[#This Row],[Order Date]])</f>
        <v>3</v>
      </c>
      <c r="F328" s="8" t="str">
        <f>TEXT(SalesDataTable[[#This Row],[Order Date]],"mmm")</f>
        <v>Mar</v>
      </c>
      <c r="G328" s="8" t="s">
        <v>6</v>
      </c>
      <c r="H328" s="8" t="s">
        <v>27</v>
      </c>
      <c r="I328" s="8" t="s">
        <v>28</v>
      </c>
      <c r="J328" s="8" t="s">
        <v>13</v>
      </c>
      <c r="K328" s="8" t="s">
        <v>9</v>
      </c>
      <c r="L328" s="8" t="s">
        <v>46</v>
      </c>
      <c r="M328" s="3">
        <v>1</v>
      </c>
      <c r="N328" s="10">
        <v>72.87</v>
      </c>
      <c r="O328" s="11">
        <v>0.05</v>
      </c>
      <c r="P328" s="10">
        <v>32</v>
      </c>
      <c r="Q328" s="10">
        <f t="shared" si="20"/>
        <v>69.226500000000001</v>
      </c>
      <c r="R328" s="10">
        <f t="shared" si="21"/>
        <v>32</v>
      </c>
      <c r="S328" s="10">
        <f t="shared" si="22"/>
        <v>37.226500000000001</v>
      </c>
      <c r="T328" s="2">
        <f t="shared" si="23"/>
        <v>0.53774927231623726</v>
      </c>
      <c r="U328" s="3">
        <f>YEAR(SalesDataTable[[#This Row],[Order Date]])</f>
        <v>2026</v>
      </c>
      <c r="V328" s="2" t="str">
        <f>"Q"&amp;ROUNDUP(MONTH(SalesDataTable[[#This Row],[Order Date]])/3,0)</f>
        <v>Q1</v>
      </c>
      <c r="W328" s="3">
        <f>MONTH(SalesDataTable[[#This Row],[Order Date]])</f>
        <v>3</v>
      </c>
      <c r="X328" s="2" t="str">
        <f>TEXT(SalesDataTable[[#This Row],[Order Date]],"mmm")</f>
        <v>Mar</v>
      </c>
    </row>
    <row r="329" spans="1:24" ht="15.6">
      <c r="A329" s="6">
        <v>5050</v>
      </c>
      <c r="B329" s="7">
        <v>46090</v>
      </c>
      <c r="C329" s="8">
        <f>YEAR(SalesDataTable[[#This Row],[Order Date]])</f>
        <v>2026</v>
      </c>
      <c r="D329" s="9" t="str">
        <f>"Q" &amp;ROUNDUP(MONTH(SalesDataTable[[#This Row],[Order Date]]),0)</f>
        <v>Q3</v>
      </c>
      <c r="E329" s="9">
        <f>MONTH(SalesDataTable[[#This Row],[Order Date]])</f>
        <v>3</v>
      </c>
      <c r="F329" s="8" t="str">
        <f>TEXT(SalesDataTable[[#This Row],[Order Date]],"mmm")</f>
        <v>Mar</v>
      </c>
      <c r="G329" s="8" t="s">
        <v>20</v>
      </c>
      <c r="H329" s="8" t="s">
        <v>47</v>
      </c>
      <c r="I329" s="8" t="s">
        <v>19</v>
      </c>
      <c r="J329" s="8" t="s">
        <v>3</v>
      </c>
      <c r="K329" s="8" t="s">
        <v>14</v>
      </c>
      <c r="L329" s="8" t="s">
        <v>48</v>
      </c>
      <c r="M329" s="3">
        <v>1</v>
      </c>
      <c r="N329" s="10">
        <v>161.04</v>
      </c>
      <c r="O329" s="11">
        <v>0</v>
      </c>
      <c r="P329" s="10">
        <v>85.83</v>
      </c>
      <c r="Q329" s="10">
        <f t="shared" si="20"/>
        <v>161.04</v>
      </c>
      <c r="R329" s="10">
        <f t="shared" si="21"/>
        <v>85.83</v>
      </c>
      <c r="S329" s="10">
        <f t="shared" si="22"/>
        <v>75.209999999999994</v>
      </c>
      <c r="T329" s="2">
        <f t="shared" si="23"/>
        <v>0.46702682563338299</v>
      </c>
      <c r="U329" s="3">
        <f>YEAR(SalesDataTable[[#This Row],[Order Date]])</f>
        <v>2026</v>
      </c>
      <c r="V329" s="2" t="str">
        <f>"Q"&amp;ROUNDUP(MONTH(SalesDataTable[[#This Row],[Order Date]])/3,0)</f>
        <v>Q1</v>
      </c>
      <c r="W329" s="3">
        <f>MONTH(SalesDataTable[[#This Row],[Order Date]])</f>
        <v>3</v>
      </c>
      <c r="X329" s="2" t="str">
        <f>TEXT(SalesDataTable[[#This Row],[Order Date]],"mmm")</f>
        <v>Mar</v>
      </c>
    </row>
    <row r="330" spans="1:24" ht="15.6">
      <c r="A330" s="6">
        <v>709</v>
      </c>
      <c r="B330" s="7">
        <v>46091</v>
      </c>
      <c r="C330" s="8">
        <f>YEAR(SalesDataTable[[#This Row],[Order Date]])</f>
        <v>2026</v>
      </c>
      <c r="D330" s="9" t="str">
        <f>"Q" &amp;ROUNDUP(MONTH(SalesDataTable[[#This Row],[Order Date]]),0)</f>
        <v>Q3</v>
      </c>
      <c r="E330" s="9">
        <f>MONTH(SalesDataTable[[#This Row],[Order Date]])</f>
        <v>3</v>
      </c>
      <c r="F330" s="8" t="str">
        <f>TEXT(SalesDataTable[[#This Row],[Order Date]],"mmm")</f>
        <v>Mar</v>
      </c>
      <c r="G330" s="8" t="s">
        <v>0</v>
      </c>
      <c r="H330" s="8" t="s">
        <v>1</v>
      </c>
      <c r="I330" s="8" t="s">
        <v>2</v>
      </c>
      <c r="J330" s="8" t="s">
        <v>13</v>
      </c>
      <c r="K330" s="8" t="s">
        <v>14</v>
      </c>
      <c r="L330" s="8" t="s">
        <v>44</v>
      </c>
      <c r="M330" s="3">
        <v>3</v>
      </c>
      <c r="N330" s="10">
        <v>130.6</v>
      </c>
      <c r="O330" s="11">
        <v>0.05</v>
      </c>
      <c r="P330" s="10">
        <v>65.62</v>
      </c>
      <c r="Q330" s="10">
        <f t="shared" si="20"/>
        <v>372.20999999999992</v>
      </c>
      <c r="R330" s="10">
        <f t="shared" si="21"/>
        <v>196.86</v>
      </c>
      <c r="S330" s="10">
        <f t="shared" si="22"/>
        <v>175.34999999999991</v>
      </c>
      <c r="T330" s="2">
        <f t="shared" si="23"/>
        <v>0.47110502135891014</v>
      </c>
      <c r="U330" s="3">
        <f>YEAR(SalesDataTable[[#This Row],[Order Date]])</f>
        <v>2026</v>
      </c>
      <c r="V330" s="2" t="str">
        <f>"Q"&amp;ROUNDUP(MONTH(SalesDataTable[[#This Row],[Order Date]])/3,0)</f>
        <v>Q1</v>
      </c>
      <c r="W330" s="3">
        <f>MONTH(SalesDataTable[[#This Row],[Order Date]])</f>
        <v>3</v>
      </c>
      <c r="X330" s="2" t="str">
        <f>TEXT(SalesDataTable[[#This Row],[Order Date]],"mmm")</f>
        <v>Mar</v>
      </c>
    </row>
    <row r="331" spans="1:24" ht="15.6">
      <c r="A331" s="6">
        <v>1073</v>
      </c>
      <c r="B331" s="7">
        <v>46091</v>
      </c>
      <c r="C331" s="8">
        <f>YEAR(SalesDataTable[[#This Row],[Order Date]])</f>
        <v>2026</v>
      </c>
      <c r="D331" s="9" t="str">
        <f>"Q" &amp;ROUNDUP(MONTH(SalesDataTable[[#This Row],[Order Date]]),0)</f>
        <v>Q3</v>
      </c>
      <c r="E331" s="9">
        <f>MONTH(SalesDataTable[[#This Row],[Order Date]])</f>
        <v>3</v>
      </c>
      <c r="F331" s="8" t="str">
        <f>TEXT(SalesDataTable[[#This Row],[Order Date]],"mmm")</f>
        <v>Mar</v>
      </c>
      <c r="G331" s="8" t="s">
        <v>11</v>
      </c>
      <c r="H331" s="8" t="s">
        <v>39</v>
      </c>
      <c r="I331" s="8" t="s">
        <v>28</v>
      </c>
      <c r="J331" s="8" t="s">
        <v>3</v>
      </c>
      <c r="K331" s="8" t="s">
        <v>4</v>
      </c>
      <c r="L331" s="8" t="s">
        <v>5</v>
      </c>
      <c r="M331" s="3">
        <v>2</v>
      </c>
      <c r="N331" s="10">
        <v>81.290000000000006</v>
      </c>
      <c r="O331" s="11">
        <v>0</v>
      </c>
      <c r="P331" s="10">
        <v>43.9</v>
      </c>
      <c r="Q331" s="10">
        <f t="shared" si="20"/>
        <v>162.58000000000001</v>
      </c>
      <c r="R331" s="10">
        <f t="shared" si="21"/>
        <v>87.8</v>
      </c>
      <c r="S331" s="10">
        <f t="shared" si="22"/>
        <v>74.780000000000015</v>
      </c>
      <c r="T331" s="2">
        <f t="shared" si="23"/>
        <v>0.45995817443720022</v>
      </c>
      <c r="U331" s="3">
        <f>YEAR(SalesDataTable[[#This Row],[Order Date]])</f>
        <v>2026</v>
      </c>
      <c r="V331" s="2" t="str">
        <f>"Q"&amp;ROUNDUP(MONTH(SalesDataTable[[#This Row],[Order Date]])/3,0)</f>
        <v>Q1</v>
      </c>
      <c r="W331" s="3">
        <f>MONTH(SalesDataTable[[#This Row],[Order Date]])</f>
        <v>3</v>
      </c>
      <c r="X331" s="2" t="str">
        <f>TEXT(SalesDataTable[[#This Row],[Order Date]],"mmm")</f>
        <v>Mar</v>
      </c>
    </row>
    <row r="332" spans="1:24" ht="15.6">
      <c r="A332" s="6">
        <v>2623</v>
      </c>
      <c r="B332" s="7">
        <v>46091</v>
      </c>
      <c r="C332" s="8">
        <f>YEAR(SalesDataTable[[#This Row],[Order Date]])</f>
        <v>2026</v>
      </c>
      <c r="D332" s="9" t="str">
        <f>"Q" &amp;ROUNDUP(MONTH(SalesDataTable[[#This Row],[Order Date]]),0)</f>
        <v>Q3</v>
      </c>
      <c r="E332" s="9">
        <f>MONTH(SalesDataTable[[#This Row],[Order Date]])</f>
        <v>3</v>
      </c>
      <c r="F332" s="8" t="str">
        <f>TEXT(SalesDataTable[[#This Row],[Order Date]],"mmm")</f>
        <v>Mar</v>
      </c>
      <c r="G332" s="8" t="s">
        <v>6</v>
      </c>
      <c r="H332" s="8" t="s">
        <v>43</v>
      </c>
      <c r="I332" s="8" t="s">
        <v>28</v>
      </c>
      <c r="J332" s="8" t="s">
        <v>13</v>
      </c>
      <c r="K332" s="8" t="s">
        <v>4</v>
      </c>
      <c r="L332" s="8" t="s">
        <v>30</v>
      </c>
      <c r="M332" s="3">
        <v>2</v>
      </c>
      <c r="N332" s="10">
        <v>103.33</v>
      </c>
      <c r="O332" s="11">
        <v>0.05</v>
      </c>
      <c r="P332" s="10">
        <v>51.58</v>
      </c>
      <c r="Q332" s="10">
        <f t="shared" si="20"/>
        <v>196.327</v>
      </c>
      <c r="R332" s="10">
        <f t="shared" si="21"/>
        <v>103.16</v>
      </c>
      <c r="S332" s="10">
        <f t="shared" si="22"/>
        <v>93.167000000000002</v>
      </c>
      <c r="T332" s="2">
        <f t="shared" si="23"/>
        <v>0.47455011282197557</v>
      </c>
      <c r="U332" s="3">
        <f>YEAR(SalesDataTable[[#This Row],[Order Date]])</f>
        <v>2026</v>
      </c>
      <c r="V332" s="2" t="str">
        <f>"Q"&amp;ROUNDUP(MONTH(SalesDataTable[[#This Row],[Order Date]])/3,0)</f>
        <v>Q1</v>
      </c>
      <c r="W332" s="3">
        <f>MONTH(SalesDataTable[[#This Row],[Order Date]])</f>
        <v>3</v>
      </c>
      <c r="X332" s="2" t="str">
        <f>TEXT(SalesDataTable[[#This Row],[Order Date]],"mmm")</f>
        <v>Mar</v>
      </c>
    </row>
    <row r="333" spans="1:24" ht="15.6">
      <c r="A333" s="6">
        <v>2625</v>
      </c>
      <c r="B333" s="7">
        <v>46091</v>
      </c>
      <c r="C333" s="8">
        <f>YEAR(SalesDataTable[[#This Row],[Order Date]])</f>
        <v>2026</v>
      </c>
      <c r="D333" s="9" t="str">
        <f>"Q" &amp;ROUNDUP(MONTH(SalesDataTable[[#This Row],[Order Date]]),0)</f>
        <v>Q3</v>
      </c>
      <c r="E333" s="9">
        <f>MONTH(SalesDataTable[[#This Row],[Order Date]])</f>
        <v>3</v>
      </c>
      <c r="F333" s="8" t="str">
        <f>TEXT(SalesDataTable[[#This Row],[Order Date]],"mmm")</f>
        <v>Mar</v>
      </c>
      <c r="G333" s="8" t="s">
        <v>20</v>
      </c>
      <c r="H333" s="8" t="s">
        <v>31</v>
      </c>
      <c r="I333" s="8" t="s">
        <v>19</v>
      </c>
      <c r="J333" s="8" t="s">
        <v>16</v>
      </c>
      <c r="K333" s="8" t="s">
        <v>34</v>
      </c>
      <c r="L333" s="8" t="s">
        <v>45</v>
      </c>
      <c r="M333" s="3">
        <v>2</v>
      </c>
      <c r="N333" s="10">
        <v>51.14</v>
      </c>
      <c r="O333" s="11">
        <v>0</v>
      </c>
      <c r="P333" s="10">
        <v>21.58</v>
      </c>
      <c r="Q333" s="10">
        <f t="shared" si="20"/>
        <v>102.28</v>
      </c>
      <c r="R333" s="10">
        <f t="shared" si="21"/>
        <v>43.16</v>
      </c>
      <c r="S333" s="10">
        <f t="shared" si="22"/>
        <v>59.120000000000005</v>
      </c>
      <c r="T333" s="2">
        <f t="shared" si="23"/>
        <v>0.57802111849824012</v>
      </c>
      <c r="U333" s="3">
        <f>YEAR(SalesDataTable[[#This Row],[Order Date]])</f>
        <v>2026</v>
      </c>
      <c r="V333" s="2" t="str">
        <f>"Q"&amp;ROUNDUP(MONTH(SalesDataTable[[#This Row],[Order Date]])/3,0)</f>
        <v>Q1</v>
      </c>
      <c r="W333" s="3">
        <f>MONTH(SalesDataTable[[#This Row],[Order Date]])</f>
        <v>3</v>
      </c>
      <c r="X333" s="2" t="str">
        <f>TEXT(SalesDataTable[[#This Row],[Order Date]],"mmm")</f>
        <v>Mar</v>
      </c>
    </row>
    <row r="334" spans="1:24" ht="15.6">
      <c r="A334" s="6">
        <v>3304</v>
      </c>
      <c r="B334" s="7">
        <v>46091</v>
      </c>
      <c r="C334" s="8">
        <f>YEAR(SalesDataTable[[#This Row],[Order Date]])</f>
        <v>2026</v>
      </c>
      <c r="D334" s="9" t="str">
        <f>"Q" &amp;ROUNDUP(MONTH(SalesDataTable[[#This Row],[Order Date]]),0)</f>
        <v>Q3</v>
      </c>
      <c r="E334" s="9">
        <f>MONTH(SalesDataTable[[#This Row],[Order Date]])</f>
        <v>3</v>
      </c>
      <c r="F334" s="8" t="str">
        <f>TEXT(SalesDataTable[[#This Row],[Order Date]],"mmm")</f>
        <v>Mar</v>
      </c>
      <c r="G334" s="8" t="s">
        <v>6</v>
      </c>
      <c r="H334" s="8" t="s">
        <v>43</v>
      </c>
      <c r="I334" s="8" t="s">
        <v>28</v>
      </c>
      <c r="J334" s="8" t="s">
        <v>3</v>
      </c>
      <c r="K334" s="8" t="s">
        <v>4</v>
      </c>
      <c r="L334" s="8" t="s">
        <v>22</v>
      </c>
      <c r="M334" s="3">
        <v>2</v>
      </c>
      <c r="N334" s="10">
        <v>49.7</v>
      </c>
      <c r="O334" s="11">
        <v>0</v>
      </c>
      <c r="P334" s="10">
        <v>23.14</v>
      </c>
      <c r="Q334" s="10">
        <f t="shared" si="20"/>
        <v>99.4</v>
      </c>
      <c r="R334" s="10">
        <f t="shared" si="21"/>
        <v>46.28</v>
      </c>
      <c r="S334" s="10">
        <f t="shared" si="22"/>
        <v>53.120000000000005</v>
      </c>
      <c r="T334" s="2">
        <f t="shared" si="23"/>
        <v>0.53440643863179071</v>
      </c>
      <c r="U334" s="3">
        <f>YEAR(SalesDataTable[[#This Row],[Order Date]])</f>
        <v>2026</v>
      </c>
      <c r="V334" s="2" t="str">
        <f>"Q"&amp;ROUNDUP(MONTH(SalesDataTable[[#This Row],[Order Date]])/3,0)</f>
        <v>Q1</v>
      </c>
      <c r="W334" s="3">
        <f>MONTH(SalesDataTable[[#This Row],[Order Date]])</f>
        <v>3</v>
      </c>
      <c r="X334" s="2" t="str">
        <f>TEXT(SalesDataTable[[#This Row],[Order Date]],"mmm")</f>
        <v>Mar</v>
      </c>
    </row>
    <row r="335" spans="1:24" ht="15.6">
      <c r="A335" s="6">
        <v>4876</v>
      </c>
      <c r="B335" s="7">
        <v>46091</v>
      </c>
      <c r="C335" s="8">
        <f>YEAR(SalesDataTable[[#This Row],[Order Date]])</f>
        <v>2026</v>
      </c>
      <c r="D335" s="9" t="str">
        <f>"Q" &amp;ROUNDUP(MONTH(SalesDataTable[[#This Row],[Order Date]]),0)</f>
        <v>Q3</v>
      </c>
      <c r="E335" s="9">
        <f>MONTH(SalesDataTable[[#This Row],[Order Date]])</f>
        <v>3</v>
      </c>
      <c r="F335" s="8" t="str">
        <f>TEXT(SalesDataTable[[#This Row],[Order Date]],"mmm")</f>
        <v>Mar</v>
      </c>
      <c r="G335" s="8" t="s">
        <v>20</v>
      </c>
      <c r="H335" s="8" t="s">
        <v>21</v>
      </c>
      <c r="I335" s="8" t="s">
        <v>2</v>
      </c>
      <c r="J335" s="8" t="s">
        <v>3</v>
      </c>
      <c r="K335" s="8" t="s">
        <v>4</v>
      </c>
      <c r="L335" s="8" t="s">
        <v>26</v>
      </c>
      <c r="M335" s="3">
        <v>1</v>
      </c>
      <c r="N335" s="10">
        <v>39.659999999999997</v>
      </c>
      <c r="O335" s="11">
        <v>0.05</v>
      </c>
      <c r="P335" s="10">
        <v>16.93</v>
      </c>
      <c r="Q335" s="10">
        <f t="shared" si="20"/>
        <v>37.676999999999992</v>
      </c>
      <c r="R335" s="10">
        <f t="shared" si="21"/>
        <v>16.93</v>
      </c>
      <c r="S335" s="10">
        <f t="shared" si="22"/>
        <v>20.746999999999993</v>
      </c>
      <c r="T335" s="2">
        <f t="shared" si="23"/>
        <v>0.5506542452955383</v>
      </c>
      <c r="U335" s="3">
        <f>YEAR(SalesDataTable[[#This Row],[Order Date]])</f>
        <v>2026</v>
      </c>
      <c r="V335" s="2" t="str">
        <f>"Q"&amp;ROUNDUP(MONTH(SalesDataTable[[#This Row],[Order Date]])/3,0)</f>
        <v>Q1</v>
      </c>
      <c r="W335" s="3">
        <f>MONTH(SalesDataTable[[#This Row],[Order Date]])</f>
        <v>3</v>
      </c>
      <c r="X335" s="2" t="str">
        <f>TEXT(SalesDataTable[[#This Row],[Order Date]],"mmm")</f>
        <v>Mar</v>
      </c>
    </row>
    <row r="336" spans="1:24" ht="15.6">
      <c r="A336" s="6">
        <v>83</v>
      </c>
      <c r="B336" s="7">
        <v>46092</v>
      </c>
      <c r="C336" s="8">
        <f>YEAR(SalesDataTable[[#This Row],[Order Date]])</f>
        <v>2026</v>
      </c>
      <c r="D336" s="9" t="str">
        <f>"Q" &amp;ROUNDUP(MONTH(SalesDataTable[[#This Row],[Order Date]]),0)</f>
        <v>Q3</v>
      </c>
      <c r="E336" s="9">
        <f>MONTH(SalesDataTable[[#This Row],[Order Date]])</f>
        <v>3</v>
      </c>
      <c r="F336" s="8" t="str">
        <f>TEXT(SalesDataTable[[#This Row],[Order Date]],"mmm")</f>
        <v>Mar</v>
      </c>
      <c r="G336" s="8" t="s">
        <v>6</v>
      </c>
      <c r="H336" s="8" t="s">
        <v>43</v>
      </c>
      <c r="I336" s="8" t="s">
        <v>8</v>
      </c>
      <c r="J336" s="8" t="s">
        <v>16</v>
      </c>
      <c r="K336" s="8" t="s">
        <v>34</v>
      </c>
      <c r="L336" s="8" t="s">
        <v>45</v>
      </c>
      <c r="M336" s="3">
        <v>4</v>
      </c>
      <c r="N336" s="10">
        <v>50.65</v>
      </c>
      <c r="O336" s="11">
        <v>0.15</v>
      </c>
      <c r="P336" s="10">
        <v>22</v>
      </c>
      <c r="Q336" s="10">
        <f t="shared" si="20"/>
        <v>172.20999999999998</v>
      </c>
      <c r="R336" s="10">
        <f t="shared" si="21"/>
        <v>88</v>
      </c>
      <c r="S336" s="10">
        <f t="shared" si="22"/>
        <v>84.20999999999998</v>
      </c>
      <c r="T336" s="2">
        <f t="shared" si="23"/>
        <v>0.48899599326403803</v>
      </c>
      <c r="U336" s="3">
        <f>YEAR(SalesDataTable[[#This Row],[Order Date]])</f>
        <v>2026</v>
      </c>
      <c r="V336" s="2" t="str">
        <f>"Q"&amp;ROUNDUP(MONTH(SalesDataTable[[#This Row],[Order Date]])/3,0)</f>
        <v>Q1</v>
      </c>
      <c r="W336" s="3">
        <f>MONTH(SalesDataTable[[#This Row],[Order Date]])</f>
        <v>3</v>
      </c>
      <c r="X336" s="2" t="str">
        <f>TEXT(SalesDataTable[[#This Row],[Order Date]],"mmm")</f>
        <v>Mar</v>
      </c>
    </row>
    <row r="337" spans="1:24" ht="15.6">
      <c r="A337" s="6">
        <v>863</v>
      </c>
      <c r="B337" s="7">
        <v>46092</v>
      </c>
      <c r="C337" s="8">
        <f>YEAR(SalesDataTable[[#This Row],[Order Date]])</f>
        <v>2026</v>
      </c>
      <c r="D337" s="9" t="str">
        <f>"Q" &amp;ROUNDUP(MONTH(SalesDataTable[[#This Row],[Order Date]]),0)</f>
        <v>Q3</v>
      </c>
      <c r="E337" s="9">
        <f>MONTH(SalesDataTable[[#This Row],[Order Date]])</f>
        <v>3</v>
      </c>
      <c r="F337" s="8" t="str">
        <f>TEXT(SalesDataTable[[#This Row],[Order Date]],"mmm")</f>
        <v>Mar</v>
      </c>
      <c r="G337" s="8" t="s">
        <v>11</v>
      </c>
      <c r="H337" s="8" t="s">
        <v>12</v>
      </c>
      <c r="I337" s="8" t="s">
        <v>28</v>
      </c>
      <c r="J337" s="8" t="s">
        <v>3</v>
      </c>
      <c r="K337" s="8" t="s">
        <v>34</v>
      </c>
      <c r="L337" s="8" t="s">
        <v>45</v>
      </c>
      <c r="M337" s="3">
        <v>2</v>
      </c>
      <c r="N337" s="10">
        <v>50.72</v>
      </c>
      <c r="O337" s="11">
        <v>0</v>
      </c>
      <c r="P337" s="10">
        <v>21.88</v>
      </c>
      <c r="Q337" s="10">
        <f t="shared" si="20"/>
        <v>101.44</v>
      </c>
      <c r="R337" s="10">
        <f t="shared" si="21"/>
        <v>43.76</v>
      </c>
      <c r="S337" s="10">
        <f t="shared" si="22"/>
        <v>57.68</v>
      </c>
      <c r="T337" s="2">
        <f t="shared" si="23"/>
        <v>0.56861198738170349</v>
      </c>
      <c r="U337" s="3">
        <f>YEAR(SalesDataTable[[#This Row],[Order Date]])</f>
        <v>2026</v>
      </c>
      <c r="V337" s="2" t="str">
        <f>"Q"&amp;ROUNDUP(MONTH(SalesDataTable[[#This Row],[Order Date]])/3,0)</f>
        <v>Q1</v>
      </c>
      <c r="W337" s="3">
        <f>MONTH(SalesDataTable[[#This Row],[Order Date]])</f>
        <v>3</v>
      </c>
      <c r="X337" s="2" t="str">
        <f>TEXT(SalesDataTable[[#This Row],[Order Date]],"mmm")</f>
        <v>Mar</v>
      </c>
    </row>
    <row r="338" spans="1:24" ht="15.6">
      <c r="A338" s="6">
        <v>2323</v>
      </c>
      <c r="B338" s="7">
        <v>46092</v>
      </c>
      <c r="C338" s="8">
        <f>YEAR(SalesDataTable[[#This Row],[Order Date]])</f>
        <v>2026</v>
      </c>
      <c r="D338" s="9" t="str">
        <f>"Q" &amp;ROUNDUP(MONTH(SalesDataTable[[#This Row],[Order Date]]),0)</f>
        <v>Q3</v>
      </c>
      <c r="E338" s="9">
        <f>MONTH(SalesDataTable[[#This Row],[Order Date]])</f>
        <v>3</v>
      </c>
      <c r="F338" s="8" t="str">
        <f>TEXT(SalesDataTable[[#This Row],[Order Date]],"mmm")</f>
        <v>Mar</v>
      </c>
      <c r="G338" s="8" t="s">
        <v>6</v>
      </c>
      <c r="H338" s="8" t="s">
        <v>43</v>
      </c>
      <c r="I338" s="8" t="s">
        <v>19</v>
      </c>
      <c r="J338" s="8" t="s">
        <v>13</v>
      </c>
      <c r="K338" s="8" t="s">
        <v>14</v>
      </c>
      <c r="L338" s="8" t="s">
        <v>15</v>
      </c>
      <c r="M338" s="3">
        <v>2</v>
      </c>
      <c r="N338" s="10">
        <v>36.08</v>
      </c>
      <c r="O338" s="11">
        <v>0.05</v>
      </c>
      <c r="P338" s="10">
        <v>13.19</v>
      </c>
      <c r="Q338" s="10">
        <f t="shared" si="20"/>
        <v>68.551999999999992</v>
      </c>
      <c r="R338" s="10">
        <f t="shared" si="21"/>
        <v>26.38</v>
      </c>
      <c r="S338" s="10">
        <f t="shared" si="22"/>
        <v>42.171999999999997</v>
      </c>
      <c r="T338" s="2">
        <f t="shared" si="23"/>
        <v>0.61518263507993931</v>
      </c>
      <c r="U338" s="3">
        <f>YEAR(SalesDataTable[[#This Row],[Order Date]])</f>
        <v>2026</v>
      </c>
      <c r="V338" s="2" t="str">
        <f>"Q"&amp;ROUNDUP(MONTH(SalesDataTable[[#This Row],[Order Date]])/3,0)</f>
        <v>Q1</v>
      </c>
      <c r="W338" s="3">
        <f>MONTH(SalesDataTable[[#This Row],[Order Date]])</f>
        <v>3</v>
      </c>
      <c r="X338" s="2" t="str">
        <f>TEXT(SalesDataTable[[#This Row],[Order Date]],"mmm")</f>
        <v>Mar</v>
      </c>
    </row>
    <row r="339" spans="1:24" ht="15.6">
      <c r="A339" s="6">
        <v>3064</v>
      </c>
      <c r="B339" s="7">
        <v>46092</v>
      </c>
      <c r="C339" s="8">
        <f>YEAR(SalesDataTable[[#This Row],[Order Date]])</f>
        <v>2026</v>
      </c>
      <c r="D339" s="9" t="str">
        <f>"Q" &amp;ROUNDUP(MONTH(SalesDataTable[[#This Row],[Order Date]]),0)</f>
        <v>Q3</v>
      </c>
      <c r="E339" s="9">
        <f>MONTH(SalesDataTable[[#This Row],[Order Date]])</f>
        <v>3</v>
      </c>
      <c r="F339" s="8" t="str">
        <f>TEXT(SalesDataTable[[#This Row],[Order Date]],"mmm")</f>
        <v>Mar</v>
      </c>
      <c r="G339" s="8" t="s">
        <v>20</v>
      </c>
      <c r="H339" s="8" t="s">
        <v>33</v>
      </c>
      <c r="I339" s="8" t="s">
        <v>2</v>
      </c>
      <c r="J339" s="8" t="s">
        <v>3</v>
      </c>
      <c r="K339" s="8" t="s">
        <v>23</v>
      </c>
      <c r="L339" s="8" t="s">
        <v>51</v>
      </c>
      <c r="M339" s="3">
        <v>6</v>
      </c>
      <c r="N339" s="10">
        <v>124.04</v>
      </c>
      <c r="O339" s="11">
        <v>0.05</v>
      </c>
      <c r="P339" s="10">
        <v>61.17</v>
      </c>
      <c r="Q339" s="10">
        <f t="shared" si="20"/>
        <v>707.02800000000002</v>
      </c>
      <c r="R339" s="10">
        <f t="shared" si="21"/>
        <v>367.02</v>
      </c>
      <c r="S339" s="10">
        <f t="shared" si="22"/>
        <v>340.00800000000004</v>
      </c>
      <c r="T339" s="2">
        <f t="shared" si="23"/>
        <v>0.48089750335205966</v>
      </c>
      <c r="U339" s="3">
        <f>YEAR(SalesDataTable[[#This Row],[Order Date]])</f>
        <v>2026</v>
      </c>
      <c r="V339" s="2" t="str">
        <f>"Q"&amp;ROUNDUP(MONTH(SalesDataTable[[#This Row],[Order Date]])/3,0)</f>
        <v>Q1</v>
      </c>
      <c r="W339" s="3">
        <f>MONTH(SalesDataTable[[#This Row],[Order Date]])</f>
        <v>3</v>
      </c>
      <c r="X339" s="2" t="str">
        <f>TEXT(SalesDataTable[[#This Row],[Order Date]],"mmm")</f>
        <v>Mar</v>
      </c>
    </row>
    <row r="340" spans="1:24" ht="15.6">
      <c r="A340" s="6">
        <v>4995</v>
      </c>
      <c r="B340" s="7">
        <v>46092</v>
      </c>
      <c r="C340" s="8">
        <f>YEAR(SalesDataTable[[#This Row],[Order Date]])</f>
        <v>2026</v>
      </c>
      <c r="D340" s="9" t="str">
        <f>"Q" &amp;ROUNDUP(MONTH(SalesDataTable[[#This Row],[Order Date]]),0)</f>
        <v>Q3</v>
      </c>
      <c r="E340" s="9">
        <f>MONTH(SalesDataTable[[#This Row],[Order Date]])</f>
        <v>3</v>
      </c>
      <c r="F340" s="8" t="str">
        <f>TEXT(SalesDataTable[[#This Row],[Order Date]],"mmm")</f>
        <v>Mar</v>
      </c>
      <c r="G340" s="8" t="s">
        <v>6</v>
      </c>
      <c r="H340" s="8" t="s">
        <v>43</v>
      </c>
      <c r="I340" s="8" t="s">
        <v>28</v>
      </c>
      <c r="J340" s="8" t="s">
        <v>13</v>
      </c>
      <c r="K340" s="8" t="s">
        <v>9</v>
      </c>
      <c r="L340" s="8" t="s">
        <v>10</v>
      </c>
      <c r="M340" s="3">
        <v>3</v>
      </c>
      <c r="N340" s="10">
        <v>90.31</v>
      </c>
      <c r="O340" s="11">
        <v>0</v>
      </c>
      <c r="P340" s="10">
        <v>44.58</v>
      </c>
      <c r="Q340" s="10">
        <f t="shared" si="20"/>
        <v>270.93</v>
      </c>
      <c r="R340" s="10">
        <f t="shared" si="21"/>
        <v>133.74</v>
      </c>
      <c r="S340" s="10">
        <f t="shared" si="22"/>
        <v>137.19</v>
      </c>
      <c r="T340" s="2">
        <f t="shared" si="23"/>
        <v>0.50636695825489975</v>
      </c>
      <c r="U340" s="3">
        <f>YEAR(SalesDataTable[[#This Row],[Order Date]])</f>
        <v>2026</v>
      </c>
      <c r="V340" s="2" t="str">
        <f>"Q"&amp;ROUNDUP(MONTH(SalesDataTable[[#This Row],[Order Date]])/3,0)</f>
        <v>Q1</v>
      </c>
      <c r="W340" s="3">
        <f>MONTH(SalesDataTable[[#This Row],[Order Date]])</f>
        <v>3</v>
      </c>
      <c r="X340" s="2" t="str">
        <f>TEXT(SalesDataTable[[#This Row],[Order Date]],"mmm")</f>
        <v>Mar</v>
      </c>
    </row>
    <row r="341" spans="1:24" ht="15.6">
      <c r="A341" s="6">
        <v>46</v>
      </c>
      <c r="B341" s="7">
        <v>46093</v>
      </c>
      <c r="C341" s="8">
        <f>YEAR(SalesDataTable[[#This Row],[Order Date]])</f>
        <v>2026</v>
      </c>
      <c r="D341" s="9" t="str">
        <f>"Q" &amp;ROUNDUP(MONTH(SalesDataTable[[#This Row],[Order Date]]),0)</f>
        <v>Q3</v>
      </c>
      <c r="E341" s="9">
        <f>MONTH(SalesDataTable[[#This Row],[Order Date]])</f>
        <v>3</v>
      </c>
      <c r="F341" s="8" t="str">
        <f>TEXT(SalesDataTable[[#This Row],[Order Date]],"mmm")</f>
        <v>Mar</v>
      </c>
      <c r="G341" s="8" t="s">
        <v>20</v>
      </c>
      <c r="H341" s="8" t="s">
        <v>31</v>
      </c>
      <c r="I341" s="8" t="s">
        <v>2</v>
      </c>
      <c r="J341" s="8" t="s">
        <v>3</v>
      </c>
      <c r="K341" s="8" t="s">
        <v>9</v>
      </c>
      <c r="L341" s="8" t="s">
        <v>46</v>
      </c>
      <c r="M341" s="3">
        <v>4</v>
      </c>
      <c r="N341" s="10">
        <v>72.63</v>
      </c>
      <c r="O341" s="11">
        <v>0.1</v>
      </c>
      <c r="P341" s="10">
        <v>31.45</v>
      </c>
      <c r="Q341" s="10">
        <f t="shared" si="20"/>
        <v>261.46800000000002</v>
      </c>
      <c r="R341" s="10">
        <f t="shared" si="21"/>
        <v>125.8</v>
      </c>
      <c r="S341" s="10">
        <f t="shared" si="22"/>
        <v>135.66800000000001</v>
      </c>
      <c r="T341" s="2">
        <f t="shared" si="23"/>
        <v>0.51887037801948999</v>
      </c>
      <c r="U341" s="3">
        <f>YEAR(SalesDataTable[[#This Row],[Order Date]])</f>
        <v>2026</v>
      </c>
      <c r="V341" s="2" t="str">
        <f>"Q"&amp;ROUNDUP(MONTH(SalesDataTable[[#This Row],[Order Date]])/3,0)</f>
        <v>Q1</v>
      </c>
      <c r="W341" s="3">
        <f>MONTH(SalesDataTable[[#This Row],[Order Date]])</f>
        <v>3</v>
      </c>
      <c r="X341" s="2" t="str">
        <f>TEXT(SalesDataTable[[#This Row],[Order Date]],"mmm")</f>
        <v>Mar</v>
      </c>
    </row>
    <row r="342" spans="1:24" ht="15.6">
      <c r="A342" s="6">
        <v>443</v>
      </c>
      <c r="B342" s="7">
        <v>46093</v>
      </c>
      <c r="C342" s="8">
        <f>YEAR(SalesDataTable[[#This Row],[Order Date]])</f>
        <v>2026</v>
      </c>
      <c r="D342" s="9" t="str">
        <f>"Q" &amp;ROUNDUP(MONTH(SalesDataTable[[#This Row],[Order Date]]),0)</f>
        <v>Q3</v>
      </c>
      <c r="E342" s="9">
        <f>MONTH(SalesDataTable[[#This Row],[Order Date]])</f>
        <v>3</v>
      </c>
      <c r="F342" s="8" t="str">
        <f>TEXT(SalesDataTable[[#This Row],[Order Date]],"mmm")</f>
        <v>Mar</v>
      </c>
      <c r="G342" s="8" t="s">
        <v>6</v>
      </c>
      <c r="H342" s="8" t="s">
        <v>49</v>
      </c>
      <c r="I342" s="8" t="s">
        <v>2</v>
      </c>
      <c r="J342" s="8" t="s">
        <v>3</v>
      </c>
      <c r="K342" s="8" t="s">
        <v>34</v>
      </c>
      <c r="L342" s="8" t="s">
        <v>35</v>
      </c>
      <c r="M342" s="3">
        <v>3</v>
      </c>
      <c r="N342" s="10">
        <v>39.9</v>
      </c>
      <c r="O342" s="11">
        <v>0</v>
      </c>
      <c r="P342" s="10">
        <v>14.49</v>
      </c>
      <c r="Q342" s="10">
        <f t="shared" si="20"/>
        <v>119.69999999999999</v>
      </c>
      <c r="R342" s="10">
        <f t="shared" si="21"/>
        <v>43.47</v>
      </c>
      <c r="S342" s="10">
        <f t="shared" si="22"/>
        <v>76.22999999999999</v>
      </c>
      <c r="T342" s="2">
        <f t="shared" si="23"/>
        <v>0.63684210526315788</v>
      </c>
      <c r="U342" s="3">
        <f>YEAR(SalesDataTable[[#This Row],[Order Date]])</f>
        <v>2026</v>
      </c>
      <c r="V342" s="2" t="str">
        <f>"Q"&amp;ROUNDUP(MONTH(SalesDataTable[[#This Row],[Order Date]])/3,0)</f>
        <v>Q1</v>
      </c>
      <c r="W342" s="3">
        <f>MONTH(SalesDataTable[[#This Row],[Order Date]])</f>
        <v>3</v>
      </c>
      <c r="X342" s="2" t="str">
        <f>TEXT(SalesDataTable[[#This Row],[Order Date]],"mmm")</f>
        <v>Mar</v>
      </c>
    </row>
    <row r="343" spans="1:24" ht="15.6">
      <c r="A343" s="6">
        <v>759</v>
      </c>
      <c r="B343" s="7">
        <v>46093</v>
      </c>
      <c r="C343" s="8">
        <f>YEAR(SalesDataTable[[#This Row],[Order Date]])</f>
        <v>2026</v>
      </c>
      <c r="D343" s="9" t="str">
        <f>"Q" &amp;ROUNDUP(MONTH(SalesDataTable[[#This Row],[Order Date]]),0)</f>
        <v>Q3</v>
      </c>
      <c r="E343" s="9">
        <f>MONTH(SalesDataTable[[#This Row],[Order Date]])</f>
        <v>3</v>
      </c>
      <c r="F343" s="8" t="str">
        <f>TEXT(SalesDataTable[[#This Row],[Order Date]],"mmm")</f>
        <v>Mar</v>
      </c>
      <c r="G343" s="8" t="s">
        <v>6</v>
      </c>
      <c r="H343" s="8" t="s">
        <v>43</v>
      </c>
      <c r="I343" s="8" t="s">
        <v>2</v>
      </c>
      <c r="J343" s="8" t="s">
        <v>13</v>
      </c>
      <c r="K343" s="8" t="s">
        <v>34</v>
      </c>
      <c r="L343" s="8" t="s">
        <v>45</v>
      </c>
      <c r="M343" s="3">
        <v>1</v>
      </c>
      <c r="N343" s="10">
        <v>49.79</v>
      </c>
      <c r="O343" s="11">
        <v>0.1</v>
      </c>
      <c r="P343" s="10">
        <v>22.29</v>
      </c>
      <c r="Q343" s="10">
        <f t="shared" si="20"/>
        <v>44.811</v>
      </c>
      <c r="R343" s="10">
        <f t="shared" si="21"/>
        <v>22.29</v>
      </c>
      <c r="S343" s="10">
        <f t="shared" si="22"/>
        <v>22.521000000000001</v>
      </c>
      <c r="T343" s="2">
        <f t="shared" si="23"/>
        <v>0.5025774921336279</v>
      </c>
      <c r="U343" s="3">
        <f>YEAR(SalesDataTable[[#This Row],[Order Date]])</f>
        <v>2026</v>
      </c>
      <c r="V343" s="2" t="str">
        <f>"Q"&amp;ROUNDUP(MONTH(SalesDataTable[[#This Row],[Order Date]])/3,0)</f>
        <v>Q1</v>
      </c>
      <c r="W343" s="3">
        <f>MONTH(SalesDataTable[[#This Row],[Order Date]])</f>
        <v>3</v>
      </c>
      <c r="X343" s="2" t="str">
        <f>TEXT(SalesDataTable[[#This Row],[Order Date]],"mmm")</f>
        <v>Mar</v>
      </c>
    </row>
    <row r="344" spans="1:24" ht="15.6">
      <c r="A344" s="6">
        <v>1097</v>
      </c>
      <c r="B344" s="7">
        <v>46093</v>
      </c>
      <c r="C344" s="8">
        <f>YEAR(SalesDataTable[[#This Row],[Order Date]])</f>
        <v>2026</v>
      </c>
      <c r="D344" s="9" t="str">
        <f>"Q" &amp;ROUNDUP(MONTH(SalesDataTable[[#This Row],[Order Date]]),0)</f>
        <v>Q3</v>
      </c>
      <c r="E344" s="9">
        <f>MONTH(SalesDataTable[[#This Row],[Order Date]])</f>
        <v>3</v>
      </c>
      <c r="F344" s="8" t="str">
        <f>TEXT(SalesDataTable[[#This Row],[Order Date]],"mmm")</f>
        <v>Mar</v>
      </c>
      <c r="G344" s="8" t="s">
        <v>11</v>
      </c>
      <c r="H344" s="8" t="s">
        <v>12</v>
      </c>
      <c r="I344" s="8" t="s">
        <v>28</v>
      </c>
      <c r="J344" s="8" t="s">
        <v>13</v>
      </c>
      <c r="K344" s="8" t="s">
        <v>4</v>
      </c>
      <c r="L344" s="8" t="s">
        <v>26</v>
      </c>
      <c r="M344" s="3">
        <v>1</v>
      </c>
      <c r="N344" s="10">
        <v>41.24</v>
      </c>
      <c r="O344" s="11">
        <v>0.05</v>
      </c>
      <c r="P344" s="10">
        <v>16.64</v>
      </c>
      <c r="Q344" s="10">
        <f t="shared" si="20"/>
        <v>39.177999999999997</v>
      </c>
      <c r="R344" s="10">
        <f t="shared" si="21"/>
        <v>16.64</v>
      </c>
      <c r="S344" s="10">
        <f t="shared" si="22"/>
        <v>22.537999999999997</v>
      </c>
      <c r="T344" s="2">
        <f t="shared" si="23"/>
        <v>0.57527183623462141</v>
      </c>
      <c r="U344" s="3">
        <f>YEAR(SalesDataTable[[#This Row],[Order Date]])</f>
        <v>2026</v>
      </c>
      <c r="V344" s="2" t="str">
        <f>"Q"&amp;ROUNDUP(MONTH(SalesDataTable[[#This Row],[Order Date]])/3,0)</f>
        <v>Q1</v>
      </c>
      <c r="W344" s="3">
        <f>MONTH(SalesDataTable[[#This Row],[Order Date]])</f>
        <v>3</v>
      </c>
      <c r="X344" s="2" t="str">
        <f>TEXT(SalesDataTable[[#This Row],[Order Date]],"mmm")</f>
        <v>Mar</v>
      </c>
    </row>
    <row r="345" spans="1:24" ht="15.6">
      <c r="A345" s="6">
        <v>2152</v>
      </c>
      <c r="B345" s="7">
        <v>46093</v>
      </c>
      <c r="C345" s="8">
        <f>YEAR(SalesDataTable[[#This Row],[Order Date]])</f>
        <v>2026</v>
      </c>
      <c r="D345" s="9" t="str">
        <f>"Q" &amp;ROUNDUP(MONTH(SalesDataTable[[#This Row],[Order Date]]),0)</f>
        <v>Q3</v>
      </c>
      <c r="E345" s="9">
        <f>MONTH(SalesDataTable[[#This Row],[Order Date]])</f>
        <v>3</v>
      </c>
      <c r="F345" s="8" t="str">
        <f>TEXT(SalesDataTable[[#This Row],[Order Date]],"mmm")</f>
        <v>Mar</v>
      </c>
      <c r="G345" s="8" t="s">
        <v>0</v>
      </c>
      <c r="H345" s="8" t="s">
        <v>36</v>
      </c>
      <c r="I345" s="8" t="s">
        <v>2</v>
      </c>
      <c r="J345" s="8" t="s">
        <v>13</v>
      </c>
      <c r="K345" s="8" t="s">
        <v>9</v>
      </c>
      <c r="L345" s="8" t="s">
        <v>17</v>
      </c>
      <c r="M345" s="3">
        <v>1</v>
      </c>
      <c r="N345" s="10">
        <v>142.88999999999999</v>
      </c>
      <c r="O345" s="11">
        <v>0</v>
      </c>
      <c r="P345" s="10">
        <v>81.099999999999994</v>
      </c>
      <c r="Q345" s="10">
        <f t="shared" si="20"/>
        <v>142.88999999999999</v>
      </c>
      <c r="R345" s="10">
        <f t="shared" si="21"/>
        <v>81.099999999999994</v>
      </c>
      <c r="S345" s="10">
        <f t="shared" si="22"/>
        <v>61.789999999999992</v>
      </c>
      <c r="T345" s="2">
        <f t="shared" si="23"/>
        <v>0.43243054097557559</v>
      </c>
      <c r="U345" s="3">
        <f>YEAR(SalesDataTable[[#This Row],[Order Date]])</f>
        <v>2026</v>
      </c>
      <c r="V345" s="2" t="str">
        <f>"Q"&amp;ROUNDUP(MONTH(SalesDataTable[[#This Row],[Order Date]])/3,0)</f>
        <v>Q1</v>
      </c>
      <c r="W345" s="3">
        <f>MONTH(SalesDataTable[[#This Row],[Order Date]])</f>
        <v>3</v>
      </c>
      <c r="X345" s="2" t="str">
        <f>TEXT(SalesDataTable[[#This Row],[Order Date]],"mmm")</f>
        <v>Mar</v>
      </c>
    </row>
    <row r="346" spans="1:24" ht="15.6">
      <c r="A346" s="6">
        <v>2512</v>
      </c>
      <c r="B346" s="7">
        <v>46093</v>
      </c>
      <c r="C346" s="8">
        <f>YEAR(SalesDataTable[[#This Row],[Order Date]])</f>
        <v>2026</v>
      </c>
      <c r="D346" s="9" t="str">
        <f>"Q" &amp;ROUNDUP(MONTH(SalesDataTable[[#This Row],[Order Date]]),0)</f>
        <v>Q3</v>
      </c>
      <c r="E346" s="9">
        <f>MONTH(SalesDataTable[[#This Row],[Order Date]])</f>
        <v>3</v>
      </c>
      <c r="F346" s="8" t="str">
        <f>TEXT(SalesDataTable[[#This Row],[Order Date]],"mmm")</f>
        <v>Mar</v>
      </c>
      <c r="G346" s="8" t="s">
        <v>6</v>
      </c>
      <c r="H346" s="8" t="s">
        <v>7</v>
      </c>
      <c r="I346" s="8" t="s">
        <v>2</v>
      </c>
      <c r="J346" s="8" t="s">
        <v>13</v>
      </c>
      <c r="K346" s="8" t="s">
        <v>23</v>
      </c>
      <c r="L346" s="8" t="s">
        <v>29</v>
      </c>
      <c r="M346" s="3">
        <v>2</v>
      </c>
      <c r="N346" s="10">
        <v>192.76</v>
      </c>
      <c r="O346" s="11">
        <v>0</v>
      </c>
      <c r="P346" s="10">
        <v>103.08</v>
      </c>
      <c r="Q346" s="10">
        <f t="shared" si="20"/>
        <v>385.52</v>
      </c>
      <c r="R346" s="10">
        <f t="shared" si="21"/>
        <v>206.16</v>
      </c>
      <c r="S346" s="10">
        <f t="shared" si="22"/>
        <v>179.35999999999999</v>
      </c>
      <c r="T346" s="2">
        <f t="shared" si="23"/>
        <v>0.46524175140070551</v>
      </c>
      <c r="U346" s="3">
        <f>YEAR(SalesDataTable[[#This Row],[Order Date]])</f>
        <v>2026</v>
      </c>
      <c r="V346" s="2" t="str">
        <f>"Q"&amp;ROUNDUP(MONTH(SalesDataTable[[#This Row],[Order Date]])/3,0)</f>
        <v>Q1</v>
      </c>
      <c r="W346" s="3">
        <f>MONTH(SalesDataTable[[#This Row],[Order Date]])</f>
        <v>3</v>
      </c>
      <c r="X346" s="2" t="str">
        <f>TEXT(SalesDataTable[[#This Row],[Order Date]],"mmm")</f>
        <v>Mar</v>
      </c>
    </row>
    <row r="347" spans="1:24" ht="15.6">
      <c r="A347" s="6">
        <v>2578</v>
      </c>
      <c r="B347" s="7">
        <v>46093</v>
      </c>
      <c r="C347" s="8">
        <f>YEAR(SalesDataTable[[#This Row],[Order Date]])</f>
        <v>2026</v>
      </c>
      <c r="D347" s="9" t="str">
        <f>"Q" &amp;ROUNDUP(MONTH(SalesDataTable[[#This Row],[Order Date]]),0)</f>
        <v>Q3</v>
      </c>
      <c r="E347" s="9">
        <f>MONTH(SalesDataTable[[#This Row],[Order Date]])</f>
        <v>3</v>
      </c>
      <c r="F347" s="8" t="str">
        <f>TEXT(SalesDataTable[[#This Row],[Order Date]],"mmm")</f>
        <v>Mar</v>
      </c>
      <c r="G347" s="8" t="s">
        <v>11</v>
      </c>
      <c r="H347" s="8" t="s">
        <v>25</v>
      </c>
      <c r="I347" s="8" t="s">
        <v>2</v>
      </c>
      <c r="J347" s="8" t="s">
        <v>13</v>
      </c>
      <c r="K347" s="8" t="s">
        <v>14</v>
      </c>
      <c r="L347" s="8" t="s">
        <v>48</v>
      </c>
      <c r="M347" s="3">
        <v>1</v>
      </c>
      <c r="N347" s="10">
        <v>165.72</v>
      </c>
      <c r="O347" s="11">
        <v>0</v>
      </c>
      <c r="P347" s="10">
        <v>89.31</v>
      </c>
      <c r="Q347" s="10">
        <f t="shared" si="20"/>
        <v>165.72</v>
      </c>
      <c r="R347" s="10">
        <f t="shared" si="21"/>
        <v>89.31</v>
      </c>
      <c r="S347" s="10">
        <f t="shared" si="22"/>
        <v>76.41</v>
      </c>
      <c r="T347" s="2">
        <f t="shared" si="23"/>
        <v>0.46107892831281677</v>
      </c>
      <c r="U347" s="3">
        <f>YEAR(SalesDataTable[[#This Row],[Order Date]])</f>
        <v>2026</v>
      </c>
      <c r="V347" s="2" t="str">
        <f>"Q"&amp;ROUNDUP(MONTH(SalesDataTable[[#This Row],[Order Date]])/3,0)</f>
        <v>Q1</v>
      </c>
      <c r="W347" s="3">
        <f>MONTH(SalesDataTable[[#This Row],[Order Date]])</f>
        <v>3</v>
      </c>
      <c r="X347" s="2" t="str">
        <f>TEXT(SalesDataTable[[#This Row],[Order Date]],"mmm")</f>
        <v>Mar</v>
      </c>
    </row>
    <row r="348" spans="1:24" ht="15.6">
      <c r="A348" s="6">
        <v>3302</v>
      </c>
      <c r="B348" s="7">
        <v>46093</v>
      </c>
      <c r="C348" s="8">
        <f>YEAR(SalesDataTable[[#This Row],[Order Date]])</f>
        <v>2026</v>
      </c>
      <c r="D348" s="9" t="str">
        <f>"Q" &amp;ROUNDUP(MONTH(SalesDataTable[[#This Row],[Order Date]]),0)</f>
        <v>Q3</v>
      </c>
      <c r="E348" s="9">
        <f>MONTH(SalesDataTable[[#This Row],[Order Date]])</f>
        <v>3</v>
      </c>
      <c r="F348" s="8" t="str">
        <f>TEXT(SalesDataTable[[#This Row],[Order Date]],"mmm")</f>
        <v>Mar</v>
      </c>
      <c r="G348" s="8" t="s">
        <v>20</v>
      </c>
      <c r="H348" s="8" t="s">
        <v>31</v>
      </c>
      <c r="I348" s="8" t="s">
        <v>19</v>
      </c>
      <c r="J348" s="8" t="s">
        <v>16</v>
      </c>
      <c r="K348" s="8" t="s">
        <v>14</v>
      </c>
      <c r="L348" s="8" t="s">
        <v>48</v>
      </c>
      <c r="M348" s="3">
        <v>2</v>
      </c>
      <c r="N348" s="10">
        <v>164.33</v>
      </c>
      <c r="O348" s="11">
        <v>0</v>
      </c>
      <c r="P348" s="10">
        <v>86.07</v>
      </c>
      <c r="Q348" s="10">
        <f t="shared" si="20"/>
        <v>328.66</v>
      </c>
      <c r="R348" s="10">
        <f t="shared" si="21"/>
        <v>172.14</v>
      </c>
      <c r="S348" s="10">
        <f t="shared" si="22"/>
        <v>156.52000000000004</v>
      </c>
      <c r="T348" s="2">
        <f t="shared" si="23"/>
        <v>0.47623684050386428</v>
      </c>
      <c r="U348" s="3">
        <f>YEAR(SalesDataTable[[#This Row],[Order Date]])</f>
        <v>2026</v>
      </c>
      <c r="V348" s="2" t="str">
        <f>"Q"&amp;ROUNDUP(MONTH(SalesDataTable[[#This Row],[Order Date]])/3,0)</f>
        <v>Q1</v>
      </c>
      <c r="W348" s="3">
        <f>MONTH(SalesDataTable[[#This Row],[Order Date]])</f>
        <v>3</v>
      </c>
      <c r="X348" s="2" t="str">
        <f>TEXT(SalesDataTable[[#This Row],[Order Date]],"mmm")</f>
        <v>Mar</v>
      </c>
    </row>
    <row r="349" spans="1:24" ht="15.6">
      <c r="A349" s="6">
        <v>3752</v>
      </c>
      <c r="B349" s="7">
        <v>46093</v>
      </c>
      <c r="C349" s="8">
        <f>YEAR(SalesDataTable[[#This Row],[Order Date]])</f>
        <v>2026</v>
      </c>
      <c r="D349" s="9" t="str">
        <f>"Q" &amp;ROUNDUP(MONTH(SalesDataTable[[#This Row],[Order Date]]),0)</f>
        <v>Q3</v>
      </c>
      <c r="E349" s="9">
        <f>MONTH(SalesDataTable[[#This Row],[Order Date]])</f>
        <v>3</v>
      </c>
      <c r="F349" s="8" t="str">
        <f>TEXT(SalesDataTable[[#This Row],[Order Date]],"mmm")</f>
        <v>Mar</v>
      </c>
      <c r="G349" s="8" t="s">
        <v>20</v>
      </c>
      <c r="H349" s="8" t="s">
        <v>33</v>
      </c>
      <c r="I349" s="8" t="s">
        <v>8</v>
      </c>
      <c r="J349" s="8" t="s">
        <v>16</v>
      </c>
      <c r="K349" s="8" t="s">
        <v>14</v>
      </c>
      <c r="L349" s="8" t="s">
        <v>32</v>
      </c>
      <c r="M349" s="3">
        <v>3</v>
      </c>
      <c r="N349" s="10">
        <v>45.8</v>
      </c>
      <c r="O349" s="11">
        <v>0.15</v>
      </c>
      <c r="P349" s="10">
        <v>18.47</v>
      </c>
      <c r="Q349" s="10">
        <f t="shared" si="20"/>
        <v>116.78999999999998</v>
      </c>
      <c r="R349" s="10">
        <f t="shared" si="21"/>
        <v>55.41</v>
      </c>
      <c r="S349" s="10">
        <f t="shared" si="22"/>
        <v>61.379999999999981</v>
      </c>
      <c r="T349" s="2">
        <f t="shared" si="23"/>
        <v>0.52555869509375797</v>
      </c>
      <c r="U349" s="3">
        <f>YEAR(SalesDataTable[[#This Row],[Order Date]])</f>
        <v>2026</v>
      </c>
      <c r="V349" s="2" t="str">
        <f>"Q"&amp;ROUNDUP(MONTH(SalesDataTable[[#This Row],[Order Date]])/3,0)</f>
        <v>Q1</v>
      </c>
      <c r="W349" s="3">
        <f>MONTH(SalesDataTable[[#This Row],[Order Date]])</f>
        <v>3</v>
      </c>
      <c r="X349" s="2" t="str">
        <f>TEXT(SalesDataTable[[#This Row],[Order Date]],"mmm")</f>
        <v>Mar</v>
      </c>
    </row>
    <row r="350" spans="1:24" ht="15.6">
      <c r="A350" s="6">
        <v>4839</v>
      </c>
      <c r="B350" s="7">
        <v>46093</v>
      </c>
      <c r="C350" s="8">
        <f>YEAR(SalesDataTable[[#This Row],[Order Date]])</f>
        <v>2026</v>
      </c>
      <c r="D350" s="9" t="str">
        <f>"Q" &amp;ROUNDUP(MONTH(SalesDataTable[[#This Row],[Order Date]]),0)</f>
        <v>Q3</v>
      </c>
      <c r="E350" s="9">
        <f>MONTH(SalesDataTable[[#This Row],[Order Date]])</f>
        <v>3</v>
      </c>
      <c r="F350" s="8" t="str">
        <f>TEXT(SalesDataTable[[#This Row],[Order Date]],"mmm")</f>
        <v>Mar</v>
      </c>
      <c r="G350" s="8" t="s">
        <v>6</v>
      </c>
      <c r="H350" s="8" t="s">
        <v>7</v>
      </c>
      <c r="I350" s="8" t="s">
        <v>2</v>
      </c>
      <c r="J350" s="8" t="s">
        <v>13</v>
      </c>
      <c r="K350" s="8" t="s">
        <v>4</v>
      </c>
      <c r="L350" s="8" t="s">
        <v>30</v>
      </c>
      <c r="M350" s="3">
        <v>2</v>
      </c>
      <c r="N350" s="10">
        <v>103.08</v>
      </c>
      <c r="O350" s="11">
        <v>0.05</v>
      </c>
      <c r="P350" s="10">
        <v>49.27</v>
      </c>
      <c r="Q350" s="10">
        <f t="shared" si="20"/>
        <v>195.85199999999998</v>
      </c>
      <c r="R350" s="10">
        <f t="shared" si="21"/>
        <v>98.54</v>
      </c>
      <c r="S350" s="10">
        <f t="shared" si="22"/>
        <v>97.311999999999969</v>
      </c>
      <c r="T350" s="2">
        <f t="shared" si="23"/>
        <v>0.49686497967853266</v>
      </c>
      <c r="U350" s="3">
        <f>YEAR(SalesDataTable[[#This Row],[Order Date]])</f>
        <v>2026</v>
      </c>
      <c r="V350" s="2" t="str">
        <f>"Q"&amp;ROUNDUP(MONTH(SalesDataTable[[#This Row],[Order Date]])/3,0)</f>
        <v>Q1</v>
      </c>
      <c r="W350" s="3">
        <f>MONTH(SalesDataTable[[#This Row],[Order Date]])</f>
        <v>3</v>
      </c>
      <c r="X350" s="2" t="str">
        <f>TEXT(SalesDataTable[[#This Row],[Order Date]],"mmm")</f>
        <v>Mar</v>
      </c>
    </row>
    <row r="351" spans="1:24" ht="15.6">
      <c r="A351" s="6">
        <v>264</v>
      </c>
      <c r="B351" s="7">
        <v>46094</v>
      </c>
      <c r="C351" s="8">
        <f>YEAR(SalesDataTable[[#This Row],[Order Date]])</f>
        <v>2026</v>
      </c>
      <c r="D351" s="9" t="str">
        <f>"Q" &amp;ROUNDUP(MONTH(SalesDataTable[[#This Row],[Order Date]]),0)</f>
        <v>Q3</v>
      </c>
      <c r="E351" s="9">
        <f>MONTH(SalesDataTable[[#This Row],[Order Date]])</f>
        <v>3</v>
      </c>
      <c r="F351" s="8" t="str">
        <f>TEXT(SalesDataTable[[#This Row],[Order Date]],"mmm")</f>
        <v>Mar</v>
      </c>
      <c r="G351" s="8" t="s">
        <v>0</v>
      </c>
      <c r="H351" s="8" t="s">
        <v>1</v>
      </c>
      <c r="I351" s="8" t="s">
        <v>2</v>
      </c>
      <c r="J351" s="8" t="s">
        <v>16</v>
      </c>
      <c r="K351" s="8" t="s">
        <v>14</v>
      </c>
      <c r="L351" s="8" t="s">
        <v>32</v>
      </c>
      <c r="M351" s="3">
        <v>4</v>
      </c>
      <c r="N351" s="10">
        <v>47.33</v>
      </c>
      <c r="O351" s="11">
        <v>0</v>
      </c>
      <c r="P351" s="10">
        <v>18.739999999999998</v>
      </c>
      <c r="Q351" s="10">
        <f t="shared" si="20"/>
        <v>189.32</v>
      </c>
      <c r="R351" s="10">
        <f t="shared" si="21"/>
        <v>74.959999999999994</v>
      </c>
      <c r="S351" s="10">
        <f t="shared" si="22"/>
        <v>114.36</v>
      </c>
      <c r="T351" s="2">
        <f t="shared" si="23"/>
        <v>0.60405662370589475</v>
      </c>
      <c r="U351" s="3">
        <f>YEAR(SalesDataTable[[#This Row],[Order Date]])</f>
        <v>2026</v>
      </c>
      <c r="V351" s="2" t="str">
        <f>"Q"&amp;ROUNDUP(MONTH(SalesDataTable[[#This Row],[Order Date]])/3,0)</f>
        <v>Q1</v>
      </c>
      <c r="W351" s="3">
        <f>MONTH(SalesDataTable[[#This Row],[Order Date]])</f>
        <v>3</v>
      </c>
      <c r="X351" s="2" t="str">
        <f>TEXT(SalesDataTable[[#This Row],[Order Date]],"mmm")</f>
        <v>Mar</v>
      </c>
    </row>
    <row r="352" spans="1:24" ht="15.6">
      <c r="A352" s="6">
        <v>2498</v>
      </c>
      <c r="B352" s="7">
        <v>46094</v>
      </c>
      <c r="C352" s="8">
        <f>YEAR(SalesDataTable[[#This Row],[Order Date]])</f>
        <v>2026</v>
      </c>
      <c r="D352" s="9" t="str">
        <f>"Q" &amp;ROUNDUP(MONTH(SalesDataTable[[#This Row],[Order Date]]),0)</f>
        <v>Q3</v>
      </c>
      <c r="E352" s="9">
        <f>MONTH(SalesDataTable[[#This Row],[Order Date]])</f>
        <v>3</v>
      </c>
      <c r="F352" s="8" t="str">
        <f>TEXT(SalesDataTable[[#This Row],[Order Date]],"mmm")</f>
        <v>Mar</v>
      </c>
      <c r="G352" s="8" t="s">
        <v>11</v>
      </c>
      <c r="H352" s="8" t="s">
        <v>18</v>
      </c>
      <c r="I352" s="8" t="s">
        <v>19</v>
      </c>
      <c r="J352" s="8" t="s">
        <v>13</v>
      </c>
      <c r="K352" s="8" t="s">
        <v>4</v>
      </c>
      <c r="L352" s="8" t="s">
        <v>22</v>
      </c>
      <c r="M352" s="3">
        <v>1</v>
      </c>
      <c r="N352" s="10">
        <v>50.04</v>
      </c>
      <c r="O352" s="11">
        <v>0</v>
      </c>
      <c r="P352" s="10">
        <v>22.64</v>
      </c>
      <c r="Q352" s="10">
        <f t="shared" si="20"/>
        <v>50.04</v>
      </c>
      <c r="R352" s="10">
        <f t="shared" si="21"/>
        <v>22.64</v>
      </c>
      <c r="S352" s="10">
        <f t="shared" si="22"/>
        <v>27.4</v>
      </c>
      <c r="T352" s="2">
        <f t="shared" si="23"/>
        <v>0.54756195043964828</v>
      </c>
      <c r="U352" s="3">
        <f>YEAR(SalesDataTable[[#This Row],[Order Date]])</f>
        <v>2026</v>
      </c>
      <c r="V352" s="2" t="str">
        <f>"Q"&amp;ROUNDUP(MONTH(SalesDataTable[[#This Row],[Order Date]])/3,0)</f>
        <v>Q1</v>
      </c>
      <c r="W352" s="3">
        <f>MONTH(SalesDataTable[[#This Row],[Order Date]])</f>
        <v>3</v>
      </c>
      <c r="X352" s="2" t="str">
        <f>TEXT(SalesDataTable[[#This Row],[Order Date]],"mmm")</f>
        <v>Mar</v>
      </c>
    </row>
    <row r="353" spans="1:24" ht="15.6">
      <c r="A353" s="6">
        <v>3929</v>
      </c>
      <c r="B353" s="7">
        <v>46094</v>
      </c>
      <c r="C353" s="8">
        <f>YEAR(SalesDataTable[[#This Row],[Order Date]])</f>
        <v>2026</v>
      </c>
      <c r="D353" s="9" t="str">
        <f>"Q" &amp;ROUNDUP(MONTH(SalesDataTable[[#This Row],[Order Date]]),0)</f>
        <v>Q3</v>
      </c>
      <c r="E353" s="9">
        <f>MONTH(SalesDataTable[[#This Row],[Order Date]])</f>
        <v>3</v>
      </c>
      <c r="F353" s="8" t="str">
        <f>TEXT(SalesDataTable[[#This Row],[Order Date]],"mmm")</f>
        <v>Mar</v>
      </c>
      <c r="G353" s="8" t="s">
        <v>20</v>
      </c>
      <c r="H353" s="8" t="s">
        <v>47</v>
      </c>
      <c r="I353" s="8" t="s">
        <v>2</v>
      </c>
      <c r="J353" s="8" t="s">
        <v>13</v>
      </c>
      <c r="K353" s="8" t="s">
        <v>34</v>
      </c>
      <c r="L353" s="8" t="s">
        <v>38</v>
      </c>
      <c r="M353" s="3">
        <v>1</v>
      </c>
      <c r="N353" s="10">
        <v>125.69</v>
      </c>
      <c r="O353" s="11">
        <v>0</v>
      </c>
      <c r="P353" s="10">
        <v>67.150000000000006</v>
      </c>
      <c r="Q353" s="10">
        <f t="shared" si="20"/>
        <v>125.69</v>
      </c>
      <c r="R353" s="10">
        <f t="shared" si="21"/>
        <v>67.150000000000006</v>
      </c>
      <c r="S353" s="10">
        <f t="shared" si="22"/>
        <v>58.539999999999992</v>
      </c>
      <c r="T353" s="2">
        <f t="shared" si="23"/>
        <v>0.465749065160315</v>
      </c>
      <c r="U353" s="3">
        <f>YEAR(SalesDataTable[[#This Row],[Order Date]])</f>
        <v>2026</v>
      </c>
      <c r="V353" s="2" t="str">
        <f>"Q"&amp;ROUNDUP(MONTH(SalesDataTable[[#This Row],[Order Date]])/3,0)</f>
        <v>Q1</v>
      </c>
      <c r="W353" s="3">
        <f>MONTH(SalesDataTable[[#This Row],[Order Date]])</f>
        <v>3</v>
      </c>
      <c r="X353" s="2" t="str">
        <f>TEXT(SalesDataTable[[#This Row],[Order Date]],"mmm")</f>
        <v>Mar</v>
      </c>
    </row>
    <row r="354" spans="1:24" ht="15.6">
      <c r="A354" s="6">
        <v>4195</v>
      </c>
      <c r="B354" s="7">
        <v>46094</v>
      </c>
      <c r="C354" s="8">
        <f>YEAR(SalesDataTable[[#This Row],[Order Date]])</f>
        <v>2026</v>
      </c>
      <c r="D354" s="9" t="str">
        <f>"Q" &amp;ROUNDUP(MONTH(SalesDataTable[[#This Row],[Order Date]]),0)</f>
        <v>Q3</v>
      </c>
      <c r="E354" s="9">
        <f>MONTH(SalesDataTable[[#This Row],[Order Date]])</f>
        <v>3</v>
      </c>
      <c r="F354" s="8" t="str">
        <f>TEXT(SalesDataTable[[#This Row],[Order Date]],"mmm")</f>
        <v>Mar</v>
      </c>
      <c r="G354" s="8" t="s">
        <v>20</v>
      </c>
      <c r="H354" s="8" t="s">
        <v>47</v>
      </c>
      <c r="I354" s="8" t="s">
        <v>28</v>
      </c>
      <c r="J354" s="8" t="s">
        <v>13</v>
      </c>
      <c r="K354" s="8" t="s">
        <v>9</v>
      </c>
      <c r="L354" s="8" t="s">
        <v>17</v>
      </c>
      <c r="M354" s="3">
        <v>2</v>
      </c>
      <c r="N354" s="10">
        <v>142.72999999999999</v>
      </c>
      <c r="O354" s="11">
        <v>0.1</v>
      </c>
      <c r="P354" s="10">
        <v>77.28</v>
      </c>
      <c r="Q354" s="10">
        <f t="shared" si="20"/>
        <v>256.91399999999999</v>
      </c>
      <c r="R354" s="10">
        <f t="shared" si="21"/>
        <v>154.56</v>
      </c>
      <c r="S354" s="10">
        <f t="shared" si="22"/>
        <v>102.35399999999998</v>
      </c>
      <c r="T354" s="2">
        <f t="shared" si="23"/>
        <v>0.39839790747098247</v>
      </c>
      <c r="U354" s="3">
        <f>YEAR(SalesDataTable[[#This Row],[Order Date]])</f>
        <v>2026</v>
      </c>
      <c r="V354" s="2" t="str">
        <f>"Q"&amp;ROUNDUP(MONTH(SalesDataTable[[#This Row],[Order Date]])/3,0)</f>
        <v>Q1</v>
      </c>
      <c r="W354" s="3">
        <f>MONTH(SalesDataTable[[#This Row],[Order Date]])</f>
        <v>3</v>
      </c>
      <c r="X354" s="2" t="str">
        <f>TEXT(SalesDataTable[[#This Row],[Order Date]],"mmm")</f>
        <v>Mar</v>
      </c>
    </row>
    <row r="355" spans="1:24" ht="15.6">
      <c r="A355" s="6">
        <v>4684</v>
      </c>
      <c r="B355" s="7">
        <v>46094</v>
      </c>
      <c r="C355" s="8">
        <f>YEAR(SalesDataTable[[#This Row],[Order Date]])</f>
        <v>2026</v>
      </c>
      <c r="D355" s="9" t="str">
        <f>"Q" &amp;ROUNDUP(MONTH(SalesDataTable[[#This Row],[Order Date]]),0)</f>
        <v>Q3</v>
      </c>
      <c r="E355" s="9">
        <f>MONTH(SalesDataTable[[#This Row],[Order Date]])</f>
        <v>3</v>
      </c>
      <c r="F355" s="8" t="str">
        <f>TEXT(SalesDataTable[[#This Row],[Order Date]],"mmm")</f>
        <v>Mar</v>
      </c>
      <c r="G355" s="8" t="s">
        <v>6</v>
      </c>
      <c r="H355" s="8" t="s">
        <v>43</v>
      </c>
      <c r="I355" s="8" t="s">
        <v>2</v>
      </c>
      <c r="J355" s="8" t="s">
        <v>3</v>
      </c>
      <c r="K355" s="8" t="s">
        <v>34</v>
      </c>
      <c r="L355" s="8" t="s">
        <v>38</v>
      </c>
      <c r="M355" s="3">
        <v>4</v>
      </c>
      <c r="N355" s="10">
        <v>124.36</v>
      </c>
      <c r="O355" s="11">
        <v>0</v>
      </c>
      <c r="P355" s="10">
        <v>68.790000000000006</v>
      </c>
      <c r="Q355" s="10">
        <f t="shared" si="20"/>
        <v>497.44</v>
      </c>
      <c r="R355" s="10">
        <f t="shared" si="21"/>
        <v>275.16000000000003</v>
      </c>
      <c r="S355" s="10">
        <f t="shared" si="22"/>
        <v>222.27999999999997</v>
      </c>
      <c r="T355" s="2">
        <f t="shared" si="23"/>
        <v>0.44684786104856861</v>
      </c>
      <c r="U355" s="3">
        <f>YEAR(SalesDataTable[[#This Row],[Order Date]])</f>
        <v>2026</v>
      </c>
      <c r="V355" s="2" t="str">
        <f>"Q"&amp;ROUNDUP(MONTH(SalesDataTable[[#This Row],[Order Date]])/3,0)</f>
        <v>Q1</v>
      </c>
      <c r="W355" s="3">
        <f>MONTH(SalesDataTable[[#This Row],[Order Date]])</f>
        <v>3</v>
      </c>
      <c r="X355" s="2" t="str">
        <f>TEXT(SalesDataTable[[#This Row],[Order Date]],"mmm")</f>
        <v>Mar</v>
      </c>
    </row>
    <row r="356" spans="1:24" ht="15.6">
      <c r="A356" s="6">
        <v>313</v>
      </c>
      <c r="B356" s="7">
        <v>46095</v>
      </c>
      <c r="C356" s="8">
        <f>YEAR(SalesDataTable[[#This Row],[Order Date]])</f>
        <v>2026</v>
      </c>
      <c r="D356" s="9" t="str">
        <f>"Q" &amp;ROUNDUP(MONTH(SalesDataTable[[#This Row],[Order Date]]),0)</f>
        <v>Q3</v>
      </c>
      <c r="E356" s="9">
        <f>MONTH(SalesDataTable[[#This Row],[Order Date]])</f>
        <v>3</v>
      </c>
      <c r="F356" s="8" t="str">
        <f>TEXT(SalesDataTable[[#This Row],[Order Date]],"mmm")</f>
        <v>Mar</v>
      </c>
      <c r="G356" s="8" t="s">
        <v>20</v>
      </c>
      <c r="H356" s="8" t="s">
        <v>33</v>
      </c>
      <c r="I356" s="8" t="s">
        <v>2</v>
      </c>
      <c r="J356" s="8" t="s">
        <v>13</v>
      </c>
      <c r="K356" s="8" t="s">
        <v>4</v>
      </c>
      <c r="L356" s="8" t="s">
        <v>26</v>
      </c>
      <c r="M356" s="3">
        <v>4</v>
      </c>
      <c r="N356" s="10">
        <v>40.42</v>
      </c>
      <c r="O356" s="11">
        <v>0.1</v>
      </c>
      <c r="P356" s="10">
        <v>16.25</v>
      </c>
      <c r="Q356" s="10">
        <f t="shared" si="20"/>
        <v>145.512</v>
      </c>
      <c r="R356" s="10">
        <f t="shared" si="21"/>
        <v>65</v>
      </c>
      <c r="S356" s="10">
        <f t="shared" si="22"/>
        <v>80.512</v>
      </c>
      <c r="T356" s="2">
        <f t="shared" si="23"/>
        <v>0.5533014459288581</v>
      </c>
      <c r="U356" s="3">
        <f>YEAR(SalesDataTable[[#This Row],[Order Date]])</f>
        <v>2026</v>
      </c>
      <c r="V356" s="2" t="str">
        <f>"Q"&amp;ROUNDUP(MONTH(SalesDataTable[[#This Row],[Order Date]])/3,0)</f>
        <v>Q1</v>
      </c>
      <c r="W356" s="3">
        <f>MONTH(SalesDataTable[[#This Row],[Order Date]])</f>
        <v>3</v>
      </c>
      <c r="X356" s="2" t="str">
        <f>TEXT(SalesDataTable[[#This Row],[Order Date]],"mmm")</f>
        <v>Mar</v>
      </c>
    </row>
    <row r="357" spans="1:24" ht="15.6">
      <c r="A357" s="6">
        <v>1056</v>
      </c>
      <c r="B357" s="7">
        <v>46095</v>
      </c>
      <c r="C357" s="8">
        <f>YEAR(SalesDataTable[[#This Row],[Order Date]])</f>
        <v>2026</v>
      </c>
      <c r="D357" s="9" t="str">
        <f>"Q" &amp;ROUNDUP(MONTH(SalesDataTable[[#This Row],[Order Date]]),0)</f>
        <v>Q3</v>
      </c>
      <c r="E357" s="9">
        <f>MONTH(SalesDataTable[[#This Row],[Order Date]])</f>
        <v>3</v>
      </c>
      <c r="F357" s="8" t="str">
        <f>TEXT(SalesDataTable[[#This Row],[Order Date]],"mmm")</f>
        <v>Mar</v>
      </c>
      <c r="G357" s="8" t="s">
        <v>0</v>
      </c>
      <c r="H357" s="8" t="s">
        <v>50</v>
      </c>
      <c r="I357" s="8" t="s">
        <v>2</v>
      </c>
      <c r="J357" s="8" t="s">
        <v>3</v>
      </c>
      <c r="K357" s="8" t="s">
        <v>23</v>
      </c>
      <c r="L357" s="8" t="s">
        <v>29</v>
      </c>
      <c r="M357" s="3">
        <v>1</v>
      </c>
      <c r="N357" s="10">
        <v>192.86</v>
      </c>
      <c r="O357" s="11">
        <v>0</v>
      </c>
      <c r="P357" s="10">
        <v>101.13</v>
      </c>
      <c r="Q357" s="10">
        <f t="shared" si="20"/>
        <v>192.86</v>
      </c>
      <c r="R357" s="10">
        <f t="shared" si="21"/>
        <v>101.13</v>
      </c>
      <c r="S357" s="10">
        <f t="shared" si="22"/>
        <v>91.730000000000018</v>
      </c>
      <c r="T357" s="2">
        <f t="shared" si="23"/>
        <v>0.475629990666805</v>
      </c>
      <c r="U357" s="3">
        <f>YEAR(SalesDataTable[[#This Row],[Order Date]])</f>
        <v>2026</v>
      </c>
      <c r="V357" s="2" t="str">
        <f>"Q"&amp;ROUNDUP(MONTH(SalesDataTable[[#This Row],[Order Date]])/3,0)</f>
        <v>Q1</v>
      </c>
      <c r="W357" s="3">
        <f>MONTH(SalesDataTable[[#This Row],[Order Date]])</f>
        <v>3</v>
      </c>
      <c r="X357" s="2" t="str">
        <f>TEXT(SalesDataTable[[#This Row],[Order Date]],"mmm")</f>
        <v>Mar</v>
      </c>
    </row>
    <row r="358" spans="1:24" ht="15.6">
      <c r="A358" s="6">
        <v>2189</v>
      </c>
      <c r="B358" s="7">
        <v>46095</v>
      </c>
      <c r="C358" s="8">
        <f>YEAR(SalesDataTable[[#This Row],[Order Date]])</f>
        <v>2026</v>
      </c>
      <c r="D358" s="9" t="str">
        <f>"Q" &amp;ROUNDUP(MONTH(SalesDataTable[[#This Row],[Order Date]]),0)</f>
        <v>Q3</v>
      </c>
      <c r="E358" s="9">
        <f>MONTH(SalesDataTable[[#This Row],[Order Date]])</f>
        <v>3</v>
      </c>
      <c r="F358" s="8" t="str">
        <f>TEXT(SalesDataTable[[#This Row],[Order Date]],"mmm")</f>
        <v>Mar</v>
      </c>
      <c r="G358" s="8" t="s">
        <v>20</v>
      </c>
      <c r="H358" s="8" t="s">
        <v>21</v>
      </c>
      <c r="I358" s="8" t="s">
        <v>28</v>
      </c>
      <c r="J358" s="8" t="s">
        <v>13</v>
      </c>
      <c r="K358" s="8" t="s">
        <v>9</v>
      </c>
      <c r="L358" s="8" t="s">
        <v>46</v>
      </c>
      <c r="M358" s="3">
        <v>2</v>
      </c>
      <c r="N358" s="10">
        <v>72.34</v>
      </c>
      <c r="O358" s="11">
        <v>0</v>
      </c>
      <c r="P358" s="10">
        <v>33.29</v>
      </c>
      <c r="Q358" s="10">
        <f t="shared" si="20"/>
        <v>144.68</v>
      </c>
      <c r="R358" s="10">
        <f t="shared" si="21"/>
        <v>66.58</v>
      </c>
      <c r="S358" s="10">
        <f t="shared" si="22"/>
        <v>78.100000000000009</v>
      </c>
      <c r="T358" s="2">
        <f t="shared" si="23"/>
        <v>0.53981199889411113</v>
      </c>
      <c r="U358" s="3">
        <f>YEAR(SalesDataTable[[#This Row],[Order Date]])</f>
        <v>2026</v>
      </c>
      <c r="V358" s="2" t="str">
        <f>"Q"&amp;ROUNDUP(MONTH(SalesDataTable[[#This Row],[Order Date]])/3,0)</f>
        <v>Q1</v>
      </c>
      <c r="W358" s="3">
        <f>MONTH(SalesDataTable[[#This Row],[Order Date]])</f>
        <v>3</v>
      </c>
      <c r="X358" s="2" t="str">
        <f>TEXT(SalesDataTable[[#This Row],[Order Date]],"mmm")</f>
        <v>Mar</v>
      </c>
    </row>
    <row r="359" spans="1:24" ht="15.6">
      <c r="A359" s="6">
        <v>2617</v>
      </c>
      <c r="B359" s="7">
        <v>46095</v>
      </c>
      <c r="C359" s="8">
        <f>YEAR(SalesDataTable[[#This Row],[Order Date]])</f>
        <v>2026</v>
      </c>
      <c r="D359" s="9" t="str">
        <f>"Q" &amp;ROUNDUP(MONTH(SalesDataTable[[#This Row],[Order Date]]),0)</f>
        <v>Q3</v>
      </c>
      <c r="E359" s="9">
        <f>MONTH(SalesDataTable[[#This Row],[Order Date]])</f>
        <v>3</v>
      </c>
      <c r="F359" s="8" t="str">
        <f>TEXT(SalesDataTable[[#This Row],[Order Date]],"mmm")</f>
        <v>Mar</v>
      </c>
      <c r="G359" s="8" t="s">
        <v>20</v>
      </c>
      <c r="H359" s="8" t="s">
        <v>47</v>
      </c>
      <c r="I359" s="8" t="s">
        <v>2</v>
      </c>
      <c r="J359" s="8" t="s">
        <v>13</v>
      </c>
      <c r="K359" s="8" t="s">
        <v>14</v>
      </c>
      <c r="L359" s="8" t="s">
        <v>15</v>
      </c>
      <c r="M359" s="3">
        <v>2</v>
      </c>
      <c r="N359" s="10">
        <v>35.409999999999997</v>
      </c>
      <c r="O359" s="11">
        <v>0</v>
      </c>
      <c r="P359" s="10">
        <v>13.89</v>
      </c>
      <c r="Q359" s="10">
        <f t="shared" si="20"/>
        <v>70.819999999999993</v>
      </c>
      <c r="R359" s="10">
        <f t="shared" si="21"/>
        <v>27.78</v>
      </c>
      <c r="S359" s="10">
        <f t="shared" si="22"/>
        <v>43.039999999999992</v>
      </c>
      <c r="T359" s="2">
        <f t="shared" si="23"/>
        <v>0.60773792713922614</v>
      </c>
      <c r="U359" s="3">
        <f>YEAR(SalesDataTable[[#This Row],[Order Date]])</f>
        <v>2026</v>
      </c>
      <c r="V359" s="2" t="str">
        <f>"Q"&amp;ROUNDUP(MONTH(SalesDataTable[[#This Row],[Order Date]])/3,0)</f>
        <v>Q1</v>
      </c>
      <c r="W359" s="3">
        <f>MONTH(SalesDataTable[[#This Row],[Order Date]])</f>
        <v>3</v>
      </c>
      <c r="X359" s="2" t="str">
        <f>TEXT(SalesDataTable[[#This Row],[Order Date]],"mmm")</f>
        <v>Mar</v>
      </c>
    </row>
    <row r="360" spans="1:24" ht="15.6">
      <c r="A360" s="6">
        <v>2901</v>
      </c>
      <c r="B360" s="7">
        <v>46095</v>
      </c>
      <c r="C360" s="8">
        <f>YEAR(SalesDataTable[[#This Row],[Order Date]])</f>
        <v>2026</v>
      </c>
      <c r="D360" s="9" t="str">
        <f>"Q" &amp;ROUNDUP(MONTH(SalesDataTable[[#This Row],[Order Date]]),0)</f>
        <v>Q3</v>
      </c>
      <c r="E360" s="9">
        <f>MONTH(SalesDataTable[[#This Row],[Order Date]])</f>
        <v>3</v>
      </c>
      <c r="F360" s="8" t="str">
        <f>TEXT(SalesDataTable[[#This Row],[Order Date]],"mmm")</f>
        <v>Mar</v>
      </c>
      <c r="G360" s="8" t="s">
        <v>20</v>
      </c>
      <c r="H360" s="8" t="s">
        <v>33</v>
      </c>
      <c r="I360" s="8" t="s">
        <v>8</v>
      </c>
      <c r="J360" s="8" t="s">
        <v>16</v>
      </c>
      <c r="K360" s="8" t="s">
        <v>4</v>
      </c>
      <c r="L360" s="8" t="s">
        <v>30</v>
      </c>
      <c r="M360" s="3">
        <v>12</v>
      </c>
      <c r="N360" s="10">
        <v>102.25</v>
      </c>
      <c r="O360" s="11">
        <v>0.1</v>
      </c>
      <c r="P360" s="10">
        <v>51.07</v>
      </c>
      <c r="Q360" s="10">
        <f t="shared" si="20"/>
        <v>1104.3</v>
      </c>
      <c r="R360" s="10">
        <f t="shared" si="21"/>
        <v>612.84</v>
      </c>
      <c r="S360" s="10">
        <f t="shared" si="22"/>
        <v>491.45999999999992</v>
      </c>
      <c r="T360" s="2">
        <f t="shared" si="23"/>
        <v>0.44504210812279266</v>
      </c>
      <c r="U360" s="3">
        <f>YEAR(SalesDataTable[[#This Row],[Order Date]])</f>
        <v>2026</v>
      </c>
      <c r="V360" s="2" t="str">
        <f>"Q"&amp;ROUNDUP(MONTH(SalesDataTable[[#This Row],[Order Date]])/3,0)</f>
        <v>Q1</v>
      </c>
      <c r="W360" s="3">
        <f>MONTH(SalesDataTable[[#This Row],[Order Date]])</f>
        <v>3</v>
      </c>
      <c r="X360" s="2" t="str">
        <f>TEXT(SalesDataTable[[#This Row],[Order Date]],"mmm")</f>
        <v>Mar</v>
      </c>
    </row>
    <row r="361" spans="1:24" ht="15.6">
      <c r="A361" s="6">
        <v>2952</v>
      </c>
      <c r="B361" s="7">
        <v>46095</v>
      </c>
      <c r="C361" s="8">
        <f>YEAR(SalesDataTable[[#This Row],[Order Date]])</f>
        <v>2026</v>
      </c>
      <c r="D361" s="9" t="str">
        <f>"Q" &amp;ROUNDUP(MONTH(SalesDataTable[[#This Row],[Order Date]]),0)</f>
        <v>Q3</v>
      </c>
      <c r="E361" s="9">
        <f>MONTH(SalesDataTable[[#This Row],[Order Date]])</f>
        <v>3</v>
      </c>
      <c r="F361" s="8" t="str">
        <f>TEXT(SalesDataTable[[#This Row],[Order Date]],"mmm")</f>
        <v>Mar</v>
      </c>
      <c r="G361" s="8" t="s">
        <v>6</v>
      </c>
      <c r="H361" s="8" t="s">
        <v>7</v>
      </c>
      <c r="I361" s="8" t="s">
        <v>2</v>
      </c>
      <c r="J361" s="8" t="s">
        <v>13</v>
      </c>
      <c r="K361" s="8" t="s">
        <v>4</v>
      </c>
      <c r="L361" s="8" t="s">
        <v>22</v>
      </c>
      <c r="M361" s="3">
        <v>1</v>
      </c>
      <c r="N361" s="10">
        <v>51.86</v>
      </c>
      <c r="O361" s="11">
        <v>0.1</v>
      </c>
      <c r="P361" s="10">
        <v>22.34</v>
      </c>
      <c r="Q361" s="10">
        <f t="shared" si="20"/>
        <v>46.673999999999999</v>
      </c>
      <c r="R361" s="10">
        <f t="shared" si="21"/>
        <v>22.34</v>
      </c>
      <c r="S361" s="10">
        <f t="shared" si="22"/>
        <v>24.334</v>
      </c>
      <c r="T361" s="2">
        <f t="shared" si="23"/>
        <v>0.52136092899687192</v>
      </c>
      <c r="U361" s="3">
        <f>YEAR(SalesDataTable[[#This Row],[Order Date]])</f>
        <v>2026</v>
      </c>
      <c r="V361" s="2" t="str">
        <f>"Q"&amp;ROUNDUP(MONTH(SalesDataTable[[#This Row],[Order Date]])/3,0)</f>
        <v>Q1</v>
      </c>
      <c r="W361" s="3">
        <f>MONTH(SalesDataTable[[#This Row],[Order Date]])</f>
        <v>3</v>
      </c>
      <c r="X361" s="2" t="str">
        <f>TEXT(SalesDataTable[[#This Row],[Order Date]],"mmm")</f>
        <v>Mar</v>
      </c>
    </row>
    <row r="362" spans="1:24" ht="15.6">
      <c r="A362" s="6">
        <v>3421</v>
      </c>
      <c r="B362" s="7">
        <v>46095</v>
      </c>
      <c r="C362" s="8">
        <f>YEAR(SalesDataTable[[#This Row],[Order Date]])</f>
        <v>2026</v>
      </c>
      <c r="D362" s="9" t="str">
        <f>"Q" &amp;ROUNDUP(MONTH(SalesDataTable[[#This Row],[Order Date]]),0)</f>
        <v>Q3</v>
      </c>
      <c r="E362" s="9">
        <f>MONTH(SalesDataTable[[#This Row],[Order Date]])</f>
        <v>3</v>
      </c>
      <c r="F362" s="8" t="str">
        <f>TEXT(SalesDataTable[[#This Row],[Order Date]],"mmm")</f>
        <v>Mar</v>
      </c>
      <c r="G362" s="8" t="s">
        <v>20</v>
      </c>
      <c r="H362" s="8" t="s">
        <v>33</v>
      </c>
      <c r="I362" s="8" t="s">
        <v>2</v>
      </c>
      <c r="J362" s="8" t="s">
        <v>3</v>
      </c>
      <c r="K362" s="8" t="s">
        <v>14</v>
      </c>
      <c r="L362" s="8" t="s">
        <v>15</v>
      </c>
      <c r="M362" s="3">
        <v>1</v>
      </c>
      <c r="N362" s="10">
        <v>36.520000000000003</v>
      </c>
      <c r="O362" s="11">
        <v>0.05</v>
      </c>
      <c r="P362" s="10">
        <v>13.23</v>
      </c>
      <c r="Q362" s="10">
        <f t="shared" si="20"/>
        <v>34.694000000000003</v>
      </c>
      <c r="R362" s="10">
        <f t="shared" si="21"/>
        <v>13.23</v>
      </c>
      <c r="S362" s="10">
        <f t="shared" si="22"/>
        <v>21.464000000000002</v>
      </c>
      <c r="T362" s="2">
        <f t="shared" si="23"/>
        <v>0.61866605176687617</v>
      </c>
      <c r="U362" s="3">
        <f>YEAR(SalesDataTable[[#This Row],[Order Date]])</f>
        <v>2026</v>
      </c>
      <c r="V362" s="2" t="str">
        <f>"Q"&amp;ROUNDUP(MONTH(SalesDataTable[[#This Row],[Order Date]])/3,0)</f>
        <v>Q1</v>
      </c>
      <c r="W362" s="3">
        <f>MONTH(SalesDataTable[[#This Row],[Order Date]])</f>
        <v>3</v>
      </c>
      <c r="X362" s="2" t="str">
        <f>TEXT(SalesDataTable[[#This Row],[Order Date]],"mmm")</f>
        <v>Mar</v>
      </c>
    </row>
    <row r="363" spans="1:24" ht="15.6">
      <c r="A363" s="6">
        <v>3536</v>
      </c>
      <c r="B363" s="7">
        <v>46095</v>
      </c>
      <c r="C363" s="8">
        <f>YEAR(SalesDataTable[[#This Row],[Order Date]])</f>
        <v>2026</v>
      </c>
      <c r="D363" s="9" t="str">
        <f>"Q" &amp;ROUNDUP(MONTH(SalesDataTable[[#This Row],[Order Date]]),0)</f>
        <v>Q3</v>
      </c>
      <c r="E363" s="9">
        <f>MONTH(SalesDataTable[[#This Row],[Order Date]])</f>
        <v>3</v>
      </c>
      <c r="F363" s="8" t="str">
        <f>TEXT(SalesDataTable[[#This Row],[Order Date]],"mmm")</f>
        <v>Mar</v>
      </c>
      <c r="G363" s="8" t="s">
        <v>11</v>
      </c>
      <c r="H363" s="8" t="s">
        <v>39</v>
      </c>
      <c r="I363" s="8" t="s">
        <v>2</v>
      </c>
      <c r="J363" s="8" t="s">
        <v>13</v>
      </c>
      <c r="K363" s="8" t="s">
        <v>9</v>
      </c>
      <c r="L363" s="8" t="s">
        <v>37</v>
      </c>
      <c r="M363" s="3">
        <v>2</v>
      </c>
      <c r="N363" s="10">
        <v>153.66</v>
      </c>
      <c r="O363" s="11">
        <v>0.1</v>
      </c>
      <c r="P363" s="10">
        <v>78.430000000000007</v>
      </c>
      <c r="Q363" s="10">
        <f t="shared" si="20"/>
        <v>276.58800000000002</v>
      </c>
      <c r="R363" s="10">
        <f t="shared" si="21"/>
        <v>156.86000000000001</v>
      </c>
      <c r="S363" s="10">
        <f t="shared" si="22"/>
        <v>119.72800000000001</v>
      </c>
      <c r="T363" s="2">
        <f t="shared" si="23"/>
        <v>0.43287488972768162</v>
      </c>
      <c r="U363" s="3">
        <f>YEAR(SalesDataTable[[#This Row],[Order Date]])</f>
        <v>2026</v>
      </c>
      <c r="V363" s="2" t="str">
        <f>"Q"&amp;ROUNDUP(MONTH(SalesDataTable[[#This Row],[Order Date]])/3,0)</f>
        <v>Q1</v>
      </c>
      <c r="W363" s="3">
        <f>MONTH(SalesDataTable[[#This Row],[Order Date]])</f>
        <v>3</v>
      </c>
      <c r="X363" s="2" t="str">
        <f>TEXT(SalesDataTable[[#This Row],[Order Date]],"mmm")</f>
        <v>Mar</v>
      </c>
    </row>
    <row r="364" spans="1:24" ht="15.6">
      <c r="A364" s="6">
        <v>3878</v>
      </c>
      <c r="B364" s="7">
        <v>46095</v>
      </c>
      <c r="C364" s="8">
        <f>YEAR(SalesDataTable[[#This Row],[Order Date]])</f>
        <v>2026</v>
      </c>
      <c r="D364" s="9" t="str">
        <f>"Q" &amp;ROUNDUP(MONTH(SalesDataTable[[#This Row],[Order Date]]),0)</f>
        <v>Q3</v>
      </c>
      <c r="E364" s="9">
        <f>MONTH(SalesDataTable[[#This Row],[Order Date]])</f>
        <v>3</v>
      </c>
      <c r="F364" s="8" t="str">
        <f>TEXT(SalesDataTable[[#This Row],[Order Date]],"mmm")</f>
        <v>Mar</v>
      </c>
      <c r="G364" s="8" t="s">
        <v>6</v>
      </c>
      <c r="H364" s="8" t="s">
        <v>49</v>
      </c>
      <c r="I364" s="8" t="s">
        <v>28</v>
      </c>
      <c r="J364" s="8" t="s">
        <v>3</v>
      </c>
      <c r="K364" s="8" t="s">
        <v>34</v>
      </c>
      <c r="L364" s="8" t="s">
        <v>35</v>
      </c>
      <c r="M364" s="3">
        <v>1</v>
      </c>
      <c r="N364" s="10">
        <v>41.05</v>
      </c>
      <c r="O364" s="11">
        <v>0.1</v>
      </c>
      <c r="P364" s="10">
        <v>14.94</v>
      </c>
      <c r="Q364" s="10">
        <f t="shared" si="20"/>
        <v>36.945</v>
      </c>
      <c r="R364" s="10">
        <f t="shared" si="21"/>
        <v>14.94</v>
      </c>
      <c r="S364" s="10">
        <f t="shared" si="22"/>
        <v>22.005000000000003</v>
      </c>
      <c r="T364" s="2">
        <f t="shared" si="23"/>
        <v>0.59561510353227776</v>
      </c>
      <c r="U364" s="3">
        <f>YEAR(SalesDataTable[[#This Row],[Order Date]])</f>
        <v>2026</v>
      </c>
      <c r="V364" s="2" t="str">
        <f>"Q"&amp;ROUNDUP(MONTH(SalesDataTable[[#This Row],[Order Date]])/3,0)</f>
        <v>Q1</v>
      </c>
      <c r="W364" s="3">
        <f>MONTH(SalesDataTable[[#This Row],[Order Date]])</f>
        <v>3</v>
      </c>
      <c r="X364" s="2" t="str">
        <f>TEXT(SalesDataTable[[#This Row],[Order Date]],"mmm")</f>
        <v>Mar</v>
      </c>
    </row>
    <row r="365" spans="1:24" ht="15.6">
      <c r="A365" s="6">
        <v>2027</v>
      </c>
      <c r="B365" s="7">
        <v>46096</v>
      </c>
      <c r="C365" s="8">
        <f>YEAR(SalesDataTable[[#This Row],[Order Date]])</f>
        <v>2026</v>
      </c>
      <c r="D365" s="9" t="str">
        <f>"Q" &amp;ROUNDUP(MONTH(SalesDataTable[[#This Row],[Order Date]]),0)</f>
        <v>Q3</v>
      </c>
      <c r="E365" s="9">
        <f>MONTH(SalesDataTable[[#This Row],[Order Date]])</f>
        <v>3</v>
      </c>
      <c r="F365" s="8" t="str">
        <f>TEXT(SalesDataTable[[#This Row],[Order Date]],"mmm")</f>
        <v>Mar</v>
      </c>
      <c r="G365" s="8" t="s">
        <v>11</v>
      </c>
      <c r="H365" s="8" t="s">
        <v>12</v>
      </c>
      <c r="I365" s="8" t="s">
        <v>2</v>
      </c>
      <c r="J365" s="8" t="s">
        <v>3</v>
      </c>
      <c r="K365" s="8" t="s">
        <v>14</v>
      </c>
      <c r="L365" s="8" t="s">
        <v>44</v>
      </c>
      <c r="M365" s="3">
        <v>4</v>
      </c>
      <c r="N365" s="10">
        <v>136.21</v>
      </c>
      <c r="O365" s="11">
        <v>0.05</v>
      </c>
      <c r="P365" s="10">
        <v>68.55</v>
      </c>
      <c r="Q365" s="10">
        <f t="shared" si="20"/>
        <v>517.59799999999996</v>
      </c>
      <c r="R365" s="10">
        <f t="shared" si="21"/>
        <v>274.2</v>
      </c>
      <c r="S365" s="10">
        <f t="shared" si="22"/>
        <v>243.39799999999997</v>
      </c>
      <c r="T365" s="2">
        <f t="shared" si="23"/>
        <v>0.4702452482428448</v>
      </c>
      <c r="U365" s="3">
        <f>YEAR(SalesDataTable[[#This Row],[Order Date]])</f>
        <v>2026</v>
      </c>
      <c r="V365" s="2" t="str">
        <f>"Q"&amp;ROUNDUP(MONTH(SalesDataTable[[#This Row],[Order Date]])/3,0)</f>
        <v>Q1</v>
      </c>
      <c r="W365" s="3">
        <f>MONTH(SalesDataTable[[#This Row],[Order Date]])</f>
        <v>3</v>
      </c>
      <c r="X365" s="2" t="str">
        <f>TEXT(SalesDataTable[[#This Row],[Order Date]],"mmm")</f>
        <v>Mar</v>
      </c>
    </row>
    <row r="366" spans="1:24" ht="15.6">
      <c r="A366" s="6">
        <v>3280</v>
      </c>
      <c r="B366" s="7">
        <v>46096</v>
      </c>
      <c r="C366" s="8">
        <f>YEAR(SalesDataTable[[#This Row],[Order Date]])</f>
        <v>2026</v>
      </c>
      <c r="D366" s="9" t="str">
        <f>"Q" &amp;ROUNDUP(MONTH(SalesDataTable[[#This Row],[Order Date]]),0)</f>
        <v>Q3</v>
      </c>
      <c r="E366" s="9">
        <f>MONTH(SalesDataTable[[#This Row],[Order Date]])</f>
        <v>3</v>
      </c>
      <c r="F366" s="8" t="str">
        <f>TEXT(SalesDataTable[[#This Row],[Order Date]],"mmm")</f>
        <v>Mar</v>
      </c>
      <c r="G366" s="8" t="s">
        <v>20</v>
      </c>
      <c r="H366" s="8" t="s">
        <v>21</v>
      </c>
      <c r="I366" s="8" t="s">
        <v>2</v>
      </c>
      <c r="J366" s="8" t="s">
        <v>3</v>
      </c>
      <c r="K366" s="8" t="s">
        <v>14</v>
      </c>
      <c r="L366" s="8" t="s">
        <v>32</v>
      </c>
      <c r="M366" s="3">
        <v>3</v>
      </c>
      <c r="N366" s="10">
        <v>46.68</v>
      </c>
      <c r="O366" s="11">
        <v>0</v>
      </c>
      <c r="P366" s="10">
        <v>18.760000000000002</v>
      </c>
      <c r="Q366" s="10">
        <f t="shared" si="20"/>
        <v>140.04</v>
      </c>
      <c r="R366" s="10">
        <f t="shared" si="21"/>
        <v>56.28</v>
      </c>
      <c r="S366" s="10">
        <f t="shared" si="22"/>
        <v>83.759999999999991</v>
      </c>
      <c r="T366" s="2">
        <f t="shared" si="23"/>
        <v>0.59811482433590402</v>
      </c>
      <c r="U366" s="3">
        <f>YEAR(SalesDataTable[[#This Row],[Order Date]])</f>
        <v>2026</v>
      </c>
      <c r="V366" s="2" t="str">
        <f>"Q"&amp;ROUNDUP(MONTH(SalesDataTable[[#This Row],[Order Date]])/3,0)</f>
        <v>Q1</v>
      </c>
      <c r="W366" s="3">
        <f>MONTH(SalesDataTable[[#This Row],[Order Date]])</f>
        <v>3</v>
      </c>
      <c r="X366" s="2" t="str">
        <f>TEXT(SalesDataTable[[#This Row],[Order Date]],"mmm")</f>
        <v>Mar</v>
      </c>
    </row>
    <row r="367" spans="1:24" ht="15.6">
      <c r="A367" s="6">
        <v>5149</v>
      </c>
      <c r="B367" s="7">
        <v>46096</v>
      </c>
      <c r="C367" s="8">
        <f>YEAR(SalesDataTable[[#This Row],[Order Date]])</f>
        <v>2026</v>
      </c>
      <c r="D367" s="9" t="str">
        <f>"Q" &amp;ROUNDUP(MONTH(SalesDataTable[[#This Row],[Order Date]]),0)</f>
        <v>Q3</v>
      </c>
      <c r="E367" s="9">
        <f>MONTH(SalesDataTable[[#This Row],[Order Date]])</f>
        <v>3</v>
      </c>
      <c r="F367" s="8" t="str">
        <f>TEXT(SalesDataTable[[#This Row],[Order Date]],"mmm")</f>
        <v>Mar</v>
      </c>
      <c r="G367" s="8" t="s">
        <v>6</v>
      </c>
      <c r="H367" s="8" t="s">
        <v>43</v>
      </c>
      <c r="I367" s="8" t="s">
        <v>19</v>
      </c>
      <c r="J367" s="8" t="s">
        <v>13</v>
      </c>
      <c r="K367" s="8" t="s">
        <v>14</v>
      </c>
      <c r="L367" s="8" t="s">
        <v>15</v>
      </c>
      <c r="M367" s="3">
        <v>1</v>
      </c>
      <c r="N367" s="10">
        <v>35.340000000000003</v>
      </c>
      <c r="O367" s="11">
        <v>0.05</v>
      </c>
      <c r="P367" s="10">
        <v>13.37</v>
      </c>
      <c r="Q367" s="10">
        <f t="shared" si="20"/>
        <v>33.573</v>
      </c>
      <c r="R367" s="10">
        <f t="shared" si="21"/>
        <v>13.37</v>
      </c>
      <c r="S367" s="10">
        <f t="shared" si="22"/>
        <v>20.203000000000003</v>
      </c>
      <c r="T367" s="2">
        <f t="shared" si="23"/>
        <v>0.60176332171685587</v>
      </c>
      <c r="U367" s="3">
        <f>YEAR(SalesDataTable[[#This Row],[Order Date]])</f>
        <v>2026</v>
      </c>
      <c r="V367" s="2" t="str">
        <f>"Q"&amp;ROUNDUP(MONTH(SalesDataTable[[#This Row],[Order Date]])/3,0)</f>
        <v>Q1</v>
      </c>
      <c r="W367" s="3">
        <f>MONTH(SalesDataTable[[#This Row],[Order Date]])</f>
        <v>3</v>
      </c>
      <c r="X367" s="2" t="str">
        <f>TEXT(SalesDataTable[[#This Row],[Order Date]],"mmm")</f>
        <v>Mar</v>
      </c>
    </row>
    <row r="368" spans="1:24" ht="15.6">
      <c r="A368" s="6">
        <v>412</v>
      </c>
      <c r="B368" s="7">
        <v>46097</v>
      </c>
      <c r="C368" s="8">
        <f>YEAR(SalesDataTable[[#This Row],[Order Date]])</f>
        <v>2026</v>
      </c>
      <c r="D368" s="9" t="str">
        <f>"Q" &amp;ROUNDUP(MONTH(SalesDataTable[[#This Row],[Order Date]]),0)</f>
        <v>Q3</v>
      </c>
      <c r="E368" s="9">
        <f>MONTH(SalesDataTable[[#This Row],[Order Date]])</f>
        <v>3</v>
      </c>
      <c r="F368" s="8" t="str">
        <f>TEXT(SalesDataTable[[#This Row],[Order Date]],"mmm")</f>
        <v>Mar</v>
      </c>
      <c r="G368" s="8" t="s">
        <v>20</v>
      </c>
      <c r="H368" s="8" t="s">
        <v>31</v>
      </c>
      <c r="I368" s="8" t="s">
        <v>19</v>
      </c>
      <c r="J368" s="8" t="s">
        <v>3</v>
      </c>
      <c r="K368" s="8" t="s">
        <v>34</v>
      </c>
      <c r="L368" s="8" t="s">
        <v>35</v>
      </c>
      <c r="M368" s="3">
        <v>2</v>
      </c>
      <c r="N368" s="10">
        <v>40.19</v>
      </c>
      <c r="O368" s="11">
        <v>0</v>
      </c>
      <c r="P368" s="10">
        <v>14.92</v>
      </c>
      <c r="Q368" s="10">
        <f t="shared" si="20"/>
        <v>80.38</v>
      </c>
      <c r="R368" s="10">
        <f t="shared" si="21"/>
        <v>29.84</v>
      </c>
      <c r="S368" s="10">
        <f t="shared" si="22"/>
        <v>50.539999999999992</v>
      </c>
      <c r="T368" s="2">
        <f t="shared" si="23"/>
        <v>0.62876337397362525</v>
      </c>
      <c r="U368" s="3">
        <f>YEAR(SalesDataTable[[#This Row],[Order Date]])</f>
        <v>2026</v>
      </c>
      <c r="V368" s="2" t="str">
        <f>"Q"&amp;ROUNDUP(MONTH(SalesDataTable[[#This Row],[Order Date]])/3,0)</f>
        <v>Q1</v>
      </c>
      <c r="W368" s="3">
        <f>MONTH(SalesDataTable[[#This Row],[Order Date]])</f>
        <v>3</v>
      </c>
      <c r="X368" s="2" t="str">
        <f>TEXT(SalesDataTable[[#This Row],[Order Date]],"mmm")</f>
        <v>Mar</v>
      </c>
    </row>
    <row r="369" spans="1:24" ht="15.6">
      <c r="A369" s="6">
        <v>1161</v>
      </c>
      <c r="B369" s="7">
        <v>46097</v>
      </c>
      <c r="C369" s="8">
        <f>YEAR(SalesDataTable[[#This Row],[Order Date]])</f>
        <v>2026</v>
      </c>
      <c r="D369" s="9" t="str">
        <f>"Q" &amp;ROUNDUP(MONTH(SalesDataTable[[#This Row],[Order Date]]),0)</f>
        <v>Q3</v>
      </c>
      <c r="E369" s="9">
        <f>MONTH(SalesDataTable[[#This Row],[Order Date]])</f>
        <v>3</v>
      </c>
      <c r="F369" s="8" t="str">
        <f>TEXT(SalesDataTable[[#This Row],[Order Date]],"mmm")</f>
        <v>Mar</v>
      </c>
      <c r="G369" s="8" t="s">
        <v>6</v>
      </c>
      <c r="H369" s="8" t="s">
        <v>43</v>
      </c>
      <c r="I369" s="8" t="s">
        <v>2</v>
      </c>
      <c r="J369" s="8" t="s">
        <v>13</v>
      </c>
      <c r="K369" s="8" t="s">
        <v>4</v>
      </c>
      <c r="L369" s="8" t="s">
        <v>30</v>
      </c>
      <c r="M369" s="3">
        <v>2</v>
      </c>
      <c r="N369" s="10">
        <v>101.73</v>
      </c>
      <c r="O369" s="11">
        <v>0.05</v>
      </c>
      <c r="P369" s="10">
        <v>51.56</v>
      </c>
      <c r="Q369" s="10">
        <f t="shared" si="20"/>
        <v>193.28700000000001</v>
      </c>
      <c r="R369" s="10">
        <f t="shared" si="21"/>
        <v>103.12</v>
      </c>
      <c r="S369" s="10">
        <f t="shared" si="22"/>
        <v>90.167000000000002</v>
      </c>
      <c r="T369" s="2">
        <f t="shared" si="23"/>
        <v>0.46649283190281809</v>
      </c>
      <c r="U369" s="3">
        <f>YEAR(SalesDataTable[[#This Row],[Order Date]])</f>
        <v>2026</v>
      </c>
      <c r="V369" s="2" t="str">
        <f>"Q"&amp;ROUNDUP(MONTH(SalesDataTable[[#This Row],[Order Date]])/3,0)</f>
        <v>Q1</v>
      </c>
      <c r="W369" s="3">
        <f>MONTH(SalesDataTable[[#This Row],[Order Date]])</f>
        <v>3</v>
      </c>
      <c r="X369" s="2" t="str">
        <f>TEXT(SalesDataTable[[#This Row],[Order Date]],"mmm")</f>
        <v>Mar</v>
      </c>
    </row>
    <row r="370" spans="1:24" ht="15.6">
      <c r="A370" s="6">
        <v>1320</v>
      </c>
      <c r="B370" s="7">
        <v>46097</v>
      </c>
      <c r="C370" s="8">
        <f>YEAR(SalesDataTable[[#This Row],[Order Date]])</f>
        <v>2026</v>
      </c>
      <c r="D370" s="9" t="str">
        <f>"Q" &amp;ROUNDUP(MONTH(SalesDataTable[[#This Row],[Order Date]]),0)</f>
        <v>Q3</v>
      </c>
      <c r="E370" s="9">
        <f>MONTH(SalesDataTable[[#This Row],[Order Date]])</f>
        <v>3</v>
      </c>
      <c r="F370" s="8" t="str">
        <f>TEXT(SalesDataTable[[#This Row],[Order Date]],"mmm")</f>
        <v>Mar</v>
      </c>
      <c r="G370" s="8" t="s">
        <v>11</v>
      </c>
      <c r="H370" s="8" t="s">
        <v>18</v>
      </c>
      <c r="I370" s="8" t="s">
        <v>19</v>
      </c>
      <c r="J370" s="8" t="s">
        <v>16</v>
      </c>
      <c r="K370" s="8" t="s">
        <v>23</v>
      </c>
      <c r="L370" s="8" t="s">
        <v>29</v>
      </c>
      <c r="M370" s="3">
        <v>1</v>
      </c>
      <c r="N370" s="10">
        <v>200.05</v>
      </c>
      <c r="O370" s="11">
        <v>0</v>
      </c>
      <c r="P370" s="10">
        <v>102.69</v>
      </c>
      <c r="Q370" s="10">
        <f t="shared" si="20"/>
        <v>200.05</v>
      </c>
      <c r="R370" s="10">
        <f t="shared" si="21"/>
        <v>102.69</v>
      </c>
      <c r="S370" s="10">
        <f t="shared" si="22"/>
        <v>97.360000000000014</v>
      </c>
      <c r="T370" s="2">
        <f t="shared" si="23"/>
        <v>0.48667833041739567</v>
      </c>
      <c r="U370" s="3">
        <f>YEAR(SalesDataTable[[#This Row],[Order Date]])</f>
        <v>2026</v>
      </c>
      <c r="V370" s="2" t="str">
        <f>"Q"&amp;ROUNDUP(MONTH(SalesDataTable[[#This Row],[Order Date]])/3,0)</f>
        <v>Q1</v>
      </c>
      <c r="W370" s="3">
        <f>MONTH(SalesDataTable[[#This Row],[Order Date]])</f>
        <v>3</v>
      </c>
      <c r="X370" s="2" t="str">
        <f>TEXT(SalesDataTable[[#This Row],[Order Date]],"mmm")</f>
        <v>Mar</v>
      </c>
    </row>
    <row r="371" spans="1:24" ht="15.6">
      <c r="A371" s="6">
        <v>2528</v>
      </c>
      <c r="B371" s="7">
        <v>46097</v>
      </c>
      <c r="C371" s="8">
        <f>YEAR(SalesDataTable[[#This Row],[Order Date]])</f>
        <v>2026</v>
      </c>
      <c r="D371" s="9" t="str">
        <f>"Q" &amp;ROUNDUP(MONTH(SalesDataTable[[#This Row],[Order Date]]),0)</f>
        <v>Q3</v>
      </c>
      <c r="E371" s="9">
        <f>MONTH(SalesDataTable[[#This Row],[Order Date]])</f>
        <v>3</v>
      </c>
      <c r="F371" s="8" t="str">
        <f>TEXT(SalesDataTable[[#This Row],[Order Date]],"mmm")</f>
        <v>Mar</v>
      </c>
      <c r="G371" s="8" t="s">
        <v>20</v>
      </c>
      <c r="H371" s="8" t="s">
        <v>31</v>
      </c>
      <c r="I371" s="8" t="s">
        <v>2</v>
      </c>
      <c r="J371" s="8" t="s">
        <v>13</v>
      </c>
      <c r="K371" s="8" t="s">
        <v>9</v>
      </c>
      <c r="L371" s="8" t="s">
        <v>10</v>
      </c>
      <c r="M371" s="3">
        <v>1</v>
      </c>
      <c r="N371" s="10">
        <v>90.06</v>
      </c>
      <c r="O371" s="11">
        <v>0</v>
      </c>
      <c r="P371" s="10">
        <v>44.49</v>
      </c>
      <c r="Q371" s="10">
        <f t="shared" si="20"/>
        <v>90.06</v>
      </c>
      <c r="R371" s="10">
        <f t="shared" si="21"/>
        <v>44.49</v>
      </c>
      <c r="S371" s="10">
        <f t="shared" si="22"/>
        <v>45.57</v>
      </c>
      <c r="T371" s="2">
        <f t="shared" si="23"/>
        <v>0.50599600266489009</v>
      </c>
      <c r="U371" s="3">
        <f>YEAR(SalesDataTable[[#This Row],[Order Date]])</f>
        <v>2026</v>
      </c>
      <c r="V371" s="2" t="str">
        <f>"Q"&amp;ROUNDUP(MONTH(SalesDataTable[[#This Row],[Order Date]])/3,0)</f>
        <v>Q1</v>
      </c>
      <c r="W371" s="3">
        <f>MONTH(SalesDataTable[[#This Row],[Order Date]])</f>
        <v>3</v>
      </c>
      <c r="X371" s="2" t="str">
        <f>TEXT(SalesDataTable[[#This Row],[Order Date]],"mmm")</f>
        <v>Mar</v>
      </c>
    </row>
    <row r="372" spans="1:24" ht="15.6">
      <c r="A372" s="6">
        <v>2956</v>
      </c>
      <c r="B372" s="7">
        <v>46097</v>
      </c>
      <c r="C372" s="8">
        <f>YEAR(SalesDataTable[[#This Row],[Order Date]])</f>
        <v>2026</v>
      </c>
      <c r="D372" s="9" t="str">
        <f>"Q" &amp;ROUNDUP(MONTH(SalesDataTable[[#This Row],[Order Date]]),0)</f>
        <v>Q3</v>
      </c>
      <c r="E372" s="9">
        <f>MONTH(SalesDataTable[[#This Row],[Order Date]])</f>
        <v>3</v>
      </c>
      <c r="F372" s="8" t="str">
        <f>TEXT(SalesDataTable[[#This Row],[Order Date]],"mmm")</f>
        <v>Mar</v>
      </c>
      <c r="G372" s="8" t="s">
        <v>6</v>
      </c>
      <c r="H372" s="8" t="s">
        <v>41</v>
      </c>
      <c r="I372" s="8" t="s">
        <v>2</v>
      </c>
      <c r="J372" s="8" t="s">
        <v>13</v>
      </c>
      <c r="K372" s="8" t="s">
        <v>14</v>
      </c>
      <c r="L372" s="8" t="s">
        <v>15</v>
      </c>
      <c r="M372" s="3">
        <v>1</v>
      </c>
      <c r="N372" s="10">
        <v>37.119999999999997</v>
      </c>
      <c r="O372" s="11">
        <v>0.1</v>
      </c>
      <c r="P372" s="10">
        <v>13.39</v>
      </c>
      <c r="Q372" s="10">
        <f t="shared" si="20"/>
        <v>33.408000000000001</v>
      </c>
      <c r="R372" s="10">
        <f t="shared" si="21"/>
        <v>13.39</v>
      </c>
      <c r="S372" s="10">
        <f t="shared" si="22"/>
        <v>20.018000000000001</v>
      </c>
      <c r="T372" s="2">
        <f t="shared" si="23"/>
        <v>0.59919779693486586</v>
      </c>
      <c r="U372" s="3">
        <f>YEAR(SalesDataTable[[#This Row],[Order Date]])</f>
        <v>2026</v>
      </c>
      <c r="V372" s="2" t="str">
        <f>"Q"&amp;ROUNDUP(MONTH(SalesDataTable[[#This Row],[Order Date]])/3,0)</f>
        <v>Q1</v>
      </c>
      <c r="W372" s="3">
        <f>MONTH(SalesDataTable[[#This Row],[Order Date]])</f>
        <v>3</v>
      </c>
      <c r="X372" s="2" t="str">
        <f>TEXT(SalesDataTable[[#This Row],[Order Date]],"mmm")</f>
        <v>Mar</v>
      </c>
    </row>
    <row r="373" spans="1:24" ht="15.6">
      <c r="A373" s="6">
        <v>2973</v>
      </c>
      <c r="B373" s="7">
        <v>46097</v>
      </c>
      <c r="C373" s="8">
        <f>YEAR(SalesDataTable[[#This Row],[Order Date]])</f>
        <v>2026</v>
      </c>
      <c r="D373" s="9" t="str">
        <f>"Q" &amp;ROUNDUP(MONTH(SalesDataTable[[#This Row],[Order Date]]),0)</f>
        <v>Q3</v>
      </c>
      <c r="E373" s="9">
        <f>MONTH(SalesDataTable[[#This Row],[Order Date]])</f>
        <v>3</v>
      </c>
      <c r="F373" s="8" t="str">
        <f>TEXT(SalesDataTable[[#This Row],[Order Date]],"mmm")</f>
        <v>Mar</v>
      </c>
      <c r="G373" s="8" t="s">
        <v>0</v>
      </c>
      <c r="H373" s="8" t="s">
        <v>1</v>
      </c>
      <c r="I373" s="8" t="s">
        <v>19</v>
      </c>
      <c r="J373" s="8" t="s">
        <v>3</v>
      </c>
      <c r="K373" s="8" t="s">
        <v>9</v>
      </c>
      <c r="L373" s="8" t="s">
        <v>37</v>
      </c>
      <c r="M373" s="3">
        <v>2</v>
      </c>
      <c r="N373" s="10">
        <v>156.09</v>
      </c>
      <c r="O373" s="11">
        <v>0.1</v>
      </c>
      <c r="P373" s="10">
        <v>79.72</v>
      </c>
      <c r="Q373" s="10">
        <f t="shared" si="20"/>
        <v>280.96199999999999</v>
      </c>
      <c r="R373" s="10">
        <f t="shared" si="21"/>
        <v>159.44</v>
      </c>
      <c r="S373" s="10">
        <f t="shared" si="22"/>
        <v>121.52199999999999</v>
      </c>
      <c r="T373" s="2">
        <f t="shared" si="23"/>
        <v>0.43252112385304775</v>
      </c>
      <c r="U373" s="3">
        <f>YEAR(SalesDataTable[[#This Row],[Order Date]])</f>
        <v>2026</v>
      </c>
      <c r="V373" s="2" t="str">
        <f>"Q"&amp;ROUNDUP(MONTH(SalesDataTable[[#This Row],[Order Date]])/3,0)</f>
        <v>Q1</v>
      </c>
      <c r="W373" s="3">
        <f>MONTH(SalesDataTable[[#This Row],[Order Date]])</f>
        <v>3</v>
      </c>
      <c r="X373" s="2" t="str">
        <f>TEXT(SalesDataTable[[#This Row],[Order Date]],"mmm")</f>
        <v>Mar</v>
      </c>
    </row>
    <row r="374" spans="1:24" ht="15.6">
      <c r="A374" s="6">
        <v>3358</v>
      </c>
      <c r="B374" s="7">
        <v>46097</v>
      </c>
      <c r="C374" s="8">
        <f>YEAR(SalesDataTable[[#This Row],[Order Date]])</f>
        <v>2026</v>
      </c>
      <c r="D374" s="9" t="str">
        <f>"Q" &amp;ROUNDUP(MONTH(SalesDataTable[[#This Row],[Order Date]]),0)</f>
        <v>Q3</v>
      </c>
      <c r="E374" s="9">
        <f>MONTH(SalesDataTable[[#This Row],[Order Date]])</f>
        <v>3</v>
      </c>
      <c r="F374" s="8" t="str">
        <f>TEXT(SalesDataTable[[#This Row],[Order Date]],"mmm")</f>
        <v>Mar</v>
      </c>
      <c r="G374" s="8" t="s">
        <v>0</v>
      </c>
      <c r="H374" s="8" t="s">
        <v>1</v>
      </c>
      <c r="I374" s="8" t="s">
        <v>8</v>
      </c>
      <c r="J374" s="8" t="s">
        <v>16</v>
      </c>
      <c r="K374" s="8" t="s">
        <v>34</v>
      </c>
      <c r="L374" s="8" t="s">
        <v>42</v>
      </c>
      <c r="M374" s="3">
        <v>12</v>
      </c>
      <c r="N374" s="10">
        <v>36.44</v>
      </c>
      <c r="O374" s="11">
        <v>0.05</v>
      </c>
      <c r="P374" s="10">
        <v>13.65</v>
      </c>
      <c r="Q374" s="10">
        <f t="shared" si="20"/>
        <v>415.41599999999994</v>
      </c>
      <c r="R374" s="10">
        <f t="shared" si="21"/>
        <v>163.80000000000001</v>
      </c>
      <c r="S374" s="10">
        <f t="shared" si="22"/>
        <v>251.61599999999993</v>
      </c>
      <c r="T374" s="2">
        <f t="shared" si="23"/>
        <v>0.60569645848980291</v>
      </c>
      <c r="U374" s="3">
        <f>YEAR(SalesDataTable[[#This Row],[Order Date]])</f>
        <v>2026</v>
      </c>
      <c r="V374" s="2" t="str">
        <f>"Q"&amp;ROUNDUP(MONTH(SalesDataTable[[#This Row],[Order Date]])/3,0)</f>
        <v>Q1</v>
      </c>
      <c r="W374" s="3">
        <f>MONTH(SalesDataTable[[#This Row],[Order Date]])</f>
        <v>3</v>
      </c>
      <c r="X374" s="2" t="str">
        <f>TEXT(SalesDataTable[[#This Row],[Order Date]],"mmm")</f>
        <v>Mar</v>
      </c>
    </row>
    <row r="375" spans="1:24" ht="15.6">
      <c r="A375" s="6">
        <v>164</v>
      </c>
      <c r="B375" s="7">
        <v>46098</v>
      </c>
      <c r="C375" s="8">
        <f>YEAR(SalesDataTable[[#This Row],[Order Date]])</f>
        <v>2026</v>
      </c>
      <c r="D375" s="9" t="str">
        <f>"Q" &amp;ROUNDUP(MONTH(SalesDataTable[[#This Row],[Order Date]]),0)</f>
        <v>Q3</v>
      </c>
      <c r="E375" s="9">
        <f>MONTH(SalesDataTable[[#This Row],[Order Date]])</f>
        <v>3</v>
      </c>
      <c r="F375" s="8" t="str">
        <f>TEXT(SalesDataTable[[#This Row],[Order Date]],"mmm")</f>
        <v>Mar</v>
      </c>
      <c r="G375" s="8" t="s">
        <v>0</v>
      </c>
      <c r="H375" s="8" t="s">
        <v>50</v>
      </c>
      <c r="I375" s="8" t="s">
        <v>28</v>
      </c>
      <c r="J375" s="8" t="s">
        <v>16</v>
      </c>
      <c r="K375" s="8" t="s">
        <v>23</v>
      </c>
      <c r="L375" s="8" t="s">
        <v>51</v>
      </c>
      <c r="M375" s="3">
        <v>5</v>
      </c>
      <c r="N375" s="10">
        <v>123.95</v>
      </c>
      <c r="O375" s="11">
        <v>0.05</v>
      </c>
      <c r="P375" s="10">
        <v>59.23</v>
      </c>
      <c r="Q375" s="10">
        <f t="shared" si="20"/>
        <v>588.76249999999993</v>
      </c>
      <c r="R375" s="10">
        <f t="shared" si="21"/>
        <v>296.14999999999998</v>
      </c>
      <c r="S375" s="10">
        <f t="shared" si="22"/>
        <v>292.61249999999995</v>
      </c>
      <c r="T375" s="2">
        <f t="shared" si="23"/>
        <v>0.49699581749856692</v>
      </c>
      <c r="U375" s="3">
        <f>YEAR(SalesDataTable[[#This Row],[Order Date]])</f>
        <v>2026</v>
      </c>
      <c r="V375" s="2" t="str">
        <f>"Q"&amp;ROUNDUP(MONTH(SalesDataTable[[#This Row],[Order Date]])/3,0)</f>
        <v>Q1</v>
      </c>
      <c r="W375" s="3">
        <f>MONTH(SalesDataTable[[#This Row],[Order Date]])</f>
        <v>3</v>
      </c>
      <c r="X375" s="2" t="str">
        <f>TEXT(SalesDataTable[[#This Row],[Order Date]],"mmm")</f>
        <v>Mar</v>
      </c>
    </row>
    <row r="376" spans="1:24" ht="15.6">
      <c r="A376" s="6">
        <v>995</v>
      </c>
      <c r="B376" s="7">
        <v>46098</v>
      </c>
      <c r="C376" s="8">
        <f>YEAR(SalesDataTable[[#This Row],[Order Date]])</f>
        <v>2026</v>
      </c>
      <c r="D376" s="9" t="str">
        <f>"Q" &amp;ROUNDUP(MONTH(SalesDataTable[[#This Row],[Order Date]]),0)</f>
        <v>Q3</v>
      </c>
      <c r="E376" s="9">
        <f>MONTH(SalesDataTable[[#This Row],[Order Date]])</f>
        <v>3</v>
      </c>
      <c r="F376" s="8" t="str">
        <f>TEXT(SalesDataTable[[#This Row],[Order Date]],"mmm")</f>
        <v>Mar</v>
      </c>
      <c r="G376" s="8" t="s">
        <v>11</v>
      </c>
      <c r="H376" s="8" t="s">
        <v>52</v>
      </c>
      <c r="I376" s="8" t="s">
        <v>28</v>
      </c>
      <c r="J376" s="8" t="s">
        <v>16</v>
      </c>
      <c r="K376" s="8" t="s">
        <v>23</v>
      </c>
      <c r="L376" s="8" t="s">
        <v>29</v>
      </c>
      <c r="M376" s="3">
        <v>1</v>
      </c>
      <c r="N376" s="10">
        <v>192.84</v>
      </c>
      <c r="O376" s="11">
        <v>0.15</v>
      </c>
      <c r="P376" s="10">
        <v>101.42</v>
      </c>
      <c r="Q376" s="10">
        <f t="shared" si="20"/>
        <v>163.91399999999999</v>
      </c>
      <c r="R376" s="10">
        <f t="shared" si="21"/>
        <v>101.42</v>
      </c>
      <c r="S376" s="10">
        <f t="shared" si="22"/>
        <v>62.493999999999986</v>
      </c>
      <c r="T376" s="2">
        <f t="shared" si="23"/>
        <v>0.38126090510877647</v>
      </c>
      <c r="U376" s="3">
        <f>YEAR(SalesDataTable[[#This Row],[Order Date]])</f>
        <v>2026</v>
      </c>
      <c r="V376" s="2" t="str">
        <f>"Q"&amp;ROUNDUP(MONTH(SalesDataTable[[#This Row],[Order Date]])/3,0)</f>
        <v>Q1</v>
      </c>
      <c r="W376" s="3">
        <f>MONTH(SalesDataTable[[#This Row],[Order Date]])</f>
        <v>3</v>
      </c>
      <c r="X376" s="2" t="str">
        <f>TEXT(SalesDataTable[[#This Row],[Order Date]],"mmm")</f>
        <v>Mar</v>
      </c>
    </row>
    <row r="377" spans="1:24" ht="15.6">
      <c r="A377" s="6">
        <v>4912</v>
      </c>
      <c r="B377" s="7">
        <v>46098</v>
      </c>
      <c r="C377" s="8">
        <f>YEAR(SalesDataTable[[#This Row],[Order Date]])</f>
        <v>2026</v>
      </c>
      <c r="D377" s="9" t="str">
        <f>"Q" &amp;ROUNDUP(MONTH(SalesDataTable[[#This Row],[Order Date]]),0)</f>
        <v>Q3</v>
      </c>
      <c r="E377" s="9">
        <f>MONTH(SalesDataTable[[#This Row],[Order Date]])</f>
        <v>3</v>
      </c>
      <c r="F377" s="8" t="str">
        <f>TEXT(SalesDataTable[[#This Row],[Order Date]],"mmm")</f>
        <v>Mar</v>
      </c>
      <c r="G377" s="8" t="s">
        <v>6</v>
      </c>
      <c r="H377" s="8" t="s">
        <v>41</v>
      </c>
      <c r="I377" s="8" t="s">
        <v>2</v>
      </c>
      <c r="J377" s="8" t="s">
        <v>13</v>
      </c>
      <c r="K377" s="8" t="s">
        <v>9</v>
      </c>
      <c r="L377" s="8" t="s">
        <v>37</v>
      </c>
      <c r="M377" s="3">
        <v>1</v>
      </c>
      <c r="N377" s="10">
        <v>152.57</v>
      </c>
      <c r="O377" s="11">
        <v>0.1</v>
      </c>
      <c r="P377" s="10">
        <v>80.319999999999993</v>
      </c>
      <c r="Q377" s="10">
        <f t="shared" si="20"/>
        <v>137.31299999999999</v>
      </c>
      <c r="R377" s="10">
        <f t="shared" si="21"/>
        <v>80.319999999999993</v>
      </c>
      <c r="S377" s="10">
        <f t="shared" si="22"/>
        <v>56.992999999999995</v>
      </c>
      <c r="T377" s="2">
        <f t="shared" si="23"/>
        <v>0.41505902572953762</v>
      </c>
      <c r="U377" s="3">
        <f>YEAR(SalesDataTable[[#This Row],[Order Date]])</f>
        <v>2026</v>
      </c>
      <c r="V377" s="2" t="str">
        <f>"Q"&amp;ROUNDUP(MONTH(SalesDataTable[[#This Row],[Order Date]])/3,0)</f>
        <v>Q1</v>
      </c>
      <c r="W377" s="3">
        <f>MONTH(SalesDataTable[[#This Row],[Order Date]])</f>
        <v>3</v>
      </c>
      <c r="X377" s="2" t="str">
        <f>TEXT(SalesDataTable[[#This Row],[Order Date]],"mmm")</f>
        <v>Mar</v>
      </c>
    </row>
    <row r="378" spans="1:24" ht="15.6">
      <c r="A378" s="6">
        <v>29</v>
      </c>
      <c r="B378" s="7">
        <v>46099</v>
      </c>
      <c r="C378" s="8">
        <f>YEAR(SalesDataTable[[#This Row],[Order Date]])</f>
        <v>2026</v>
      </c>
      <c r="D378" s="9" t="str">
        <f>"Q" &amp;ROUNDUP(MONTH(SalesDataTable[[#This Row],[Order Date]]),0)</f>
        <v>Q3</v>
      </c>
      <c r="E378" s="9">
        <f>MONTH(SalesDataTable[[#This Row],[Order Date]])</f>
        <v>3</v>
      </c>
      <c r="F378" s="8" t="str">
        <f>TEXT(SalesDataTable[[#This Row],[Order Date]],"mmm")</f>
        <v>Mar</v>
      </c>
      <c r="G378" s="8" t="s">
        <v>20</v>
      </c>
      <c r="H378" s="8" t="s">
        <v>21</v>
      </c>
      <c r="I378" s="8" t="s">
        <v>2</v>
      </c>
      <c r="J378" s="8" t="s">
        <v>16</v>
      </c>
      <c r="K378" s="8" t="s">
        <v>14</v>
      </c>
      <c r="L378" s="8" t="s">
        <v>44</v>
      </c>
      <c r="M378" s="3">
        <v>2</v>
      </c>
      <c r="N378" s="10">
        <v>130.4</v>
      </c>
      <c r="O378" s="11">
        <v>0</v>
      </c>
      <c r="P378" s="10">
        <v>67.599999999999994</v>
      </c>
      <c r="Q378" s="10">
        <f t="shared" si="20"/>
        <v>260.8</v>
      </c>
      <c r="R378" s="10">
        <f t="shared" si="21"/>
        <v>135.19999999999999</v>
      </c>
      <c r="S378" s="10">
        <f t="shared" si="22"/>
        <v>125.60000000000002</v>
      </c>
      <c r="T378" s="2">
        <f t="shared" si="23"/>
        <v>0.48159509202453993</v>
      </c>
      <c r="U378" s="3">
        <f>YEAR(SalesDataTable[[#This Row],[Order Date]])</f>
        <v>2026</v>
      </c>
      <c r="V378" s="2" t="str">
        <f>"Q"&amp;ROUNDUP(MONTH(SalesDataTable[[#This Row],[Order Date]])/3,0)</f>
        <v>Q1</v>
      </c>
      <c r="W378" s="3">
        <f>MONTH(SalesDataTable[[#This Row],[Order Date]])</f>
        <v>3</v>
      </c>
      <c r="X378" s="2" t="str">
        <f>TEXT(SalesDataTable[[#This Row],[Order Date]],"mmm")</f>
        <v>Mar</v>
      </c>
    </row>
    <row r="379" spans="1:24" ht="15.6">
      <c r="A379" s="6">
        <v>891</v>
      </c>
      <c r="B379" s="7">
        <v>46099</v>
      </c>
      <c r="C379" s="8">
        <f>YEAR(SalesDataTable[[#This Row],[Order Date]])</f>
        <v>2026</v>
      </c>
      <c r="D379" s="9" t="str">
        <f>"Q" &amp;ROUNDUP(MONTH(SalesDataTable[[#This Row],[Order Date]]),0)</f>
        <v>Q3</v>
      </c>
      <c r="E379" s="9">
        <f>MONTH(SalesDataTable[[#This Row],[Order Date]])</f>
        <v>3</v>
      </c>
      <c r="F379" s="8" t="str">
        <f>TEXT(SalesDataTable[[#This Row],[Order Date]],"mmm")</f>
        <v>Mar</v>
      </c>
      <c r="G379" s="8" t="s">
        <v>11</v>
      </c>
      <c r="H379" s="8" t="s">
        <v>18</v>
      </c>
      <c r="I379" s="8" t="s">
        <v>2</v>
      </c>
      <c r="J379" s="8" t="s">
        <v>13</v>
      </c>
      <c r="K379" s="8" t="s">
        <v>9</v>
      </c>
      <c r="L379" s="8" t="s">
        <v>10</v>
      </c>
      <c r="M379" s="3">
        <v>2</v>
      </c>
      <c r="N379" s="10">
        <v>94.25</v>
      </c>
      <c r="O379" s="11">
        <v>0.1</v>
      </c>
      <c r="P379" s="10">
        <v>44.99</v>
      </c>
      <c r="Q379" s="10">
        <f t="shared" si="20"/>
        <v>169.65</v>
      </c>
      <c r="R379" s="10">
        <f t="shared" si="21"/>
        <v>89.98</v>
      </c>
      <c r="S379" s="10">
        <f t="shared" si="22"/>
        <v>79.67</v>
      </c>
      <c r="T379" s="2">
        <f t="shared" si="23"/>
        <v>0.46961391099322131</v>
      </c>
      <c r="U379" s="3">
        <f>YEAR(SalesDataTable[[#This Row],[Order Date]])</f>
        <v>2026</v>
      </c>
      <c r="V379" s="2" t="str">
        <f>"Q"&amp;ROUNDUP(MONTH(SalesDataTable[[#This Row],[Order Date]])/3,0)</f>
        <v>Q1</v>
      </c>
      <c r="W379" s="3">
        <f>MONTH(SalesDataTable[[#This Row],[Order Date]])</f>
        <v>3</v>
      </c>
      <c r="X379" s="2" t="str">
        <f>TEXT(SalesDataTable[[#This Row],[Order Date]],"mmm")</f>
        <v>Mar</v>
      </c>
    </row>
    <row r="380" spans="1:24" ht="15.6">
      <c r="A380" s="6">
        <v>1143</v>
      </c>
      <c r="B380" s="7">
        <v>46099</v>
      </c>
      <c r="C380" s="8">
        <f>YEAR(SalesDataTable[[#This Row],[Order Date]])</f>
        <v>2026</v>
      </c>
      <c r="D380" s="9" t="str">
        <f>"Q" &amp;ROUNDUP(MONTH(SalesDataTable[[#This Row],[Order Date]]),0)</f>
        <v>Q3</v>
      </c>
      <c r="E380" s="9">
        <f>MONTH(SalesDataTable[[#This Row],[Order Date]])</f>
        <v>3</v>
      </c>
      <c r="F380" s="8" t="str">
        <f>TEXT(SalesDataTable[[#This Row],[Order Date]],"mmm")</f>
        <v>Mar</v>
      </c>
      <c r="G380" s="8" t="s">
        <v>6</v>
      </c>
      <c r="H380" s="8" t="s">
        <v>43</v>
      </c>
      <c r="I380" s="8" t="s">
        <v>2</v>
      </c>
      <c r="J380" s="8" t="s">
        <v>16</v>
      </c>
      <c r="K380" s="8" t="s">
        <v>23</v>
      </c>
      <c r="L380" s="8" t="s">
        <v>51</v>
      </c>
      <c r="M380" s="3">
        <v>5</v>
      </c>
      <c r="N380" s="10">
        <v>125.91</v>
      </c>
      <c r="O380" s="11">
        <v>0</v>
      </c>
      <c r="P380" s="10">
        <v>59.36</v>
      </c>
      <c r="Q380" s="10">
        <f t="shared" si="20"/>
        <v>629.54999999999995</v>
      </c>
      <c r="R380" s="10">
        <f t="shared" si="21"/>
        <v>296.8</v>
      </c>
      <c r="S380" s="10">
        <f t="shared" si="22"/>
        <v>332.74999999999994</v>
      </c>
      <c r="T380" s="2">
        <f t="shared" si="23"/>
        <v>0.52855214041775866</v>
      </c>
      <c r="U380" s="3">
        <f>YEAR(SalesDataTable[[#This Row],[Order Date]])</f>
        <v>2026</v>
      </c>
      <c r="V380" s="2" t="str">
        <f>"Q"&amp;ROUNDUP(MONTH(SalesDataTable[[#This Row],[Order Date]])/3,0)</f>
        <v>Q1</v>
      </c>
      <c r="W380" s="3">
        <f>MONTH(SalesDataTable[[#This Row],[Order Date]])</f>
        <v>3</v>
      </c>
      <c r="X380" s="2" t="str">
        <f>TEXT(SalesDataTable[[#This Row],[Order Date]],"mmm")</f>
        <v>Mar</v>
      </c>
    </row>
    <row r="381" spans="1:24" ht="15.6">
      <c r="A381" s="6">
        <v>2478</v>
      </c>
      <c r="B381" s="7">
        <v>46099</v>
      </c>
      <c r="C381" s="8">
        <f>YEAR(SalesDataTable[[#This Row],[Order Date]])</f>
        <v>2026</v>
      </c>
      <c r="D381" s="9" t="str">
        <f>"Q" &amp;ROUNDUP(MONTH(SalesDataTable[[#This Row],[Order Date]]),0)</f>
        <v>Q3</v>
      </c>
      <c r="E381" s="9">
        <f>MONTH(SalesDataTable[[#This Row],[Order Date]])</f>
        <v>3</v>
      </c>
      <c r="F381" s="8" t="str">
        <f>TEXT(SalesDataTable[[#This Row],[Order Date]],"mmm")</f>
        <v>Mar</v>
      </c>
      <c r="G381" s="8" t="s">
        <v>20</v>
      </c>
      <c r="H381" s="8" t="s">
        <v>31</v>
      </c>
      <c r="I381" s="8" t="s">
        <v>19</v>
      </c>
      <c r="J381" s="8" t="s">
        <v>3</v>
      </c>
      <c r="K381" s="8" t="s">
        <v>34</v>
      </c>
      <c r="L381" s="8" t="s">
        <v>35</v>
      </c>
      <c r="M381" s="3">
        <v>2</v>
      </c>
      <c r="N381" s="10">
        <v>39.619999999999997</v>
      </c>
      <c r="O381" s="11">
        <v>0</v>
      </c>
      <c r="P381" s="10">
        <v>14.78</v>
      </c>
      <c r="Q381" s="10">
        <f t="shared" si="20"/>
        <v>79.239999999999995</v>
      </c>
      <c r="R381" s="10">
        <f t="shared" si="21"/>
        <v>29.56</v>
      </c>
      <c r="S381" s="10">
        <f t="shared" si="22"/>
        <v>49.679999999999993</v>
      </c>
      <c r="T381" s="2">
        <f t="shared" si="23"/>
        <v>0.62695608278647141</v>
      </c>
      <c r="U381" s="3">
        <f>YEAR(SalesDataTable[[#This Row],[Order Date]])</f>
        <v>2026</v>
      </c>
      <c r="V381" s="2" t="str">
        <f>"Q"&amp;ROUNDUP(MONTH(SalesDataTable[[#This Row],[Order Date]])/3,0)</f>
        <v>Q1</v>
      </c>
      <c r="W381" s="3">
        <f>MONTH(SalesDataTable[[#This Row],[Order Date]])</f>
        <v>3</v>
      </c>
      <c r="X381" s="2" t="str">
        <f>TEXT(SalesDataTable[[#This Row],[Order Date]],"mmm")</f>
        <v>Mar</v>
      </c>
    </row>
    <row r="382" spans="1:24" ht="15.6">
      <c r="A382" s="6">
        <v>3961</v>
      </c>
      <c r="B382" s="7">
        <v>46099</v>
      </c>
      <c r="C382" s="8">
        <f>YEAR(SalesDataTable[[#This Row],[Order Date]])</f>
        <v>2026</v>
      </c>
      <c r="D382" s="9" t="str">
        <f>"Q" &amp;ROUNDUP(MONTH(SalesDataTable[[#This Row],[Order Date]]),0)</f>
        <v>Q3</v>
      </c>
      <c r="E382" s="9">
        <f>MONTH(SalesDataTable[[#This Row],[Order Date]])</f>
        <v>3</v>
      </c>
      <c r="F382" s="8" t="str">
        <f>TEXT(SalesDataTable[[#This Row],[Order Date]],"mmm")</f>
        <v>Mar</v>
      </c>
      <c r="G382" s="8" t="s">
        <v>0</v>
      </c>
      <c r="H382" s="8" t="s">
        <v>36</v>
      </c>
      <c r="I382" s="8" t="s">
        <v>2</v>
      </c>
      <c r="J382" s="8" t="s">
        <v>16</v>
      </c>
      <c r="K382" s="8" t="s">
        <v>34</v>
      </c>
      <c r="L382" s="8" t="s">
        <v>42</v>
      </c>
      <c r="M382" s="3">
        <v>3</v>
      </c>
      <c r="N382" s="10">
        <v>36.32</v>
      </c>
      <c r="O382" s="11">
        <v>0</v>
      </c>
      <c r="P382" s="10">
        <v>14.18</v>
      </c>
      <c r="Q382" s="10">
        <f t="shared" si="20"/>
        <v>108.96000000000001</v>
      </c>
      <c r="R382" s="10">
        <f t="shared" si="21"/>
        <v>42.54</v>
      </c>
      <c r="S382" s="10">
        <f t="shared" si="22"/>
        <v>66.420000000000016</v>
      </c>
      <c r="T382" s="2">
        <f t="shared" si="23"/>
        <v>0.60958149779735693</v>
      </c>
      <c r="U382" s="3">
        <f>YEAR(SalesDataTable[[#This Row],[Order Date]])</f>
        <v>2026</v>
      </c>
      <c r="V382" s="2" t="str">
        <f>"Q"&amp;ROUNDUP(MONTH(SalesDataTable[[#This Row],[Order Date]])/3,0)</f>
        <v>Q1</v>
      </c>
      <c r="W382" s="3">
        <f>MONTH(SalesDataTable[[#This Row],[Order Date]])</f>
        <v>3</v>
      </c>
      <c r="X382" s="2" t="str">
        <f>TEXT(SalesDataTable[[#This Row],[Order Date]],"mmm")</f>
        <v>Mar</v>
      </c>
    </row>
    <row r="383" spans="1:24" ht="15.6">
      <c r="A383" s="6">
        <v>4724</v>
      </c>
      <c r="B383" s="7">
        <v>46099</v>
      </c>
      <c r="C383" s="8">
        <f>YEAR(SalesDataTable[[#This Row],[Order Date]])</f>
        <v>2026</v>
      </c>
      <c r="D383" s="9" t="str">
        <f>"Q" &amp;ROUNDUP(MONTH(SalesDataTable[[#This Row],[Order Date]]),0)</f>
        <v>Q3</v>
      </c>
      <c r="E383" s="9">
        <f>MONTH(SalesDataTable[[#This Row],[Order Date]])</f>
        <v>3</v>
      </c>
      <c r="F383" s="8" t="str">
        <f>TEXT(SalesDataTable[[#This Row],[Order Date]],"mmm")</f>
        <v>Mar</v>
      </c>
      <c r="G383" s="8" t="s">
        <v>0</v>
      </c>
      <c r="H383" s="8" t="s">
        <v>50</v>
      </c>
      <c r="I383" s="8" t="s">
        <v>19</v>
      </c>
      <c r="J383" s="8" t="s">
        <v>13</v>
      </c>
      <c r="K383" s="8" t="s">
        <v>34</v>
      </c>
      <c r="L383" s="8" t="s">
        <v>45</v>
      </c>
      <c r="M383" s="3">
        <v>1</v>
      </c>
      <c r="N383" s="10">
        <v>51.16</v>
      </c>
      <c r="O383" s="11">
        <v>0</v>
      </c>
      <c r="P383" s="10">
        <v>22.39</v>
      </c>
      <c r="Q383" s="10">
        <f t="shared" si="20"/>
        <v>51.16</v>
      </c>
      <c r="R383" s="10">
        <f t="shared" si="21"/>
        <v>22.39</v>
      </c>
      <c r="S383" s="10">
        <f t="shared" si="22"/>
        <v>28.769999999999996</v>
      </c>
      <c r="T383" s="2">
        <f t="shared" si="23"/>
        <v>0.56235340109460508</v>
      </c>
      <c r="U383" s="3">
        <f>YEAR(SalesDataTable[[#This Row],[Order Date]])</f>
        <v>2026</v>
      </c>
      <c r="V383" s="2" t="str">
        <f>"Q"&amp;ROUNDUP(MONTH(SalesDataTable[[#This Row],[Order Date]])/3,0)</f>
        <v>Q1</v>
      </c>
      <c r="W383" s="3">
        <f>MONTH(SalesDataTable[[#This Row],[Order Date]])</f>
        <v>3</v>
      </c>
      <c r="X383" s="2" t="str">
        <f>TEXT(SalesDataTable[[#This Row],[Order Date]],"mmm")</f>
        <v>Mar</v>
      </c>
    </row>
    <row r="384" spans="1:24" ht="15.6">
      <c r="A384" s="6">
        <v>2171</v>
      </c>
      <c r="B384" s="7">
        <v>46100</v>
      </c>
      <c r="C384" s="8">
        <f>YEAR(SalesDataTable[[#This Row],[Order Date]])</f>
        <v>2026</v>
      </c>
      <c r="D384" s="9" t="str">
        <f>"Q" &amp;ROUNDUP(MONTH(SalesDataTable[[#This Row],[Order Date]]),0)</f>
        <v>Q3</v>
      </c>
      <c r="E384" s="9">
        <f>MONTH(SalesDataTable[[#This Row],[Order Date]])</f>
        <v>3</v>
      </c>
      <c r="F384" s="8" t="str">
        <f>TEXT(SalesDataTable[[#This Row],[Order Date]],"mmm")</f>
        <v>Mar</v>
      </c>
      <c r="G384" s="8" t="s">
        <v>20</v>
      </c>
      <c r="H384" s="8" t="s">
        <v>47</v>
      </c>
      <c r="I384" s="8" t="s">
        <v>8</v>
      </c>
      <c r="J384" s="8" t="s">
        <v>16</v>
      </c>
      <c r="K384" s="8" t="s">
        <v>34</v>
      </c>
      <c r="L384" s="8" t="s">
        <v>42</v>
      </c>
      <c r="M384" s="3">
        <v>5</v>
      </c>
      <c r="N384" s="10">
        <v>35.65</v>
      </c>
      <c r="O384" s="11">
        <v>0.1</v>
      </c>
      <c r="P384" s="10">
        <v>13.64</v>
      </c>
      <c r="Q384" s="10">
        <f t="shared" si="20"/>
        <v>160.42500000000001</v>
      </c>
      <c r="R384" s="10">
        <f t="shared" si="21"/>
        <v>68.2</v>
      </c>
      <c r="S384" s="10">
        <f t="shared" si="22"/>
        <v>92.225000000000009</v>
      </c>
      <c r="T384" s="2">
        <f t="shared" si="23"/>
        <v>0.5748792270531401</v>
      </c>
      <c r="U384" s="3">
        <f>YEAR(SalesDataTable[[#This Row],[Order Date]])</f>
        <v>2026</v>
      </c>
      <c r="V384" s="2" t="str">
        <f>"Q"&amp;ROUNDUP(MONTH(SalesDataTable[[#This Row],[Order Date]])/3,0)</f>
        <v>Q1</v>
      </c>
      <c r="W384" s="3">
        <f>MONTH(SalesDataTable[[#This Row],[Order Date]])</f>
        <v>3</v>
      </c>
      <c r="X384" s="2" t="str">
        <f>TEXT(SalesDataTable[[#This Row],[Order Date]],"mmm")</f>
        <v>Mar</v>
      </c>
    </row>
    <row r="385" spans="1:24" ht="15.6">
      <c r="A385" s="6">
        <v>2311</v>
      </c>
      <c r="B385" s="7">
        <v>46100</v>
      </c>
      <c r="C385" s="8">
        <f>YEAR(SalesDataTable[[#This Row],[Order Date]])</f>
        <v>2026</v>
      </c>
      <c r="D385" s="9" t="str">
        <f>"Q" &amp;ROUNDUP(MONTH(SalesDataTable[[#This Row],[Order Date]]),0)</f>
        <v>Q3</v>
      </c>
      <c r="E385" s="9">
        <f>MONTH(SalesDataTable[[#This Row],[Order Date]])</f>
        <v>3</v>
      </c>
      <c r="F385" s="8" t="str">
        <f>TEXT(SalesDataTable[[#This Row],[Order Date]],"mmm")</f>
        <v>Mar</v>
      </c>
      <c r="G385" s="8" t="s">
        <v>20</v>
      </c>
      <c r="H385" s="8" t="s">
        <v>33</v>
      </c>
      <c r="I385" s="8" t="s">
        <v>2</v>
      </c>
      <c r="J385" s="8" t="s">
        <v>13</v>
      </c>
      <c r="K385" s="8" t="s">
        <v>9</v>
      </c>
      <c r="L385" s="8" t="s">
        <v>17</v>
      </c>
      <c r="M385" s="3">
        <v>1</v>
      </c>
      <c r="N385" s="10">
        <v>145.19</v>
      </c>
      <c r="O385" s="11">
        <v>0</v>
      </c>
      <c r="P385" s="10">
        <v>80.67</v>
      </c>
      <c r="Q385" s="10">
        <f t="shared" si="20"/>
        <v>145.19</v>
      </c>
      <c r="R385" s="10">
        <f t="shared" si="21"/>
        <v>80.67</v>
      </c>
      <c r="S385" s="10">
        <f t="shared" si="22"/>
        <v>64.52</v>
      </c>
      <c r="T385" s="2">
        <f t="shared" si="23"/>
        <v>0.44438322198498514</v>
      </c>
      <c r="U385" s="3">
        <f>YEAR(SalesDataTable[[#This Row],[Order Date]])</f>
        <v>2026</v>
      </c>
      <c r="V385" s="2" t="str">
        <f>"Q"&amp;ROUNDUP(MONTH(SalesDataTable[[#This Row],[Order Date]])/3,0)</f>
        <v>Q1</v>
      </c>
      <c r="W385" s="3">
        <f>MONTH(SalesDataTable[[#This Row],[Order Date]])</f>
        <v>3</v>
      </c>
      <c r="X385" s="2" t="str">
        <f>TEXT(SalesDataTable[[#This Row],[Order Date]],"mmm")</f>
        <v>Mar</v>
      </c>
    </row>
    <row r="386" spans="1:24" ht="15.6">
      <c r="A386" s="6">
        <v>3563</v>
      </c>
      <c r="B386" s="7">
        <v>46100</v>
      </c>
      <c r="C386" s="8">
        <f>YEAR(SalesDataTable[[#This Row],[Order Date]])</f>
        <v>2026</v>
      </c>
      <c r="D386" s="9" t="str">
        <f>"Q" &amp;ROUNDUP(MONTH(SalesDataTable[[#This Row],[Order Date]]),0)</f>
        <v>Q3</v>
      </c>
      <c r="E386" s="9">
        <f>MONTH(SalesDataTable[[#This Row],[Order Date]])</f>
        <v>3</v>
      </c>
      <c r="F386" s="8" t="str">
        <f>TEXT(SalesDataTable[[#This Row],[Order Date]],"mmm")</f>
        <v>Mar</v>
      </c>
      <c r="G386" s="8" t="s">
        <v>20</v>
      </c>
      <c r="H386" s="8" t="s">
        <v>33</v>
      </c>
      <c r="I386" s="8" t="s">
        <v>2</v>
      </c>
      <c r="J386" s="8" t="s">
        <v>3</v>
      </c>
      <c r="K386" s="8" t="s">
        <v>4</v>
      </c>
      <c r="L386" s="8" t="s">
        <v>26</v>
      </c>
      <c r="M386" s="3">
        <v>2</v>
      </c>
      <c r="N386" s="10">
        <v>40.090000000000003</v>
      </c>
      <c r="O386" s="11">
        <v>0</v>
      </c>
      <c r="P386" s="10">
        <v>17.2</v>
      </c>
      <c r="Q386" s="10">
        <f t="shared" ref="Q386:Q449" si="24">M386*N386*(1-O386)</f>
        <v>80.180000000000007</v>
      </c>
      <c r="R386" s="10">
        <f t="shared" ref="R386:R449" si="25">M386*P386</f>
        <v>34.4</v>
      </c>
      <c r="S386" s="10">
        <f t="shared" ref="S386:S449" si="26">Q386-R386</f>
        <v>45.780000000000008</v>
      </c>
      <c r="T386" s="2">
        <f t="shared" ref="T386:T449" si="27">IFERROR(S386/Q386,0)</f>
        <v>0.57096532801197308</v>
      </c>
      <c r="U386" s="3">
        <f>YEAR(SalesDataTable[[#This Row],[Order Date]])</f>
        <v>2026</v>
      </c>
      <c r="V386" s="2" t="str">
        <f>"Q"&amp;ROUNDUP(MONTH(SalesDataTable[[#This Row],[Order Date]])/3,0)</f>
        <v>Q1</v>
      </c>
      <c r="W386" s="3">
        <f>MONTH(SalesDataTable[[#This Row],[Order Date]])</f>
        <v>3</v>
      </c>
      <c r="X386" s="2" t="str">
        <f>TEXT(SalesDataTable[[#This Row],[Order Date]],"mmm")</f>
        <v>Mar</v>
      </c>
    </row>
    <row r="387" spans="1:24" ht="15.6">
      <c r="A387" s="6">
        <v>3587</v>
      </c>
      <c r="B387" s="7">
        <v>46100</v>
      </c>
      <c r="C387" s="8">
        <f>YEAR(SalesDataTable[[#This Row],[Order Date]])</f>
        <v>2026</v>
      </c>
      <c r="D387" s="9" t="str">
        <f>"Q" &amp;ROUNDUP(MONTH(SalesDataTable[[#This Row],[Order Date]]),0)</f>
        <v>Q3</v>
      </c>
      <c r="E387" s="9">
        <f>MONTH(SalesDataTable[[#This Row],[Order Date]])</f>
        <v>3</v>
      </c>
      <c r="F387" s="8" t="str">
        <f>TEXT(SalesDataTable[[#This Row],[Order Date]],"mmm")</f>
        <v>Mar</v>
      </c>
      <c r="G387" s="8" t="s">
        <v>20</v>
      </c>
      <c r="H387" s="8" t="s">
        <v>31</v>
      </c>
      <c r="I387" s="8" t="s">
        <v>2</v>
      </c>
      <c r="J387" s="8" t="s">
        <v>3</v>
      </c>
      <c r="K387" s="8" t="s">
        <v>34</v>
      </c>
      <c r="L387" s="8" t="s">
        <v>35</v>
      </c>
      <c r="M387" s="3">
        <v>1</v>
      </c>
      <c r="N387" s="10">
        <v>39.47</v>
      </c>
      <c r="O387" s="11">
        <v>0</v>
      </c>
      <c r="P387" s="10">
        <v>15.02</v>
      </c>
      <c r="Q387" s="10">
        <f t="shared" si="24"/>
        <v>39.47</v>
      </c>
      <c r="R387" s="10">
        <f t="shared" si="25"/>
        <v>15.02</v>
      </c>
      <c r="S387" s="10">
        <f t="shared" si="26"/>
        <v>24.45</v>
      </c>
      <c r="T387" s="2">
        <f t="shared" si="27"/>
        <v>0.61945781606283257</v>
      </c>
      <c r="U387" s="3">
        <f>YEAR(SalesDataTable[[#This Row],[Order Date]])</f>
        <v>2026</v>
      </c>
      <c r="V387" s="2" t="str">
        <f>"Q"&amp;ROUNDUP(MONTH(SalesDataTable[[#This Row],[Order Date]])/3,0)</f>
        <v>Q1</v>
      </c>
      <c r="W387" s="3">
        <f>MONTH(SalesDataTable[[#This Row],[Order Date]])</f>
        <v>3</v>
      </c>
      <c r="X387" s="2" t="str">
        <f>TEXT(SalesDataTable[[#This Row],[Order Date]],"mmm")</f>
        <v>Mar</v>
      </c>
    </row>
    <row r="388" spans="1:24" ht="15.6">
      <c r="A388" s="6">
        <v>3706</v>
      </c>
      <c r="B388" s="7">
        <v>46100</v>
      </c>
      <c r="C388" s="8">
        <f>YEAR(SalesDataTable[[#This Row],[Order Date]])</f>
        <v>2026</v>
      </c>
      <c r="D388" s="9" t="str">
        <f>"Q" &amp;ROUNDUP(MONTH(SalesDataTable[[#This Row],[Order Date]]),0)</f>
        <v>Q3</v>
      </c>
      <c r="E388" s="9">
        <f>MONTH(SalesDataTable[[#This Row],[Order Date]])</f>
        <v>3</v>
      </c>
      <c r="F388" s="8" t="str">
        <f>TEXT(SalesDataTable[[#This Row],[Order Date]],"mmm")</f>
        <v>Mar</v>
      </c>
      <c r="G388" s="8" t="s">
        <v>0</v>
      </c>
      <c r="H388" s="8" t="s">
        <v>1</v>
      </c>
      <c r="I388" s="8" t="s">
        <v>2</v>
      </c>
      <c r="J388" s="8" t="s">
        <v>3</v>
      </c>
      <c r="K388" s="8" t="s">
        <v>4</v>
      </c>
      <c r="L388" s="8" t="s">
        <v>30</v>
      </c>
      <c r="M388" s="3">
        <v>2</v>
      </c>
      <c r="N388" s="10">
        <v>103.42</v>
      </c>
      <c r="O388" s="11">
        <v>0</v>
      </c>
      <c r="P388" s="10">
        <v>49.51</v>
      </c>
      <c r="Q388" s="10">
        <f t="shared" si="24"/>
        <v>206.84</v>
      </c>
      <c r="R388" s="10">
        <f t="shared" si="25"/>
        <v>99.02</v>
      </c>
      <c r="S388" s="10">
        <f t="shared" si="26"/>
        <v>107.82000000000001</v>
      </c>
      <c r="T388" s="2">
        <f t="shared" si="27"/>
        <v>0.52127248114484626</v>
      </c>
      <c r="U388" s="3">
        <f>YEAR(SalesDataTable[[#This Row],[Order Date]])</f>
        <v>2026</v>
      </c>
      <c r="V388" s="2" t="str">
        <f>"Q"&amp;ROUNDUP(MONTH(SalesDataTable[[#This Row],[Order Date]])/3,0)</f>
        <v>Q1</v>
      </c>
      <c r="W388" s="3">
        <f>MONTH(SalesDataTable[[#This Row],[Order Date]])</f>
        <v>3</v>
      </c>
      <c r="X388" s="2" t="str">
        <f>TEXT(SalesDataTable[[#This Row],[Order Date]],"mmm")</f>
        <v>Mar</v>
      </c>
    </row>
    <row r="389" spans="1:24" ht="15.6">
      <c r="A389" s="6">
        <v>4121</v>
      </c>
      <c r="B389" s="7">
        <v>46100</v>
      </c>
      <c r="C389" s="8">
        <f>YEAR(SalesDataTable[[#This Row],[Order Date]])</f>
        <v>2026</v>
      </c>
      <c r="D389" s="9" t="str">
        <f>"Q" &amp;ROUNDUP(MONTH(SalesDataTable[[#This Row],[Order Date]]),0)</f>
        <v>Q3</v>
      </c>
      <c r="E389" s="9">
        <f>MONTH(SalesDataTable[[#This Row],[Order Date]])</f>
        <v>3</v>
      </c>
      <c r="F389" s="8" t="str">
        <f>TEXT(SalesDataTable[[#This Row],[Order Date]],"mmm")</f>
        <v>Mar</v>
      </c>
      <c r="G389" s="8" t="s">
        <v>0</v>
      </c>
      <c r="H389" s="8" t="s">
        <v>1</v>
      </c>
      <c r="I389" s="8" t="s">
        <v>2</v>
      </c>
      <c r="J389" s="8" t="s">
        <v>3</v>
      </c>
      <c r="K389" s="8" t="s">
        <v>14</v>
      </c>
      <c r="L389" s="8" t="s">
        <v>48</v>
      </c>
      <c r="M389" s="3">
        <v>4</v>
      </c>
      <c r="N389" s="10">
        <v>161.93</v>
      </c>
      <c r="O389" s="11">
        <v>0.15</v>
      </c>
      <c r="P389" s="10">
        <v>88</v>
      </c>
      <c r="Q389" s="10">
        <f t="shared" si="24"/>
        <v>550.56200000000001</v>
      </c>
      <c r="R389" s="10">
        <f t="shared" si="25"/>
        <v>352</v>
      </c>
      <c r="S389" s="10">
        <f t="shared" si="26"/>
        <v>198.56200000000001</v>
      </c>
      <c r="T389" s="2">
        <f t="shared" si="27"/>
        <v>0.36065329608654428</v>
      </c>
      <c r="U389" s="3">
        <f>YEAR(SalesDataTable[[#This Row],[Order Date]])</f>
        <v>2026</v>
      </c>
      <c r="V389" s="2" t="str">
        <f>"Q"&amp;ROUNDUP(MONTH(SalesDataTable[[#This Row],[Order Date]])/3,0)</f>
        <v>Q1</v>
      </c>
      <c r="W389" s="3">
        <f>MONTH(SalesDataTable[[#This Row],[Order Date]])</f>
        <v>3</v>
      </c>
      <c r="X389" s="2" t="str">
        <f>TEXT(SalesDataTable[[#This Row],[Order Date]],"mmm")</f>
        <v>Mar</v>
      </c>
    </row>
    <row r="390" spans="1:24" ht="15.6">
      <c r="A390" s="6">
        <v>1047</v>
      </c>
      <c r="B390" s="7">
        <v>46101</v>
      </c>
      <c r="C390" s="8">
        <f>YEAR(SalesDataTable[[#This Row],[Order Date]])</f>
        <v>2026</v>
      </c>
      <c r="D390" s="9" t="str">
        <f>"Q" &amp;ROUNDUP(MONTH(SalesDataTable[[#This Row],[Order Date]]),0)</f>
        <v>Q3</v>
      </c>
      <c r="E390" s="9">
        <f>MONTH(SalesDataTable[[#This Row],[Order Date]])</f>
        <v>3</v>
      </c>
      <c r="F390" s="8" t="str">
        <f>TEXT(SalesDataTable[[#This Row],[Order Date]],"mmm")</f>
        <v>Mar</v>
      </c>
      <c r="G390" s="8" t="s">
        <v>0</v>
      </c>
      <c r="H390" s="8" t="s">
        <v>1</v>
      </c>
      <c r="I390" s="8" t="s">
        <v>2</v>
      </c>
      <c r="J390" s="8" t="s">
        <v>3</v>
      </c>
      <c r="K390" s="8" t="s">
        <v>14</v>
      </c>
      <c r="L390" s="8" t="s">
        <v>32</v>
      </c>
      <c r="M390" s="3">
        <v>2</v>
      </c>
      <c r="N390" s="10">
        <v>46.21</v>
      </c>
      <c r="O390" s="11">
        <v>0.05</v>
      </c>
      <c r="P390" s="10">
        <v>18.37</v>
      </c>
      <c r="Q390" s="10">
        <f t="shared" si="24"/>
        <v>87.798999999999992</v>
      </c>
      <c r="R390" s="10">
        <f t="shared" si="25"/>
        <v>36.74</v>
      </c>
      <c r="S390" s="10">
        <f t="shared" si="26"/>
        <v>51.05899999999999</v>
      </c>
      <c r="T390" s="2">
        <f t="shared" si="27"/>
        <v>0.58154420893176451</v>
      </c>
      <c r="U390" s="3">
        <f>YEAR(SalesDataTable[[#This Row],[Order Date]])</f>
        <v>2026</v>
      </c>
      <c r="V390" s="2" t="str">
        <f>"Q"&amp;ROUNDUP(MONTH(SalesDataTable[[#This Row],[Order Date]])/3,0)</f>
        <v>Q1</v>
      </c>
      <c r="W390" s="3">
        <f>MONTH(SalesDataTable[[#This Row],[Order Date]])</f>
        <v>3</v>
      </c>
      <c r="X390" s="2" t="str">
        <f>TEXT(SalesDataTable[[#This Row],[Order Date]],"mmm")</f>
        <v>Mar</v>
      </c>
    </row>
    <row r="391" spans="1:24" ht="15.6">
      <c r="A391" s="6">
        <v>1142</v>
      </c>
      <c r="B391" s="7">
        <v>46101</v>
      </c>
      <c r="C391" s="8">
        <f>YEAR(SalesDataTable[[#This Row],[Order Date]])</f>
        <v>2026</v>
      </c>
      <c r="D391" s="9" t="str">
        <f>"Q" &amp;ROUNDUP(MONTH(SalesDataTable[[#This Row],[Order Date]]),0)</f>
        <v>Q3</v>
      </c>
      <c r="E391" s="9">
        <f>MONTH(SalesDataTable[[#This Row],[Order Date]])</f>
        <v>3</v>
      </c>
      <c r="F391" s="8" t="str">
        <f>TEXT(SalesDataTable[[#This Row],[Order Date]],"mmm")</f>
        <v>Mar</v>
      </c>
      <c r="G391" s="8" t="s">
        <v>6</v>
      </c>
      <c r="H391" s="8" t="s">
        <v>41</v>
      </c>
      <c r="I391" s="8" t="s">
        <v>2</v>
      </c>
      <c r="J391" s="8" t="s">
        <v>13</v>
      </c>
      <c r="K391" s="8" t="s">
        <v>23</v>
      </c>
      <c r="L391" s="8" t="s">
        <v>51</v>
      </c>
      <c r="M391" s="3">
        <v>3</v>
      </c>
      <c r="N391" s="10">
        <v>125.85</v>
      </c>
      <c r="O391" s="11">
        <v>0</v>
      </c>
      <c r="P391" s="10">
        <v>59.19</v>
      </c>
      <c r="Q391" s="10">
        <f t="shared" si="24"/>
        <v>377.54999999999995</v>
      </c>
      <c r="R391" s="10">
        <f t="shared" si="25"/>
        <v>177.57</v>
      </c>
      <c r="S391" s="10">
        <f t="shared" si="26"/>
        <v>199.97999999999996</v>
      </c>
      <c r="T391" s="2">
        <f t="shared" si="27"/>
        <v>0.52967818831942781</v>
      </c>
      <c r="U391" s="3">
        <f>YEAR(SalesDataTable[[#This Row],[Order Date]])</f>
        <v>2026</v>
      </c>
      <c r="V391" s="2" t="str">
        <f>"Q"&amp;ROUNDUP(MONTH(SalesDataTable[[#This Row],[Order Date]])/3,0)</f>
        <v>Q1</v>
      </c>
      <c r="W391" s="3">
        <f>MONTH(SalesDataTable[[#This Row],[Order Date]])</f>
        <v>3</v>
      </c>
      <c r="X391" s="2" t="str">
        <f>TEXT(SalesDataTable[[#This Row],[Order Date]],"mmm")</f>
        <v>Mar</v>
      </c>
    </row>
    <row r="392" spans="1:24" ht="15.6">
      <c r="A392" s="6">
        <v>2232</v>
      </c>
      <c r="B392" s="7">
        <v>46101</v>
      </c>
      <c r="C392" s="8">
        <f>YEAR(SalesDataTable[[#This Row],[Order Date]])</f>
        <v>2026</v>
      </c>
      <c r="D392" s="9" t="str">
        <f>"Q" &amp;ROUNDUP(MONTH(SalesDataTable[[#This Row],[Order Date]]),0)</f>
        <v>Q3</v>
      </c>
      <c r="E392" s="9">
        <f>MONTH(SalesDataTable[[#This Row],[Order Date]])</f>
        <v>3</v>
      </c>
      <c r="F392" s="8" t="str">
        <f>TEXT(SalesDataTable[[#This Row],[Order Date]],"mmm")</f>
        <v>Mar</v>
      </c>
      <c r="G392" s="8" t="s">
        <v>20</v>
      </c>
      <c r="H392" s="8" t="s">
        <v>47</v>
      </c>
      <c r="I392" s="8" t="s">
        <v>19</v>
      </c>
      <c r="J392" s="8" t="s">
        <v>13</v>
      </c>
      <c r="K392" s="8" t="s">
        <v>14</v>
      </c>
      <c r="L392" s="8" t="s">
        <v>15</v>
      </c>
      <c r="M392" s="3">
        <v>2</v>
      </c>
      <c r="N392" s="10">
        <v>36.340000000000003</v>
      </c>
      <c r="O392" s="11">
        <v>0</v>
      </c>
      <c r="P392" s="10">
        <v>13.8</v>
      </c>
      <c r="Q392" s="10">
        <f t="shared" si="24"/>
        <v>72.680000000000007</v>
      </c>
      <c r="R392" s="10">
        <f t="shared" si="25"/>
        <v>27.6</v>
      </c>
      <c r="S392" s="10">
        <f t="shared" si="26"/>
        <v>45.080000000000005</v>
      </c>
      <c r="T392" s="2">
        <f t="shared" si="27"/>
        <v>0.620253164556962</v>
      </c>
      <c r="U392" s="3">
        <f>YEAR(SalesDataTable[[#This Row],[Order Date]])</f>
        <v>2026</v>
      </c>
      <c r="V392" s="2" t="str">
        <f>"Q"&amp;ROUNDUP(MONTH(SalesDataTable[[#This Row],[Order Date]])/3,0)</f>
        <v>Q1</v>
      </c>
      <c r="W392" s="3">
        <f>MONTH(SalesDataTable[[#This Row],[Order Date]])</f>
        <v>3</v>
      </c>
      <c r="X392" s="2" t="str">
        <f>TEXT(SalesDataTable[[#This Row],[Order Date]],"mmm")</f>
        <v>Mar</v>
      </c>
    </row>
    <row r="393" spans="1:24" ht="15.6">
      <c r="A393" s="6">
        <v>2339</v>
      </c>
      <c r="B393" s="7">
        <v>46101</v>
      </c>
      <c r="C393" s="8">
        <f>YEAR(SalesDataTable[[#This Row],[Order Date]])</f>
        <v>2026</v>
      </c>
      <c r="D393" s="9" t="str">
        <f>"Q" &amp;ROUNDUP(MONTH(SalesDataTable[[#This Row],[Order Date]]),0)</f>
        <v>Q3</v>
      </c>
      <c r="E393" s="9">
        <f>MONTH(SalesDataTable[[#This Row],[Order Date]])</f>
        <v>3</v>
      </c>
      <c r="F393" s="8" t="str">
        <f>TEXT(SalesDataTable[[#This Row],[Order Date]],"mmm")</f>
        <v>Mar</v>
      </c>
      <c r="G393" s="8" t="s">
        <v>6</v>
      </c>
      <c r="H393" s="8" t="s">
        <v>43</v>
      </c>
      <c r="I393" s="8" t="s">
        <v>28</v>
      </c>
      <c r="J393" s="8" t="s">
        <v>13</v>
      </c>
      <c r="K393" s="8" t="s">
        <v>4</v>
      </c>
      <c r="L393" s="8" t="s">
        <v>22</v>
      </c>
      <c r="M393" s="3">
        <v>2</v>
      </c>
      <c r="N393" s="10">
        <v>51.29</v>
      </c>
      <c r="O393" s="11">
        <v>0</v>
      </c>
      <c r="P393" s="10">
        <v>23.15</v>
      </c>
      <c r="Q393" s="10">
        <f t="shared" si="24"/>
        <v>102.58</v>
      </c>
      <c r="R393" s="10">
        <f t="shared" si="25"/>
        <v>46.3</v>
      </c>
      <c r="S393" s="10">
        <f t="shared" si="26"/>
        <v>56.28</v>
      </c>
      <c r="T393" s="2">
        <f t="shared" si="27"/>
        <v>0.54864496003119523</v>
      </c>
      <c r="U393" s="3">
        <f>YEAR(SalesDataTable[[#This Row],[Order Date]])</f>
        <v>2026</v>
      </c>
      <c r="V393" s="2" t="str">
        <f>"Q"&amp;ROUNDUP(MONTH(SalesDataTable[[#This Row],[Order Date]])/3,0)</f>
        <v>Q1</v>
      </c>
      <c r="W393" s="3">
        <f>MONTH(SalesDataTable[[#This Row],[Order Date]])</f>
        <v>3</v>
      </c>
      <c r="X393" s="2" t="str">
        <f>TEXT(SalesDataTable[[#This Row],[Order Date]],"mmm")</f>
        <v>Mar</v>
      </c>
    </row>
    <row r="394" spans="1:24" ht="15.6">
      <c r="A394" s="6">
        <v>3611</v>
      </c>
      <c r="B394" s="7">
        <v>46101</v>
      </c>
      <c r="C394" s="8">
        <f>YEAR(SalesDataTable[[#This Row],[Order Date]])</f>
        <v>2026</v>
      </c>
      <c r="D394" s="9" t="str">
        <f>"Q" &amp;ROUNDUP(MONTH(SalesDataTable[[#This Row],[Order Date]]),0)</f>
        <v>Q3</v>
      </c>
      <c r="E394" s="9">
        <f>MONTH(SalesDataTable[[#This Row],[Order Date]])</f>
        <v>3</v>
      </c>
      <c r="F394" s="8" t="str">
        <f>TEXT(SalesDataTable[[#This Row],[Order Date]],"mmm")</f>
        <v>Mar</v>
      </c>
      <c r="G394" s="8" t="s">
        <v>6</v>
      </c>
      <c r="H394" s="8" t="s">
        <v>7</v>
      </c>
      <c r="I394" s="8" t="s">
        <v>8</v>
      </c>
      <c r="J394" s="8" t="s">
        <v>16</v>
      </c>
      <c r="K394" s="8" t="s">
        <v>4</v>
      </c>
      <c r="L394" s="8" t="s">
        <v>26</v>
      </c>
      <c r="M394" s="3">
        <v>6</v>
      </c>
      <c r="N394" s="10">
        <v>40.89</v>
      </c>
      <c r="O394" s="11">
        <v>0.1</v>
      </c>
      <c r="P394" s="10">
        <v>16.84</v>
      </c>
      <c r="Q394" s="10">
        <f t="shared" si="24"/>
        <v>220.80600000000001</v>
      </c>
      <c r="R394" s="10">
        <f t="shared" si="25"/>
        <v>101.03999999999999</v>
      </c>
      <c r="S394" s="10">
        <f t="shared" si="26"/>
        <v>119.76600000000002</v>
      </c>
      <c r="T394" s="2">
        <f t="shared" si="27"/>
        <v>0.54240373902883077</v>
      </c>
      <c r="U394" s="3">
        <f>YEAR(SalesDataTable[[#This Row],[Order Date]])</f>
        <v>2026</v>
      </c>
      <c r="V394" s="2" t="str">
        <f>"Q"&amp;ROUNDUP(MONTH(SalesDataTable[[#This Row],[Order Date]])/3,0)</f>
        <v>Q1</v>
      </c>
      <c r="W394" s="3">
        <f>MONTH(SalesDataTable[[#This Row],[Order Date]])</f>
        <v>3</v>
      </c>
      <c r="X394" s="2" t="str">
        <f>TEXT(SalesDataTable[[#This Row],[Order Date]],"mmm")</f>
        <v>Mar</v>
      </c>
    </row>
    <row r="395" spans="1:24" ht="15.6">
      <c r="A395" s="6">
        <v>3953</v>
      </c>
      <c r="B395" s="7">
        <v>46101</v>
      </c>
      <c r="C395" s="8">
        <f>YEAR(SalesDataTable[[#This Row],[Order Date]])</f>
        <v>2026</v>
      </c>
      <c r="D395" s="9" t="str">
        <f>"Q" &amp;ROUNDUP(MONTH(SalesDataTable[[#This Row],[Order Date]]),0)</f>
        <v>Q3</v>
      </c>
      <c r="E395" s="9">
        <f>MONTH(SalesDataTable[[#This Row],[Order Date]])</f>
        <v>3</v>
      </c>
      <c r="F395" s="8" t="str">
        <f>TEXT(SalesDataTable[[#This Row],[Order Date]],"mmm")</f>
        <v>Mar</v>
      </c>
      <c r="G395" s="8" t="s">
        <v>6</v>
      </c>
      <c r="H395" s="8" t="s">
        <v>49</v>
      </c>
      <c r="I395" s="8" t="s">
        <v>2</v>
      </c>
      <c r="J395" s="8" t="s">
        <v>13</v>
      </c>
      <c r="K395" s="8" t="s">
        <v>34</v>
      </c>
      <c r="L395" s="8" t="s">
        <v>38</v>
      </c>
      <c r="M395" s="3">
        <v>1</v>
      </c>
      <c r="N395" s="10">
        <v>120.63</v>
      </c>
      <c r="O395" s="11">
        <v>0</v>
      </c>
      <c r="P395" s="10">
        <v>70.28</v>
      </c>
      <c r="Q395" s="10">
        <f t="shared" si="24"/>
        <v>120.63</v>
      </c>
      <c r="R395" s="10">
        <f t="shared" si="25"/>
        <v>70.28</v>
      </c>
      <c r="S395" s="10">
        <f t="shared" si="26"/>
        <v>50.349999999999994</v>
      </c>
      <c r="T395" s="2">
        <f t="shared" si="27"/>
        <v>0.41739202520102792</v>
      </c>
      <c r="U395" s="3">
        <f>YEAR(SalesDataTable[[#This Row],[Order Date]])</f>
        <v>2026</v>
      </c>
      <c r="V395" s="2" t="str">
        <f>"Q"&amp;ROUNDUP(MONTH(SalesDataTable[[#This Row],[Order Date]])/3,0)</f>
        <v>Q1</v>
      </c>
      <c r="W395" s="3">
        <f>MONTH(SalesDataTable[[#This Row],[Order Date]])</f>
        <v>3</v>
      </c>
      <c r="X395" s="2" t="str">
        <f>TEXT(SalesDataTable[[#This Row],[Order Date]],"mmm")</f>
        <v>Mar</v>
      </c>
    </row>
    <row r="396" spans="1:24" ht="15.6">
      <c r="A396" s="6">
        <v>4253</v>
      </c>
      <c r="B396" s="7">
        <v>46101</v>
      </c>
      <c r="C396" s="8">
        <f>YEAR(SalesDataTable[[#This Row],[Order Date]])</f>
        <v>2026</v>
      </c>
      <c r="D396" s="9" t="str">
        <f>"Q" &amp;ROUNDUP(MONTH(SalesDataTable[[#This Row],[Order Date]]),0)</f>
        <v>Q3</v>
      </c>
      <c r="E396" s="9">
        <f>MONTH(SalesDataTable[[#This Row],[Order Date]])</f>
        <v>3</v>
      </c>
      <c r="F396" s="8" t="str">
        <f>TEXT(SalesDataTable[[#This Row],[Order Date]],"mmm")</f>
        <v>Mar</v>
      </c>
      <c r="G396" s="8" t="s">
        <v>20</v>
      </c>
      <c r="H396" s="8" t="s">
        <v>47</v>
      </c>
      <c r="I396" s="8" t="s">
        <v>8</v>
      </c>
      <c r="J396" s="8" t="s">
        <v>13</v>
      </c>
      <c r="K396" s="8" t="s">
        <v>4</v>
      </c>
      <c r="L396" s="8" t="s">
        <v>5</v>
      </c>
      <c r="M396" s="3">
        <v>5</v>
      </c>
      <c r="N396" s="10">
        <v>82.64</v>
      </c>
      <c r="O396" s="11">
        <v>0.1</v>
      </c>
      <c r="P396" s="10">
        <v>43.52</v>
      </c>
      <c r="Q396" s="10">
        <f t="shared" si="24"/>
        <v>371.88</v>
      </c>
      <c r="R396" s="10">
        <f t="shared" si="25"/>
        <v>217.60000000000002</v>
      </c>
      <c r="S396" s="10">
        <f t="shared" si="26"/>
        <v>154.27999999999997</v>
      </c>
      <c r="T396" s="2">
        <f t="shared" si="27"/>
        <v>0.41486501021834993</v>
      </c>
      <c r="U396" s="3">
        <f>YEAR(SalesDataTable[[#This Row],[Order Date]])</f>
        <v>2026</v>
      </c>
      <c r="V396" s="2" t="str">
        <f>"Q"&amp;ROUNDUP(MONTH(SalesDataTable[[#This Row],[Order Date]])/3,0)</f>
        <v>Q1</v>
      </c>
      <c r="W396" s="3">
        <f>MONTH(SalesDataTable[[#This Row],[Order Date]])</f>
        <v>3</v>
      </c>
      <c r="X396" s="2" t="str">
        <f>TEXT(SalesDataTable[[#This Row],[Order Date]],"mmm")</f>
        <v>Mar</v>
      </c>
    </row>
    <row r="397" spans="1:24" ht="15.6">
      <c r="A397" s="6">
        <v>4952</v>
      </c>
      <c r="B397" s="7">
        <v>46101</v>
      </c>
      <c r="C397" s="8">
        <f>YEAR(SalesDataTable[[#This Row],[Order Date]])</f>
        <v>2026</v>
      </c>
      <c r="D397" s="9" t="str">
        <f>"Q" &amp;ROUNDUP(MONTH(SalesDataTable[[#This Row],[Order Date]]),0)</f>
        <v>Q3</v>
      </c>
      <c r="E397" s="9">
        <f>MONTH(SalesDataTable[[#This Row],[Order Date]])</f>
        <v>3</v>
      </c>
      <c r="F397" s="8" t="str">
        <f>TEXT(SalesDataTable[[#This Row],[Order Date]],"mmm")</f>
        <v>Mar</v>
      </c>
      <c r="G397" s="8" t="s">
        <v>6</v>
      </c>
      <c r="H397" s="8" t="s">
        <v>27</v>
      </c>
      <c r="I397" s="8" t="s">
        <v>2</v>
      </c>
      <c r="J397" s="8" t="s">
        <v>16</v>
      </c>
      <c r="K397" s="8" t="s">
        <v>9</v>
      </c>
      <c r="L397" s="8" t="s">
        <v>46</v>
      </c>
      <c r="M397" s="3">
        <v>2</v>
      </c>
      <c r="N397" s="10">
        <v>72.459999999999994</v>
      </c>
      <c r="O397" s="11">
        <v>0</v>
      </c>
      <c r="P397" s="10">
        <v>33.31</v>
      </c>
      <c r="Q397" s="10">
        <f t="shared" si="24"/>
        <v>144.91999999999999</v>
      </c>
      <c r="R397" s="10">
        <f t="shared" si="25"/>
        <v>66.62</v>
      </c>
      <c r="S397" s="10">
        <f t="shared" si="26"/>
        <v>78.299999999999983</v>
      </c>
      <c r="T397" s="2">
        <f t="shared" si="27"/>
        <v>0.54029809550096597</v>
      </c>
      <c r="U397" s="3">
        <f>YEAR(SalesDataTable[[#This Row],[Order Date]])</f>
        <v>2026</v>
      </c>
      <c r="V397" s="2" t="str">
        <f>"Q"&amp;ROUNDUP(MONTH(SalesDataTable[[#This Row],[Order Date]])/3,0)</f>
        <v>Q1</v>
      </c>
      <c r="W397" s="3">
        <f>MONTH(SalesDataTable[[#This Row],[Order Date]])</f>
        <v>3</v>
      </c>
      <c r="X397" s="2" t="str">
        <f>TEXT(SalesDataTable[[#This Row],[Order Date]],"mmm")</f>
        <v>Mar</v>
      </c>
    </row>
    <row r="398" spans="1:24" ht="15.6">
      <c r="A398" s="6">
        <v>5016</v>
      </c>
      <c r="B398" s="7">
        <v>46101</v>
      </c>
      <c r="C398" s="8">
        <f>YEAR(SalesDataTable[[#This Row],[Order Date]])</f>
        <v>2026</v>
      </c>
      <c r="D398" s="9" t="str">
        <f>"Q" &amp;ROUNDUP(MONTH(SalesDataTable[[#This Row],[Order Date]]),0)</f>
        <v>Q3</v>
      </c>
      <c r="E398" s="9">
        <f>MONTH(SalesDataTable[[#This Row],[Order Date]])</f>
        <v>3</v>
      </c>
      <c r="F398" s="8" t="str">
        <f>TEXT(SalesDataTable[[#This Row],[Order Date]],"mmm")</f>
        <v>Mar</v>
      </c>
      <c r="G398" s="8" t="s">
        <v>6</v>
      </c>
      <c r="H398" s="8" t="s">
        <v>43</v>
      </c>
      <c r="I398" s="8" t="s">
        <v>28</v>
      </c>
      <c r="J398" s="8" t="s">
        <v>13</v>
      </c>
      <c r="K398" s="8" t="s">
        <v>34</v>
      </c>
      <c r="L398" s="8" t="s">
        <v>35</v>
      </c>
      <c r="M398" s="3">
        <v>2</v>
      </c>
      <c r="N398" s="10">
        <v>40.659999999999997</v>
      </c>
      <c r="O398" s="11">
        <v>0.1</v>
      </c>
      <c r="P398" s="10">
        <v>14.63</v>
      </c>
      <c r="Q398" s="10">
        <f t="shared" si="24"/>
        <v>73.188000000000002</v>
      </c>
      <c r="R398" s="10">
        <f t="shared" si="25"/>
        <v>29.26</v>
      </c>
      <c r="S398" s="10">
        <f t="shared" si="26"/>
        <v>43.927999999999997</v>
      </c>
      <c r="T398" s="2">
        <f t="shared" si="27"/>
        <v>0.60020768431983385</v>
      </c>
      <c r="U398" s="3">
        <f>YEAR(SalesDataTable[[#This Row],[Order Date]])</f>
        <v>2026</v>
      </c>
      <c r="V398" s="2" t="str">
        <f>"Q"&amp;ROUNDUP(MONTH(SalesDataTable[[#This Row],[Order Date]])/3,0)</f>
        <v>Q1</v>
      </c>
      <c r="W398" s="3">
        <f>MONTH(SalesDataTable[[#This Row],[Order Date]])</f>
        <v>3</v>
      </c>
      <c r="X398" s="2" t="str">
        <f>TEXT(SalesDataTable[[#This Row],[Order Date]],"mmm")</f>
        <v>Mar</v>
      </c>
    </row>
    <row r="399" spans="1:24" ht="15.6">
      <c r="A399" s="6">
        <v>839</v>
      </c>
      <c r="B399" s="7">
        <v>46102</v>
      </c>
      <c r="C399" s="8">
        <f>YEAR(SalesDataTable[[#This Row],[Order Date]])</f>
        <v>2026</v>
      </c>
      <c r="D399" s="9" t="str">
        <f>"Q" &amp;ROUNDUP(MONTH(SalesDataTable[[#This Row],[Order Date]]),0)</f>
        <v>Q3</v>
      </c>
      <c r="E399" s="9">
        <f>MONTH(SalesDataTable[[#This Row],[Order Date]])</f>
        <v>3</v>
      </c>
      <c r="F399" s="8" t="str">
        <f>TEXT(SalesDataTable[[#This Row],[Order Date]],"mmm")</f>
        <v>Mar</v>
      </c>
      <c r="G399" s="8" t="s">
        <v>6</v>
      </c>
      <c r="H399" s="8" t="s">
        <v>43</v>
      </c>
      <c r="I399" s="8" t="s">
        <v>28</v>
      </c>
      <c r="J399" s="8" t="s">
        <v>13</v>
      </c>
      <c r="K399" s="8" t="s">
        <v>4</v>
      </c>
      <c r="L399" s="8" t="s">
        <v>26</v>
      </c>
      <c r="M399" s="3">
        <v>1</v>
      </c>
      <c r="N399" s="10">
        <v>40.5</v>
      </c>
      <c r="O399" s="11">
        <v>0.05</v>
      </c>
      <c r="P399" s="10">
        <v>17.16</v>
      </c>
      <c r="Q399" s="10">
        <f t="shared" si="24"/>
        <v>38.475000000000001</v>
      </c>
      <c r="R399" s="10">
        <f t="shared" si="25"/>
        <v>17.16</v>
      </c>
      <c r="S399" s="10">
        <f t="shared" si="26"/>
        <v>21.315000000000001</v>
      </c>
      <c r="T399" s="2">
        <f t="shared" si="27"/>
        <v>0.55399610136452238</v>
      </c>
      <c r="U399" s="3">
        <f>YEAR(SalesDataTable[[#This Row],[Order Date]])</f>
        <v>2026</v>
      </c>
      <c r="V399" s="2" t="str">
        <f>"Q"&amp;ROUNDUP(MONTH(SalesDataTable[[#This Row],[Order Date]])/3,0)</f>
        <v>Q1</v>
      </c>
      <c r="W399" s="3">
        <f>MONTH(SalesDataTable[[#This Row],[Order Date]])</f>
        <v>3</v>
      </c>
      <c r="X399" s="2" t="str">
        <f>TEXT(SalesDataTable[[#This Row],[Order Date]],"mmm")</f>
        <v>Mar</v>
      </c>
    </row>
    <row r="400" spans="1:24" ht="15.6">
      <c r="A400" s="6">
        <v>1382</v>
      </c>
      <c r="B400" s="7">
        <v>46102</v>
      </c>
      <c r="C400" s="8">
        <f>YEAR(SalesDataTable[[#This Row],[Order Date]])</f>
        <v>2026</v>
      </c>
      <c r="D400" s="9" t="str">
        <f>"Q" &amp;ROUNDUP(MONTH(SalesDataTable[[#This Row],[Order Date]]),0)</f>
        <v>Q3</v>
      </c>
      <c r="E400" s="9">
        <f>MONTH(SalesDataTable[[#This Row],[Order Date]])</f>
        <v>3</v>
      </c>
      <c r="F400" s="8" t="str">
        <f>TEXT(SalesDataTable[[#This Row],[Order Date]],"mmm")</f>
        <v>Mar</v>
      </c>
      <c r="G400" s="8" t="s">
        <v>11</v>
      </c>
      <c r="H400" s="8" t="s">
        <v>12</v>
      </c>
      <c r="I400" s="8" t="s">
        <v>2</v>
      </c>
      <c r="J400" s="8" t="s">
        <v>16</v>
      </c>
      <c r="K400" s="8" t="s">
        <v>9</v>
      </c>
      <c r="L400" s="8" t="s">
        <v>46</v>
      </c>
      <c r="M400" s="3">
        <v>1</v>
      </c>
      <c r="N400" s="10">
        <v>72.16</v>
      </c>
      <c r="O400" s="11">
        <v>0</v>
      </c>
      <c r="P400" s="10">
        <v>33.11</v>
      </c>
      <c r="Q400" s="10">
        <f t="shared" si="24"/>
        <v>72.16</v>
      </c>
      <c r="R400" s="10">
        <f t="shared" si="25"/>
        <v>33.11</v>
      </c>
      <c r="S400" s="10">
        <f t="shared" si="26"/>
        <v>39.049999999999997</v>
      </c>
      <c r="T400" s="2">
        <f t="shared" si="27"/>
        <v>0.54115853658536583</v>
      </c>
      <c r="U400" s="3">
        <f>YEAR(SalesDataTable[[#This Row],[Order Date]])</f>
        <v>2026</v>
      </c>
      <c r="V400" s="2" t="str">
        <f>"Q"&amp;ROUNDUP(MONTH(SalesDataTable[[#This Row],[Order Date]])/3,0)</f>
        <v>Q1</v>
      </c>
      <c r="W400" s="3">
        <f>MONTH(SalesDataTable[[#This Row],[Order Date]])</f>
        <v>3</v>
      </c>
      <c r="X400" s="2" t="str">
        <f>TEXT(SalesDataTable[[#This Row],[Order Date]],"mmm")</f>
        <v>Mar</v>
      </c>
    </row>
    <row r="401" spans="1:24" ht="15.6">
      <c r="A401" s="6">
        <v>1452</v>
      </c>
      <c r="B401" s="7">
        <v>46102</v>
      </c>
      <c r="C401" s="8">
        <f>YEAR(SalesDataTable[[#This Row],[Order Date]])</f>
        <v>2026</v>
      </c>
      <c r="D401" s="9" t="str">
        <f>"Q" &amp;ROUNDUP(MONTH(SalesDataTable[[#This Row],[Order Date]]),0)</f>
        <v>Q3</v>
      </c>
      <c r="E401" s="9">
        <f>MONTH(SalesDataTable[[#This Row],[Order Date]])</f>
        <v>3</v>
      </c>
      <c r="F401" s="8" t="str">
        <f>TEXT(SalesDataTable[[#This Row],[Order Date]],"mmm")</f>
        <v>Mar</v>
      </c>
      <c r="G401" s="8" t="s">
        <v>11</v>
      </c>
      <c r="H401" s="8" t="s">
        <v>25</v>
      </c>
      <c r="I401" s="8" t="s">
        <v>28</v>
      </c>
      <c r="J401" s="8" t="s">
        <v>16</v>
      </c>
      <c r="K401" s="8" t="s">
        <v>14</v>
      </c>
      <c r="L401" s="8" t="s">
        <v>48</v>
      </c>
      <c r="M401" s="3">
        <v>1</v>
      </c>
      <c r="N401" s="10">
        <v>161.93</v>
      </c>
      <c r="O401" s="11">
        <v>0.15</v>
      </c>
      <c r="P401" s="10">
        <v>87.5</v>
      </c>
      <c r="Q401" s="10">
        <f t="shared" si="24"/>
        <v>137.6405</v>
      </c>
      <c r="R401" s="10">
        <f t="shared" si="25"/>
        <v>87.5</v>
      </c>
      <c r="S401" s="10">
        <f t="shared" si="26"/>
        <v>50.140500000000003</v>
      </c>
      <c r="T401" s="2">
        <f t="shared" si="27"/>
        <v>0.36428594781332529</v>
      </c>
      <c r="U401" s="3">
        <f>YEAR(SalesDataTable[[#This Row],[Order Date]])</f>
        <v>2026</v>
      </c>
      <c r="V401" s="2" t="str">
        <f>"Q"&amp;ROUNDUP(MONTH(SalesDataTable[[#This Row],[Order Date]])/3,0)</f>
        <v>Q1</v>
      </c>
      <c r="W401" s="3">
        <f>MONTH(SalesDataTable[[#This Row],[Order Date]])</f>
        <v>3</v>
      </c>
      <c r="X401" s="2" t="str">
        <f>TEXT(SalesDataTable[[#This Row],[Order Date]],"mmm")</f>
        <v>Mar</v>
      </c>
    </row>
    <row r="402" spans="1:24" ht="15.6">
      <c r="A402" s="6">
        <v>1845</v>
      </c>
      <c r="B402" s="7">
        <v>46102</v>
      </c>
      <c r="C402" s="8">
        <f>YEAR(SalesDataTable[[#This Row],[Order Date]])</f>
        <v>2026</v>
      </c>
      <c r="D402" s="9" t="str">
        <f>"Q" &amp;ROUNDUP(MONTH(SalesDataTable[[#This Row],[Order Date]]),0)</f>
        <v>Q3</v>
      </c>
      <c r="E402" s="9">
        <f>MONTH(SalesDataTable[[#This Row],[Order Date]])</f>
        <v>3</v>
      </c>
      <c r="F402" s="8" t="str">
        <f>TEXT(SalesDataTable[[#This Row],[Order Date]],"mmm")</f>
        <v>Mar</v>
      </c>
      <c r="G402" s="8" t="s">
        <v>0</v>
      </c>
      <c r="H402" s="8" t="s">
        <v>36</v>
      </c>
      <c r="I402" s="8" t="s">
        <v>2</v>
      </c>
      <c r="J402" s="8" t="s">
        <v>3</v>
      </c>
      <c r="K402" s="8" t="s">
        <v>23</v>
      </c>
      <c r="L402" s="8" t="s">
        <v>24</v>
      </c>
      <c r="M402" s="3">
        <v>3</v>
      </c>
      <c r="N402" s="10">
        <v>348.54</v>
      </c>
      <c r="O402" s="11">
        <v>0.1</v>
      </c>
      <c r="P402" s="10">
        <v>200.3</v>
      </c>
      <c r="Q402" s="10">
        <f t="shared" si="24"/>
        <v>941.05800000000011</v>
      </c>
      <c r="R402" s="10">
        <f t="shared" si="25"/>
        <v>600.90000000000009</v>
      </c>
      <c r="S402" s="10">
        <f t="shared" si="26"/>
        <v>340.15800000000002</v>
      </c>
      <c r="T402" s="2">
        <f t="shared" si="27"/>
        <v>0.36146337420222768</v>
      </c>
      <c r="U402" s="3">
        <f>YEAR(SalesDataTable[[#This Row],[Order Date]])</f>
        <v>2026</v>
      </c>
      <c r="V402" s="2" t="str">
        <f>"Q"&amp;ROUNDUP(MONTH(SalesDataTable[[#This Row],[Order Date]])/3,0)</f>
        <v>Q1</v>
      </c>
      <c r="W402" s="3">
        <f>MONTH(SalesDataTable[[#This Row],[Order Date]])</f>
        <v>3</v>
      </c>
      <c r="X402" s="2" t="str">
        <f>TEXT(SalesDataTable[[#This Row],[Order Date]],"mmm")</f>
        <v>Mar</v>
      </c>
    </row>
    <row r="403" spans="1:24" ht="15.6">
      <c r="A403" s="6">
        <v>3560</v>
      </c>
      <c r="B403" s="7">
        <v>46102</v>
      </c>
      <c r="C403" s="8">
        <f>YEAR(SalesDataTable[[#This Row],[Order Date]])</f>
        <v>2026</v>
      </c>
      <c r="D403" s="9" t="str">
        <f>"Q" &amp;ROUNDUP(MONTH(SalesDataTable[[#This Row],[Order Date]]),0)</f>
        <v>Q3</v>
      </c>
      <c r="E403" s="9">
        <f>MONTH(SalesDataTable[[#This Row],[Order Date]])</f>
        <v>3</v>
      </c>
      <c r="F403" s="8" t="str">
        <f>TEXT(SalesDataTable[[#This Row],[Order Date]],"mmm")</f>
        <v>Mar</v>
      </c>
      <c r="G403" s="8" t="s">
        <v>11</v>
      </c>
      <c r="H403" s="8" t="s">
        <v>52</v>
      </c>
      <c r="I403" s="8" t="s">
        <v>2</v>
      </c>
      <c r="J403" s="8" t="s">
        <v>3</v>
      </c>
      <c r="K403" s="8" t="s">
        <v>34</v>
      </c>
      <c r="L403" s="8" t="s">
        <v>45</v>
      </c>
      <c r="M403" s="3">
        <v>3</v>
      </c>
      <c r="N403" s="10">
        <v>50.46</v>
      </c>
      <c r="O403" s="11">
        <v>0.1</v>
      </c>
      <c r="P403" s="10">
        <v>21.9</v>
      </c>
      <c r="Q403" s="10">
        <f t="shared" si="24"/>
        <v>136.24199999999999</v>
      </c>
      <c r="R403" s="10">
        <f t="shared" si="25"/>
        <v>65.699999999999989</v>
      </c>
      <c r="S403" s="10">
        <f t="shared" si="26"/>
        <v>70.542000000000002</v>
      </c>
      <c r="T403" s="2">
        <f t="shared" si="27"/>
        <v>0.51776985070683057</v>
      </c>
      <c r="U403" s="3">
        <f>YEAR(SalesDataTable[[#This Row],[Order Date]])</f>
        <v>2026</v>
      </c>
      <c r="V403" s="2" t="str">
        <f>"Q"&amp;ROUNDUP(MONTH(SalesDataTable[[#This Row],[Order Date]])/3,0)</f>
        <v>Q1</v>
      </c>
      <c r="W403" s="3">
        <f>MONTH(SalesDataTable[[#This Row],[Order Date]])</f>
        <v>3</v>
      </c>
      <c r="X403" s="2" t="str">
        <f>TEXT(SalesDataTable[[#This Row],[Order Date]],"mmm")</f>
        <v>Mar</v>
      </c>
    </row>
    <row r="404" spans="1:24" ht="15.6">
      <c r="A404" s="6">
        <v>4059</v>
      </c>
      <c r="B404" s="7">
        <v>46102</v>
      </c>
      <c r="C404" s="8">
        <f>YEAR(SalesDataTable[[#This Row],[Order Date]])</f>
        <v>2026</v>
      </c>
      <c r="D404" s="9" t="str">
        <f>"Q" &amp;ROUNDUP(MONTH(SalesDataTable[[#This Row],[Order Date]]),0)</f>
        <v>Q3</v>
      </c>
      <c r="E404" s="9">
        <f>MONTH(SalesDataTable[[#This Row],[Order Date]])</f>
        <v>3</v>
      </c>
      <c r="F404" s="8" t="str">
        <f>TEXT(SalesDataTable[[#This Row],[Order Date]],"mmm")</f>
        <v>Mar</v>
      </c>
      <c r="G404" s="8" t="s">
        <v>20</v>
      </c>
      <c r="H404" s="8" t="s">
        <v>47</v>
      </c>
      <c r="I404" s="8" t="s">
        <v>28</v>
      </c>
      <c r="J404" s="8" t="s">
        <v>13</v>
      </c>
      <c r="K404" s="8" t="s">
        <v>23</v>
      </c>
      <c r="L404" s="8" t="s">
        <v>40</v>
      </c>
      <c r="M404" s="3">
        <v>1</v>
      </c>
      <c r="N404" s="10">
        <v>83.62</v>
      </c>
      <c r="O404" s="11">
        <v>0</v>
      </c>
      <c r="P404" s="10">
        <v>39.15</v>
      </c>
      <c r="Q404" s="10">
        <f t="shared" si="24"/>
        <v>83.62</v>
      </c>
      <c r="R404" s="10">
        <f t="shared" si="25"/>
        <v>39.15</v>
      </c>
      <c r="S404" s="10">
        <f t="shared" si="26"/>
        <v>44.470000000000006</v>
      </c>
      <c r="T404" s="2">
        <f t="shared" si="27"/>
        <v>0.53181057163358048</v>
      </c>
      <c r="U404" s="3">
        <f>YEAR(SalesDataTable[[#This Row],[Order Date]])</f>
        <v>2026</v>
      </c>
      <c r="V404" s="2" t="str">
        <f>"Q"&amp;ROUNDUP(MONTH(SalesDataTable[[#This Row],[Order Date]])/3,0)</f>
        <v>Q1</v>
      </c>
      <c r="W404" s="3">
        <f>MONTH(SalesDataTable[[#This Row],[Order Date]])</f>
        <v>3</v>
      </c>
      <c r="X404" s="2" t="str">
        <f>TEXT(SalesDataTable[[#This Row],[Order Date]],"mmm")</f>
        <v>Mar</v>
      </c>
    </row>
    <row r="405" spans="1:24" ht="15.6">
      <c r="A405" s="6">
        <v>4731</v>
      </c>
      <c r="B405" s="7">
        <v>46102</v>
      </c>
      <c r="C405" s="8">
        <f>YEAR(SalesDataTable[[#This Row],[Order Date]])</f>
        <v>2026</v>
      </c>
      <c r="D405" s="9" t="str">
        <f>"Q" &amp;ROUNDUP(MONTH(SalesDataTable[[#This Row],[Order Date]]),0)</f>
        <v>Q3</v>
      </c>
      <c r="E405" s="9">
        <f>MONTH(SalesDataTable[[#This Row],[Order Date]])</f>
        <v>3</v>
      </c>
      <c r="F405" s="8" t="str">
        <f>TEXT(SalesDataTable[[#This Row],[Order Date]],"mmm")</f>
        <v>Mar</v>
      </c>
      <c r="G405" s="8" t="s">
        <v>6</v>
      </c>
      <c r="H405" s="8" t="s">
        <v>43</v>
      </c>
      <c r="I405" s="8" t="s">
        <v>8</v>
      </c>
      <c r="J405" s="8" t="s">
        <v>16</v>
      </c>
      <c r="K405" s="8" t="s">
        <v>4</v>
      </c>
      <c r="L405" s="8" t="s">
        <v>22</v>
      </c>
      <c r="M405" s="3">
        <v>6</v>
      </c>
      <c r="N405" s="10">
        <v>51.07</v>
      </c>
      <c r="O405" s="11">
        <v>0.1</v>
      </c>
      <c r="P405" s="10">
        <v>22.68</v>
      </c>
      <c r="Q405" s="10">
        <f t="shared" si="24"/>
        <v>275.77800000000002</v>
      </c>
      <c r="R405" s="10">
        <f t="shared" si="25"/>
        <v>136.07999999999998</v>
      </c>
      <c r="S405" s="10">
        <f t="shared" si="26"/>
        <v>139.69800000000004</v>
      </c>
      <c r="T405" s="2">
        <f t="shared" si="27"/>
        <v>0.50655962404542798</v>
      </c>
      <c r="U405" s="3">
        <f>YEAR(SalesDataTable[[#This Row],[Order Date]])</f>
        <v>2026</v>
      </c>
      <c r="V405" s="2" t="str">
        <f>"Q"&amp;ROUNDUP(MONTH(SalesDataTable[[#This Row],[Order Date]])/3,0)</f>
        <v>Q1</v>
      </c>
      <c r="W405" s="3">
        <f>MONTH(SalesDataTable[[#This Row],[Order Date]])</f>
        <v>3</v>
      </c>
      <c r="X405" s="2" t="str">
        <f>TEXT(SalesDataTable[[#This Row],[Order Date]],"mmm")</f>
        <v>Mar</v>
      </c>
    </row>
    <row r="406" spans="1:24" ht="15.6">
      <c r="A406" s="6">
        <v>693</v>
      </c>
      <c r="B406" s="7">
        <v>46103</v>
      </c>
      <c r="C406" s="8">
        <f>YEAR(SalesDataTable[[#This Row],[Order Date]])</f>
        <v>2026</v>
      </c>
      <c r="D406" s="9" t="str">
        <f>"Q" &amp;ROUNDUP(MONTH(SalesDataTable[[#This Row],[Order Date]]),0)</f>
        <v>Q3</v>
      </c>
      <c r="E406" s="9">
        <f>MONTH(SalesDataTable[[#This Row],[Order Date]])</f>
        <v>3</v>
      </c>
      <c r="F406" s="8" t="str">
        <f>TEXT(SalesDataTable[[#This Row],[Order Date]],"mmm")</f>
        <v>Mar</v>
      </c>
      <c r="G406" s="8" t="s">
        <v>6</v>
      </c>
      <c r="H406" s="8" t="s">
        <v>41</v>
      </c>
      <c r="I406" s="8" t="s">
        <v>2</v>
      </c>
      <c r="J406" s="8" t="s">
        <v>13</v>
      </c>
      <c r="K406" s="8" t="s">
        <v>14</v>
      </c>
      <c r="L406" s="8" t="s">
        <v>32</v>
      </c>
      <c r="M406" s="3">
        <v>3</v>
      </c>
      <c r="N406" s="10">
        <v>47.02</v>
      </c>
      <c r="O406" s="11">
        <v>0.1</v>
      </c>
      <c r="P406" s="10">
        <v>17.989999999999998</v>
      </c>
      <c r="Q406" s="10">
        <f t="shared" si="24"/>
        <v>126.95400000000001</v>
      </c>
      <c r="R406" s="10">
        <f t="shared" si="25"/>
        <v>53.97</v>
      </c>
      <c r="S406" s="10">
        <f t="shared" si="26"/>
        <v>72.984000000000009</v>
      </c>
      <c r="T406" s="2">
        <f t="shared" si="27"/>
        <v>0.57488539155914742</v>
      </c>
      <c r="U406" s="3">
        <f>YEAR(SalesDataTable[[#This Row],[Order Date]])</f>
        <v>2026</v>
      </c>
      <c r="V406" s="2" t="str">
        <f>"Q"&amp;ROUNDUP(MONTH(SalesDataTable[[#This Row],[Order Date]])/3,0)</f>
        <v>Q1</v>
      </c>
      <c r="W406" s="3">
        <f>MONTH(SalesDataTable[[#This Row],[Order Date]])</f>
        <v>3</v>
      </c>
      <c r="X406" s="2" t="str">
        <f>TEXT(SalesDataTable[[#This Row],[Order Date]],"mmm")</f>
        <v>Mar</v>
      </c>
    </row>
    <row r="407" spans="1:24" ht="15.6">
      <c r="A407" s="6">
        <v>1672</v>
      </c>
      <c r="B407" s="7">
        <v>46103</v>
      </c>
      <c r="C407" s="8">
        <f>YEAR(SalesDataTable[[#This Row],[Order Date]])</f>
        <v>2026</v>
      </c>
      <c r="D407" s="9" t="str">
        <f>"Q" &amp;ROUNDUP(MONTH(SalesDataTable[[#This Row],[Order Date]]),0)</f>
        <v>Q3</v>
      </c>
      <c r="E407" s="9">
        <f>MONTH(SalesDataTable[[#This Row],[Order Date]])</f>
        <v>3</v>
      </c>
      <c r="F407" s="8" t="str">
        <f>TEXT(SalesDataTable[[#This Row],[Order Date]],"mmm")</f>
        <v>Mar</v>
      </c>
      <c r="G407" s="8" t="s">
        <v>11</v>
      </c>
      <c r="H407" s="8" t="s">
        <v>25</v>
      </c>
      <c r="I407" s="8" t="s">
        <v>28</v>
      </c>
      <c r="J407" s="8" t="s">
        <v>3</v>
      </c>
      <c r="K407" s="8" t="s">
        <v>14</v>
      </c>
      <c r="L407" s="8" t="s">
        <v>32</v>
      </c>
      <c r="M407" s="3">
        <v>1</v>
      </c>
      <c r="N407" s="10">
        <v>47.1</v>
      </c>
      <c r="O407" s="11">
        <v>0.05</v>
      </c>
      <c r="P407" s="10">
        <v>18.48</v>
      </c>
      <c r="Q407" s="10">
        <f t="shared" si="24"/>
        <v>44.744999999999997</v>
      </c>
      <c r="R407" s="10">
        <f t="shared" si="25"/>
        <v>18.48</v>
      </c>
      <c r="S407" s="10">
        <f t="shared" si="26"/>
        <v>26.264999999999997</v>
      </c>
      <c r="T407" s="2">
        <f t="shared" si="27"/>
        <v>0.58699296010727453</v>
      </c>
      <c r="U407" s="3">
        <f>YEAR(SalesDataTable[[#This Row],[Order Date]])</f>
        <v>2026</v>
      </c>
      <c r="V407" s="2" t="str">
        <f>"Q"&amp;ROUNDUP(MONTH(SalesDataTable[[#This Row],[Order Date]])/3,0)</f>
        <v>Q1</v>
      </c>
      <c r="W407" s="3">
        <f>MONTH(SalesDataTable[[#This Row],[Order Date]])</f>
        <v>3</v>
      </c>
      <c r="X407" s="2" t="str">
        <f>TEXT(SalesDataTable[[#This Row],[Order Date]],"mmm")</f>
        <v>Mar</v>
      </c>
    </row>
    <row r="408" spans="1:24" ht="15.6">
      <c r="A408" s="6">
        <v>2347</v>
      </c>
      <c r="B408" s="7">
        <v>46103</v>
      </c>
      <c r="C408" s="8">
        <f>YEAR(SalesDataTable[[#This Row],[Order Date]])</f>
        <v>2026</v>
      </c>
      <c r="D408" s="9" t="str">
        <f>"Q" &amp;ROUNDUP(MONTH(SalesDataTable[[#This Row],[Order Date]]),0)</f>
        <v>Q3</v>
      </c>
      <c r="E408" s="9">
        <f>MONTH(SalesDataTable[[#This Row],[Order Date]])</f>
        <v>3</v>
      </c>
      <c r="F408" s="8" t="str">
        <f>TEXT(SalesDataTable[[#This Row],[Order Date]],"mmm")</f>
        <v>Mar</v>
      </c>
      <c r="G408" s="8" t="s">
        <v>20</v>
      </c>
      <c r="H408" s="8" t="s">
        <v>47</v>
      </c>
      <c r="I408" s="8" t="s">
        <v>2</v>
      </c>
      <c r="J408" s="8" t="s">
        <v>3</v>
      </c>
      <c r="K408" s="8" t="s">
        <v>14</v>
      </c>
      <c r="L408" s="8" t="s">
        <v>44</v>
      </c>
      <c r="M408" s="3">
        <v>2</v>
      </c>
      <c r="N408" s="10">
        <v>131.38999999999999</v>
      </c>
      <c r="O408" s="11">
        <v>0</v>
      </c>
      <c r="P408" s="10">
        <v>66.91</v>
      </c>
      <c r="Q408" s="10">
        <f t="shared" si="24"/>
        <v>262.77999999999997</v>
      </c>
      <c r="R408" s="10">
        <f t="shared" si="25"/>
        <v>133.82</v>
      </c>
      <c r="S408" s="10">
        <f t="shared" si="26"/>
        <v>128.95999999999998</v>
      </c>
      <c r="T408" s="2">
        <f t="shared" si="27"/>
        <v>0.49075272090722277</v>
      </c>
      <c r="U408" s="3">
        <f>YEAR(SalesDataTable[[#This Row],[Order Date]])</f>
        <v>2026</v>
      </c>
      <c r="V408" s="2" t="str">
        <f>"Q"&amp;ROUNDUP(MONTH(SalesDataTable[[#This Row],[Order Date]])/3,0)</f>
        <v>Q1</v>
      </c>
      <c r="W408" s="3">
        <f>MONTH(SalesDataTable[[#This Row],[Order Date]])</f>
        <v>3</v>
      </c>
      <c r="X408" s="2" t="str">
        <f>TEXT(SalesDataTable[[#This Row],[Order Date]],"mmm")</f>
        <v>Mar</v>
      </c>
    </row>
    <row r="409" spans="1:24" ht="15.6">
      <c r="A409" s="6">
        <v>2582</v>
      </c>
      <c r="B409" s="7">
        <v>46103</v>
      </c>
      <c r="C409" s="8">
        <f>YEAR(SalesDataTable[[#This Row],[Order Date]])</f>
        <v>2026</v>
      </c>
      <c r="D409" s="9" t="str">
        <f>"Q" &amp;ROUNDUP(MONTH(SalesDataTable[[#This Row],[Order Date]]),0)</f>
        <v>Q3</v>
      </c>
      <c r="E409" s="9">
        <f>MONTH(SalesDataTable[[#This Row],[Order Date]])</f>
        <v>3</v>
      </c>
      <c r="F409" s="8" t="str">
        <f>TEXT(SalesDataTable[[#This Row],[Order Date]],"mmm")</f>
        <v>Mar</v>
      </c>
      <c r="G409" s="8" t="s">
        <v>6</v>
      </c>
      <c r="H409" s="8" t="s">
        <v>7</v>
      </c>
      <c r="I409" s="8" t="s">
        <v>28</v>
      </c>
      <c r="J409" s="8" t="s">
        <v>13</v>
      </c>
      <c r="K409" s="8" t="s">
        <v>34</v>
      </c>
      <c r="L409" s="8" t="s">
        <v>38</v>
      </c>
      <c r="M409" s="3">
        <v>1</v>
      </c>
      <c r="N409" s="10">
        <v>120.16</v>
      </c>
      <c r="O409" s="11">
        <v>0.15</v>
      </c>
      <c r="P409" s="10">
        <v>68.33</v>
      </c>
      <c r="Q409" s="10">
        <f t="shared" si="24"/>
        <v>102.136</v>
      </c>
      <c r="R409" s="10">
        <f t="shared" si="25"/>
        <v>68.33</v>
      </c>
      <c r="S409" s="10">
        <f t="shared" si="26"/>
        <v>33.805999999999997</v>
      </c>
      <c r="T409" s="2">
        <f t="shared" si="27"/>
        <v>0.33099005247904756</v>
      </c>
      <c r="U409" s="3">
        <f>YEAR(SalesDataTable[[#This Row],[Order Date]])</f>
        <v>2026</v>
      </c>
      <c r="V409" s="2" t="str">
        <f>"Q"&amp;ROUNDUP(MONTH(SalesDataTable[[#This Row],[Order Date]])/3,0)</f>
        <v>Q1</v>
      </c>
      <c r="W409" s="3">
        <f>MONTH(SalesDataTable[[#This Row],[Order Date]])</f>
        <v>3</v>
      </c>
      <c r="X409" s="2" t="str">
        <f>TEXT(SalesDataTable[[#This Row],[Order Date]],"mmm")</f>
        <v>Mar</v>
      </c>
    </row>
    <row r="410" spans="1:24" ht="15.6">
      <c r="A410" s="6">
        <v>2762</v>
      </c>
      <c r="B410" s="7">
        <v>46103</v>
      </c>
      <c r="C410" s="8">
        <f>YEAR(SalesDataTable[[#This Row],[Order Date]])</f>
        <v>2026</v>
      </c>
      <c r="D410" s="9" t="str">
        <f>"Q" &amp;ROUNDUP(MONTH(SalesDataTable[[#This Row],[Order Date]]),0)</f>
        <v>Q3</v>
      </c>
      <c r="E410" s="9">
        <f>MONTH(SalesDataTable[[#This Row],[Order Date]])</f>
        <v>3</v>
      </c>
      <c r="F410" s="8" t="str">
        <f>TEXT(SalesDataTable[[#This Row],[Order Date]],"mmm")</f>
        <v>Mar</v>
      </c>
      <c r="G410" s="8" t="s">
        <v>20</v>
      </c>
      <c r="H410" s="8" t="s">
        <v>33</v>
      </c>
      <c r="I410" s="8" t="s">
        <v>19</v>
      </c>
      <c r="J410" s="8" t="s">
        <v>3</v>
      </c>
      <c r="K410" s="8" t="s">
        <v>23</v>
      </c>
      <c r="L410" s="8" t="s">
        <v>29</v>
      </c>
      <c r="M410" s="3">
        <v>1</v>
      </c>
      <c r="N410" s="10">
        <v>196.48</v>
      </c>
      <c r="O410" s="11">
        <v>0</v>
      </c>
      <c r="P410" s="10">
        <v>101.29</v>
      </c>
      <c r="Q410" s="10">
        <f t="shared" si="24"/>
        <v>196.48</v>
      </c>
      <c r="R410" s="10">
        <f t="shared" si="25"/>
        <v>101.29</v>
      </c>
      <c r="S410" s="10">
        <f t="shared" si="26"/>
        <v>95.189999999999984</v>
      </c>
      <c r="T410" s="2">
        <f t="shared" si="27"/>
        <v>0.48447679153094458</v>
      </c>
      <c r="U410" s="3">
        <f>YEAR(SalesDataTable[[#This Row],[Order Date]])</f>
        <v>2026</v>
      </c>
      <c r="V410" s="2" t="str">
        <f>"Q"&amp;ROUNDUP(MONTH(SalesDataTable[[#This Row],[Order Date]])/3,0)</f>
        <v>Q1</v>
      </c>
      <c r="W410" s="3">
        <f>MONTH(SalesDataTable[[#This Row],[Order Date]])</f>
        <v>3</v>
      </c>
      <c r="X410" s="2" t="str">
        <f>TEXT(SalesDataTable[[#This Row],[Order Date]],"mmm")</f>
        <v>Mar</v>
      </c>
    </row>
    <row r="411" spans="1:24" ht="15.6">
      <c r="A411" s="6">
        <v>4090</v>
      </c>
      <c r="B411" s="7">
        <v>46103</v>
      </c>
      <c r="C411" s="8">
        <f>YEAR(SalesDataTable[[#This Row],[Order Date]])</f>
        <v>2026</v>
      </c>
      <c r="D411" s="9" t="str">
        <f>"Q" &amp;ROUNDUP(MONTH(SalesDataTable[[#This Row],[Order Date]]),0)</f>
        <v>Q3</v>
      </c>
      <c r="E411" s="9">
        <f>MONTH(SalesDataTable[[#This Row],[Order Date]])</f>
        <v>3</v>
      </c>
      <c r="F411" s="8" t="str">
        <f>TEXT(SalesDataTable[[#This Row],[Order Date]],"mmm")</f>
        <v>Mar</v>
      </c>
      <c r="G411" s="8" t="s">
        <v>6</v>
      </c>
      <c r="H411" s="8" t="s">
        <v>41</v>
      </c>
      <c r="I411" s="8" t="s">
        <v>28</v>
      </c>
      <c r="J411" s="8" t="s">
        <v>16</v>
      </c>
      <c r="K411" s="8" t="s">
        <v>14</v>
      </c>
      <c r="L411" s="8" t="s">
        <v>15</v>
      </c>
      <c r="M411" s="3">
        <v>1</v>
      </c>
      <c r="N411" s="10">
        <v>36.520000000000003</v>
      </c>
      <c r="O411" s="11">
        <v>0</v>
      </c>
      <c r="P411" s="10">
        <v>13.96</v>
      </c>
      <c r="Q411" s="10">
        <f t="shared" si="24"/>
        <v>36.520000000000003</v>
      </c>
      <c r="R411" s="10">
        <f t="shared" si="25"/>
        <v>13.96</v>
      </c>
      <c r="S411" s="10">
        <f t="shared" si="26"/>
        <v>22.560000000000002</v>
      </c>
      <c r="T411" s="2">
        <f t="shared" si="27"/>
        <v>0.61774370208105145</v>
      </c>
      <c r="U411" s="3">
        <f>YEAR(SalesDataTable[[#This Row],[Order Date]])</f>
        <v>2026</v>
      </c>
      <c r="V411" s="2" t="str">
        <f>"Q"&amp;ROUNDUP(MONTH(SalesDataTable[[#This Row],[Order Date]])/3,0)</f>
        <v>Q1</v>
      </c>
      <c r="W411" s="3">
        <f>MONTH(SalesDataTable[[#This Row],[Order Date]])</f>
        <v>3</v>
      </c>
      <c r="X411" s="2" t="str">
        <f>TEXT(SalesDataTable[[#This Row],[Order Date]],"mmm")</f>
        <v>Mar</v>
      </c>
    </row>
    <row r="412" spans="1:24" ht="15.6">
      <c r="A412" s="6">
        <v>4491</v>
      </c>
      <c r="B412" s="7">
        <v>46103</v>
      </c>
      <c r="C412" s="8">
        <f>YEAR(SalesDataTable[[#This Row],[Order Date]])</f>
        <v>2026</v>
      </c>
      <c r="D412" s="9" t="str">
        <f>"Q" &amp;ROUNDUP(MONTH(SalesDataTable[[#This Row],[Order Date]]),0)</f>
        <v>Q3</v>
      </c>
      <c r="E412" s="9">
        <f>MONTH(SalesDataTable[[#This Row],[Order Date]])</f>
        <v>3</v>
      </c>
      <c r="F412" s="8" t="str">
        <f>TEXT(SalesDataTable[[#This Row],[Order Date]],"mmm")</f>
        <v>Mar</v>
      </c>
      <c r="G412" s="8" t="s">
        <v>6</v>
      </c>
      <c r="H412" s="8" t="s">
        <v>43</v>
      </c>
      <c r="I412" s="8" t="s">
        <v>19</v>
      </c>
      <c r="J412" s="8" t="s">
        <v>16</v>
      </c>
      <c r="K412" s="8" t="s">
        <v>34</v>
      </c>
      <c r="L412" s="8" t="s">
        <v>45</v>
      </c>
      <c r="M412" s="3">
        <v>4</v>
      </c>
      <c r="N412" s="10">
        <v>49.71</v>
      </c>
      <c r="O412" s="11">
        <v>0.1</v>
      </c>
      <c r="P412" s="10">
        <v>22.46</v>
      </c>
      <c r="Q412" s="10">
        <f t="shared" si="24"/>
        <v>178.95600000000002</v>
      </c>
      <c r="R412" s="10">
        <f t="shared" si="25"/>
        <v>89.84</v>
      </c>
      <c r="S412" s="10">
        <f t="shared" si="26"/>
        <v>89.116000000000014</v>
      </c>
      <c r="T412" s="2">
        <f t="shared" si="27"/>
        <v>0.49797715639598561</v>
      </c>
      <c r="U412" s="3">
        <f>YEAR(SalesDataTable[[#This Row],[Order Date]])</f>
        <v>2026</v>
      </c>
      <c r="V412" s="2" t="str">
        <f>"Q"&amp;ROUNDUP(MONTH(SalesDataTable[[#This Row],[Order Date]])/3,0)</f>
        <v>Q1</v>
      </c>
      <c r="W412" s="3">
        <f>MONTH(SalesDataTable[[#This Row],[Order Date]])</f>
        <v>3</v>
      </c>
      <c r="X412" s="2" t="str">
        <f>TEXT(SalesDataTable[[#This Row],[Order Date]],"mmm")</f>
        <v>Mar</v>
      </c>
    </row>
    <row r="413" spans="1:24" ht="15.6">
      <c r="A413" s="6">
        <v>4678</v>
      </c>
      <c r="B413" s="7">
        <v>46103</v>
      </c>
      <c r="C413" s="8">
        <f>YEAR(SalesDataTable[[#This Row],[Order Date]])</f>
        <v>2026</v>
      </c>
      <c r="D413" s="9" t="str">
        <f>"Q" &amp;ROUNDUP(MONTH(SalesDataTable[[#This Row],[Order Date]]),0)</f>
        <v>Q3</v>
      </c>
      <c r="E413" s="9">
        <f>MONTH(SalesDataTable[[#This Row],[Order Date]])</f>
        <v>3</v>
      </c>
      <c r="F413" s="8" t="str">
        <f>TEXT(SalesDataTable[[#This Row],[Order Date]],"mmm")</f>
        <v>Mar</v>
      </c>
      <c r="G413" s="8" t="s">
        <v>0</v>
      </c>
      <c r="H413" s="8" t="s">
        <v>1</v>
      </c>
      <c r="I413" s="8" t="s">
        <v>2</v>
      </c>
      <c r="J413" s="8" t="s">
        <v>3</v>
      </c>
      <c r="K413" s="8" t="s">
        <v>23</v>
      </c>
      <c r="L413" s="8" t="s">
        <v>40</v>
      </c>
      <c r="M413" s="3">
        <v>1</v>
      </c>
      <c r="N413" s="10">
        <v>81.209999999999994</v>
      </c>
      <c r="O413" s="11">
        <v>0.05</v>
      </c>
      <c r="P413" s="10">
        <v>40.44</v>
      </c>
      <c r="Q413" s="10">
        <f t="shared" si="24"/>
        <v>77.149499999999989</v>
      </c>
      <c r="R413" s="10">
        <f t="shared" si="25"/>
        <v>40.44</v>
      </c>
      <c r="S413" s="10">
        <f t="shared" si="26"/>
        <v>36.709499999999991</v>
      </c>
      <c r="T413" s="2">
        <f t="shared" si="27"/>
        <v>0.47582291524896464</v>
      </c>
      <c r="U413" s="3">
        <f>YEAR(SalesDataTable[[#This Row],[Order Date]])</f>
        <v>2026</v>
      </c>
      <c r="V413" s="2" t="str">
        <f>"Q"&amp;ROUNDUP(MONTH(SalesDataTable[[#This Row],[Order Date]])/3,0)</f>
        <v>Q1</v>
      </c>
      <c r="W413" s="3">
        <f>MONTH(SalesDataTable[[#This Row],[Order Date]])</f>
        <v>3</v>
      </c>
      <c r="X413" s="2" t="str">
        <f>TEXT(SalesDataTable[[#This Row],[Order Date]],"mmm")</f>
        <v>Mar</v>
      </c>
    </row>
    <row r="414" spans="1:24" ht="15.6">
      <c r="A414" s="6">
        <v>1189</v>
      </c>
      <c r="B414" s="7">
        <v>46104</v>
      </c>
      <c r="C414" s="8">
        <f>YEAR(SalesDataTable[[#This Row],[Order Date]])</f>
        <v>2026</v>
      </c>
      <c r="D414" s="9" t="str">
        <f>"Q" &amp;ROUNDUP(MONTH(SalesDataTable[[#This Row],[Order Date]]),0)</f>
        <v>Q3</v>
      </c>
      <c r="E414" s="9">
        <f>MONTH(SalesDataTable[[#This Row],[Order Date]])</f>
        <v>3</v>
      </c>
      <c r="F414" s="8" t="str">
        <f>TEXT(SalesDataTable[[#This Row],[Order Date]],"mmm")</f>
        <v>Mar</v>
      </c>
      <c r="G414" s="8" t="s">
        <v>20</v>
      </c>
      <c r="H414" s="8" t="s">
        <v>47</v>
      </c>
      <c r="I414" s="8" t="s">
        <v>2</v>
      </c>
      <c r="J414" s="8" t="s">
        <v>13</v>
      </c>
      <c r="K414" s="8" t="s">
        <v>4</v>
      </c>
      <c r="L414" s="8" t="s">
        <v>30</v>
      </c>
      <c r="M414" s="3">
        <v>2</v>
      </c>
      <c r="N414" s="10">
        <v>103.22</v>
      </c>
      <c r="O414" s="11">
        <v>0</v>
      </c>
      <c r="P414" s="10">
        <v>51.33</v>
      </c>
      <c r="Q414" s="10">
        <f t="shared" si="24"/>
        <v>206.44</v>
      </c>
      <c r="R414" s="10">
        <f t="shared" si="25"/>
        <v>102.66</v>
      </c>
      <c r="S414" s="10">
        <f t="shared" si="26"/>
        <v>103.78</v>
      </c>
      <c r="T414" s="2">
        <f t="shared" si="27"/>
        <v>0.50271265258670805</v>
      </c>
      <c r="U414" s="3">
        <f>YEAR(SalesDataTable[[#This Row],[Order Date]])</f>
        <v>2026</v>
      </c>
      <c r="V414" s="2" t="str">
        <f>"Q"&amp;ROUNDUP(MONTH(SalesDataTable[[#This Row],[Order Date]])/3,0)</f>
        <v>Q1</v>
      </c>
      <c r="W414" s="3">
        <f>MONTH(SalesDataTable[[#This Row],[Order Date]])</f>
        <v>3</v>
      </c>
      <c r="X414" s="2" t="str">
        <f>TEXT(SalesDataTable[[#This Row],[Order Date]],"mmm")</f>
        <v>Mar</v>
      </c>
    </row>
    <row r="415" spans="1:24" ht="15.6">
      <c r="A415" s="6">
        <v>1590</v>
      </c>
      <c r="B415" s="7">
        <v>46104</v>
      </c>
      <c r="C415" s="8">
        <f>YEAR(SalesDataTable[[#This Row],[Order Date]])</f>
        <v>2026</v>
      </c>
      <c r="D415" s="9" t="str">
        <f>"Q" &amp;ROUNDUP(MONTH(SalesDataTable[[#This Row],[Order Date]]),0)</f>
        <v>Q3</v>
      </c>
      <c r="E415" s="9">
        <f>MONTH(SalesDataTable[[#This Row],[Order Date]])</f>
        <v>3</v>
      </c>
      <c r="F415" s="8" t="str">
        <f>TEXT(SalesDataTable[[#This Row],[Order Date]],"mmm")</f>
        <v>Mar</v>
      </c>
      <c r="G415" s="8" t="s">
        <v>0</v>
      </c>
      <c r="H415" s="8" t="s">
        <v>50</v>
      </c>
      <c r="I415" s="8" t="s">
        <v>28</v>
      </c>
      <c r="J415" s="8" t="s">
        <v>13</v>
      </c>
      <c r="K415" s="8" t="s">
        <v>9</v>
      </c>
      <c r="L415" s="8" t="s">
        <v>37</v>
      </c>
      <c r="M415" s="3">
        <v>1</v>
      </c>
      <c r="N415" s="10">
        <v>153.47</v>
      </c>
      <c r="O415" s="11">
        <v>0</v>
      </c>
      <c r="P415" s="10">
        <v>78.19</v>
      </c>
      <c r="Q415" s="10">
        <f t="shared" si="24"/>
        <v>153.47</v>
      </c>
      <c r="R415" s="10">
        <f t="shared" si="25"/>
        <v>78.19</v>
      </c>
      <c r="S415" s="10">
        <f t="shared" si="26"/>
        <v>75.28</v>
      </c>
      <c r="T415" s="2">
        <f t="shared" si="27"/>
        <v>0.49051931973675639</v>
      </c>
      <c r="U415" s="3">
        <f>YEAR(SalesDataTable[[#This Row],[Order Date]])</f>
        <v>2026</v>
      </c>
      <c r="V415" s="2" t="str">
        <f>"Q"&amp;ROUNDUP(MONTH(SalesDataTable[[#This Row],[Order Date]])/3,0)</f>
        <v>Q1</v>
      </c>
      <c r="W415" s="3">
        <f>MONTH(SalesDataTable[[#This Row],[Order Date]])</f>
        <v>3</v>
      </c>
      <c r="X415" s="2" t="str">
        <f>TEXT(SalesDataTable[[#This Row],[Order Date]],"mmm")</f>
        <v>Mar</v>
      </c>
    </row>
    <row r="416" spans="1:24" ht="15.6">
      <c r="A416" s="6">
        <v>2309</v>
      </c>
      <c r="B416" s="7">
        <v>46104</v>
      </c>
      <c r="C416" s="8">
        <f>YEAR(SalesDataTable[[#This Row],[Order Date]])</f>
        <v>2026</v>
      </c>
      <c r="D416" s="9" t="str">
        <f>"Q" &amp;ROUNDUP(MONTH(SalesDataTable[[#This Row],[Order Date]]),0)</f>
        <v>Q3</v>
      </c>
      <c r="E416" s="9">
        <f>MONTH(SalesDataTable[[#This Row],[Order Date]])</f>
        <v>3</v>
      </c>
      <c r="F416" s="8" t="str">
        <f>TEXT(SalesDataTable[[#This Row],[Order Date]],"mmm")</f>
        <v>Mar</v>
      </c>
      <c r="G416" s="8" t="s">
        <v>20</v>
      </c>
      <c r="H416" s="8" t="s">
        <v>31</v>
      </c>
      <c r="I416" s="8" t="s">
        <v>2</v>
      </c>
      <c r="J416" s="8" t="s">
        <v>3</v>
      </c>
      <c r="K416" s="8" t="s">
        <v>23</v>
      </c>
      <c r="L416" s="8" t="s">
        <v>29</v>
      </c>
      <c r="M416" s="3">
        <v>6</v>
      </c>
      <c r="N416" s="10">
        <v>199.75</v>
      </c>
      <c r="O416" s="11">
        <v>0</v>
      </c>
      <c r="P416" s="10">
        <v>105.84</v>
      </c>
      <c r="Q416" s="10">
        <f t="shared" si="24"/>
        <v>1198.5</v>
      </c>
      <c r="R416" s="10">
        <f t="shared" si="25"/>
        <v>635.04</v>
      </c>
      <c r="S416" s="10">
        <f t="shared" si="26"/>
        <v>563.46</v>
      </c>
      <c r="T416" s="2">
        <f t="shared" si="27"/>
        <v>0.47013767209011265</v>
      </c>
      <c r="U416" s="3">
        <f>YEAR(SalesDataTable[[#This Row],[Order Date]])</f>
        <v>2026</v>
      </c>
      <c r="V416" s="2" t="str">
        <f>"Q"&amp;ROUNDUP(MONTH(SalesDataTable[[#This Row],[Order Date]])/3,0)</f>
        <v>Q1</v>
      </c>
      <c r="W416" s="3">
        <f>MONTH(SalesDataTable[[#This Row],[Order Date]])</f>
        <v>3</v>
      </c>
      <c r="X416" s="2" t="str">
        <f>TEXT(SalesDataTable[[#This Row],[Order Date]],"mmm")</f>
        <v>Mar</v>
      </c>
    </row>
    <row r="417" spans="1:24" ht="15.6">
      <c r="A417" s="6">
        <v>3628</v>
      </c>
      <c r="B417" s="7">
        <v>46104</v>
      </c>
      <c r="C417" s="8">
        <f>YEAR(SalesDataTable[[#This Row],[Order Date]])</f>
        <v>2026</v>
      </c>
      <c r="D417" s="9" t="str">
        <f>"Q" &amp;ROUNDUP(MONTH(SalesDataTable[[#This Row],[Order Date]]),0)</f>
        <v>Q3</v>
      </c>
      <c r="E417" s="9">
        <f>MONTH(SalesDataTable[[#This Row],[Order Date]])</f>
        <v>3</v>
      </c>
      <c r="F417" s="8" t="str">
        <f>TEXT(SalesDataTable[[#This Row],[Order Date]],"mmm")</f>
        <v>Mar</v>
      </c>
      <c r="G417" s="8" t="s">
        <v>6</v>
      </c>
      <c r="H417" s="8" t="s">
        <v>43</v>
      </c>
      <c r="I417" s="8" t="s">
        <v>28</v>
      </c>
      <c r="J417" s="8" t="s">
        <v>13</v>
      </c>
      <c r="K417" s="8" t="s">
        <v>14</v>
      </c>
      <c r="L417" s="8" t="s">
        <v>32</v>
      </c>
      <c r="M417" s="3">
        <v>1</v>
      </c>
      <c r="N417" s="10">
        <v>45.84</v>
      </c>
      <c r="O417" s="11">
        <v>0</v>
      </c>
      <c r="P417" s="10">
        <v>18.079999999999998</v>
      </c>
      <c r="Q417" s="10">
        <f t="shared" si="24"/>
        <v>45.84</v>
      </c>
      <c r="R417" s="10">
        <f t="shared" si="25"/>
        <v>18.079999999999998</v>
      </c>
      <c r="S417" s="10">
        <f t="shared" si="26"/>
        <v>27.760000000000005</v>
      </c>
      <c r="T417" s="2">
        <f t="shared" si="27"/>
        <v>0.605584642233857</v>
      </c>
      <c r="U417" s="3">
        <f>YEAR(SalesDataTable[[#This Row],[Order Date]])</f>
        <v>2026</v>
      </c>
      <c r="V417" s="2" t="str">
        <f>"Q"&amp;ROUNDUP(MONTH(SalesDataTable[[#This Row],[Order Date]])/3,0)</f>
        <v>Q1</v>
      </c>
      <c r="W417" s="3">
        <f>MONTH(SalesDataTable[[#This Row],[Order Date]])</f>
        <v>3</v>
      </c>
      <c r="X417" s="2" t="str">
        <f>TEXT(SalesDataTable[[#This Row],[Order Date]],"mmm")</f>
        <v>Mar</v>
      </c>
    </row>
    <row r="418" spans="1:24" ht="15.6">
      <c r="A418" s="6">
        <v>3718</v>
      </c>
      <c r="B418" s="7">
        <v>46104</v>
      </c>
      <c r="C418" s="8">
        <f>YEAR(SalesDataTable[[#This Row],[Order Date]])</f>
        <v>2026</v>
      </c>
      <c r="D418" s="9" t="str">
        <f>"Q" &amp;ROUNDUP(MONTH(SalesDataTable[[#This Row],[Order Date]]),0)</f>
        <v>Q3</v>
      </c>
      <c r="E418" s="9">
        <f>MONTH(SalesDataTable[[#This Row],[Order Date]])</f>
        <v>3</v>
      </c>
      <c r="F418" s="8" t="str">
        <f>TEXT(SalesDataTable[[#This Row],[Order Date]],"mmm")</f>
        <v>Mar</v>
      </c>
      <c r="G418" s="8" t="s">
        <v>6</v>
      </c>
      <c r="H418" s="8" t="s">
        <v>43</v>
      </c>
      <c r="I418" s="8" t="s">
        <v>28</v>
      </c>
      <c r="J418" s="8" t="s">
        <v>13</v>
      </c>
      <c r="K418" s="8" t="s">
        <v>23</v>
      </c>
      <c r="L418" s="8" t="s">
        <v>51</v>
      </c>
      <c r="M418" s="3">
        <v>2</v>
      </c>
      <c r="N418" s="10">
        <v>122.07</v>
      </c>
      <c r="O418" s="11">
        <v>0.05</v>
      </c>
      <c r="P418" s="10">
        <v>59.16</v>
      </c>
      <c r="Q418" s="10">
        <f t="shared" si="24"/>
        <v>231.93299999999996</v>
      </c>
      <c r="R418" s="10">
        <f t="shared" si="25"/>
        <v>118.32</v>
      </c>
      <c r="S418" s="10">
        <f t="shared" si="26"/>
        <v>113.61299999999997</v>
      </c>
      <c r="T418" s="2">
        <f t="shared" si="27"/>
        <v>0.48985267297021118</v>
      </c>
      <c r="U418" s="3">
        <f>YEAR(SalesDataTable[[#This Row],[Order Date]])</f>
        <v>2026</v>
      </c>
      <c r="V418" s="2" t="str">
        <f>"Q"&amp;ROUNDUP(MONTH(SalesDataTable[[#This Row],[Order Date]])/3,0)</f>
        <v>Q1</v>
      </c>
      <c r="W418" s="3">
        <f>MONTH(SalesDataTable[[#This Row],[Order Date]])</f>
        <v>3</v>
      </c>
      <c r="X418" s="2" t="str">
        <f>TEXT(SalesDataTable[[#This Row],[Order Date]],"mmm")</f>
        <v>Mar</v>
      </c>
    </row>
    <row r="419" spans="1:24" ht="15.6">
      <c r="A419" s="6">
        <v>4198</v>
      </c>
      <c r="B419" s="7">
        <v>46104</v>
      </c>
      <c r="C419" s="8">
        <f>YEAR(SalesDataTable[[#This Row],[Order Date]])</f>
        <v>2026</v>
      </c>
      <c r="D419" s="9" t="str">
        <f>"Q" &amp;ROUNDUP(MONTH(SalesDataTable[[#This Row],[Order Date]]),0)</f>
        <v>Q3</v>
      </c>
      <c r="E419" s="9">
        <f>MONTH(SalesDataTable[[#This Row],[Order Date]])</f>
        <v>3</v>
      </c>
      <c r="F419" s="8" t="str">
        <f>TEXT(SalesDataTable[[#This Row],[Order Date]],"mmm")</f>
        <v>Mar</v>
      </c>
      <c r="G419" s="8" t="s">
        <v>6</v>
      </c>
      <c r="H419" s="8" t="s">
        <v>49</v>
      </c>
      <c r="I419" s="8" t="s">
        <v>28</v>
      </c>
      <c r="J419" s="8" t="s">
        <v>13</v>
      </c>
      <c r="K419" s="8" t="s">
        <v>34</v>
      </c>
      <c r="L419" s="8" t="s">
        <v>38</v>
      </c>
      <c r="M419" s="3">
        <v>3</v>
      </c>
      <c r="N419" s="10">
        <v>122.4</v>
      </c>
      <c r="O419" s="11">
        <v>0.15</v>
      </c>
      <c r="P419" s="10">
        <v>71.150000000000006</v>
      </c>
      <c r="Q419" s="10">
        <f t="shared" si="24"/>
        <v>312.12</v>
      </c>
      <c r="R419" s="10">
        <f t="shared" si="25"/>
        <v>213.45000000000002</v>
      </c>
      <c r="S419" s="10">
        <f t="shared" si="26"/>
        <v>98.669999999999987</v>
      </c>
      <c r="T419" s="2">
        <f t="shared" si="27"/>
        <v>0.31612841214917337</v>
      </c>
      <c r="U419" s="3">
        <f>YEAR(SalesDataTable[[#This Row],[Order Date]])</f>
        <v>2026</v>
      </c>
      <c r="V419" s="2" t="str">
        <f>"Q"&amp;ROUNDUP(MONTH(SalesDataTable[[#This Row],[Order Date]])/3,0)</f>
        <v>Q1</v>
      </c>
      <c r="W419" s="3">
        <f>MONTH(SalesDataTable[[#This Row],[Order Date]])</f>
        <v>3</v>
      </c>
      <c r="X419" s="2" t="str">
        <f>TEXT(SalesDataTable[[#This Row],[Order Date]],"mmm")</f>
        <v>Mar</v>
      </c>
    </row>
    <row r="420" spans="1:24" ht="15.6">
      <c r="A420" s="6">
        <v>4784</v>
      </c>
      <c r="B420" s="7">
        <v>46104</v>
      </c>
      <c r="C420" s="8">
        <f>YEAR(SalesDataTable[[#This Row],[Order Date]])</f>
        <v>2026</v>
      </c>
      <c r="D420" s="9" t="str">
        <f>"Q" &amp;ROUNDUP(MONTH(SalesDataTable[[#This Row],[Order Date]]),0)</f>
        <v>Q3</v>
      </c>
      <c r="E420" s="9">
        <f>MONTH(SalesDataTable[[#This Row],[Order Date]])</f>
        <v>3</v>
      </c>
      <c r="F420" s="8" t="str">
        <f>TEXT(SalesDataTable[[#This Row],[Order Date]],"mmm")</f>
        <v>Mar</v>
      </c>
      <c r="G420" s="8" t="s">
        <v>0</v>
      </c>
      <c r="H420" s="8" t="s">
        <v>50</v>
      </c>
      <c r="I420" s="8" t="s">
        <v>2</v>
      </c>
      <c r="J420" s="8" t="s">
        <v>13</v>
      </c>
      <c r="K420" s="8" t="s">
        <v>4</v>
      </c>
      <c r="L420" s="8" t="s">
        <v>30</v>
      </c>
      <c r="M420" s="3">
        <v>1</v>
      </c>
      <c r="N420" s="10">
        <v>101.43</v>
      </c>
      <c r="O420" s="11">
        <v>0</v>
      </c>
      <c r="P420" s="10">
        <v>51.78</v>
      </c>
      <c r="Q420" s="10">
        <f t="shared" si="24"/>
        <v>101.43</v>
      </c>
      <c r="R420" s="10">
        <f t="shared" si="25"/>
        <v>51.78</v>
      </c>
      <c r="S420" s="10">
        <f t="shared" si="26"/>
        <v>49.650000000000006</v>
      </c>
      <c r="T420" s="2">
        <f t="shared" si="27"/>
        <v>0.4895001478852411</v>
      </c>
      <c r="U420" s="3">
        <f>YEAR(SalesDataTable[[#This Row],[Order Date]])</f>
        <v>2026</v>
      </c>
      <c r="V420" s="2" t="str">
        <f>"Q"&amp;ROUNDUP(MONTH(SalesDataTable[[#This Row],[Order Date]])/3,0)</f>
        <v>Q1</v>
      </c>
      <c r="W420" s="3">
        <f>MONTH(SalesDataTable[[#This Row],[Order Date]])</f>
        <v>3</v>
      </c>
      <c r="X420" s="2" t="str">
        <f>TEXT(SalesDataTable[[#This Row],[Order Date]],"mmm")</f>
        <v>Mar</v>
      </c>
    </row>
    <row r="421" spans="1:24" ht="15.6">
      <c r="A421" s="6">
        <v>86</v>
      </c>
      <c r="B421" s="7">
        <v>46105</v>
      </c>
      <c r="C421" s="8">
        <f>YEAR(SalesDataTable[[#This Row],[Order Date]])</f>
        <v>2026</v>
      </c>
      <c r="D421" s="9" t="str">
        <f>"Q" &amp;ROUNDUP(MONTH(SalesDataTable[[#This Row],[Order Date]]),0)</f>
        <v>Q3</v>
      </c>
      <c r="E421" s="9">
        <f>MONTH(SalesDataTable[[#This Row],[Order Date]])</f>
        <v>3</v>
      </c>
      <c r="F421" s="8" t="str">
        <f>TEXT(SalesDataTable[[#This Row],[Order Date]],"mmm")</f>
        <v>Mar</v>
      </c>
      <c r="G421" s="8" t="s">
        <v>6</v>
      </c>
      <c r="H421" s="8" t="s">
        <v>43</v>
      </c>
      <c r="I421" s="8" t="s">
        <v>8</v>
      </c>
      <c r="J421" s="8" t="s">
        <v>16</v>
      </c>
      <c r="K421" s="8" t="s">
        <v>4</v>
      </c>
      <c r="L421" s="8" t="s">
        <v>30</v>
      </c>
      <c r="M421" s="3">
        <v>8</v>
      </c>
      <c r="N421" s="10">
        <v>104.7</v>
      </c>
      <c r="O421" s="11">
        <v>0.05</v>
      </c>
      <c r="P421" s="10">
        <v>49.91</v>
      </c>
      <c r="Q421" s="10">
        <f t="shared" si="24"/>
        <v>795.72</v>
      </c>
      <c r="R421" s="10">
        <f t="shared" si="25"/>
        <v>399.28</v>
      </c>
      <c r="S421" s="10">
        <f t="shared" si="26"/>
        <v>396.44000000000005</v>
      </c>
      <c r="T421" s="2">
        <f t="shared" si="27"/>
        <v>0.49821545267179412</v>
      </c>
      <c r="U421" s="3">
        <f>YEAR(SalesDataTable[[#This Row],[Order Date]])</f>
        <v>2026</v>
      </c>
      <c r="V421" s="2" t="str">
        <f>"Q"&amp;ROUNDUP(MONTH(SalesDataTable[[#This Row],[Order Date]])/3,0)</f>
        <v>Q1</v>
      </c>
      <c r="W421" s="3">
        <f>MONTH(SalesDataTable[[#This Row],[Order Date]])</f>
        <v>3</v>
      </c>
      <c r="X421" s="2" t="str">
        <f>TEXT(SalesDataTable[[#This Row],[Order Date]],"mmm")</f>
        <v>Mar</v>
      </c>
    </row>
    <row r="422" spans="1:24" ht="15.6">
      <c r="A422" s="6">
        <v>1813</v>
      </c>
      <c r="B422" s="7">
        <v>46105</v>
      </c>
      <c r="C422" s="8">
        <f>YEAR(SalesDataTable[[#This Row],[Order Date]])</f>
        <v>2026</v>
      </c>
      <c r="D422" s="9" t="str">
        <f>"Q" &amp;ROUNDUP(MONTH(SalesDataTable[[#This Row],[Order Date]]),0)</f>
        <v>Q3</v>
      </c>
      <c r="E422" s="9">
        <f>MONTH(SalesDataTable[[#This Row],[Order Date]])</f>
        <v>3</v>
      </c>
      <c r="F422" s="8" t="str">
        <f>TEXT(SalesDataTable[[#This Row],[Order Date]],"mmm")</f>
        <v>Mar</v>
      </c>
      <c r="G422" s="8" t="s">
        <v>0</v>
      </c>
      <c r="H422" s="8" t="s">
        <v>1</v>
      </c>
      <c r="I422" s="8" t="s">
        <v>19</v>
      </c>
      <c r="J422" s="8" t="s">
        <v>3</v>
      </c>
      <c r="K422" s="8" t="s">
        <v>9</v>
      </c>
      <c r="L422" s="8" t="s">
        <v>17</v>
      </c>
      <c r="M422" s="3">
        <v>4</v>
      </c>
      <c r="N422" s="10">
        <v>146.34</v>
      </c>
      <c r="O422" s="11">
        <v>0</v>
      </c>
      <c r="P422" s="10">
        <v>79.37</v>
      </c>
      <c r="Q422" s="10">
        <f t="shared" si="24"/>
        <v>585.36</v>
      </c>
      <c r="R422" s="10">
        <f t="shared" si="25"/>
        <v>317.48</v>
      </c>
      <c r="S422" s="10">
        <f t="shared" si="26"/>
        <v>267.88</v>
      </c>
      <c r="T422" s="2">
        <f t="shared" si="27"/>
        <v>0.45763290966242992</v>
      </c>
      <c r="U422" s="3">
        <f>YEAR(SalesDataTable[[#This Row],[Order Date]])</f>
        <v>2026</v>
      </c>
      <c r="V422" s="2" t="str">
        <f>"Q"&amp;ROUNDUP(MONTH(SalesDataTable[[#This Row],[Order Date]])/3,0)</f>
        <v>Q1</v>
      </c>
      <c r="W422" s="3">
        <f>MONTH(SalesDataTable[[#This Row],[Order Date]])</f>
        <v>3</v>
      </c>
      <c r="X422" s="2" t="str">
        <f>TEXT(SalesDataTable[[#This Row],[Order Date]],"mmm")</f>
        <v>Mar</v>
      </c>
    </row>
    <row r="423" spans="1:24" ht="15.6">
      <c r="A423" s="6">
        <v>2212</v>
      </c>
      <c r="B423" s="7">
        <v>46105</v>
      </c>
      <c r="C423" s="8">
        <f>YEAR(SalesDataTable[[#This Row],[Order Date]])</f>
        <v>2026</v>
      </c>
      <c r="D423" s="9" t="str">
        <f>"Q" &amp;ROUNDUP(MONTH(SalesDataTable[[#This Row],[Order Date]]),0)</f>
        <v>Q3</v>
      </c>
      <c r="E423" s="9">
        <f>MONTH(SalesDataTable[[#This Row],[Order Date]])</f>
        <v>3</v>
      </c>
      <c r="F423" s="8" t="str">
        <f>TEXT(SalesDataTable[[#This Row],[Order Date]],"mmm")</f>
        <v>Mar</v>
      </c>
      <c r="G423" s="8" t="s">
        <v>6</v>
      </c>
      <c r="H423" s="8" t="s">
        <v>27</v>
      </c>
      <c r="I423" s="8" t="s">
        <v>2</v>
      </c>
      <c r="J423" s="8" t="s">
        <v>3</v>
      </c>
      <c r="K423" s="8" t="s">
        <v>34</v>
      </c>
      <c r="L423" s="8" t="s">
        <v>38</v>
      </c>
      <c r="M423" s="3">
        <v>2</v>
      </c>
      <c r="N423" s="10">
        <v>122.92</v>
      </c>
      <c r="O423" s="11">
        <v>0.05</v>
      </c>
      <c r="P423" s="10">
        <v>70.31</v>
      </c>
      <c r="Q423" s="10">
        <f t="shared" si="24"/>
        <v>233.548</v>
      </c>
      <c r="R423" s="10">
        <f t="shared" si="25"/>
        <v>140.62</v>
      </c>
      <c r="S423" s="10">
        <f t="shared" si="26"/>
        <v>92.927999999999997</v>
      </c>
      <c r="T423" s="2">
        <f t="shared" si="27"/>
        <v>0.39789679209413054</v>
      </c>
      <c r="U423" s="3">
        <f>YEAR(SalesDataTable[[#This Row],[Order Date]])</f>
        <v>2026</v>
      </c>
      <c r="V423" s="2" t="str">
        <f>"Q"&amp;ROUNDUP(MONTH(SalesDataTable[[#This Row],[Order Date]])/3,0)</f>
        <v>Q1</v>
      </c>
      <c r="W423" s="3">
        <f>MONTH(SalesDataTable[[#This Row],[Order Date]])</f>
        <v>3</v>
      </c>
      <c r="X423" s="2" t="str">
        <f>TEXT(SalesDataTable[[#This Row],[Order Date]],"mmm")</f>
        <v>Mar</v>
      </c>
    </row>
    <row r="424" spans="1:24" ht="15.6">
      <c r="A424" s="6">
        <v>4466</v>
      </c>
      <c r="B424" s="7">
        <v>46105</v>
      </c>
      <c r="C424" s="8">
        <f>YEAR(SalesDataTable[[#This Row],[Order Date]])</f>
        <v>2026</v>
      </c>
      <c r="D424" s="9" t="str">
        <f>"Q" &amp;ROUNDUP(MONTH(SalesDataTable[[#This Row],[Order Date]]),0)</f>
        <v>Q3</v>
      </c>
      <c r="E424" s="9">
        <f>MONTH(SalesDataTable[[#This Row],[Order Date]])</f>
        <v>3</v>
      </c>
      <c r="F424" s="8" t="str">
        <f>TEXT(SalesDataTable[[#This Row],[Order Date]],"mmm")</f>
        <v>Mar</v>
      </c>
      <c r="G424" s="8" t="s">
        <v>11</v>
      </c>
      <c r="H424" s="8" t="s">
        <v>12</v>
      </c>
      <c r="I424" s="8" t="s">
        <v>2</v>
      </c>
      <c r="J424" s="8" t="s">
        <v>13</v>
      </c>
      <c r="K424" s="8" t="s">
        <v>9</v>
      </c>
      <c r="L424" s="8" t="s">
        <v>10</v>
      </c>
      <c r="M424" s="3">
        <v>1</v>
      </c>
      <c r="N424" s="10">
        <v>91.35</v>
      </c>
      <c r="O424" s="11">
        <v>0.05</v>
      </c>
      <c r="P424" s="10">
        <v>45.24</v>
      </c>
      <c r="Q424" s="10">
        <f t="shared" si="24"/>
        <v>86.782499999999985</v>
      </c>
      <c r="R424" s="10">
        <f t="shared" si="25"/>
        <v>45.24</v>
      </c>
      <c r="S424" s="10">
        <f t="shared" si="26"/>
        <v>41.542499999999983</v>
      </c>
      <c r="T424" s="2">
        <f t="shared" si="27"/>
        <v>0.47869674185463645</v>
      </c>
      <c r="U424" s="3">
        <f>YEAR(SalesDataTable[[#This Row],[Order Date]])</f>
        <v>2026</v>
      </c>
      <c r="V424" s="2" t="str">
        <f>"Q"&amp;ROUNDUP(MONTH(SalesDataTable[[#This Row],[Order Date]])/3,0)</f>
        <v>Q1</v>
      </c>
      <c r="W424" s="3">
        <f>MONTH(SalesDataTable[[#This Row],[Order Date]])</f>
        <v>3</v>
      </c>
      <c r="X424" s="2" t="str">
        <f>TEXT(SalesDataTable[[#This Row],[Order Date]],"mmm")</f>
        <v>Mar</v>
      </c>
    </row>
    <row r="425" spans="1:24" ht="15.6">
      <c r="A425" s="6">
        <v>4483</v>
      </c>
      <c r="B425" s="7">
        <v>46105</v>
      </c>
      <c r="C425" s="8">
        <f>YEAR(SalesDataTable[[#This Row],[Order Date]])</f>
        <v>2026</v>
      </c>
      <c r="D425" s="9" t="str">
        <f>"Q" &amp;ROUNDUP(MONTH(SalesDataTable[[#This Row],[Order Date]]),0)</f>
        <v>Q3</v>
      </c>
      <c r="E425" s="9">
        <f>MONTH(SalesDataTable[[#This Row],[Order Date]])</f>
        <v>3</v>
      </c>
      <c r="F425" s="8" t="str">
        <f>TEXT(SalesDataTable[[#This Row],[Order Date]],"mmm")</f>
        <v>Mar</v>
      </c>
      <c r="G425" s="8" t="s">
        <v>6</v>
      </c>
      <c r="H425" s="8" t="s">
        <v>43</v>
      </c>
      <c r="I425" s="8" t="s">
        <v>2</v>
      </c>
      <c r="J425" s="8" t="s">
        <v>13</v>
      </c>
      <c r="K425" s="8" t="s">
        <v>4</v>
      </c>
      <c r="L425" s="8" t="s">
        <v>22</v>
      </c>
      <c r="M425" s="3">
        <v>3</v>
      </c>
      <c r="N425" s="10">
        <v>51.01</v>
      </c>
      <c r="O425" s="11">
        <v>0.15</v>
      </c>
      <c r="P425" s="10">
        <v>22.84</v>
      </c>
      <c r="Q425" s="10">
        <f t="shared" si="24"/>
        <v>130.07550000000001</v>
      </c>
      <c r="R425" s="10">
        <f t="shared" si="25"/>
        <v>68.52</v>
      </c>
      <c r="S425" s="10">
        <f t="shared" si="26"/>
        <v>61.555500000000009</v>
      </c>
      <c r="T425" s="2">
        <f t="shared" si="27"/>
        <v>0.47322900930613382</v>
      </c>
      <c r="U425" s="3">
        <f>YEAR(SalesDataTable[[#This Row],[Order Date]])</f>
        <v>2026</v>
      </c>
      <c r="V425" s="2" t="str">
        <f>"Q"&amp;ROUNDUP(MONTH(SalesDataTable[[#This Row],[Order Date]])/3,0)</f>
        <v>Q1</v>
      </c>
      <c r="W425" s="3">
        <f>MONTH(SalesDataTable[[#This Row],[Order Date]])</f>
        <v>3</v>
      </c>
      <c r="X425" s="2" t="str">
        <f>TEXT(SalesDataTable[[#This Row],[Order Date]],"mmm")</f>
        <v>Mar</v>
      </c>
    </row>
    <row r="426" spans="1:24" ht="15.6">
      <c r="A426" s="6">
        <v>273</v>
      </c>
      <c r="B426" s="7">
        <v>46106</v>
      </c>
      <c r="C426" s="8">
        <f>YEAR(SalesDataTable[[#This Row],[Order Date]])</f>
        <v>2026</v>
      </c>
      <c r="D426" s="9" t="str">
        <f>"Q" &amp;ROUNDUP(MONTH(SalesDataTable[[#This Row],[Order Date]]),0)</f>
        <v>Q3</v>
      </c>
      <c r="E426" s="9">
        <f>MONTH(SalesDataTable[[#This Row],[Order Date]])</f>
        <v>3</v>
      </c>
      <c r="F426" s="8" t="str">
        <f>TEXT(SalesDataTable[[#This Row],[Order Date]],"mmm")</f>
        <v>Mar</v>
      </c>
      <c r="G426" s="8" t="s">
        <v>20</v>
      </c>
      <c r="H426" s="8" t="s">
        <v>33</v>
      </c>
      <c r="I426" s="8" t="s">
        <v>2</v>
      </c>
      <c r="J426" s="8" t="s">
        <v>13</v>
      </c>
      <c r="K426" s="8" t="s">
        <v>34</v>
      </c>
      <c r="L426" s="8" t="s">
        <v>38</v>
      </c>
      <c r="M426" s="3">
        <v>2</v>
      </c>
      <c r="N426" s="10">
        <v>125.04</v>
      </c>
      <c r="O426" s="11">
        <v>0.05</v>
      </c>
      <c r="P426" s="10">
        <v>67.680000000000007</v>
      </c>
      <c r="Q426" s="10">
        <f t="shared" si="24"/>
        <v>237.57599999999999</v>
      </c>
      <c r="R426" s="10">
        <f t="shared" si="25"/>
        <v>135.36000000000001</v>
      </c>
      <c r="S426" s="10">
        <f t="shared" si="26"/>
        <v>102.21599999999998</v>
      </c>
      <c r="T426" s="2">
        <f t="shared" si="27"/>
        <v>0.43024547934134755</v>
      </c>
      <c r="U426" s="3">
        <f>YEAR(SalesDataTable[[#This Row],[Order Date]])</f>
        <v>2026</v>
      </c>
      <c r="V426" s="2" t="str">
        <f>"Q"&amp;ROUNDUP(MONTH(SalesDataTable[[#This Row],[Order Date]])/3,0)</f>
        <v>Q1</v>
      </c>
      <c r="W426" s="3">
        <f>MONTH(SalesDataTable[[#This Row],[Order Date]])</f>
        <v>3</v>
      </c>
      <c r="X426" s="2" t="str">
        <f>TEXT(SalesDataTable[[#This Row],[Order Date]],"mmm")</f>
        <v>Mar</v>
      </c>
    </row>
    <row r="427" spans="1:24" ht="15.6">
      <c r="A427" s="6">
        <v>578</v>
      </c>
      <c r="B427" s="7">
        <v>46106</v>
      </c>
      <c r="C427" s="8">
        <f>YEAR(SalesDataTable[[#This Row],[Order Date]])</f>
        <v>2026</v>
      </c>
      <c r="D427" s="9" t="str">
        <f>"Q" &amp;ROUNDUP(MONTH(SalesDataTable[[#This Row],[Order Date]]),0)</f>
        <v>Q3</v>
      </c>
      <c r="E427" s="9">
        <f>MONTH(SalesDataTable[[#This Row],[Order Date]])</f>
        <v>3</v>
      </c>
      <c r="F427" s="8" t="str">
        <f>TEXT(SalesDataTable[[#This Row],[Order Date]],"mmm")</f>
        <v>Mar</v>
      </c>
      <c r="G427" s="8" t="s">
        <v>11</v>
      </c>
      <c r="H427" s="8" t="s">
        <v>25</v>
      </c>
      <c r="I427" s="8" t="s">
        <v>28</v>
      </c>
      <c r="J427" s="8" t="s">
        <v>3</v>
      </c>
      <c r="K427" s="8" t="s">
        <v>4</v>
      </c>
      <c r="L427" s="8" t="s">
        <v>22</v>
      </c>
      <c r="M427" s="3">
        <v>2</v>
      </c>
      <c r="N427" s="10">
        <v>50.22</v>
      </c>
      <c r="O427" s="11">
        <v>0.05</v>
      </c>
      <c r="P427" s="10">
        <v>23.16</v>
      </c>
      <c r="Q427" s="10">
        <f t="shared" si="24"/>
        <v>95.417999999999992</v>
      </c>
      <c r="R427" s="10">
        <f t="shared" si="25"/>
        <v>46.32</v>
      </c>
      <c r="S427" s="10">
        <f t="shared" si="26"/>
        <v>49.097999999999992</v>
      </c>
      <c r="T427" s="2">
        <f t="shared" si="27"/>
        <v>0.51455700182355524</v>
      </c>
      <c r="U427" s="3">
        <f>YEAR(SalesDataTable[[#This Row],[Order Date]])</f>
        <v>2026</v>
      </c>
      <c r="V427" s="2" t="str">
        <f>"Q"&amp;ROUNDUP(MONTH(SalesDataTable[[#This Row],[Order Date]])/3,0)</f>
        <v>Q1</v>
      </c>
      <c r="W427" s="3">
        <f>MONTH(SalesDataTable[[#This Row],[Order Date]])</f>
        <v>3</v>
      </c>
      <c r="X427" s="2" t="str">
        <f>TEXT(SalesDataTable[[#This Row],[Order Date]],"mmm")</f>
        <v>Mar</v>
      </c>
    </row>
    <row r="428" spans="1:24" ht="15.6">
      <c r="A428" s="6">
        <v>1290</v>
      </c>
      <c r="B428" s="7">
        <v>46106</v>
      </c>
      <c r="C428" s="8">
        <f>YEAR(SalesDataTable[[#This Row],[Order Date]])</f>
        <v>2026</v>
      </c>
      <c r="D428" s="9" t="str">
        <f>"Q" &amp;ROUNDUP(MONTH(SalesDataTable[[#This Row],[Order Date]]),0)</f>
        <v>Q3</v>
      </c>
      <c r="E428" s="9">
        <f>MONTH(SalesDataTable[[#This Row],[Order Date]])</f>
        <v>3</v>
      </c>
      <c r="F428" s="8" t="str">
        <f>TEXT(SalesDataTable[[#This Row],[Order Date]],"mmm")</f>
        <v>Mar</v>
      </c>
      <c r="G428" s="8" t="s">
        <v>6</v>
      </c>
      <c r="H428" s="8" t="s">
        <v>7</v>
      </c>
      <c r="I428" s="8" t="s">
        <v>2</v>
      </c>
      <c r="J428" s="8" t="s">
        <v>16</v>
      </c>
      <c r="K428" s="8" t="s">
        <v>34</v>
      </c>
      <c r="L428" s="8" t="s">
        <v>42</v>
      </c>
      <c r="M428" s="3">
        <v>5</v>
      </c>
      <c r="N428" s="10">
        <v>36.369999999999997</v>
      </c>
      <c r="O428" s="11">
        <v>0.05</v>
      </c>
      <c r="P428" s="10">
        <v>13.81</v>
      </c>
      <c r="Q428" s="10">
        <f t="shared" si="24"/>
        <v>172.75749999999999</v>
      </c>
      <c r="R428" s="10">
        <f t="shared" si="25"/>
        <v>69.05</v>
      </c>
      <c r="S428" s="10">
        <f t="shared" si="26"/>
        <v>103.7075</v>
      </c>
      <c r="T428" s="2">
        <f t="shared" si="27"/>
        <v>0.60030678841729013</v>
      </c>
      <c r="U428" s="3">
        <f>YEAR(SalesDataTable[[#This Row],[Order Date]])</f>
        <v>2026</v>
      </c>
      <c r="V428" s="2" t="str">
        <f>"Q"&amp;ROUNDUP(MONTH(SalesDataTable[[#This Row],[Order Date]])/3,0)</f>
        <v>Q1</v>
      </c>
      <c r="W428" s="3">
        <f>MONTH(SalesDataTable[[#This Row],[Order Date]])</f>
        <v>3</v>
      </c>
      <c r="X428" s="2" t="str">
        <f>TEXT(SalesDataTable[[#This Row],[Order Date]],"mmm")</f>
        <v>Mar</v>
      </c>
    </row>
    <row r="429" spans="1:24" ht="15.6">
      <c r="A429" s="6">
        <v>1501</v>
      </c>
      <c r="B429" s="7">
        <v>46106</v>
      </c>
      <c r="C429" s="8">
        <f>YEAR(SalesDataTable[[#This Row],[Order Date]])</f>
        <v>2026</v>
      </c>
      <c r="D429" s="9" t="str">
        <f>"Q" &amp;ROUNDUP(MONTH(SalesDataTable[[#This Row],[Order Date]]),0)</f>
        <v>Q3</v>
      </c>
      <c r="E429" s="9">
        <f>MONTH(SalesDataTable[[#This Row],[Order Date]])</f>
        <v>3</v>
      </c>
      <c r="F429" s="8" t="str">
        <f>TEXT(SalesDataTable[[#This Row],[Order Date]],"mmm")</f>
        <v>Mar</v>
      </c>
      <c r="G429" s="8" t="s">
        <v>20</v>
      </c>
      <c r="H429" s="8" t="s">
        <v>31</v>
      </c>
      <c r="I429" s="8" t="s">
        <v>8</v>
      </c>
      <c r="J429" s="8" t="s">
        <v>13</v>
      </c>
      <c r="K429" s="8" t="s">
        <v>14</v>
      </c>
      <c r="L429" s="8" t="s">
        <v>15</v>
      </c>
      <c r="M429" s="3">
        <v>3</v>
      </c>
      <c r="N429" s="10">
        <v>36.43</v>
      </c>
      <c r="O429" s="11">
        <v>0.1</v>
      </c>
      <c r="P429" s="10">
        <v>13.23</v>
      </c>
      <c r="Q429" s="10">
        <f t="shared" si="24"/>
        <v>98.36099999999999</v>
      </c>
      <c r="R429" s="10">
        <f t="shared" si="25"/>
        <v>39.69</v>
      </c>
      <c r="S429" s="10">
        <f t="shared" si="26"/>
        <v>58.670999999999992</v>
      </c>
      <c r="T429" s="2">
        <f t="shared" si="27"/>
        <v>0.59648641229755694</v>
      </c>
      <c r="U429" s="3">
        <f>YEAR(SalesDataTable[[#This Row],[Order Date]])</f>
        <v>2026</v>
      </c>
      <c r="V429" s="2" t="str">
        <f>"Q"&amp;ROUNDUP(MONTH(SalesDataTable[[#This Row],[Order Date]])/3,0)</f>
        <v>Q1</v>
      </c>
      <c r="W429" s="3">
        <f>MONTH(SalesDataTable[[#This Row],[Order Date]])</f>
        <v>3</v>
      </c>
      <c r="X429" s="2" t="str">
        <f>TEXT(SalesDataTable[[#This Row],[Order Date]],"mmm")</f>
        <v>Mar</v>
      </c>
    </row>
    <row r="430" spans="1:24" ht="15.6">
      <c r="A430" s="6">
        <v>1540</v>
      </c>
      <c r="B430" s="7">
        <v>46106</v>
      </c>
      <c r="C430" s="8">
        <f>YEAR(SalesDataTable[[#This Row],[Order Date]])</f>
        <v>2026</v>
      </c>
      <c r="D430" s="9" t="str">
        <f>"Q" &amp;ROUNDUP(MONTH(SalesDataTable[[#This Row],[Order Date]]),0)</f>
        <v>Q3</v>
      </c>
      <c r="E430" s="9">
        <f>MONTH(SalesDataTable[[#This Row],[Order Date]])</f>
        <v>3</v>
      </c>
      <c r="F430" s="8" t="str">
        <f>TEXT(SalesDataTable[[#This Row],[Order Date]],"mmm")</f>
        <v>Mar</v>
      </c>
      <c r="G430" s="8" t="s">
        <v>6</v>
      </c>
      <c r="H430" s="8" t="s">
        <v>43</v>
      </c>
      <c r="I430" s="8" t="s">
        <v>8</v>
      </c>
      <c r="J430" s="8" t="s">
        <v>16</v>
      </c>
      <c r="K430" s="8" t="s">
        <v>4</v>
      </c>
      <c r="L430" s="8" t="s">
        <v>22</v>
      </c>
      <c r="M430" s="3">
        <v>10</v>
      </c>
      <c r="N430" s="10">
        <v>49.7</v>
      </c>
      <c r="O430" s="11">
        <v>0.1</v>
      </c>
      <c r="P430" s="10">
        <v>21.96</v>
      </c>
      <c r="Q430" s="10">
        <f t="shared" si="24"/>
        <v>447.3</v>
      </c>
      <c r="R430" s="10">
        <f t="shared" si="25"/>
        <v>219.60000000000002</v>
      </c>
      <c r="S430" s="10">
        <f t="shared" si="26"/>
        <v>227.7</v>
      </c>
      <c r="T430" s="2">
        <f t="shared" si="27"/>
        <v>0.50905432595573441</v>
      </c>
      <c r="U430" s="3">
        <f>YEAR(SalesDataTable[[#This Row],[Order Date]])</f>
        <v>2026</v>
      </c>
      <c r="V430" s="2" t="str">
        <f>"Q"&amp;ROUNDUP(MONTH(SalesDataTable[[#This Row],[Order Date]])/3,0)</f>
        <v>Q1</v>
      </c>
      <c r="W430" s="3">
        <f>MONTH(SalesDataTable[[#This Row],[Order Date]])</f>
        <v>3</v>
      </c>
      <c r="X430" s="2" t="str">
        <f>TEXT(SalesDataTable[[#This Row],[Order Date]],"mmm")</f>
        <v>Mar</v>
      </c>
    </row>
    <row r="431" spans="1:24" ht="15.6">
      <c r="A431" s="6">
        <v>2541</v>
      </c>
      <c r="B431" s="7">
        <v>46106</v>
      </c>
      <c r="C431" s="8">
        <f>YEAR(SalesDataTable[[#This Row],[Order Date]])</f>
        <v>2026</v>
      </c>
      <c r="D431" s="9" t="str">
        <f>"Q" &amp;ROUNDUP(MONTH(SalesDataTable[[#This Row],[Order Date]]),0)</f>
        <v>Q3</v>
      </c>
      <c r="E431" s="9">
        <f>MONTH(SalesDataTable[[#This Row],[Order Date]])</f>
        <v>3</v>
      </c>
      <c r="F431" s="8" t="str">
        <f>TEXT(SalesDataTable[[#This Row],[Order Date]],"mmm")</f>
        <v>Mar</v>
      </c>
      <c r="G431" s="8" t="s">
        <v>6</v>
      </c>
      <c r="H431" s="8" t="s">
        <v>43</v>
      </c>
      <c r="I431" s="8" t="s">
        <v>2</v>
      </c>
      <c r="J431" s="8" t="s">
        <v>3</v>
      </c>
      <c r="K431" s="8" t="s">
        <v>14</v>
      </c>
      <c r="L431" s="8" t="s">
        <v>32</v>
      </c>
      <c r="M431" s="3">
        <v>2</v>
      </c>
      <c r="N431" s="10">
        <v>46.61</v>
      </c>
      <c r="O431" s="11">
        <v>0</v>
      </c>
      <c r="P431" s="10">
        <v>17.97</v>
      </c>
      <c r="Q431" s="10">
        <f t="shared" si="24"/>
        <v>93.22</v>
      </c>
      <c r="R431" s="10">
        <f t="shared" si="25"/>
        <v>35.94</v>
      </c>
      <c r="S431" s="10">
        <f t="shared" si="26"/>
        <v>57.28</v>
      </c>
      <c r="T431" s="2">
        <f t="shared" si="27"/>
        <v>0.61446041621969538</v>
      </c>
      <c r="U431" s="3">
        <f>YEAR(SalesDataTable[[#This Row],[Order Date]])</f>
        <v>2026</v>
      </c>
      <c r="V431" s="2" t="str">
        <f>"Q"&amp;ROUNDUP(MONTH(SalesDataTable[[#This Row],[Order Date]])/3,0)</f>
        <v>Q1</v>
      </c>
      <c r="W431" s="3">
        <f>MONTH(SalesDataTable[[#This Row],[Order Date]])</f>
        <v>3</v>
      </c>
      <c r="X431" s="2" t="str">
        <f>TEXT(SalesDataTable[[#This Row],[Order Date]],"mmm")</f>
        <v>Mar</v>
      </c>
    </row>
    <row r="432" spans="1:24" ht="15.6">
      <c r="A432" s="6">
        <v>4264</v>
      </c>
      <c r="B432" s="7">
        <v>46106</v>
      </c>
      <c r="C432" s="8">
        <f>YEAR(SalesDataTable[[#This Row],[Order Date]])</f>
        <v>2026</v>
      </c>
      <c r="D432" s="9" t="str">
        <f>"Q" &amp;ROUNDUP(MONTH(SalesDataTable[[#This Row],[Order Date]]),0)</f>
        <v>Q3</v>
      </c>
      <c r="E432" s="9">
        <f>MONTH(SalesDataTable[[#This Row],[Order Date]])</f>
        <v>3</v>
      </c>
      <c r="F432" s="8" t="str">
        <f>TEXT(SalesDataTable[[#This Row],[Order Date]],"mmm")</f>
        <v>Mar</v>
      </c>
      <c r="G432" s="8" t="s">
        <v>11</v>
      </c>
      <c r="H432" s="8" t="s">
        <v>25</v>
      </c>
      <c r="I432" s="8" t="s">
        <v>2</v>
      </c>
      <c r="J432" s="8" t="s">
        <v>13</v>
      </c>
      <c r="K432" s="8" t="s">
        <v>14</v>
      </c>
      <c r="L432" s="8" t="s">
        <v>32</v>
      </c>
      <c r="M432" s="3">
        <v>1</v>
      </c>
      <c r="N432" s="10">
        <v>47.61</v>
      </c>
      <c r="O432" s="11">
        <v>0</v>
      </c>
      <c r="P432" s="10">
        <v>18.89</v>
      </c>
      <c r="Q432" s="10">
        <f t="shared" si="24"/>
        <v>47.61</v>
      </c>
      <c r="R432" s="10">
        <f t="shared" si="25"/>
        <v>18.89</v>
      </c>
      <c r="S432" s="10">
        <f t="shared" si="26"/>
        <v>28.72</v>
      </c>
      <c r="T432" s="2">
        <f t="shared" si="27"/>
        <v>0.60323461457676952</v>
      </c>
      <c r="U432" s="3">
        <f>YEAR(SalesDataTable[[#This Row],[Order Date]])</f>
        <v>2026</v>
      </c>
      <c r="V432" s="2" t="str">
        <f>"Q"&amp;ROUNDUP(MONTH(SalesDataTable[[#This Row],[Order Date]])/3,0)</f>
        <v>Q1</v>
      </c>
      <c r="W432" s="3">
        <f>MONTH(SalesDataTable[[#This Row],[Order Date]])</f>
        <v>3</v>
      </c>
      <c r="X432" s="2" t="str">
        <f>TEXT(SalesDataTable[[#This Row],[Order Date]],"mmm")</f>
        <v>Mar</v>
      </c>
    </row>
    <row r="433" spans="1:24" ht="15.6">
      <c r="A433" s="6">
        <v>4311</v>
      </c>
      <c r="B433" s="7">
        <v>46106</v>
      </c>
      <c r="C433" s="8">
        <f>YEAR(SalesDataTable[[#This Row],[Order Date]])</f>
        <v>2026</v>
      </c>
      <c r="D433" s="9" t="str">
        <f>"Q" &amp;ROUNDUP(MONTH(SalesDataTable[[#This Row],[Order Date]]),0)</f>
        <v>Q3</v>
      </c>
      <c r="E433" s="9">
        <f>MONTH(SalesDataTable[[#This Row],[Order Date]])</f>
        <v>3</v>
      </c>
      <c r="F433" s="8" t="str">
        <f>TEXT(SalesDataTable[[#This Row],[Order Date]],"mmm")</f>
        <v>Mar</v>
      </c>
      <c r="G433" s="8" t="s">
        <v>11</v>
      </c>
      <c r="H433" s="8" t="s">
        <v>12</v>
      </c>
      <c r="I433" s="8" t="s">
        <v>2</v>
      </c>
      <c r="J433" s="8" t="s">
        <v>13</v>
      </c>
      <c r="K433" s="8" t="s">
        <v>4</v>
      </c>
      <c r="L433" s="8" t="s">
        <v>26</v>
      </c>
      <c r="M433" s="3">
        <v>2</v>
      </c>
      <c r="N433" s="10">
        <v>40.880000000000003</v>
      </c>
      <c r="O433" s="11">
        <v>0.05</v>
      </c>
      <c r="P433" s="10">
        <v>16.39</v>
      </c>
      <c r="Q433" s="10">
        <f t="shared" si="24"/>
        <v>77.671999999999997</v>
      </c>
      <c r="R433" s="10">
        <f t="shared" si="25"/>
        <v>32.78</v>
      </c>
      <c r="S433" s="10">
        <f t="shared" si="26"/>
        <v>44.891999999999996</v>
      </c>
      <c r="T433" s="2">
        <f t="shared" si="27"/>
        <v>0.57796889483983926</v>
      </c>
      <c r="U433" s="3">
        <f>YEAR(SalesDataTable[[#This Row],[Order Date]])</f>
        <v>2026</v>
      </c>
      <c r="V433" s="2" t="str">
        <f>"Q"&amp;ROUNDUP(MONTH(SalesDataTable[[#This Row],[Order Date]])/3,0)</f>
        <v>Q1</v>
      </c>
      <c r="W433" s="3">
        <f>MONTH(SalesDataTable[[#This Row],[Order Date]])</f>
        <v>3</v>
      </c>
      <c r="X433" s="2" t="str">
        <f>TEXT(SalesDataTable[[#This Row],[Order Date]],"mmm")</f>
        <v>Mar</v>
      </c>
    </row>
    <row r="434" spans="1:24" ht="15.6">
      <c r="A434" s="6">
        <v>4796</v>
      </c>
      <c r="B434" s="7">
        <v>46106</v>
      </c>
      <c r="C434" s="8">
        <f>YEAR(SalesDataTable[[#This Row],[Order Date]])</f>
        <v>2026</v>
      </c>
      <c r="D434" s="9" t="str">
        <f>"Q" &amp;ROUNDUP(MONTH(SalesDataTable[[#This Row],[Order Date]]),0)</f>
        <v>Q3</v>
      </c>
      <c r="E434" s="9">
        <f>MONTH(SalesDataTable[[#This Row],[Order Date]])</f>
        <v>3</v>
      </c>
      <c r="F434" s="8" t="str">
        <f>TEXT(SalesDataTable[[#This Row],[Order Date]],"mmm")</f>
        <v>Mar</v>
      </c>
      <c r="G434" s="8" t="s">
        <v>6</v>
      </c>
      <c r="H434" s="8" t="s">
        <v>43</v>
      </c>
      <c r="I434" s="8" t="s">
        <v>2</v>
      </c>
      <c r="J434" s="8" t="s">
        <v>13</v>
      </c>
      <c r="K434" s="8" t="s">
        <v>34</v>
      </c>
      <c r="L434" s="8" t="s">
        <v>35</v>
      </c>
      <c r="M434" s="3">
        <v>2</v>
      </c>
      <c r="N434" s="10">
        <v>39.409999999999997</v>
      </c>
      <c r="O434" s="11">
        <v>0.15</v>
      </c>
      <c r="P434" s="10">
        <v>14.91</v>
      </c>
      <c r="Q434" s="10">
        <f t="shared" si="24"/>
        <v>66.996999999999986</v>
      </c>
      <c r="R434" s="10">
        <f t="shared" si="25"/>
        <v>29.82</v>
      </c>
      <c r="S434" s="10">
        <f t="shared" si="26"/>
        <v>37.176999999999985</v>
      </c>
      <c r="T434" s="2">
        <f t="shared" si="27"/>
        <v>0.55490544352732207</v>
      </c>
      <c r="U434" s="3">
        <f>YEAR(SalesDataTable[[#This Row],[Order Date]])</f>
        <v>2026</v>
      </c>
      <c r="V434" s="2" t="str">
        <f>"Q"&amp;ROUNDUP(MONTH(SalesDataTable[[#This Row],[Order Date]])/3,0)</f>
        <v>Q1</v>
      </c>
      <c r="W434" s="3">
        <f>MONTH(SalesDataTable[[#This Row],[Order Date]])</f>
        <v>3</v>
      </c>
      <c r="X434" s="2" t="str">
        <f>TEXT(SalesDataTable[[#This Row],[Order Date]],"mmm")</f>
        <v>Mar</v>
      </c>
    </row>
    <row r="435" spans="1:24" ht="15.6">
      <c r="A435" s="6">
        <v>89</v>
      </c>
      <c r="B435" s="7">
        <v>46107</v>
      </c>
      <c r="C435" s="8">
        <f>YEAR(SalesDataTable[[#This Row],[Order Date]])</f>
        <v>2026</v>
      </c>
      <c r="D435" s="9" t="str">
        <f>"Q" &amp;ROUNDUP(MONTH(SalesDataTable[[#This Row],[Order Date]]),0)</f>
        <v>Q3</v>
      </c>
      <c r="E435" s="9">
        <f>MONTH(SalesDataTable[[#This Row],[Order Date]])</f>
        <v>3</v>
      </c>
      <c r="F435" s="8" t="str">
        <f>TEXT(SalesDataTable[[#This Row],[Order Date]],"mmm")</f>
        <v>Mar</v>
      </c>
      <c r="G435" s="8" t="s">
        <v>11</v>
      </c>
      <c r="H435" s="8" t="s">
        <v>39</v>
      </c>
      <c r="I435" s="8" t="s">
        <v>2</v>
      </c>
      <c r="J435" s="8" t="s">
        <v>3</v>
      </c>
      <c r="K435" s="8" t="s">
        <v>4</v>
      </c>
      <c r="L435" s="8" t="s">
        <v>26</v>
      </c>
      <c r="M435" s="3">
        <v>1</v>
      </c>
      <c r="N435" s="10">
        <v>40.82</v>
      </c>
      <c r="O435" s="11">
        <v>0.05</v>
      </c>
      <c r="P435" s="10">
        <v>16.940000000000001</v>
      </c>
      <c r="Q435" s="10">
        <f t="shared" si="24"/>
        <v>38.778999999999996</v>
      </c>
      <c r="R435" s="10">
        <f t="shared" si="25"/>
        <v>16.940000000000001</v>
      </c>
      <c r="S435" s="10">
        <f t="shared" si="26"/>
        <v>21.838999999999995</v>
      </c>
      <c r="T435" s="2">
        <f t="shared" si="27"/>
        <v>0.56316563088269411</v>
      </c>
      <c r="U435" s="3">
        <f>YEAR(SalesDataTable[[#This Row],[Order Date]])</f>
        <v>2026</v>
      </c>
      <c r="V435" s="2" t="str">
        <f>"Q"&amp;ROUNDUP(MONTH(SalesDataTable[[#This Row],[Order Date]])/3,0)</f>
        <v>Q1</v>
      </c>
      <c r="W435" s="3">
        <f>MONTH(SalesDataTable[[#This Row],[Order Date]])</f>
        <v>3</v>
      </c>
      <c r="X435" s="2" t="str">
        <f>TEXT(SalesDataTable[[#This Row],[Order Date]],"mmm")</f>
        <v>Mar</v>
      </c>
    </row>
    <row r="436" spans="1:24" ht="15.6">
      <c r="A436" s="6">
        <v>487</v>
      </c>
      <c r="B436" s="7">
        <v>46107</v>
      </c>
      <c r="C436" s="8">
        <f>YEAR(SalesDataTable[[#This Row],[Order Date]])</f>
        <v>2026</v>
      </c>
      <c r="D436" s="9" t="str">
        <f>"Q" &amp;ROUNDUP(MONTH(SalesDataTable[[#This Row],[Order Date]]),0)</f>
        <v>Q3</v>
      </c>
      <c r="E436" s="9">
        <f>MONTH(SalesDataTable[[#This Row],[Order Date]])</f>
        <v>3</v>
      </c>
      <c r="F436" s="8" t="str">
        <f>TEXT(SalesDataTable[[#This Row],[Order Date]],"mmm")</f>
        <v>Mar</v>
      </c>
      <c r="G436" s="8" t="s">
        <v>20</v>
      </c>
      <c r="H436" s="8" t="s">
        <v>33</v>
      </c>
      <c r="I436" s="8" t="s">
        <v>19</v>
      </c>
      <c r="J436" s="8" t="s">
        <v>16</v>
      </c>
      <c r="K436" s="8" t="s">
        <v>14</v>
      </c>
      <c r="L436" s="8" t="s">
        <v>15</v>
      </c>
      <c r="M436" s="3">
        <v>3</v>
      </c>
      <c r="N436" s="10">
        <v>36.979999999999997</v>
      </c>
      <c r="O436" s="11">
        <v>0.1</v>
      </c>
      <c r="P436" s="10">
        <v>13.65</v>
      </c>
      <c r="Q436" s="10">
        <f t="shared" si="24"/>
        <v>99.846000000000004</v>
      </c>
      <c r="R436" s="10">
        <f t="shared" si="25"/>
        <v>40.950000000000003</v>
      </c>
      <c r="S436" s="10">
        <f t="shared" si="26"/>
        <v>58.896000000000001</v>
      </c>
      <c r="T436" s="2">
        <f t="shared" si="27"/>
        <v>0.58986839733189111</v>
      </c>
      <c r="U436" s="3">
        <f>YEAR(SalesDataTable[[#This Row],[Order Date]])</f>
        <v>2026</v>
      </c>
      <c r="V436" s="2" t="str">
        <f>"Q"&amp;ROUNDUP(MONTH(SalesDataTable[[#This Row],[Order Date]])/3,0)</f>
        <v>Q1</v>
      </c>
      <c r="W436" s="3">
        <f>MONTH(SalesDataTable[[#This Row],[Order Date]])</f>
        <v>3</v>
      </c>
      <c r="X436" s="2" t="str">
        <f>TEXT(SalesDataTable[[#This Row],[Order Date]],"mmm")</f>
        <v>Mar</v>
      </c>
    </row>
    <row r="437" spans="1:24" ht="15.6">
      <c r="A437" s="6">
        <v>1476</v>
      </c>
      <c r="B437" s="7">
        <v>46107</v>
      </c>
      <c r="C437" s="8">
        <f>YEAR(SalesDataTable[[#This Row],[Order Date]])</f>
        <v>2026</v>
      </c>
      <c r="D437" s="9" t="str">
        <f>"Q" &amp;ROUNDUP(MONTH(SalesDataTable[[#This Row],[Order Date]]),0)</f>
        <v>Q3</v>
      </c>
      <c r="E437" s="9">
        <f>MONTH(SalesDataTable[[#This Row],[Order Date]])</f>
        <v>3</v>
      </c>
      <c r="F437" s="8" t="str">
        <f>TEXT(SalesDataTable[[#This Row],[Order Date]],"mmm")</f>
        <v>Mar</v>
      </c>
      <c r="G437" s="8" t="s">
        <v>6</v>
      </c>
      <c r="H437" s="8" t="s">
        <v>43</v>
      </c>
      <c r="I437" s="8" t="s">
        <v>28</v>
      </c>
      <c r="J437" s="8" t="s">
        <v>13</v>
      </c>
      <c r="K437" s="8" t="s">
        <v>14</v>
      </c>
      <c r="L437" s="8" t="s">
        <v>15</v>
      </c>
      <c r="M437" s="3">
        <v>1</v>
      </c>
      <c r="N437" s="10">
        <v>35.700000000000003</v>
      </c>
      <c r="O437" s="11">
        <v>0.05</v>
      </c>
      <c r="P437" s="10">
        <v>13.91</v>
      </c>
      <c r="Q437" s="10">
        <f t="shared" si="24"/>
        <v>33.914999999999999</v>
      </c>
      <c r="R437" s="10">
        <f t="shared" si="25"/>
        <v>13.91</v>
      </c>
      <c r="S437" s="10">
        <f t="shared" si="26"/>
        <v>20.004999999999999</v>
      </c>
      <c r="T437" s="2">
        <f t="shared" si="27"/>
        <v>0.58985699542975079</v>
      </c>
      <c r="U437" s="3">
        <f>YEAR(SalesDataTable[[#This Row],[Order Date]])</f>
        <v>2026</v>
      </c>
      <c r="V437" s="2" t="str">
        <f>"Q"&amp;ROUNDUP(MONTH(SalesDataTable[[#This Row],[Order Date]])/3,0)</f>
        <v>Q1</v>
      </c>
      <c r="W437" s="3">
        <f>MONTH(SalesDataTable[[#This Row],[Order Date]])</f>
        <v>3</v>
      </c>
      <c r="X437" s="2" t="str">
        <f>TEXT(SalesDataTable[[#This Row],[Order Date]],"mmm")</f>
        <v>Mar</v>
      </c>
    </row>
    <row r="438" spans="1:24" ht="15.6">
      <c r="A438" s="6">
        <v>2145</v>
      </c>
      <c r="B438" s="7">
        <v>46107</v>
      </c>
      <c r="C438" s="8">
        <f>YEAR(SalesDataTable[[#This Row],[Order Date]])</f>
        <v>2026</v>
      </c>
      <c r="D438" s="9" t="str">
        <f>"Q" &amp;ROUNDUP(MONTH(SalesDataTable[[#This Row],[Order Date]]),0)</f>
        <v>Q3</v>
      </c>
      <c r="E438" s="9">
        <f>MONTH(SalesDataTable[[#This Row],[Order Date]])</f>
        <v>3</v>
      </c>
      <c r="F438" s="8" t="str">
        <f>TEXT(SalesDataTable[[#This Row],[Order Date]],"mmm")</f>
        <v>Mar</v>
      </c>
      <c r="G438" s="8" t="s">
        <v>20</v>
      </c>
      <c r="H438" s="8" t="s">
        <v>33</v>
      </c>
      <c r="I438" s="8" t="s">
        <v>19</v>
      </c>
      <c r="J438" s="8" t="s">
        <v>3</v>
      </c>
      <c r="K438" s="8" t="s">
        <v>4</v>
      </c>
      <c r="L438" s="8" t="s">
        <v>26</v>
      </c>
      <c r="M438" s="3">
        <v>1</v>
      </c>
      <c r="N438" s="10">
        <v>39.53</v>
      </c>
      <c r="O438" s="11">
        <v>0.05</v>
      </c>
      <c r="P438" s="10">
        <v>17.170000000000002</v>
      </c>
      <c r="Q438" s="10">
        <f t="shared" si="24"/>
        <v>37.5535</v>
      </c>
      <c r="R438" s="10">
        <f t="shared" si="25"/>
        <v>17.170000000000002</v>
      </c>
      <c r="S438" s="10">
        <f t="shared" si="26"/>
        <v>20.383499999999998</v>
      </c>
      <c r="T438" s="2">
        <f t="shared" si="27"/>
        <v>0.54278562584046752</v>
      </c>
      <c r="U438" s="3">
        <f>YEAR(SalesDataTable[[#This Row],[Order Date]])</f>
        <v>2026</v>
      </c>
      <c r="V438" s="2" t="str">
        <f>"Q"&amp;ROUNDUP(MONTH(SalesDataTable[[#This Row],[Order Date]])/3,0)</f>
        <v>Q1</v>
      </c>
      <c r="W438" s="3">
        <f>MONTH(SalesDataTable[[#This Row],[Order Date]])</f>
        <v>3</v>
      </c>
      <c r="X438" s="2" t="str">
        <f>TEXT(SalesDataTable[[#This Row],[Order Date]],"mmm")</f>
        <v>Mar</v>
      </c>
    </row>
    <row r="439" spans="1:24" ht="15.6">
      <c r="A439" s="6">
        <v>2999</v>
      </c>
      <c r="B439" s="7">
        <v>46107</v>
      </c>
      <c r="C439" s="8">
        <f>YEAR(SalesDataTable[[#This Row],[Order Date]])</f>
        <v>2026</v>
      </c>
      <c r="D439" s="9" t="str">
        <f>"Q" &amp;ROUNDUP(MONTH(SalesDataTable[[#This Row],[Order Date]]),0)</f>
        <v>Q3</v>
      </c>
      <c r="E439" s="9">
        <f>MONTH(SalesDataTable[[#This Row],[Order Date]])</f>
        <v>3</v>
      </c>
      <c r="F439" s="8" t="str">
        <f>TEXT(SalesDataTable[[#This Row],[Order Date]],"mmm")</f>
        <v>Mar</v>
      </c>
      <c r="G439" s="8" t="s">
        <v>11</v>
      </c>
      <c r="H439" s="8" t="s">
        <v>18</v>
      </c>
      <c r="I439" s="8" t="s">
        <v>19</v>
      </c>
      <c r="J439" s="8" t="s">
        <v>3</v>
      </c>
      <c r="K439" s="8" t="s">
        <v>14</v>
      </c>
      <c r="L439" s="8" t="s">
        <v>15</v>
      </c>
      <c r="M439" s="3">
        <v>2</v>
      </c>
      <c r="N439" s="10">
        <v>35.75</v>
      </c>
      <c r="O439" s="11">
        <v>0</v>
      </c>
      <c r="P439" s="10">
        <v>13.28</v>
      </c>
      <c r="Q439" s="10">
        <f t="shared" si="24"/>
        <v>71.5</v>
      </c>
      <c r="R439" s="10">
        <f t="shared" si="25"/>
        <v>26.56</v>
      </c>
      <c r="S439" s="10">
        <f t="shared" si="26"/>
        <v>44.94</v>
      </c>
      <c r="T439" s="2">
        <f t="shared" si="27"/>
        <v>0.62853146853146846</v>
      </c>
      <c r="U439" s="3">
        <f>YEAR(SalesDataTable[[#This Row],[Order Date]])</f>
        <v>2026</v>
      </c>
      <c r="V439" s="2" t="str">
        <f>"Q"&amp;ROUNDUP(MONTH(SalesDataTable[[#This Row],[Order Date]])/3,0)</f>
        <v>Q1</v>
      </c>
      <c r="W439" s="3">
        <f>MONTH(SalesDataTable[[#This Row],[Order Date]])</f>
        <v>3</v>
      </c>
      <c r="X439" s="2" t="str">
        <f>TEXT(SalesDataTable[[#This Row],[Order Date]],"mmm")</f>
        <v>Mar</v>
      </c>
    </row>
    <row r="440" spans="1:24" ht="15.6">
      <c r="A440" s="6">
        <v>4464</v>
      </c>
      <c r="B440" s="7">
        <v>46107</v>
      </c>
      <c r="C440" s="8">
        <f>YEAR(SalesDataTable[[#This Row],[Order Date]])</f>
        <v>2026</v>
      </c>
      <c r="D440" s="9" t="str">
        <f>"Q" &amp;ROUNDUP(MONTH(SalesDataTable[[#This Row],[Order Date]]),0)</f>
        <v>Q3</v>
      </c>
      <c r="E440" s="9">
        <f>MONTH(SalesDataTable[[#This Row],[Order Date]])</f>
        <v>3</v>
      </c>
      <c r="F440" s="8" t="str">
        <f>TEXT(SalesDataTable[[#This Row],[Order Date]],"mmm")</f>
        <v>Mar</v>
      </c>
      <c r="G440" s="8" t="s">
        <v>11</v>
      </c>
      <c r="H440" s="8" t="s">
        <v>12</v>
      </c>
      <c r="I440" s="8" t="s">
        <v>2</v>
      </c>
      <c r="J440" s="8" t="s">
        <v>16</v>
      </c>
      <c r="K440" s="8" t="s">
        <v>34</v>
      </c>
      <c r="L440" s="8" t="s">
        <v>45</v>
      </c>
      <c r="M440" s="3">
        <v>2</v>
      </c>
      <c r="N440" s="10">
        <v>50.17</v>
      </c>
      <c r="O440" s="11">
        <v>0</v>
      </c>
      <c r="P440" s="10">
        <v>22.37</v>
      </c>
      <c r="Q440" s="10">
        <f t="shared" si="24"/>
        <v>100.34</v>
      </c>
      <c r="R440" s="10">
        <f t="shared" si="25"/>
        <v>44.74</v>
      </c>
      <c r="S440" s="10">
        <f t="shared" si="26"/>
        <v>55.6</v>
      </c>
      <c r="T440" s="2">
        <f t="shared" si="27"/>
        <v>0.55411600558102447</v>
      </c>
      <c r="U440" s="3">
        <f>YEAR(SalesDataTable[[#This Row],[Order Date]])</f>
        <v>2026</v>
      </c>
      <c r="V440" s="2" t="str">
        <f>"Q"&amp;ROUNDUP(MONTH(SalesDataTable[[#This Row],[Order Date]])/3,0)</f>
        <v>Q1</v>
      </c>
      <c r="W440" s="3">
        <f>MONTH(SalesDataTable[[#This Row],[Order Date]])</f>
        <v>3</v>
      </c>
      <c r="X440" s="2" t="str">
        <f>TEXT(SalesDataTable[[#This Row],[Order Date]],"mmm")</f>
        <v>Mar</v>
      </c>
    </row>
    <row r="441" spans="1:24" ht="15.6">
      <c r="A441" s="6">
        <v>4978</v>
      </c>
      <c r="B441" s="7">
        <v>46107</v>
      </c>
      <c r="C441" s="8">
        <f>YEAR(SalesDataTable[[#This Row],[Order Date]])</f>
        <v>2026</v>
      </c>
      <c r="D441" s="9" t="str">
        <f>"Q" &amp;ROUNDUP(MONTH(SalesDataTable[[#This Row],[Order Date]]),0)</f>
        <v>Q3</v>
      </c>
      <c r="E441" s="9">
        <f>MONTH(SalesDataTable[[#This Row],[Order Date]])</f>
        <v>3</v>
      </c>
      <c r="F441" s="8" t="str">
        <f>TEXT(SalesDataTable[[#This Row],[Order Date]],"mmm")</f>
        <v>Mar</v>
      </c>
      <c r="G441" s="8" t="s">
        <v>0</v>
      </c>
      <c r="H441" s="8" t="s">
        <v>36</v>
      </c>
      <c r="I441" s="8" t="s">
        <v>2</v>
      </c>
      <c r="J441" s="8" t="s">
        <v>13</v>
      </c>
      <c r="K441" s="8" t="s">
        <v>34</v>
      </c>
      <c r="L441" s="8" t="s">
        <v>35</v>
      </c>
      <c r="M441" s="3">
        <v>5</v>
      </c>
      <c r="N441" s="10">
        <v>41.32</v>
      </c>
      <c r="O441" s="11">
        <v>0</v>
      </c>
      <c r="P441" s="10">
        <v>15.09</v>
      </c>
      <c r="Q441" s="10">
        <f t="shared" si="24"/>
        <v>206.6</v>
      </c>
      <c r="R441" s="10">
        <f t="shared" si="25"/>
        <v>75.45</v>
      </c>
      <c r="S441" s="10">
        <f t="shared" si="26"/>
        <v>131.14999999999998</v>
      </c>
      <c r="T441" s="2">
        <f t="shared" si="27"/>
        <v>0.63480154888673757</v>
      </c>
      <c r="U441" s="3">
        <f>YEAR(SalesDataTable[[#This Row],[Order Date]])</f>
        <v>2026</v>
      </c>
      <c r="V441" s="2" t="str">
        <f>"Q"&amp;ROUNDUP(MONTH(SalesDataTable[[#This Row],[Order Date]])/3,0)</f>
        <v>Q1</v>
      </c>
      <c r="W441" s="3">
        <f>MONTH(SalesDataTable[[#This Row],[Order Date]])</f>
        <v>3</v>
      </c>
      <c r="X441" s="2" t="str">
        <f>TEXT(SalesDataTable[[#This Row],[Order Date]],"mmm")</f>
        <v>Mar</v>
      </c>
    </row>
    <row r="442" spans="1:24" ht="15.6">
      <c r="A442" s="6">
        <v>130</v>
      </c>
      <c r="B442" s="7">
        <v>46108</v>
      </c>
      <c r="C442" s="8">
        <f>YEAR(SalesDataTable[[#This Row],[Order Date]])</f>
        <v>2026</v>
      </c>
      <c r="D442" s="9" t="str">
        <f>"Q" &amp;ROUNDUP(MONTH(SalesDataTable[[#This Row],[Order Date]]),0)</f>
        <v>Q3</v>
      </c>
      <c r="E442" s="9">
        <f>MONTH(SalesDataTable[[#This Row],[Order Date]])</f>
        <v>3</v>
      </c>
      <c r="F442" s="8" t="str">
        <f>TEXT(SalesDataTable[[#This Row],[Order Date]],"mmm")</f>
        <v>Mar</v>
      </c>
      <c r="G442" s="8" t="s">
        <v>20</v>
      </c>
      <c r="H442" s="8" t="s">
        <v>31</v>
      </c>
      <c r="I442" s="8" t="s">
        <v>28</v>
      </c>
      <c r="J442" s="8" t="s">
        <v>13</v>
      </c>
      <c r="K442" s="8" t="s">
        <v>9</v>
      </c>
      <c r="L442" s="8" t="s">
        <v>37</v>
      </c>
      <c r="M442" s="3">
        <v>3</v>
      </c>
      <c r="N442" s="10">
        <v>152.4</v>
      </c>
      <c r="O442" s="11">
        <v>0.05</v>
      </c>
      <c r="P442" s="10">
        <v>79.97</v>
      </c>
      <c r="Q442" s="10">
        <f t="shared" si="24"/>
        <v>434.34000000000003</v>
      </c>
      <c r="R442" s="10">
        <f t="shared" si="25"/>
        <v>239.91</v>
      </c>
      <c r="S442" s="10">
        <f t="shared" si="26"/>
        <v>194.43000000000004</v>
      </c>
      <c r="T442" s="2">
        <f t="shared" si="27"/>
        <v>0.44764470230694853</v>
      </c>
      <c r="U442" s="3">
        <f>YEAR(SalesDataTable[[#This Row],[Order Date]])</f>
        <v>2026</v>
      </c>
      <c r="V442" s="2" t="str">
        <f>"Q"&amp;ROUNDUP(MONTH(SalesDataTable[[#This Row],[Order Date]])/3,0)</f>
        <v>Q1</v>
      </c>
      <c r="W442" s="3">
        <f>MONTH(SalesDataTable[[#This Row],[Order Date]])</f>
        <v>3</v>
      </c>
      <c r="X442" s="2" t="str">
        <f>TEXT(SalesDataTable[[#This Row],[Order Date]],"mmm")</f>
        <v>Mar</v>
      </c>
    </row>
    <row r="443" spans="1:24" ht="15.6">
      <c r="A443" s="6">
        <v>848</v>
      </c>
      <c r="B443" s="7">
        <v>46108</v>
      </c>
      <c r="C443" s="8">
        <f>YEAR(SalesDataTable[[#This Row],[Order Date]])</f>
        <v>2026</v>
      </c>
      <c r="D443" s="9" t="str">
        <f>"Q" &amp;ROUNDUP(MONTH(SalesDataTable[[#This Row],[Order Date]]),0)</f>
        <v>Q3</v>
      </c>
      <c r="E443" s="9">
        <f>MONTH(SalesDataTable[[#This Row],[Order Date]])</f>
        <v>3</v>
      </c>
      <c r="F443" s="8" t="str">
        <f>TEXT(SalesDataTable[[#This Row],[Order Date]],"mmm")</f>
        <v>Mar</v>
      </c>
      <c r="G443" s="8" t="s">
        <v>0</v>
      </c>
      <c r="H443" s="8" t="s">
        <v>1</v>
      </c>
      <c r="I443" s="8" t="s">
        <v>2</v>
      </c>
      <c r="J443" s="8" t="s">
        <v>13</v>
      </c>
      <c r="K443" s="8" t="s">
        <v>34</v>
      </c>
      <c r="L443" s="8" t="s">
        <v>42</v>
      </c>
      <c r="M443" s="3">
        <v>1</v>
      </c>
      <c r="N443" s="10">
        <v>36.299999999999997</v>
      </c>
      <c r="O443" s="11">
        <v>0</v>
      </c>
      <c r="P443" s="10">
        <v>14.1</v>
      </c>
      <c r="Q443" s="10">
        <f t="shared" si="24"/>
        <v>36.299999999999997</v>
      </c>
      <c r="R443" s="10">
        <f t="shared" si="25"/>
        <v>14.1</v>
      </c>
      <c r="S443" s="10">
        <f t="shared" si="26"/>
        <v>22.199999999999996</v>
      </c>
      <c r="T443" s="2">
        <f t="shared" si="27"/>
        <v>0.61157024793388426</v>
      </c>
      <c r="U443" s="3">
        <f>YEAR(SalesDataTable[[#This Row],[Order Date]])</f>
        <v>2026</v>
      </c>
      <c r="V443" s="2" t="str">
        <f>"Q"&amp;ROUNDUP(MONTH(SalesDataTable[[#This Row],[Order Date]])/3,0)</f>
        <v>Q1</v>
      </c>
      <c r="W443" s="3">
        <f>MONTH(SalesDataTable[[#This Row],[Order Date]])</f>
        <v>3</v>
      </c>
      <c r="X443" s="2" t="str">
        <f>TEXT(SalesDataTable[[#This Row],[Order Date]],"mmm")</f>
        <v>Mar</v>
      </c>
    </row>
    <row r="444" spans="1:24" ht="15.6">
      <c r="A444" s="6">
        <v>1359</v>
      </c>
      <c r="B444" s="7">
        <v>46108</v>
      </c>
      <c r="C444" s="8">
        <f>YEAR(SalesDataTable[[#This Row],[Order Date]])</f>
        <v>2026</v>
      </c>
      <c r="D444" s="9" t="str">
        <f>"Q" &amp;ROUNDUP(MONTH(SalesDataTable[[#This Row],[Order Date]]),0)</f>
        <v>Q3</v>
      </c>
      <c r="E444" s="9">
        <f>MONTH(SalesDataTable[[#This Row],[Order Date]])</f>
        <v>3</v>
      </c>
      <c r="F444" s="8" t="str">
        <f>TEXT(SalesDataTable[[#This Row],[Order Date]],"mmm")</f>
        <v>Mar</v>
      </c>
      <c r="G444" s="8" t="s">
        <v>11</v>
      </c>
      <c r="H444" s="8" t="s">
        <v>25</v>
      </c>
      <c r="I444" s="8" t="s">
        <v>2</v>
      </c>
      <c r="J444" s="8" t="s">
        <v>3</v>
      </c>
      <c r="K444" s="8" t="s">
        <v>14</v>
      </c>
      <c r="L444" s="8" t="s">
        <v>32</v>
      </c>
      <c r="M444" s="3">
        <v>3</v>
      </c>
      <c r="N444" s="10">
        <v>46.24</v>
      </c>
      <c r="O444" s="11">
        <v>0.1</v>
      </c>
      <c r="P444" s="10">
        <v>18.2</v>
      </c>
      <c r="Q444" s="10">
        <f t="shared" si="24"/>
        <v>124.848</v>
      </c>
      <c r="R444" s="10">
        <f t="shared" si="25"/>
        <v>54.599999999999994</v>
      </c>
      <c r="S444" s="10">
        <f t="shared" si="26"/>
        <v>70.248000000000005</v>
      </c>
      <c r="T444" s="2">
        <f t="shared" si="27"/>
        <v>0.56266820453671673</v>
      </c>
      <c r="U444" s="3">
        <f>YEAR(SalesDataTable[[#This Row],[Order Date]])</f>
        <v>2026</v>
      </c>
      <c r="V444" s="2" t="str">
        <f>"Q"&amp;ROUNDUP(MONTH(SalesDataTable[[#This Row],[Order Date]])/3,0)</f>
        <v>Q1</v>
      </c>
      <c r="W444" s="3">
        <f>MONTH(SalesDataTable[[#This Row],[Order Date]])</f>
        <v>3</v>
      </c>
      <c r="X444" s="2" t="str">
        <f>TEXT(SalesDataTable[[#This Row],[Order Date]],"mmm")</f>
        <v>Mar</v>
      </c>
    </row>
    <row r="445" spans="1:24" ht="15.6">
      <c r="A445" s="6">
        <v>2379</v>
      </c>
      <c r="B445" s="7">
        <v>46108</v>
      </c>
      <c r="C445" s="8">
        <f>YEAR(SalesDataTable[[#This Row],[Order Date]])</f>
        <v>2026</v>
      </c>
      <c r="D445" s="9" t="str">
        <f>"Q" &amp;ROUNDUP(MONTH(SalesDataTable[[#This Row],[Order Date]]),0)</f>
        <v>Q3</v>
      </c>
      <c r="E445" s="9">
        <f>MONTH(SalesDataTable[[#This Row],[Order Date]])</f>
        <v>3</v>
      </c>
      <c r="F445" s="8" t="str">
        <f>TEXT(SalesDataTable[[#This Row],[Order Date]],"mmm")</f>
        <v>Mar</v>
      </c>
      <c r="G445" s="8" t="s">
        <v>0</v>
      </c>
      <c r="H445" s="8" t="s">
        <v>1</v>
      </c>
      <c r="I445" s="8" t="s">
        <v>19</v>
      </c>
      <c r="J445" s="8" t="s">
        <v>3</v>
      </c>
      <c r="K445" s="8" t="s">
        <v>14</v>
      </c>
      <c r="L445" s="8" t="s">
        <v>48</v>
      </c>
      <c r="M445" s="3">
        <v>2</v>
      </c>
      <c r="N445" s="10">
        <v>165.58</v>
      </c>
      <c r="O445" s="11">
        <v>0</v>
      </c>
      <c r="P445" s="10">
        <v>86.16</v>
      </c>
      <c r="Q445" s="10">
        <f t="shared" si="24"/>
        <v>331.16</v>
      </c>
      <c r="R445" s="10">
        <f t="shared" si="25"/>
        <v>172.32</v>
      </c>
      <c r="S445" s="10">
        <f t="shared" si="26"/>
        <v>158.84000000000003</v>
      </c>
      <c r="T445" s="2">
        <f t="shared" si="27"/>
        <v>0.47964730039859893</v>
      </c>
      <c r="U445" s="3">
        <f>YEAR(SalesDataTable[[#This Row],[Order Date]])</f>
        <v>2026</v>
      </c>
      <c r="V445" s="2" t="str">
        <f>"Q"&amp;ROUNDUP(MONTH(SalesDataTable[[#This Row],[Order Date]])/3,0)</f>
        <v>Q1</v>
      </c>
      <c r="W445" s="3">
        <f>MONTH(SalesDataTable[[#This Row],[Order Date]])</f>
        <v>3</v>
      </c>
      <c r="X445" s="2" t="str">
        <f>TEXT(SalesDataTable[[#This Row],[Order Date]],"mmm")</f>
        <v>Mar</v>
      </c>
    </row>
    <row r="446" spans="1:24" ht="15.6">
      <c r="A446" s="6">
        <v>2987</v>
      </c>
      <c r="B446" s="7">
        <v>46108</v>
      </c>
      <c r="C446" s="8">
        <f>YEAR(SalesDataTable[[#This Row],[Order Date]])</f>
        <v>2026</v>
      </c>
      <c r="D446" s="9" t="str">
        <f>"Q" &amp;ROUNDUP(MONTH(SalesDataTable[[#This Row],[Order Date]]),0)</f>
        <v>Q3</v>
      </c>
      <c r="E446" s="9">
        <f>MONTH(SalesDataTable[[#This Row],[Order Date]])</f>
        <v>3</v>
      </c>
      <c r="F446" s="8" t="str">
        <f>TEXT(SalesDataTable[[#This Row],[Order Date]],"mmm")</f>
        <v>Mar</v>
      </c>
      <c r="G446" s="8" t="s">
        <v>0</v>
      </c>
      <c r="H446" s="8" t="s">
        <v>36</v>
      </c>
      <c r="I446" s="8" t="s">
        <v>2</v>
      </c>
      <c r="J446" s="8" t="s">
        <v>3</v>
      </c>
      <c r="K446" s="8" t="s">
        <v>23</v>
      </c>
      <c r="L446" s="8" t="s">
        <v>51</v>
      </c>
      <c r="M446" s="3">
        <v>4</v>
      </c>
      <c r="N446" s="10">
        <v>121.49</v>
      </c>
      <c r="O446" s="11">
        <v>0</v>
      </c>
      <c r="P446" s="10">
        <v>62.01</v>
      </c>
      <c r="Q446" s="10">
        <f t="shared" si="24"/>
        <v>485.96</v>
      </c>
      <c r="R446" s="10">
        <f t="shared" si="25"/>
        <v>248.04</v>
      </c>
      <c r="S446" s="10">
        <f t="shared" si="26"/>
        <v>237.92</v>
      </c>
      <c r="T446" s="2">
        <f t="shared" si="27"/>
        <v>0.4895876203802782</v>
      </c>
      <c r="U446" s="3">
        <f>YEAR(SalesDataTable[[#This Row],[Order Date]])</f>
        <v>2026</v>
      </c>
      <c r="V446" s="2" t="str">
        <f>"Q"&amp;ROUNDUP(MONTH(SalesDataTable[[#This Row],[Order Date]])/3,0)</f>
        <v>Q1</v>
      </c>
      <c r="W446" s="3">
        <f>MONTH(SalesDataTable[[#This Row],[Order Date]])</f>
        <v>3</v>
      </c>
      <c r="X446" s="2" t="str">
        <f>TEXT(SalesDataTable[[#This Row],[Order Date]],"mmm")</f>
        <v>Mar</v>
      </c>
    </row>
    <row r="447" spans="1:24" ht="15.6">
      <c r="A447" s="6">
        <v>3121</v>
      </c>
      <c r="B447" s="7">
        <v>46108</v>
      </c>
      <c r="C447" s="8">
        <f>YEAR(SalesDataTable[[#This Row],[Order Date]])</f>
        <v>2026</v>
      </c>
      <c r="D447" s="9" t="str">
        <f>"Q" &amp;ROUNDUP(MONTH(SalesDataTable[[#This Row],[Order Date]]),0)</f>
        <v>Q3</v>
      </c>
      <c r="E447" s="9">
        <f>MONTH(SalesDataTable[[#This Row],[Order Date]])</f>
        <v>3</v>
      </c>
      <c r="F447" s="8" t="str">
        <f>TEXT(SalesDataTable[[#This Row],[Order Date]],"mmm")</f>
        <v>Mar</v>
      </c>
      <c r="G447" s="8" t="s">
        <v>6</v>
      </c>
      <c r="H447" s="8" t="s">
        <v>43</v>
      </c>
      <c r="I447" s="8" t="s">
        <v>19</v>
      </c>
      <c r="J447" s="8" t="s">
        <v>13</v>
      </c>
      <c r="K447" s="8" t="s">
        <v>4</v>
      </c>
      <c r="L447" s="8" t="s">
        <v>5</v>
      </c>
      <c r="M447" s="3">
        <v>5</v>
      </c>
      <c r="N447" s="10">
        <v>81.84</v>
      </c>
      <c r="O447" s="11">
        <v>0.1</v>
      </c>
      <c r="P447" s="10">
        <v>42.7</v>
      </c>
      <c r="Q447" s="10">
        <f t="shared" si="24"/>
        <v>368.28000000000003</v>
      </c>
      <c r="R447" s="10">
        <f t="shared" si="25"/>
        <v>213.5</v>
      </c>
      <c r="S447" s="10">
        <f t="shared" si="26"/>
        <v>154.78000000000003</v>
      </c>
      <c r="T447" s="2">
        <f t="shared" si="27"/>
        <v>0.42027804931030743</v>
      </c>
      <c r="U447" s="3">
        <f>YEAR(SalesDataTable[[#This Row],[Order Date]])</f>
        <v>2026</v>
      </c>
      <c r="V447" s="2" t="str">
        <f>"Q"&amp;ROUNDUP(MONTH(SalesDataTable[[#This Row],[Order Date]])/3,0)</f>
        <v>Q1</v>
      </c>
      <c r="W447" s="3">
        <f>MONTH(SalesDataTable[[#This Row],[Order Date]])</f>
        <v>3</v>
      </c>
      <c r="X447" s="2" t="str">
        <f>TEXT(SalesDataTable[[#This Row],[Order Date]],"mmm")</f>
        <v>Mar</v>
      </c>
    </row>
    <row r="448" spans="1:24" ht="15.6">
      <c r="A448" s="6">
        <v>4445</v>
      </c>
      <c r="B448" s="7">
        <v>46108</v>
      </c>
      <c r="C448" s="8">
        <f>YEAR(SalesDataTable[[#This Row],[Order Date]])</f>
        <v>2026</v>
      </c>
      <c r="D448" s="9" t="str">
        <f>"Q" &amp;ROUNDUP(MONTH(SalesDataTable[[#This Row],[Order Date]]),0)</f>
        <v>Q3</v>
      </c>
      <c r="E448" s="9">
        <f>MONTH(SalesDataTable[[#This Row],[Order Date]])</f>
        <v>3</v>
      </c>
      <c r="F448" s="8" t="str">
        <f>TEXT(SalesDataTable[[#This Row],[Order Date]],"mmm")</f>
        <v>Mar</v>
      </c>
      <c r="G448" s="8" t="s">
        <v>6</v>
      </c>
      <c r="H448" s="8" t="s">
        <v>41</v>
      </c>
      <c r="I448" s="8" t="s">
        <v>2</v>
      </c>
      <c r="J448" s="8" t="s">
        <v>13</v>
      </c>
      <c r="K448" s="8" t="s">
        <v>9</v>
      </c>
      <c r="L448" s="8" t="s">
        <v>37</v>
      </c>
      <c r="M448" s="3">
        <v>1</v>
      </c>
      <c r="N448" s="10">
        <v>151.47999999999999</v>
      </c>
      <c r="O448" s="11">
        <v>0</v>
      </c>
      <c r="P448" s="10">
        <v>79.41</v>
      </c>
      <c r="Q448" s="10">
        <f t="shared" si="24"/>
        <v>151.47999999999999</v>
      </c>
      <c r="R448" s="10">
        <f t="shared" si="25"/>
        <v>79.41</v>
      </c>
      <c r="S448" s="10">
        <f t="shared" si="26"/>
        <v>72.069999999999993</v>
      </c>
      <c r="T448" s="2">
        <f t="shared" si="27"/>
        <v>0.47577237919197252</v>
      </c>
      <c r="U448" s="3">
        <f>YEAR(SalesDataTable[[#This Row],[Order Date]])</f>
        <v>2026</v>
      </c>
      <c r="V448" s="2" t="str">
        <f>"Q"&amp;ROUNDUP(MONTH(SalesDataTable[[#This Row],[Order Date]])/3,0)</f>
        <v>Q1</v>
      </c>
      <c r="W448" s="3">
        <f>MONTH(SalesDataTable[[#This Row],[Order Date]])</f>
        <v>3</v>
      </c>
      <c r="X448" s="2" t="str">
        <f>TEXT(SalesDataTable[[#This Row],[Order Date]],"mmm")</f>
        <v>Mar</v>
      </c>
    </row>
    <row r="449" spans="1:24" ht="15.6">
      <c r="A449" s="6">
        <v>441</v>
      </c>
      <c r="B449" s="7">
        <v>46109</v>
      </c>
      <c r="C449" s="8">
        <f>YEAR(SalesDataTable[[#This Row],[Order Date]])</f>
        <v>2026</v>
      </c>
      <c r="D449" s="9" t="str">
        <f>"Q" &amp;ROUNDUP(MONTH(SalesDataTable[[#This Row],[Order Date]]),0)</f>
        <v>Q3</v>
      </c>
      <c r="E449" s="9">
        <f>MONTH(SalesDataTable[[#This Row],[Order Date]])</f>
        <v>3</v>
      </c>
      <c r="F449" s="8" t="str">
        <f>TEXT(SalesDataTable[[#This Row],[Order Date]],"mmm")</f>
        <v>Mar</v>
      </c>
      <c r="G449" s="8" t="s">
        <v>0</v>
      </c>
      <c r="H449" s="8" t="s">
        <v>50</v>
      </c>
      <c r="I449" s="8" t="s">
        <v>19</v>
      </c>
      <c r="J449" s="8" t="s">
        <v>13</v>
      </c>
      <c r="K449" s="8" t="s">
        <v>34</v>
      </c>
      <c r="L449" s="8" t="s">
        <v>45</v>
      </c>
      <c r="M449" s="3">
        <v>1</v>
      </c>
      <c r="N449" s="10">
        <v>51.02</v>
      </c>
      <c r="O449" s="11">
        <v>0.05</v>
      </c>
      <c r="P449" s="10">
        <v>21.94</v>
      </c>
      <c r="Q449" s="10">
        <f t="shared" si="24"/>
        <v>48.469000000000001</v>
      </c>
      <c r="R449" s="10">
        <f t="shared" si="25"/>
        <v>21.94</v>
      </c>
      <c r="S449" s="10">
        <f t="shared" si="26"/>
        <v>26.529</v>
      </c>
      <c r="T449" s="2">
        <f t="shared" si="27"/>
        <v>0.54733953661102974</v>
      </c>
      <c r="U449" s="3">
        <f>YEAR(SalesDataTable[[#This Row],[Order Date]])</f>
        <v>2026</v>
      </c>
      <c r="V449" s="2" t="str">
        <f>"Q"&amp;ROUNDUP(MONTH(SalesDataTable[[#This Row],[Order Date]])/3,0)</f>
        <v>Q1</v>
      </c>
      <c r="W449" s="3">
        <f>MONTH(SalesDataTable[[#This Row],[Order Date]])</f>
        <v>3</v>
      </c>
      <c r="X449" s="2" t="str">
        <f>TEXT(SalesDataTable[[#This Row],[Order Date]],"mmm")</f>
        <v>Mar</v>
      </c>
    </row>
    <row r="450" spans="1:24" ht="15.6">
      <c r="A450" s="6">
        <v>4608</v>
      </c>
      <c r="B450" s="7">
        <v>46109</v>
      </c>
      <c r="C450" s="8">
        <f>YEAR(SalesDataTable[[#This Row],[Order Date]])</f>
        <v>2026</v>
      </c>
      <c r="D450" s="9" t="str">
        <f>"Q" &amp;ROUNDUP(MONTH(SalesDataTable[[#This Row],[Order Date]]),0)</f>
        <v>Q3</v>
      </c>
      <c r="E450" s="9">
        <f>MONTH(SalesDataTable[[#This Row],[Order Date]])</f>
        <v>3</v>
      </c>
      <c r="F450" s="8" t="str">
        <f>TEXT(SalesDataTable[[#This Row],[Order Date]],"mmm")</f>
        <v>Mar</v>
      </c>
      <c r="G450" s="8" t="s">
        <v>11</v>
      </c>
      <c r="H450" s="8" t="s">
        <v>12</v>
      </c>
      <c r="I450" s="8" t="s">
        <v>8</v>
      </c>
      <c r="J450" s="8" t="s">
        <v>16</v>
      </c>
      <c r="K450" s="8" t="s">
        <v>4</v>
      </c>
      <c r="L450" s="8" t="s">
        <v>26</v>
      </c>
      <c r="M450" s="3">
        <v>8</v>
      </c>
      <c r="N450" s="10">
        <v>40.86</v>
      </c>
      <c r="O450" s="11">
        <v>0.1</v>
      </c>
      <c r="P450" s="10">
        <v>16.34</v>
      </c>
      <c r="Q450" s="10">
        <f t="shared" ref="Q450:Q513" si="28">M450*N450*(1-O450)</f>
        <v>294.19200000000001</v>
      </c>
      <c r="R450" s="10">
        <f t="shared" ref="R450:R513" si="29">M450*P450</f>
        <v>130.72</v>
      </c>
      <c r="S450" s="10">
        <f t="shared" ref="S450:S513" si="30">Q450-R450</f>
        <v>163.47200000000001</v>
      </c>
      <c r="T450" s="2">
        <f t="shared" ref="T450:T513" si="31">IFERROR(S450/Q450,0)</f>
        <v>0.55566432805786703</v>
      </c>
      <c r="U450" s="3">
        <f>YEAR(SalesDataTable[[#This Row],[Order Date]])</f>
        <v>2026</v>
      </c>
      <c r="V450" s="2" t="str">
        <f>"Q"&amp;ROUNDUP(MONTH(SalesDataTable[[#This Row],[Order Date]])/3,0)</f>
        <v>Q1</v>
      </c>
      <c r="W450" s="3">
        <f>MONTH(SalesDataTable[[#This Row],[Order Date]])</f>
        <v>3</v>
      </c>
      <c r="X450" s="2" t="str">
        <f>TEXT(SalesDataTable[[#This Row],[Order Date]],"mmm")</f>
        <v>Mar</v>
      </c>
    </row>
    <row r="451" spans="1:24" ht="15.6">
      <c r="A451" s="6">
        <v>4914</v>
      </c>
      <c r="B451" s="7">
        <v>46109</v>
      </c>
      <c r="C451" s="8">
        <f>YEAR(SalesDataTable[[#This Row],[Order Date]])</f>
        <v>2026</v>
      </c>
      <c r="D451" s="9" t="str">
        <f>"Q" &amp;ROUNDUP(MONTH(SalesDataTable[[#This Row],[Order Date]]),0)</f>
        <v>Q3</v>
      </c>
      <c r="E451" s="9">
        <f>MONTH(SalesDataTable[[#This Row],[Order Date]])</f>
        <v>3</v>
      </c>
      <c r="F451" s="8" t="str">
        <f>TEXT(SalesDataTable[[#This Row],[Order Date]],"mmm")</f>
        <v>Mar</v>
      </c>
      <c r="G451" s="8" t="s">
        <v>0</v>
      </c>
      <c r="H451" s="8" t="s">
        <v>36</v>
      </c>
      <c r="I451" s="8" t="s">
        <v>2</v>
      </c>
      <c r="J451" s="8" t="s">
        <v>13</v>
      </c>
      <c r="K451" s="8" t="s">
        <v>14</v>
      </c>
      <c r="L451" s="8" t="s">
        <v>48</v>
      </c>
      <c r="M451" s="3">
        <v>5</v>
      </c>
      <c r="N451" s="10">
        <v>163.33000000000001</v>
      </c>
      <c r="O451" s="11">
        <v>0</v>
      </c>
      <c r="P451" s="10">
        <v>87.05</v>
      </c>
      <c r="Q451" s="10">
        <f t="shared" si="28"/>
        <v>816.65000000000009</v>
      </c>
      <c r="R451" s="10">
        <f t="shared" si="29"/>
        <v>435.25</v>
      </c>
      <c r="S451" s="10">
        <f t="shared" si="30"/>
        <v>381.40000000000009</v>
      </c>
      <c r="T451" s="2">
        <f t="shared" si="31"/>
        <v>0.46702993938651816</v>
      </c>
      <c r="U451" s="3">
        <f>YEAR(SalesDataTable[[#This Row],[Order Date]])</f>
        <v>2026</v>
      </c>
      <c r="V451" s="2" t="str">
        <f>"Q"&amp;ROUNDUP(MONTH(SalesDataTable[[#This Row],[Order Date]])/3,0)</f>
        <v>Q1</v>
      </c>
      <c r="W451" s="3">
        <f>MONTH(SalesDataTable[[#This Row],[Order Date]])</f>
        <v>3</v>
      </c>
      <c r="X451" s="2" t="str">
        <f>TEXT(SalesDataTable[[#This Row],[Order Date]],"mmm")</f>
        <v>Mar</v>
      </c>
    </row>
    <row r="452" spans="1:24" ht="15.6">
      <c r="A452" s="6">
        <v>860</v>
      </c>
      <c r="B452" s="7">
        <v>46110</v>
      </c>
      <c r="C452" s="8">
        <f>YEAR(SalesDataTable[[#This Row],[Order Date]])</f>
        <v>2026</v>
      </c>
      <c r="D452" s="9" t="str">
        <f>"Q" &amp;ROUNDUP(MONTH(SalesDataTable[[#This Row],[Order Date]]),0)</f>
        <v>Q3</v>
      </c>
      <c r="E452" s="9">
        <f>MONTH(SalesDataTable[[#This Row],[Order Date]])</f>
        <v>3</v>
      </c>
      <c r="F452" s="8" t="str">
        <f>TEXT(SalesDataTable[[#This Row],[Order Date]],"mmm")</f>
        <v>Mar</v>
      </c>
      <c r="G452" s="8" t="s">
        <v>6</v>
      </c>
      <c r="H452" s="8" t="s">
        <v>49</v>
      </c>
      <c r="I452" s="8" t="s">
        <v>28</v>
      </c>
      <c r="J452" s="8" t="s">
        <v>13</v>
      </c>
      <c r="K452" s="8" t="s">
        <v>9</v>
      </c>
      <c r="L452" s="8" t="s">
        <v>10</v>
      </c>
      <c r="M452" s="3">
        <v>1</v>
      </c>
      <c r="N452" s="10">
        <v>90.27</v>
      </c>
      <c r="O452" s="11">
        <v>0</v>
      </c>
      <c r="P452" s="10">
        <v>46.38</v>
      </c>
      <c r="Q452" s="10">
        <f t="shared" si="28"/>
        <v>90.27</v>
      </c>
      <c r="R452" s="10">
        <f t="shared" si="29"/>
        <v>46.38</v>
      </c>
      <c r="S452" s="10">
        <f t="shared" si="30"/>
        <v>43.889999999999993</v>
      </c>
      <c r="T452" s="2">
        <f t="shared" si="31"/>
        <v>0.48620804253904948</v>
      </c>
      <c r="U452" s="3">
        <f>YEAR(SalesDataTable[[#This Row],[Order Date]])</f>
        <v>2026</v>
      </c>
      <c r="V452" s="2" t="str">
        <f>"Q"&amp;ROUNDUP(MONTH(SalesDataTable[[#This Row],[Order Date]])/3,0)</f>
        <v>Q1</v>
      </c>
      <c r="W452" s="3">
        <f>MONTH(SalesDataTable[[#This Row],[Order Date]])</f>
        <v>3</v>
      </c>
      <c r="X452" s="2" t="str">
        <f>TEXT(SalesDataTable[[#This Row],[Order Date]],"mmm")</f>
        <v>Mar</v>
      </c>
    </row>
    <row r="453" spans="1:24" ht="15.6">
      <c r="A453" s="6">
        <v>920</v>
      </c>
      <c r="B453" s="7">
        <v>46110</v>
      </c>
      <c r="C453" s="8">
        <f>YEAR(SalesDataTable[[#This Row],[Order Date]])</f>
        <v>2026</v>
      </c>
      <c r="D453" s="9" t="str">
        <f>"Q" &amp;ROUNDUP(MONTH(SalesDataTable[[#This Row],[Order Date]]),0)</f>
        <v>Q3</v>
      </c>
      <c r="E453" s="9">
        <f>MONTH(SalesDataTable[[#This Row],[Order Date]])</f>
        <v>3</v>
      </c>
      <c r="F453" s="8" t="str">
        <f>TEXT(SalesDataTable[[#This Row],[Order Date]],"mmm")</f>
        <v>Mar</v>
      </c>
      <c r="G453" s="8" t="s">
        <v>0</v>
      </c>
      <c r="H453" s="8" t="s">
        <v>36</v>
      </c>
      <c r="I453" s="8" t="s">
        <v>8</v>
      </c>
      <c r="J453" s="8" t="s">
        <v>16</v>
      </c>
      <c r="K453" s="8" t="s">
        <v>14</v>
      </c>
      <c r="L453" s="8" t="s">
        <v>44</v>
      </c>
      <c r="M453" s="3">
        <v>12</v>
      </c>
      <c r="N453" s="10">
        <v>131.31</v>
      </c>
      <c r="O453" s="11">
        <v>0.05</v>
      </c>
      <c r="P453" s="10">
        <v>68.459999999999994</v>
      </c>
      <c r="Q453" s="10">
        <f t="shared" si="28"/>
        <v>1496.934</v>
      </c>
      <c r="R453" s="10">
        <f t="shared" si="29"/>
        <v>821.52</v>
      </c>
      <c r="S453" s="10">
        <f t="shared" si="30"/>
        <v>675.41399999999999</v>
      </c>
      <c r="T453" s="2">
        <f t="shared" si="31"/>
        <v>0.45119824922140855</v>
      </c>
      <c r="U453" s="3">
        <f>YEAR(SalesDataTable[[#This Row],[Order Date]])</f>
        <v>2026</v>
      </c>
      <c r="V453" s="2" t="str">
        <f>"Q"&amp;ROUNDUP(MONTH(SalesDataTable[[#This Row],[Order Date]])/3,0)</f>
        <v>Q1</v>
      </c>
      <c r="W453" s="3">
        <f>MONTH(SalesDataTable[[#This Row],[Order Date]])</f>
        <v>3</v>
      </c>
      <c r="X453" s="2" t="str">
        <f>TEXT(SalesDataTable[[#This Row],[Order Date]],"mmm")</f>
        <v>Mar</v>
      </c>
    </row>
    <row r="454" spans="1:24" ht="15.6">
      <c r="A454" s="6">
        <v>1700</v>
      </c>
      <c r="B454" s="7">
        <v>46110</v>
      </c>
      <c r="C454" s="8">
        <f>YEAR(SalesDataTable[[#This Row],[Order Date]])</f>
        <v>2026</v>
      </c>
      <c r="D454" s="9" t="str">
        <f>"Q" &amp;ROUNDUP(MONTH(SalesDataTable[[#This Row],[Order Date]]),0)</f>
        <v>Q3</v>
      </c>
      <c r="E454" s="9">
        <f>MONTH(SalesDataTable[[#This Row],[Order Date]])</f>
        <v>3</v>
      </c>
      <c r="F454" s="8" t="str">
        <f>TEXT(SalesDataTable[[#This Row],[Order Date]],"mmm")</f>
        <v>Mar</v>
      </c>
      <c r="G454" s="8" t="s">
        <v>6</v>
      </c>
      <c r="H454" s="8" t="s">
        <v>43</v>
      </c>
      <c r="I454" s="8" t="s">
        <v>28</v>
      </c>
      <c r="J454" s="8" t="s">
        <v>13</v>
      </c>
      <c r="K454" s="8" t="s">
        <v>14</v>
      </c>
      <c r="L454" s="8" t="s">
        <v>48</v>
      </c>
      <c r="M454" s="3">
        <v>1</v>
      </c>
      <c r="N454" s="10">
        <v>167.27</v>
      </c>
      <c r="O454" s="11">
        <v>0.05</v>
      </c>
      <c r="P454" s="10">
        <v>88.19</v>
      </c>
      <c r="Q454" s="10">
        <f t="shared" si="28"/>
        <v>158.90649999999999</v>
      </c>
      <c r="R454" s="10">
        <f t="shared" si="29"/>
        <v>88.19</v>
      </c>
      <c r="S454" s="10">
        <f t="shared" si="30"/>
        <v>70.716499999999996</v>
      </c>
      <c r="T454" s="2">
        <f t="shared" si="31"/>
        <v>0.44501955552478972</v>
      </c>
      <c r="U454" s="3">
        <f>YEAR(SalesDataTable[[#This Row],[Order Date]])</f>
        <v>2026</v>
      </c>
      <c r="V454" s="2" t="str">
        <f>"Q"&amp;ROUNDUP(MONTH(SalesDataTable[[#This Row],[Order Date]])/3,0)</f>
        <v>Q1</v>
      </c>
      <c r="W454" s="3">
        <f>MONTH(SalesDataTable[[#This Row],[Order Date]])</f>
        <v>3</v>
      </c>
      <c r="X454" s="2" t="str">
        <f>TEXT(SalesDataTable[[#This Row],[Order Date]],"mmm")</f>
        <v>Mar</v>
      </c>
    </row>
    <row r="455" spans="1:24" ht="15.6">
      <c r="A455" s="6">
        <v>1768</v>
      </c>
      <c r="B455" s="7">
        <v>46110</v>
      </c>
      <c r="C455" s="8">
        <f>YEAR(SalesDataTable[[#This Row],[Order Date]])</f>
        <v>2026</v>
      </c>
      <c r="D455" s="9" t="str">
        <f>"Q" &amp;ROUNDUP(MONTH(SalesDataTable[[#This Row],[Order Date]]),0)</f>
        <v>Q3</v>
      </c>
      <c r="E455" s="9">
        <f>MONTH(SalesDataTable[[#This Row],[Order Date]])</f>
        <v>3</v>
      </c>
      <c r="F455" s="8" t="str">
        <f>TEXT(SalesDataTable[[#This Row],[Order Date]],"mmm")</f>
        <v>Mar</v>
      </c>
      <c r="G455" s="8" t="s">
        <v>6</v>
      </c>
      <c r="H455" s="8" t="s">
        <v>43</v>
      </c>
      <c r="I455" s="8" t="s">
        <v>28</v>
      </c>
      <c r="J455" s="8" t="s">
        <v>3</v>
      </c>
      <c r="K455" s="8" t="s">
        <v>9</v>
      </c>
      <c r="L455" s="8" t="s">
        <v>46</v>
      </c>
      <c r="M455" s="3">
        <v>4</v>
      </c>
      <c r="N455" s="10">
        <v>70.510000000000005</v>
      </c>
      <c r="O455" s="11">
        <v>0</v>
      </c>
      <c r="P455" s="10">
        <v>31.93</v>
      </c>
      <c r="Q455" s="10">
        <f t="shared" si="28"/>
        <v>282.04000000000002</v>
      </c>
      <c r="R455" s="10">
        <f t="shared" si="29"/>
        <v>127.72</v>
      </c>
      <c r="S455" s="10">
        <f t="shared" si="30"/>
        <v>154.32000000000002</v>
      </c>
      <c r="T455" s="2">
        <f t="shared" si="31"/>
        <v>0.54715643171181394</v>
      </c>
      <c r="U455" s="3">
        <f>YEAR(SalesDataTable[[#This Row],[Order Date]])</f>
        <v>2026</v>
      </c>
      <c r="V455" s="2" t="str">
        <f>"Q"&amp;ROUNDUP(MONTH(SalesDataTable[[#This Row],[Order Date]])/3,0)</f>
        <v>Q1</v>
      </c>
      <c r="W455" s="3">
        <f>MONTH(SalesDataTable[[#This Row],[Order Date]])</f>
        <v>3</v>
      </c>
      <c r="X455" s="2" t="str">
        <f>TEXT(SalesDataTable[[#This Row],[Order Date]],"mmm")</f>
        <v>Mar</v>
      </c>
    </row>
    <row r="456" spans="1:24" ht="15.6">
      <c r="A456" s="6">
        <v>1876</v>
      </c>
      <c r="B456" s="7">
        <v>46110</v>
      </c>
      <c r="C456" s="8">
        <f>YEAR(SalesDataTable[[#This Row],[Order Date]])</f>
        <v>2026</v>
      </c>
      <c r="D456" s="9" t="str">
        <f>"Q" &amp;ROUNDUP(MONTH(SalesDataTable[[#This Row],[Order Date]]),0)</f>
        <v>Q3</v>
      </c>
      <c r="E456" s="9">
        <f>MONTH(SalesDataTable[[#This Row],[Order Date]])</f>
        <v>3</v>
      </c>
      <c r="F456" s="8" t="str">
        <f>TEXT(SalesDataTable[[#This Row],[Order Date]],"mmm")</f>
        <v>Mar</v>
      </c>
      <c r="G456" s="8" t="s">
        <v>6</v>
      </c>
      <c r="H456" s="8" t="s">
        <v>27</v>
      </c>
      <c r="I456" s="8" t="s">
        <v>8</v>
      </c>
      <c r="J456" s="8" t="s">
        <v>13</v>
      </c>
      <c r="K456" s="8" t="s">
        <v>4</v>
      </c>
      <c r="L456" s="8" t="s">
        <v>30</v>
      </c>
      <c r="M456" s="3">
        <v>12</v>
      </c>
      <c r="N456" s="10">
        <v>101.06</v>
      </c>
      <c r="O456" s="11">
        <v>0.1</v>
      </c>
      <c r="P456" s="10">
        <v>50.59</v>
      </c>
      <c r="Q456" s="10">
        <f t="shared" si="28"/>
        <v>1091.4480000000001</v>
      </c>
      <c r="R456" s="10">
        <f t="shared" si="29"/>
        <v>607.08000000000004</v>
      </c>
      <c r="S456" s="10">
        <f t="shared" si="30"/>
        <v>484.36800000000005</v>
      </c>
      <c r="T456" s="2">
        <f t="shared" si="31"/>
        <v>0.4437847703234602</v>
      </c>
      <c r="U456" s="3">
        <f>YEAR(SalesDataTable[[#This Row],[Order Date]])</f>
        <v>2026</v>
      </c>
      <c r="V456" s="2" t="str">
        <f>"Q"&amp;ROUNDUP(MONTH(SalesDataTable[[#This Row],[Order Date]])/3,0)</f>
        <v>Q1</v>
      </c>
      <c r="W456" s="3">
        <f>MONTH(SalesDataTable[[#This Row],[Order Date]])</f>
        <v>3</v>
      </c>
      <c r="X456" s="2" t="str">
        <f>TEXT(SalesDataTable[[#This Row],[Order Date]],"mmm")</f>
        <v>Mar</v>
      </c>
    </row>
    <row r="457" spans="1:24" ht="15.6">
      <c r="A457" s="6">
        <v>2453</v>
      </c>
      <c r="B457" s="7">
        <v>46110</v>
      </c>
      <c r="C457" s="8">
        <f>YEAR(SalesDataTable[[#This Row],[Order Date]])</f>
        <v>2026</v>
      </c>
      <c r="D457" s="9" t="str">
        <f>"Q" &amp;ROUNDUP(MONTH(SalesDataTable[[#This Row],[Order Date]]),0)</f>
        <v>Q3</v>
      </c>
      <c r="E457" s="9">
        <f>MONTH(SalesDataTable[[#This Row],[Order Date]])</f>
        <v>3</v>
      </c>
      <c r="F457" s="8" t="str">
        <f>TEXT(SalesDataTable[[#This Row],[Order Date]],"mmm")</f>
        <v>Mar</v>
      </c>
      <c r="G457" s="8" t="s">
        <v>20</v>
      </c>
      <c r="H457" s="8" t="s">
        <v>33</v>
      </c>
      <c r="I457" s="8" t="s">
        <v>2</v>
      </c>
      <c r="J457" s="8" t="s">
        <v>16</v>
      </c>
      <c r="K457" s="8" t="s">
        <v>4</v>
      </c>
      <c r="L457" s="8" t="s">
        <v>5</v>
      </c>
      <c r="M457" s="3">
        <v>2</v>
      </c>
      <c r="N457" s="10">
        <v>79.849999999999994</v>
      </c>
      <c r="O457" s="11">
        <v>0.05</v>
      </c>
      <c r="P457" s="10">
        <v>43.78</v>
      </c>
      <c r="Q457" s="10">
        <f t="shared" si="28"/>
        <v>151.71499999999997</v>
      </c>
      <c r="R457" s="10">
        <f t="shared" si="29"/>
        <v>87.56</v>
      </c>
      <c r="S457" s="10">
        <f t="shared" si="30"/>
        <v>64.154999999999973</v>
      </c>
      <c r="T457" s="2">
        <f t="shared" si="31"/>
        <v>0.42286524074745402</v>
      </c>
      <c r="U457" s="3">
        <f>YEAR(SalesDataTable[[#This Row],[Order Date]])</f>
        <v>2026</v>
      </c>
      <c r="V457" s="2" t="str">
        <f>"Q"&amp;ROUNDUP(MONTH(SalesDataTable[[#This Row],[Order Date]])/3,0)</f>
        <v>Q1</v>
      </c>
      <c r="W457" s="3">
        <f>MONTH(SalesDataTable[[#This Row],[Order Date]])</f>
        <v>3</v>
      </c>
      <c r="X457" s="2" t="str">
        <f>TEXT(SalesDataTable[[#This Row],[Order Date]],"mmm")</f>
        <v>Mar</v>
      </c>
    </row>
    <row r="458" spans="1:24" ht="15.6">
      <c r="A458" s="6">
        <v>2676</v>
      </c>
      <c r="B458" s="7">
        <v>46110</v>
      </c>
      <c r="C458" s="8">
        <f>YEAR(SalesDataTable[[#This Row],[Order Date]])</f>
        <v>2026</v>
      </c>
      <c r="D458" s="9" t="str">
        <f>"Q" &amp;ROUNDUP(MONTH(SalesDataTable[[#This Row],[Order Date]]),0)</f>
        <v>Q3</v>
      </c>
      <c r="E458" s="9">
        <f>MONTH(SalesDataTable[[#This Row],[Order Date]])</f>
        <v>3</v>
      </c>
      <c r="F458" s="8" t="str">
        <f>TEXT(SalesDataTable[[#This Row],[Order Date]],"mmm")</f>
        <v>Mar</v>
      </c>
      <c r="G458" s="8" t="s">
        <v>11</v>
      </c>
      <c r="H458" s="8" t="s">
        <v>25</v>
      </c>
      <c r="I458" s="8" t="s">
        <v>19</v>
      </c>
      <c r="J458" s="8" t="s">
        <v>13</v>
      </c>
      <c r="K458" s="8" t="s">
        <v>23</v>
      </c>
      <c r="L458" s="8" t="s">
        <v>29</v>
      </c>
      <c r="M458" s="3">
        <v>4</v>
      </c>
      <c r="N458" s="10">
        <v>191.99</v>
      </c>
      <c r="O458" s="11">
        <v>0</v>
      </c>
      <c r="P458" s="10">
        <v>104.44</v>
      </c>
      <c r="Q458" s="10">
        <f t="shared" si="28"/>
        <v>767.96</v>
      </c>
      <c r="R458" s="10">
        <f t="shared" si="29"/>
        <v>417.76</v>
      </c>
      <c r="S458" s="10">
        <f t="shared" si="30"/>
        <v>350.20000000000005</v>
      </c>
      <c r="T458" s="2">
        <f t="shared" si="31"/>
        <v>0.45601333402781397</v>
      </c>
      <c r="U458" s="3">
        <f>YEAR(SalesDataTable[[#This Row],[Order Date]])</f>
        <v>2026</v>
      </c>
      <c r="V458" s="2" t="str">
        <f>"Q"&amp;ROUNDUP(MONTH(SalesDataTable[[#This Row],[Order Date]])/3,0)</f>
        <v>Q1</v>
      </c>
      <c r="W458" s="3">
        <f>MONTH(SalesDataTable[[#This Row],[Order Date]])</f>
        <v>3</v>
      </c>
      <c r="X458" s="2" t="str">
        <f>TEXT(SalesDataTable[[#This Row],[Order Date]],"mmm")</f>
        <v>Mar</v>
      </c>
    </row>
    <row r="459" spans="1:24" ht="15.6">
      <c r="A459" s="6">
        <v>2800</v>
      </c>
      <c r="B459" s="7">
        <v>46110</v>
      </c>
      <c r="C459" s="8">
        <f>YEAR(SalesDataTable[[#This Row],[Order Date]])</f>
        <v>2026</v>
      </c>
      <c r="D459" s="9" t="str">
        <f>"Q" &amp;ROUNDUP(MONTH(SalesDataTable[[#This Row],[Order Date]]),0)</f>
        <v>Q3</v>
      </c>
      <c r="E459" s="9">
        <f>MONTH(SalesDataTable[[#This Row],[Order Date]])</f>
        <v>3</v>
      </c>
      <c r="F459" s="8" t="str">
        <f>TEXT(SalesDataTable[[#This Row],[Order Date]],"mmm")</f>
        <v>Mar</v>
      </c>
      <c r="G459" s="8" t="s">
        <v>6</v>
      </c>
      <c r="H459" s="8" t="s">
        <v>41</v>
      </c>
      <c r="I459" s="8" t="s">
        <v>2</v>
      </c>
      <c r="J459" s="8" t="s">
        <v>13</v>
      </c>
      <c r="K459" s="8" t="s">
        <v>4</v>
      </c>
      <c r="L459" s="8" t="s">
        <v>22</v>
      </c>
      <c r="M459" s="3">
        <v>1</v>
      </c>
      <c r="N459" s="10">
        <v>49.81</v>
      </c>
      <c r="O459" s="11">
        <v>0.05</v>
      </c>
      <c r="P459" s="10">
        <v>23.12</v>
      </c>
      <c r="Q459" s="10">
        <f t="shared" si="28"/>
        <v>47.319499999999998</v>
      </c>
      <c r="R459" s="10">
        <f t="shared" si="29"/>
        <v>23.12</v>
      </c>
      <c r="S459" s="10">
        <f t="shared" si="30"/>
        <v>24.199499999999997</v>
      </c>
      <c r="T459" s="2">
        <f t="shared" si="31"/>
        <v>0.51140650260463438</v>
      </c>
      <c r="U459" s="3">
        <f>YEAR(SalesDataTable[[#This Row],[Order Date]])</f>
        <v>2026</v>
      </c>
      <c r="V459" s="2" t="str">
        <f>"Q"&amp;ROUNDUP(MONTH(SalesDataTable[[#This Row],[Order Date]])/3,0)</f>
        <v>Q1</v>
      </c>
      <c r="W459" s="3">
        <f>MONTH(SalesDataTable[[#This Row],[Order Date]])</f>
        <v>3</v>
      </c>
      <c r="X459" s="2" t="str">
        <f>TEXT(SalesDataTable[[#This Row],[Order Date]],"mmm")</f>
        <v>Mar</v>
      </c>
    </row>
    <row r="460" spans="1:24" ht="15.6">
      <c r="A460" s="6">
        <v>2857</v>
      </c>
      <c r="B460" s="7">
        <v>46110</v>
      </c>
      <c r="C460" s="8">
        <f>YEAR(SalesDataTable[[#This Row],[Order Date]])</f>
        <v>2026</v>
      </c>
      <c r="D460" s="9" t="str">
        <f>"Q" &amp;ROUNDUP(MONTH(SalesDataTable[[#This Row],[Order Date]]),0)</f>
        <v>Q3</v>
      </c>
      <c r="E460" s="9">
        <f>MONTH(SalesDataTable[[#This Row],[Order Date]])</f>
        <v>3</v>
      </c>
      <c r="F460" s="8" t="str">
        <f>TEXT(SalesDataTable[[#This Row],[Order Date]],"mmm")</f>
        <v>Mar</v>
      </c>
      <c r="G460" s="8" t="s">
        <v>0</v>
      </c>
      <c r="H460" s="8" t="s">
        <v>50</v>
      </c>
      <c r="I460" s="8" t="s">
        <v>19</v>
      </c>
      <c r="J460" s="8" t="s">
        <v>13</v>
      </c>
      <c r="K460" s="8" t="s">
        <v>34</v>
      </c>
      <c r="L460" s="8" t="s">
        <v>35</v>
      </c>
      <c r="M460" s="3">
        <v>1</v>
      </c>
      <c r="N460" s="10">
        <v>40.39</v>
      </c>
      <c r="O460" s="11">
        <v>0.1</v>
      </c>
      <c r="P460" s="10">
        <v>14.97</v>
      </c>
      <c r="Q460" s="10">
        <f t="shared" si="28"/>
        <v>36.350999999999999</v>
      </c>
      <c r="R460" s="10">
        <f t="shared" si="29"/>
        <v>14.97</v>
      </c>
      <c r="S460" s="10">
        <f t="shared" si="30"/>
        <v>21.381</v>
      </c>
      <c r="T460" s="2">
        <f t="shared" si="31"/>
        <v>0.58818189320788972</v>
      </c>
      <c r="U460" s="3">
        <f>YEAR(SalesDataTable[[#This Row],[Order Date]])</f>
        <v>2026</v>
      </c>
      <c r="V460" s="2" t="str">
        <f>"Q"&amp;ROUNDUP(MONTH(SalesDataTable[[#This Row],[Order Date]])/3,0)</f>
        <v>Q1</v>
      </c>
      <c r="W460" s="3">
        <f>MONTH(SalesDataTable[[#This Row],[Order Date]])</f>
        <v>3</v>
      </c>
      <c r="X460" s="2" t="str">
        <f>TEXT(SalesDataTable[[#This Row],[Order Date]],"mmm")</f>
        <v>Mar</v>
      </c>
    </row>
    <row r="461" spans="1:24" ht="15.6">
      <c r="A461" s="6">
        <v>3584</v>
      </c>
      <c r="B461" s="7">
        <v>46110</v>
      </c>
      <c r="C461" s="8">
        <f>YEAR(SalesDataTable[[#This Row],[Order Date]])</f>
        <v>2026</v>
      </c>
      <c r="D461" s="9" t="str">
        <f>"Q" &amp;ROUNDUP(MONTH(SalesDataTable[[#This Row],[Order Date]]),0)</f>
        <v>Q3</v>
      </c>
      <c r="E461" s="9">
        <f>MONTH(SalesDataTable[[#This Row],[Order Date]])</f>
        <v>3</v>
      </c>
      <c r="F461" s="8" t="str">
        <f>TEXT(SalesDataTable[[#This Row],[Order Date]],"mmm")</f>
        <v>Mar</v>
      </c>
      <c r="G461" s="8" t="s">
        <v>0</v>
      </c>
      <c r="H461" s="8" t="s">
        <v>1</v>
      </c>
      <c r="I461" s="8" t="s">
        <v>2</v>
      </c>
      <c r="J461" s="8" t="s">
        <v>3</v>
      </c>
      <c r="K461" s="8" t="s">
        <v>14</v>
      </c>
      <c r="L461" s="8" t="s">
        <v>15</v>
      </c>
      <c r="M461" s="3">
        <v>1</v>
      </c>
      <c r="N461" s="10">
        <v>35.700000000000003</v>
      </c>
      <c r="O461" s="11">
        <v>0.05</v>
      </c>
      <c r="P461" s="10">
        <v>13.85</v>
      </c>
      <c r="Q461" s="10">
        <f t="shared" si="28"/>
        <v>33.914999999999999</v>
      </c>
      <c r="R461" s="10">
        <f t="shared" si="29"/>
        <v>13.85</v>
      </c>
      <c r="S461" s="10">
        <f t="shared" si="30"/>
        <v>20.064999999999998</v>
      </c>
      <c r="T461" s="2">
        <f t="shared" si="31"/>
        <v>0.59162612413386406</v>
      </c>
      <c r="U461" s="3">
        <f>YEAR(SalesDataTable[[#This Row],[Order Date]])</f>
        <v>2026</v>
      </c>
      <c r="V461" s="2" t="str">
        <f>"Q"&amp;ROUNDUP(MONTH(SalesDataTable[[#This Row],[Order Date]])/3,0)</f>
        <v>Q1</v>
      </c>
      <c r="W461" s="3">
        <f>MONTH(SalesDataTable[[#This Row],[Order Date]])</f>
        <v>3</v>
      </c>
      <c r="X461" s="2" t="str">
        <f>TEXT(SalesDataTable[[#This Row],[Order Date]],"mmm")</f>
        <v>Mar</v>
      </c>
    </row>
    <row r="462" spans="1:24" ht="15.6">
      <c r="A462" s="6">
        <v>3669</v>
      </c>
      <c r="B462" s="7">
        <v>46110</v>
      </c>
      <c r="C462" s="8">
        <f>YEAR(SalesDataTable[[#This Row],[Order Date]])</f>
        <v>2026</v>
      </c>
      <c r="D462" s="9" t="str">
        <f>"Q" &amp;ROUNDUP(MONTH(SalesDataTable[[#This Row],[Order Date]]),0)</f>
        <v>Q3</v>
      </c>
      <c r="E462" s="9">
        <f>MONTH(SalesDataTable[[#This Row],[Order Date]])</f>
        <v>3</v>
      </c>
      <c r="F462" s="8" t="str">
        <f>TEXT(SalesDataTable[[#This Row],[Order Date]],"mmm")</f>
        <v>Mar</v>
      </c>
      <c r="G462" s="8" t="s">
        <v>11</v>
      </c>
      <c r="H462" s="8" t="s">
        <v>39</v>
      </c>
      <c r="I462" s="8" t="s">
        <v>28</v>
      </c>
      <c r="J462" s="8" t="s">
        <v>3</v>
      </c>
      <c r="K462" s="8" t="s">
        <v>23</v>
      </c>
      <c r="L462" s="8" t="s">
        <v>40</v>
      </c>
      <c r="M462" s="3">
        <v>1</v>
      </c>
      <c r="N462" s="10">
        <v>80.09</v>
      </c>
      <c r="O462" s="11">
        <v>0</v>
      </c>
      <c r="P462" s="10">
        <v>40.61</v>
      </c>
      <c r="Q462" s="10">
        <f t="shared" si="28"/>
        <v>80.09</v>
      </c>
      <c r="R462" s="10">
        <f t="shared" si="29"/>
        <v>40.61</v>
      </c>
      <c r="S462" s="10">
        <f t="shared" si="30"/>
        <v>39.480000000000004</v>
      </c>
      <c r="T462" s="2">
        <f t="shared" si="31"/>
        <v>0.49294543638406796</v>
      </c>
      <c r="U462" s="3">
        <f>YEAR(SalesDataTable[[#This Row],[Order Date]])</f>
        <v>2026</v>
      </c>
      <c r="V462" s="2" t="str">
        <f>"Q"&amp;ROUNDUP(MONTH(SalesDataTable[[#This Row],[Order Date]])/3,0)</f>
        <v>Q1</v>
      </c>
      <c r="W462" s="3">
        <f>MONTH(SalesDataTable[[#This Row],[Order Date]])</f>
        <v>3</v>
      </c>
      <c r="X462" s="2" t="str">
        <f>TEXT(SalesDataTable[[#This Row],[Order Date]],"mmm")</f>
        <v>Mar</v>
      </c>
    </row>
    <row r="463" spans="1:24" ht="15.6">
      <c r="A463" s="6">
        <v>4787</v>
      </c>
      <c r="B463" s="7">
        <v>46110</v>
      </c>
      <c r="C463" s="8">
        <f>YEAR(SalesDataTable[[#This Row],[Order Date]])</f>
        <v>2026</v>
      </c>
      <c r="D463" s="9" t="str">
        <f>"Q" &amp;ROUNDUP(MONTH(SalesDataTable[[#This Row],[Order Date]]),0)</f>
        <v>Q3</v>
      </c>
      <c r="E463" s="9">
        <f>MONTH(SalesDataTable[[#This Row],[Order Date]])</f>
        <v>3</v>
      </c>
      <c r="F463" s="8" t="str">
        <f>TEXT(SalesDataTable[[#This Row],[Order Date]],"mmm")</f>
        <v>Mar</v>
      </c>
      <c r="G463" s="8" t="s">
        <v>20</v>
      </c>
      <c r="H463" s="8" t="s">
        <v>47</v>
      </c>
      <c r="I463" s="8" t="s">
        <v>28</v>
      </c>
      <c r="J463" s="8" t="s">
        <v>13</v>
      </c>
      <c r="K463" s="8" t="s">
        <v>9</v>
      </c>
      <c r="L463" s="8" t="s">
        <v>17</v>
      </c>
      <c r="M463" s="3">
        <v>1</v>
      </c>
      <c r="N463" s="10">
        <v>142.87</v>
      </c>
      <c r="O463" s="11">
        <v>0.1</v>
      </c>
      <c r="P463" s="10">
        <v>77.33</v>
      </c>
      <c r="Q463" s="10">
        <f t="shared" si="28"/>
        <v>128.583</v>
      </c>
      <c r="R463" s="10">
        <f t="shared" si="29"/>
        <v>77.33</v>
      </c>
      <c r="S463" s="10">
        <f t="shared" si="30"/>
        <v>51.253</v>
      </c>
      <c r="T463" s="2">
        <f t="shared" si="31"/>
        <v>0.39859857057309289</v>
      </c>
      <c r="U463" s="3">
        <f>YEAR(SalesDataTable[[#This Row],[Order Date]])</f>
        <v>2026</v>
      </c>
      <c r="V463" s="2" t="str">
        <f>"Q"&amp;ROUNDUP(MONTH(SalesDataTable[[#This Row],[Order Date]])/3,0)</f>
        <v>Q1</v>
      </c>
      <c r="W463" s="3">
        <f>MONTH(SalesDataTable[[#This Row],[Order Date]])</f>
        <v>3</v>
      </c>
      <c r="X463" s="2" t="str">
        <f>TEXT(SalesDataTable[[#This Row],[Order Date]],"mmm")</f>
        <v>Mar</v>
      </c>
    </row>
    <row r="464" spans="1:24" ht="15.6">
      <c r="A464" s="6">
        <v>769</v>
      </c>
      <c r="B464" s="7">
        <v>46111</v>
      </c>
      <c r="C464" s="8">
        <f>YEAR(SalesDataTable[[#This Row],[Order Date]])</f>
        <v>2026</v>
      </c>
      <c r="D464" s="9" t="str">
        <f>"Q" &amp;ROUNDUP(MONTH(SalesDataTable[[#This Row],[Order Date]]),0)</f>
        <v>Q3</v>
      </c>
      <c r="E464" s="9">
        <f>MONTH(SalesDataTable[[#This Row],[Order Date]])</f>
        <v>3</v>
      </c>
      <c r="F464" s="8" t="str">
        <f>TEXT(SalesDataTable[[#This Row],[Order Date]],"mmm")</f>
        <v>Mar</v>
      </c>
      <c r="G464" s="8" t="s">
        <v>20</v>
      </c>
      <c r="H464" s="8" t="s">
        <v>33</v>
      </c>
      <c r="I464" s="8" t="s">
        <v>2</v>
      </c>
      <c r="J464" s="8" t="s">
        <v>3</v>
      </c>
      <c r="K464" s="8" t="s">
        <v>34</v>
      </c>
      <c r="L464" s="8" t="s">
        <v>35</v>
      </c>
      <c r="M464" s="3">
        <v>1</v>
      </c>
      <c r="N464" s="10">
        <v>40.53</v>
      </c>
      <c r="O464" s="11">
        <v>0</v>
      </c>
      <c r="P464" s="10">
        <v>14.32</v>
      </c>
      <c r="Q464" s="10">
        <f t="shared" si="28"/>
        <v>40.53</v>
      </c>
      <c r="R464" s="10">
        <f t="shared" si="29"/>
        <v>14.32</v>
      </c>
      <c r="S464" s="10">
        <f t="shared" si="30"/>
        <v>26.21</v>
      </c>
      <c r="T464" s="2">
        <f t="shared" si="31"/>
        <v>0.64668147051566738</v>
      </c>
      <c r="U464" s="3">
        <f>YEAR(SalesDataTable[[#This Row],[Order Date]])</f>
        <v>2026</v>
      </c>
      <c r="V464" s="2" t="str">
        <f>"Q"&amp;ROUNDUP(MONTH(SalesDataTable[[#This Row],[Order Date]])/3,0)</f>
        <v>Q1</v>
      </c>
      <c r="W464" s="3">
        <f>MONTH(SalesDataTable[[#This Row],[Order Date]])</f>
        <v>3</v>
      </c>
      <c r="X464" s="2" t="str">
        <f>TEXT(SalesDataTable[[#This Row],[Order Date]],"mmm")</f>
        <v>Mar</v>
      </c>
    </row>
    <row r="465" spans="1:24" ht="15.6">
      <c r="A465" s="6">
        <v>1184</v>
      </c>
      <c r="B465" s="7">
        <v>46111</v>
      </c>
      <c r="C465" s="8">
        <f>YEAR(SalesDataTable[[#This Row],[Order Date]])</f>
        <v>2026</v>
      </c>
      <c r="D465" s="9" t="str">
        <f>"Q" &amp;ROUNDUP(MONTH(SalesDataTable[[#This Row],[Order Date]]),0)</f>
        <v>Q3</v>
      </c>
      <c r="E465" s="9">
        <f>MONTH(SalesDataTable[[#This Row],[Order Date]])</f>
        <v>3</v>
      </c>
      <c r="F465" s="8" t="str">
        <f>TEXT(SalesDataTable[[#This Row],[Order Date]],"mmm")</f>
        <v>Mar</v>
      </c>
      <c r="G465" s="8" t="s">
        <v>20</v>
      </c>
      <c r="H465" s="8" t="s">
        <v>33</v>
      </c>
      <c r="I465" s="8" t="s">
        <v>2</v>
      </c>
      <c r="J465" s="8" t="s">
        <v>3</v>
      </c>
      <c r="K465" s="8" t="s">
        <v>4</v>
      </c>
      <c r="L465" s="8" t="s">
        <v>22</v>
      </c>
      <c r="M465" s="3">
        <v>1</v>
      </c>
      <c r="N465" s="10">
        <v>49.46</v>
      </c>
      <c r="O465" s="11">
        <v>0</v>
      </c>
      <c r="P465" s="10">
        <v>23.04</v>
      </c>
      <c r="Q465" s="10">
        <f t="shared" si="28"/>
        <v>49.46</v>
      </c>
      <c r="R465" s="10">
        <f t="shared" si="29"/>
        <v>23.04</v>
      </c>
      <c r="S465" s="10">
        <f t="shared" si="30"/>
        <v>26.42</v>
      </c>
      <c r="T465" s="2">
        <f t="shared" si="31"/>
        <v>0.53416902547513145</v>
      </c>
      <c r="U465" s="3">
        <f>YEAR(SalesDataTable[[#This Row],[Order Date]])</f>
        <v>2026</v>
      </c>
      <c r="V465" s="2" t="str">
        <f>"Q"&amp;ROUNDUP(MONTH(SalesDataTable[[#This Row],[Order Date]])/3,0)</f>
        <v>Q1</v>
      </c>
      <c r="W465" s="3">
        <f>MONTH(SalesDataTable[[#This Row],[Order Date]])</f>
        <v>3</v>
      </c>
      <c r="X465" s="2" t="str">
        <f>TEXT(SalesDataTable[[#This Row],[Order Date]],"mmm")</f>
        <v>Mar</v>
      </c>
    </row>
    <row r="466" spans="1:24" ht="15.6">
      <c r="A466" s="6">
        <v>1498</v>
      </c>
      <c r="B466" s="7">
        <v>46111</v>
      </c>
      <c r="C466" s="8">
        <f>YEAR(SalesDataTable[[#This Row],[Order Date]])</f>
        <v>2026</v>
      </c>
      <c r="D466" s="9" t="str">
        <f>"Q" &amp;ROUNDUP(MONTH(SalesDataTable[[#This Row],[Order Date]]),0)</f>
        <v>Q3</v>
      </c>
      <c r="E466" s="9">
        <f>MONTH(SalesDataTable[[#This Row],[Order Date]])</f>
        <v>3</v>
      </c>
      <c r="F466" s="8" t="str">
        <f>TEXT(SalesDataTable[[#This Row],[Order Date]],"mmm")</f>
        <v>Mar</v>
      </c>
      <c r="G466" s="8" t="s">
        <v>6</v>
      </c>
      <c r="H466" s="8" t="s">
        <v>49</v>
      </c>
      <c r="I466" s="8" t="s">
        <v>28</v>
      </c>
      <c r="J466" s="8" t="s">
        <v>16</v>
      </c>
      <c r="K466" s="8" t="s">
        <v>9</v>
      </c>
      <c r="L466" s="8" t="s">
        <v>17</v>
      </c>
      <c r="M466" s="3">
        <v>3</v>
      </c>
      <c r="N466" s="10">
        <v>142.46</v>
      </c>
      <c r="O466" s="11">
        <v>0</v>
      </c>
      <c r="P466" s="10">
        <v>79.650000000000006</v>
      </c>
      <c r="Q466" s="10">
        <f t="shared" si="28"/>
        <v>427.38</v>
      </c>
      <c r="R466" s="10">
        <f t="shared" si="29"/>
        <v>238.95000000000002</v>
      </c>
      <c r="S466" s="10">
        <f t="shared" si="30"/>
        <v>188.42999999999998</v>
      </c>
      <c r="T466" s="2">
        <f t="shared" si="31"/>
        <v>0.44089569001825069</v>
      </c>
      <c r="U466" s="3">
        <f>YEAR(SalesDataTable[[#This Row],[Order Date]])</f>
        <v>2026</v>
      </c>
      <c r="V466" s="2" t="str">
        <f>"Q"&amp;ROUNDUP(MONTH(SalesDataTable[[#This Row],[Order Date]])/3,0)</f>
        <v>Q1</v>
      </c>
      <c r="W466" s="3">
        <f>MONTH(SalesDataTable[[#This Row],[Order Date]])</f>
        <v>3</v>
      </c>
      <c r="X466" s="2" t="str">
        <f>TEXT(SalesDataTable[[#This Row],[Order Date]],"mmm")</f>
        <v>Mar</v>
      </c>
    </row>
    <row r="467" spans="1:24" ht="15.6">
      <c r="A467" s="6">
        <v>2054</v>
      </c>
      <c r="B467" s="7">
        <v>46111</v>
      </c>
      <c r="C467" s="8">
        <f>YEAR(SalesDataTable[[#This Row],[Order Date]])</f>
        <v>2026</v>
      </c>
      <c r="D467" s="9" t="str">
        <f>"Q" &amp;ROUNDUP(MONTH(SalesDataTable[[#This Row],[Order Date]]),0)</f>
        <v>Q3</v>
      </c>
      <c r="E467" s="9">
        <f>MONTH(SalesDataTable[[#This Row],[Order Date]])</f>
        <v>3</v>
      </c>
      <c r="F467" s="8" t="str">
        <f>TEXT(SalesDataTable[[#This Row],[Order Date]],"mmm")</f>
        <v>Mar</v>
      </c>
      <c r="G467" s="8" t="s">
        <v>20</v>
      </c>
      <c r="H467" s="8" t="s">
        <v>47</v>
      </c>
      <c r="I467" s="8" t="s">
        <v>8</v>
      </c>
      <c r="J467" s="8" t="s">
        <v>16</v>
      </c>
      <c r="K467" s="8" t="s">
        <v>9</v>
      </c>
      <c r="L467" s="8" t="s">
        <v>17</v>
      </c>
      <c r="M467" s="3">
        <v>6</v>
      </c>
      <c r="N467" s="10">
        <v>142.18</v>
      </c>
      <c r="O467" s="11">
        <v>0.05</v>
      </c>
      <c r="P467" s="10">
        <v>80.94</v>
      </c>
      <c r="Q467" s="10">
        <f t="shared" si="28"/>
        <v>810.42600000000004</v>
      </c>
      <c r="R467" s="10">
        <f t="shared" si="29"/>
        <v>485.64</v>
      </c>
      <c r="S467" s="10">
        <f t="shared" si="30"/>
        <v>324.78600000000006</v>
      </c>
      <c r="T467" s="2">
        <f t="shared" si="31"/>
        <v>0.40075960050640036</v>
      </c>
      <c r="U467" s="3">
        <f>YEAR(SalesDataTable[[#This Row],[Order Date]])</f>
        <v>2026</v>
      </c>
      <c r="V467" s="2" t="str">
        <f>"Q"&amp;ROUNDUP(MONTH(SalesDataTable[[#This Row],[Order Date]])/3,0)</f>
        <v>Q1</v>
      </c>
      <c r="W467" s="3">
        <f>MONTH(SalesDataTable[[#This Row],[Order Date]])</f>
        <v>3</v>
      </c>
      <c r="X467" s="2" t="str">
        <f>TEXT(SalesDataTable[[#This Row],[Order Date]],"mmm")</f>
        <v>Mar</v>
      </c>
    </row>
    <row r="468" spans="1:24" ht="15.6">
      <c r="A468" s="6">
        <v>2294</v>
      </c>
      <c r="B468" s="7">
        <v>46111</v>
      </c>
      <c r="C468" s="8">
        <f>YEAR(SalesDataTable[[#This Row],[Order Date]])</f>
        <v>2026</v>
      </c>
      <c r="D468" s="9" t="str">
        <f>"Q" &amp;ROUNDUP(MONTH(SalesDataTable[[#This Row],[Order Date]]),0)</f>
        <v>Q3</v>
      </c>
      <c r="E468" s="9">
        <f>MONTH(SalesDataTable[[#This Row],[Order Date]])</f>
        <v>3</v>
      </c>
      <c r="F468" s="8" t="str">
        <f>TEXT(SalesDataTable[[#This Row],[Order Date]],"mmm")</f>
        <v>Mar</v>
      </c>
      <c r="G468" s="8" t="s">
        <v>6</v>
      </c>
      <c r="H468" s="8" t="s">
        <v>49</v>
      </c>
      <c r="I468" s="8" t="s">
        <v>2</v>
      </c>
      <c r="J468" s="8" t="s">
        <v>13</v>
      </c>
      <c r="K468" s="8" t="s">
        <v>34</v>
      </c>
      <c r="L468" s="8" t="s">
        <v>35</v>
      </c>
      <c r="M468" s="3">
        <v>2</v>
      </c>
      <c r="N468" s="10">
        <v>41.04</v>
      </c>
      <c r="O468" s="11">
        <v>0</v>
      </c>
      <c r="P468" s="10">
        <v>15.03</v>
      </c>
      <c r="Q468" s="10">
        <f t="shared" si="28"/>
        <v>82.08</v>
      </c>
      <c r="R468" s="10">
        <f t="shared" si="29"/>
        <v>30.06</v>
      </c>
      <c r="S468" s="10">
        <f t="shared" si="30"/>
        <v>52.019999999999996</v>
      </c>
      <c r="T468" s="2">
        <f t="shared" si="31"/>
        <v>0.63377192982456132</v>
      </c>
      <c r="U468" s="3">
        <f>YEAR(SalesDataTable[[#This Row],[Order Date]])</f>
        <v>2026</v>
      </c>
      <c r="V468" s="2" t="str">
        <f>"Q"&amp;ROUNDUP(MONTH(SalesDataTable[[#This Row],[Order Date]])/3,0)</f>
        <v>Q1</v>
      </c>
      <c r="W468" s="3">
        <f>MONTH(SalesDataTable[[#This Row],[Order Date]])</f>
        <v>3</v>
      </c>
      <c r="X468" s="2" t="str">
        <f>TEXT(SalesDataTable[[#This Row],[Order Date]],"mmm")</f>
        <v>Mar</v>
      </c>
    </row>
    <row r="469" spans="1:24" ht="15.6">
      <c r="A469" s="6">
        <v>2892</v>
      </c>
      <c r="B469" s="7">
        <v>46111</v>
      </c>
      <c r="C469" s="8">
        <f>YEAR(SalesDataTable[[#This Row],[Order Date]])</f>
        <v>2026</v>
      </c>
      <c r="D469" s="9" t="str">
        <f>"Q" &amp;ROUNDUP(MONTH(SalesDataTable[[#This Row],[Order Date]]),0)</f>
        <v>Q3</v>
      </c>
      <c r="E469" s="9">
        <f>MONTH(SalesDataTable[[#This Row],[Order Date]])</f>
        <v>3</v>
      </c>
      <c r="F469" s="8" t="str">
        <f>TEXT(SalesDataTable[[#This Row],[Order Date]],"mmm")</f>
        <v>Mar</v>
      </c>
      <c r="G469" s="8" t="s">
        <v>6</v>
      </c>
      <c r="H469" s="8" t="s">
        <v>43</v>
      </c>
      <c r="I469" s="8" t="s">
        <v>2</v>
      </c>
      <c r="J469" s="8" t="s">
        <v>3</v>
      </c>
      <c r="K469" s="8" t="s">
        <v>9</v>
      </c>
      <c r="L469" s="8" t="s">
        <v>17</v>
      </c>
      <c r="M469" s="3">
        <v>2</v>
      </c>
      <c r="N469" s="10">
        <v>145.06</v>
      </c>
      <c r="O469" s="11">
        <v>0.15</v>
      </c>
      <c r="P469" s="10">
        <v>77.08</v>
      </c>
      <c r="Q469" s="10">
        <f t="shared" si="28"/>
        <v>246.602</v>
      </c>
      <c r="R469" s="10">
        <f t="shared" si="29"/>
        <v>154.16</v>
      </c>
      <c r="S469" s="10">
        <f t="shared" si="30"/>
        <v>92.442000000000007</v>
      </c>
      <c r="T469" s="2">
        <f t="shared" si="31"/>
        <v>0.37486313979610875</v>
      </c>
      <c r="U469" s="3">
        <f>YEAR(SalesDataTable[[#This Row],[Order Date]])</f>
        <v>2026</v>
      </c>
      <c r="V469" s="2" t="str">
        <f>"Q"&amp;ROUNDUP(MONTH(SalesDataTable[[#This Row],[Order Date]])/3,0)</f>
        <v>Q1</v>
      </c>
      <c r="W469" s="3">
        <f>MONTH(SalesDataTable[[#This Row],[Order Date]])</f>
        <v>3</v>
      </c>
      <c r="X469" s="2" t="str">
        <f>TEXT(SalesDataTable[[#This Row],[Order Date]],"mmm")</f>
        <v>Mar</v>
      </c>
    </row>
    <row r="470" spans="1:24" ht="15.6">
      <c r="A470" s="6">
        <v>3145</v>
      </c>
      <c r="B470" s="7">
        <v>46111</v>
      </c>
      <c r="C470" s="8">
        <f>YEAR(SalesDataTable[[#This Row],[Order Date]])</f>
        <v>2026</v>
      </c>
      <c r="D470" s="9" t="str">
        <f>"Q" &amp;ROUNDUP(MONTH(SalesDataTable[[#This Row],[Order Date]]),0)</f>
        <v>Q3</v>
      </c>
      <c r="E470" s="9">
        <f>MONTH(SalesDataTable[[#This Row],[Order Date]])</f>
        <v>3</v>
      </c>
      <c r="F470" s="8" t="str">
        <f>TEXT(SalesDataTable[[#This Row],[Order Date]],"mmm")</f>
        <v>Mar</v>
      </c>
      <c r="G470" s="8" t="s">
        <v>6</v>
      </c>
      <c r="H470" s="8" t="s">
        <v>41</v>
      </c>
      <c r="I470" s="8" t="s">
        <v>2</v>
      </c>
      <c r="J470" s="8" t="s">
        <v>3</v>
      </c>
      <c r="K470" s="8" t="s">
        <v>14</v>
      </c>
      <c r="L470" s="8" t="s">
        <v>44</v>
      </c>
      <c r="M470" s="3">
        <v>1</v>
      </c>
      <c r="N470" s="10">
        <v>130.72999999999999</v>
      </c>
      <c r="O470" s="11">
        <v>0</v>
      </c>
      <c r="P470" s="10">
        <v>66.17</v>
      </c>
      <c r="Q470" s="10">
        <f t="shared" si="28"/>
        <v>130.72999999999999</v>
      </c>
      <c r="R470" s="10">
        <f t="shared" si="29"/>
        <v>66.17</v>
      </c>
      <c r="S470" s="10">
        <f t="shared" si="30"/>
        <v>64.559999999999988</v>
      </c>
      <c r="T470" s="2">
        <f t="shared" si="31"/>
        <v>0.4938422703281572</v>
      </c>
      <c r="U470" s="3">
        <f>YEAR(SalesDataTable[[#This Row],[Order Date]])</f>
        <v>2026</v>
      </c>
      <c r="V470" s="2" t="str">
        <f>"Q"&amp;ROUNDUP(MONTH(SalesDataTable[[#This Row],[Order Date]])/3,0)</f>
        <v>Q1</v>
      </c>
      <c r="W470" s="3">
        <f>MONTH(SalesDataTable[[#This Row],[Order Date]])</f>
        <v>3</v>
      </c>
      <c r="X470" s="2" t="str">
        <f>TEXT(SalesDataTable[[#This Row],[Order Date]],"mmm")</f>
        <v>Mar</v>
      </c>
    </row>
    <row r="471" spans="1:24" ht="15.6">
      <c r="A471" s="6">
        <v>3925</v>
      </c>
      <c r="B471" s="7">
        <v>46111</v>
      </c>
      <c r="C471" s="8">
        <f>YEAR(SalesDataTable[[#This Row],[Order Date]])</f>
        <v>2026</v>
      </c>
      <c r="D471" s="9" t="str">
        <f>"Q" &amp;ROUNDUP(MONTH(SalesDataTable[[#This Row],[Order Date]]),0)</f>
        <v>Q3</v>
      </c>
      <c r="E471" s="9">
        <f>MONTH(SalesDataTable[[#This Row],[Order Date]])</f>
        <v>3</v>
      </c>
      <c r="F471" s="8" t="str">
        <f>TEXT(SalesDataTable[[#This Row],[Order Date]],"mmm")</f>
        <v>Mar</v>
      </c>
      <c r="G471" s="8" t="s">
        <v>20</v>
      </c>
      <c r="H471" s="8" t="s">
        <v>47</v>
      </c>
      <c r="I471" s="8" t="s">
        <v>2</v>
      </c>
      <c r="J471" s="8" t="s">
        <v>16</v>
      </c>
      <c r="K471" s="8" t="s">
        <v>34</v>
      </c>
      <c r="L471" s="8" t="s">
        <v>42</v>
      </c>
      <c r="M471" s="3">
        <v>2</v>
      </c>
      <c r="N471" s="10">
        <v>36.630000000000003</v>
      </c>
      <c r="O471" s="11">
        <v>0</v>
      </c>
      <c r="P471" s="10">
        <v>14.31</v>
      </c>
      <c r="Q471" s="10">
        <f t="shared" si="28"/>
        <v>73.260000000000005</v>
      </c>
      <c r="R471" s="10">
        <f t="shared" si="29"/>
        <v>28.62</v>
      </c>
      <c r="S471" s="10">
        <f t="shared" si="30"/>
        <v>44.64</v>
      </c>
      <c r="T471" s="2">
        <f t="shared" si="31"/>
        <v>0.60933660933660927</v>
      </c>
      <c r="U471" s="3">
        <f>YEAR(SalesDataTable[[#This Row],[Order Date]])</f>
        <v>2026</v>
      </c>
      <c r="V471" s="2" t="str">
        <f>"Q"&amp;ROUNDUP(MONTH(SalesDataTable[[#This Row],[Order Date]])/3,0)</f>
        <v>Q1</v>
      </c>
      <c r="W471" s="3">
        <f>MONTH(SalesDataTable[[#This Row],[Order Date]])</f>
        <v>3</v>
      </c>
      <c r="X471" s="2" t="str">
        <f>TEXT(SalesDataTable[[#This Row],[Order Date]],"mmm")</f>
        <v>Mar</v>
      </c>
    </row>
    <row r="472" spans="1:24" ht="15.6">
      <c r="A472" s="6">
        <v>2722</v>
      </c>
      <c r="B472" s="7">
        <v>46112</v>
      </c>
      <c r="C472" s="8">
        <f>YEAR(SalesDataTable[[#This Row],[Order Date]])</f>
        <v>2026</v>
      </c>
      <c r="D472" s="9" t="str">
        <f>"Q" &amp;ROUNDUP(MONTH(SalesDataTable[[#This Row],[Order Date]]),0)</f>
        <v>Q3</v>
      </c>
      <c r="E472" s="9">
        <f>MONTH(SalesDataTable[[#This Row],[Order Date]])</f>
        <v>3</v>
      </c>
      <c r="F472" s="8" t="str">
        <f>TEXT(SalesDataTable[[#This Row],[Order Date]],"mmm")</f>
        <v>Mar</v>
      </c>
      <c r="G472" s="8" t="s">
        <v>20</v>
      </c>
      <c r="H472" s="8" t="s">
        <v>47</v>
      </c>
      <c r="I472" s="8" t="s">
        <v>28</v>
      </c>
      <c r="J472" s="8" t="s">
        <v>13</v>
      </c>
      <c r="K472" s="8" t="s">
        <v>4</v>
      </c>
      <c r="L472" s="8" t="s">
        <v>22</v>
      </c>
      <c r="M472" s="3">
        <v>1</v>
      </c>
      <c r="N472" s="10">
        <v>50.99</v>
      </c>
      <c r="O472" s="11">
        <v>0.1</v>
      </c>
      <c r="P472" s="10">
        <v>21.86</v>
      </c>
      <c r="Q472" s="10">
        <f t="shared" si="28"/>
        <v>45.891000000000005</v>
      </c>
      <c r="R472" s="10">
        <f t="shared" si="29"/>
        <v>21.86</v>
      </c>
      <c r="S472" s="10">
        <f t="shared" si="30"/>
        <v>24.031000000000006</v>
      </c>
      <c r="T472" s="2">
        <f t="shared" si="31"/>
        <v>0.52365387548756848</v>
      </c>
      <c r="U472" s="3">
        <f>YEAR(SalesDataTable[[#This Row],[Order Date]])</f>
        <v>2026</v>
      </c>
      <c r="V472" s="2" t="str">
        <f>"Q"&amp;ROUNDUP(MONTH(SalesDataTable[[#This Row],[Order Date]])/3,0)</f>
        <v>Q1</v>
      </c>
      <c r="W472" s="3">
        <f>MONTH(SalesDataTable[[#This Row],[Order Date]])</f>
        <v>3</v>
      </c>
      <c r="X472" s="2" t="str">
        <f>TEXT(SalesDataTable[[#This Row],[Order Date]],"mmm")</f>
        <v>Mar</v>
      </c>
    </row>
    <row r="473" spans="1:24" ht="15.6">
      <c r="A473" s="6">
        <v>2767</v>
      </c>
      <c r="B473" s="7">
        <v>46112</v>
      </c>
      <c r="C473" s="8">
        <f>YEAR(SalesDataTable[[#This Row],[Order Date]])</f>
        <v>2026</v>
      </c>
      <c r="D473" s="9" t="str">
        <f>"Q" &amp;ROUNDUP(MONTH(SalesDataTable[[#This Row],[Order Date]]),0)</f>
        <v>Q3</v>
      </c>
      <c r="E473" s="9">
        <f>MONTH(SalesDataTable[[#This Row],[Order Date]])</f>
        <v>3</v>
      </c>
      <c r="F473" s="8" t="str">
        <f>TEXT(SalesDataTable[[#This Row],[Order Date]],"mmm")</f>
        <v>Mar</v>
      </c>
      <c r="G473" s="8" t="s">
        <v>6</v>
      </c>
      <c r="H473" s="8" t="s">
        <v>27</v>
      </c>
      <c r="I473" s="8" t="s">
        <v>2</v>
      </c>
      <c r="J473" s="8" t="s">
        <v>3</v>
      </c>
      <c r="K473" s="8" t="s">
        <v>14</v>
      </c>
      <c r="L473" s="8" t="s">
        <v>44</v>
      </c>
      <c r="M473" s="3">
        <v>4</v>
      </c>
      <c r="N473" s="10">
        <v>134.18</v>
      </c>
      <c r="O473" s="11">
        <v>0</v>
      </c>
      <c r="P473" s="10">
        <v>66.430000000000007</v>
      </c>
      <c r="Q473" s="10">
        <f t="shared" si="28"/>
        <v>536.72</v>
      </c>
      <c r="R473" s="10">
        <f t="shared" si="29"/>
        <v>265.72000000000003</v>
      </c>
      <c r="S473" s="10">
        <f t="shared" si="30"/>
        <v>271</v>
      </c>
      <c r="T473" s="2">
        <f t="shared" si="31"/>
        <v>0.5049187658369354</v>
      </c>
      <c r="U473" s="3">
        <f>YEAR(SalesDataTable[[#This Row],[Order Date]])</f>
        <v>2026</v>
      </c>
      <c r="V473" s="2" t="str">
        <f>"Q"&amp;ROUNDUP(MONTH(SalesDataTable[[#This Row],[Order Date]])/3,0)</f>
        <v>Q1</v>
      </c>
      <c r="W473" s="3">
        <f>MONTH(SalesDataTable[[#This Row],[Order Date]])</f>
        <v>3</v>
      </c>
      <c r="X473" s="2" t="str">
        <f>TEXT(SalesDataTable[[#This Row],[Order Date]],"mmm")</f>
        <v>Mar</v>
      </c>
    </row>
    <row r="474" spans="1:24" ht="15.6">
      <c r="A474" s="6">
        <v>3794</v>
      </c>
      <c r="B474" s="7">
        <v>46112</v>
      </c>
      <c r="C474" s="8">
        <f>YEAR(SalesDataTable[[#This Row],[Order Date]])</f>
        <v>2026</v>
      </c>
      <c r="D474" s="9" t="str">
        <f>"Q" &amp;ROUNDUP(MONTH(SalesDataTable[[#This Row],[Order Date]]),0)</f>
        <v>Q3</v>
      </c>
      <c r="E474" s="9">
        <f>MONTH(SalesDataTable[[#This Row],[Order Date]])</f>
        <v>3</v>
      </c>
      <c r="F474" s="8" t="str">
        <f>TEXT(SalesDataTable[[#This Row],[Order Date]],"mmm")</f>
        <v>Mar</v>
      </c>
      <c r="G474" s="8" t="s">
        <v>6</v>
      </c>
      <c r="H474" s="8" t="s">
        <v>43</v>
      </c>
      <c r="I474" s="8" t="s">
        <v>19</v>
      </c>
      <c r="J474" s="8" t="s">
        <v>16</v>
      </c>
      <c r="K474" s="8" t="s">
        <v>34</v>
      </c>
      <c r="L474" s="8" t="s">
        <v>45</v>
      </c>
      <c r="M474" s="3">
        <v>2</v>
      </c>
      <c r="N474" s="10">
        <v>50.86</v>
      </c>
      <c r="O474" s="11">
        <v>0.1</v>
      </c>
      <c r="P474" s="10">
        <v>21.76</v>
      </c>
      <c r="Q474" s="10">
        <f t="shared" si="28"/>
        <v>91.548000000000002</v>
      </c>
      <c r="R474" s="10">
        <f t="shared" si="29"/>
        <v>43.52</v>
      </c>
      <c r="S474" s="10">
        <f t="shared" si="30"/>
        <v>48.027999999999999</v>
      </c>
      <c r="T474" s="2">
        <f t="shared" si="31"/>
        <v>0.52462096386595003</v>
      </c>
      <c r="U474" s="3">
        <f>YEAR(SalesDataTable[[#This Row],[Order Date]])</f>
        <v>2026</v>
      </c>
      <c r="V474" s="2" t="str">
        <f>"Q"&amp;ROUNDUP(MONTH(SalesDataTable[[#This Row],[Order Date]])/3,0)</f>
        <v>Q1</v>
      </c>
      <c r="W474" s="3">
        <f>MONTH(SalesDataTable[[#This Row],[Order Date]])</f>
        <v>3</v>
      </c>
      <c r="X474" s="2" t="str">
        <f>TEXT(SalesDataTable[[#This Row],[Order Date]],"mmm")</f>
        <v>Mar</v>
      </c>
    </row>
    <row r="475" spans="1:24" ht="15.6">
      <c r="A475" s="6">
        <v>3880</v>
      </c>
      <c r="B475" s="7">
        <v>46112</v>
      </c>
      <c r="C475" s="8">
        <f>YEAR(SalesDataTable[[#This Row],[Order Date]])</f>
        <v>2026</v>
      </c>
      <c r="D475" s="9" t="str">
        <f>"Q" &amp;ROUNDUP(MONTH(SalesDataTable[[#This Row],[Order Date]]),0)</f>
        <v>Q3</v>
      </c>
      <c r="E475" s="9">
        <f>MONTH(SalesDataTable[[#This Row],[Order Date]])</f>
        <v>3</v>
      </c>
      <c r="F475" s="8" t="str">
        <f>TEXT(SalesDataTable[[#This Row],[Order Date]],"mmm")</f>
        <v>Mar</v>
      </c>
      <c r="G475" s="8" t="s">
        <v>6</v>
      </c>
      <c r="H475" s="8" t="s">
        <v>43</v>
      </c>
      <c r="I475" s="8" t="s">
        <v>8</v>
      </c>
      <c r="J475" s="8" t="s">
        <v>16</v>
      </c>
      <c r="K475" s="8" t="s">
        <v>23</v>
      </c>
      <c r="L475" s="8" t="s">
        <v>51</v>
      </c>
      <c r="M475" s="3">
        <v>12</v>
      </c>
      <c r="N475" s="10">
        <v>124.86</v>
      </c>
      <c r="O475" s="11">
        <v>0.1</v>
      </c>
      <c r="P475" s="10">
        <v>60.82</v>
      </c>
      <c r="Q475" s="10">
        <f t="shared" si="28"/>
        <v>1348.4880000000001</v>
      </c>
      <c r="R475" s="10">
        <f t="shared" si="29"/>
        <v>729.84</v>
      </c>
      <c r="S475" s="10">
        <f t="shared" si="30"/>
        <v>618.64800000000002</v>
      </c>
      <c r="T475" s="2">
        <f t="shared" si="31"/>
        <v>0.45877160197198641</v>
      </c>
      <c r="U475" s="3">
        <f>YEAR(SalesDataTable[[#This Row],[Order Date]])</f>
        <v>2026</v>
      </c>
      <c r="V475" s="2" t="str">
        <f>"Q"&amp;ROUNDUP(MONTH(SalesDataTable[[#This Row],[Order Date]])/3,0)</f>
        <v>Q1</v>
      </c>
      <c r="W475" s="3">
        <f>MONTH(SalesDataTable[[#This Row],[Order Date]])</f>
        <v>3</v>
      </c>
      <c r="X475" s="2" t="str">
        <f>TEXT(SalesDataTable[[#This Row],[Order Date]],"mmm")</f>
        <v>Mar</v>
      </c>
    </row>
    <row r="476" spans="1:24" ht="15.6">
      <c r="A476" s="6">
        <v>422</v>
      </c>
      <c r="B476" s="7">
        <v>46113</v>
      </c>
      <c r="C476" s="8">
        <f>YEAR(SalesDataTable[[#This Row],[Order Date]])</f>
        <v>2026</v>
      </c>
      <c r="D476" s="9" t="str">
        <f>"Q" &amp;ROUNDUP(MONTH(SalesDataTable[[#This Row],[Order Date]]),0)</f>
        <v>Q4</v>
      </c>
      <c r="E476" s="9">
        <f>MONTH(SalesDataTable[[#This Row],[Order Date]])</f>
        <v>4</v>
      </c>
      <c r="F476" s="8" t="str">
        <f>TEXT(SalesDataTable[[#This Row],[Order Date]],"mmm")</f>
        <v>Apr</v>
      </c>
      <c r="G476" s="8" t="s">
        <v>20</v>
      </c>
      <c r="H476" s="8" t="s">
        <v>21</v>
      </c>
      <c r="I476" s="8" t="s">
        <v>2</v>
      </c>
      <c r="J476" s="8" t="s">
        <v>16</v>
      </c>
      <c r="K476" s="8" t="s">
        <v>4</v>
      </c>
      <c r="L476" s="8" t="s">
        <v>5</v>
      </c>
      <c r="M476" s="3">
        <v>1</v>
      </c>
      <c r="N476" s="10">
        <v>81.760000000000005</v>
      </c>
      <c r="O476" s="11">
        <v>0.1</v>
      </c>
      <c r="P476" s="10">
        <v>42.78</v>
      </c>
      <c r="Q476" s="10">
        <f t="shared" si="28"/>
        <v>73.584000000000003</v>
      </c>
      <c r="R476" s="10">
        <f t="shared" si="29"/>
        <v>42.78</v>
      </c>
      <c r="S476" s="10">
        <f t="shared" si="30"/>
        <v>30.804000000000002</v>
      </c>
      <c r="T476" s="2">
        <f t="shared" si="31"/>
        <v>0.4186236138290933</v>
      </c>
      <c r="U476" s="3">
        <f>YEAR(SalesDataTable[[#This Row],[Order Date]])</f>
        <v>2026</v>
      </c>
      <c r="V476" s="2" t="str">
        <f>"Q"&amp;ROUNDUP(MONTH(SalesDataTable[[#This Row],[Order Date]])/3,0)</f>
        <v>Q2</v>
      </c>
      <c r="W476" s="3">
        <f>MONTH(SalesDataTable[[#This Row],[Order Date]])</f>
        <v>4</v>
      </c>
      <c r="X476" s="2" t="str">
        <f>TEXT(SalesDataTable[[#This Row],[Order Date]],"mmm")</f>
        <v>Apr</v>
      </c>
    </row>
    <row r="477" spans="1:24" ht="15.6">
      <c r="A477" s="6">
        <v>495</v>
      </c>
      <c r="B477" s="7">
        <v>46113</v>
      </c>
      <c r="C477" s="8">
        <f>YEAR(SalesDataTable[[#This Row],[Order Date]])</f>
        <v>2026</v>
      </c>
      <c r="D477" s="9" t="str">
        <f>"Q" &amp;ROUNDUP(MONTH(SalesDataTable[[#This Row],[Order Date]]),0)</f>
        <v>Q4</v>
      </c>
      <c r="E477" s="9">
        <f>MONTH(SalesDataTable[[#This Row],[Order Date]])</f>
        <v>4</v>
      </c>
      <c r="F477" s="8" t="str">
        <f>TEXT(SalesDataTable[[#This Row],[Order Date]],"mmm")</f>
        <v>Apr</v>
      </c>
      <c r="G477" s="8" t="s">
        <v>6</v>
      </c>
      <c r="H477" s="8" t="s">
        <v>49</v>
      </c>
      <c r="I477" s="8" t="s">
        <v>19</v>
      </c>
      <c r="J477" s="8" t="s">
        <v>16</v>
      </c>
      <c r="K477" s="8" t="s">
        <v>14</v>
      </c>
      <c r="L477" s="8" t="s">
        <v>44</v>
      </c>
      <c r="M477" s="3">
        <v>1</v>
      </c>
      <c r="N477" s="10">
        <v>134.65</v>
      </c>
      <c r="O477" s="11">
        <v>0</v>
      </c>
      <c r="P477" s="10">
        <v>68.19</v>
      </c>
      <c r="Q477" s="10">
        <f t="shared" si="28"/>
        <v>134.65</v>
      </c>
      <c r="R477" s="10">
        <f t="shared" si="29"/>
        <v>68.19</v>
      </c>
      <c r="S477" s="10">
        <f t="shared" si="30"/>
        <v>66.460000000000008</v>
      </c>
      <c r="T477" s="2">
        <f t="shared" si="31"/>
        <v>0.49357593761604163</v>
      </c>
      <c r="U477" s="3">
        <f>YEAR(SalesDataTable[[#This Row],[Order Date]])</f>
        <v>2026</v>
      </c>
      <c r="V477" s="2" t="str">
        <f>"Q"&amp;ROUNDUP(MONTH(SalesDataTable[[#This Row],[Order Date]])/3,0)</f>
        <v>Q2</v>
      </c>
      <c r="W477" s="3">
        <f>MONTH(SalesDataTable[[#This Row],[Order Date]])</f>
        <v>4</v>
      </c>
      <c r="X477" s="2" t="str">
        <f>TEXT(SalesDataTable[[#This Row],[Order Date]],"mmm")</f>
        <v>Apr</v>
      </c>
    </row>
    <row r="478" spans="1:24" ht="15.6">
      <c r="A478" s="6">
        <v>1517</v>
      </c>
      <c r="B478" s="7">
        <v>46113</v>
      </c>
      <c r="C478" s="8">
        <f>YEAR(SalesDataTable[[#This Row],[Order Date]])</f>
        <v>2026</v>
      </c>
      <c r="D478" s="9" t="str">
        <f>"Q" &amp;ROUNDUP(MONTH(SalesDataTable[[#This Row],[Order Date]]),0)</f>
        <v>Q4</v>
      </c>
      <c r="E478" s="9">
        <f>MONTH(SalesDataTable[[#This Row],[Order Date]])</f>
        <v>4</v>
      </c>
      <c r="F478" s="8" t="str">
        <f>TEXT(SalesDataTable[[#This Row],[Order Date]],"mmm")</f>
        <v>Apr</v>
      </c>
      <c r="G478" s="8" t="s">
        <v>11</v>
      </c>
      <c r="H478" s="8" t="s">
        <v>52</v>
      </c>
      <c r="I478" s="8" t="s">
        <v>2</v>
      </c>
      <c r="J478" s="8" t="s">
        <v>16</v>
      </c>
      <c r="K478" s="8" t="s">
        <v>4</v>
      </c>
      <c r="L478" s="8" t="s">
        <v>26</v>
      </c>
      <c r="M478" s="3">
        <v>1</v>
      </c>
      <c r="N478" s="10">
        <v>41.21</v>
      </c>
      <c r="O478" s="11">
        <v>0</v>
      </c>
      <c r="P478" s="10">
        <v>16.34</v>
      </c>
      <c r="Q478" s="10">
        <f t="shared" si="28"/>
        <v>41.21</v>
      </c>
      <c r="R478" s="10">
        <f t="shared" si="29"/>
        <v>16.34</v>
      </c>
      <c r="S478" s="10">
        <f t="shared" si="30"/>
        <v>24.87</v>
      </c>
      <c r="T478" s="2">
        <f t="shared" si="31"/>
        <v>0.60349429750060668</v>
      </c>
      <c r="U478" s="3">
        <f>YEAR(SalesDataTable[[#This Row],[Order Date]])</f>
        <v>2026</v>
      </c>
      <c r="V478" s="2" t="str">
        <f>"Q"&amp;ROUNDUP(MONTH(SalesDataTable[[#This Row],[Order Date]])/3,0)</f>
        <v>Q2</v>
      </c>
      <c r="W478" s="3">
        <f>MONTH(SalesDataTable[[#This Row],[Order Date]])</f>
        <v>4</v>
      </c>
      <c r="X478" s="2" t="str">
        <f>TEXT(SalesDataTable[[#This Row],[Order Date]],"mmm")</f>
        <v>Apr</v>
      </c>
    </row>
    <row r="479" spans="1:24" ht="15.6">
      <c r="A479" s="6">
        <v>2391</v>
      </c>
      <c r="B479" s="7">
        <v>46113</v>
      </c>
      <c r="C479" s="8">
        <f>YEAR(SalesDataTable[[#This Row],[Order Date]])</f>
        <v>2026</v>
      </c>
      <c r="D479" s="9" t="str">
        <f>"Q" &amp;ROUNDUP(MONTH(SalesDataTable[[#This Row],[Order Date]]),0)</f>
        <v>Q4</v>
      </c>
      <c r="E479" s="9">
        <f>MONTH(SalesDataTable[[#This Row],[Order Date]])</f>
        <v>4</v>
      </c>
      <c r="F479" s="8" t="str">
        <f>TEXT(SalesDataTable[[#This Row],[Order Date]],"mmm")</f>
        <v>Apr</v>
      </c>
      <c r="G479" s="8" t="s">
        <v>6</v>
      </c>
      <c r="H479" s="8" t="s">
        <v>43</v>
      </c>
      <c r="I479" s="8" t="s">
        <v>2</v>
      </c>
      <c r="J479" s="8" t="s">
        <v>3</v>
      </c>
      <c r="K479" s="8" t="s">
        <v>34</v>
      </c>
      <c r="L479" s="8" t="s">
        <v>35</v>
      </c>
      <c r="M479" s="3">
        <v>2</v>
      </c>
      <c r="N479" s="10">
        <v>40.590000000000003</v>
      </c>
      <c r="O479" s="11">
        <v>0</v>
      </c>
      <c r="P479" s="10">
        <v>15.01</v>
      </c>
      <c r="Q479" s="10">
        <f t="shared" si="28"/>
        <v>81.180000000000007</v>
      </c>
      <c r="R479" s="10">
        <f t="shared" si="29"/>
        <v>30.02</v>
      </c>
      <c r="S479" s="10">
        <f t="shared" si="30"/>
        <v>51.160000000000011</v>
      </c>
      <c r="T479" s="2">
        <f t="shared" si="31"/>
        <v>0.63020448386302053</v>
      </c>
      <c r="U479" s="3">
        <f>YEAR(SalesDataTable[[#This Row],[Order Date]])</f>
        <v>2026</v>
      </c>
      <c r="V479" s="2" t="str">
        <f>"Q"&amp;ROUNDUP(MONTH(SalesDataTable[[#This Row],[Order Date]])/3,0)</f>
        <v>Q2</v>
      </c>
      <c r="W479" s="3">
        <f>MONTH(SalesDataTable[[#This Row],[Order Date]])</f>
        <v>4</v>
      </c>
      <c r="X479" s="2" t="str">
        <f>TEXT(SalesDataTable[[#This Row],[Order Date]],"mmm")</f>
        <v>Apr</v>
      </c>
    </row>
    <row r="480" spans="1:24" ht="15.6">
      <c r="A480" s="6">
        <v>3809</v>
      </c>
      <c r="B480" s="7">
        <v>46113</v>
      </c>
      <c r="C480" s="8">
        <f>YEAR(SalesDataTable[[#This Row],[Order Date]])</f>
        <v>2026</v>
      </c>
      <c r="D480" s="9" t="str">
        <f>"Q" &amp;ROUNDUP(MONTH(SalesDataTable[[#This Row],[Order Date]]),0)</f>
        <v>Q4</v>
      </c>
      <c r="E480" s="9">
        <f>MONTH(SalesDataTable[[#This Row],[Order Date]])</f>
        <v>4</v>
      </c>
      <c r="F480" s="8" t="str">
        <f>TEXT(SalesDataTable[[#This Row],[Order Date]],"mmm")</f>
        <v>Apr</v>
      </c>
      <c r="G480" s="8" t="s">
        <v>0</v>
      </c>
      <c r="H480" s="8" t="s">
        <v>50</v>
      </c>
      <c r="I480" s="8" t="s">
        <v>2</v>
      </c>
      <c r="J480" s="8" t="s">
        <v>13</v>
      </c>
      <c r="K480" s="8" t="s">
        <v>23</v>
      </c>
      <c r="L480" s="8" t="s">
        <v>51</v>
      </c>
      <c r="M480" s="3">
        <v>3</v>
      </c>
      <c r="N480" s="10">
        <v>124.08</v>
      </c>
      <c r="O480" s="11">
        <v>0.05</v>
      </c>
      <c r="P480" s="10">
        <v>62.41</v>
      </c>
      <c r="Q480" s="10">
        <f t="shared" si="28"/>
        <v>353.62799999999999</v>
      </c>
      <c r="R480" s="10">
        <f t="shared" si="29"/>
        <v>187.23</v>
      </c>
      <c r="S480" s="10">
        <f t="shared" si="30"/>
        <v>166.398</v>
      </c>
      <c r="T480" s="2">
        <f t="shared" si="31"/>
        <v>0.47054531880959655</v>
      </c>
      <c r="U480" s="3">
        <f>YEAR(SalesDataTable[[#This Row],[Order Date]])</f>
        <v>2026</v>
      </c>
      <c r="V480" s="2" t="str">
        <f>"Q"&amp;ROUNDUP(MONTH(SalesDataTable[[#This Row],[Order Date]])/3,0)</f>
        <v>Q2</v>
      </c>
      <c r="W480" s="3">
        <f>MONTH(SalesDataTable[[#This Row],[Order Date]])</f>
        <v>4</v>
      </c>
      <c r="X480" s="2" t="str">
        <f>TEXT(SalesDataTable[[#This Row],[Order Date]],"mmm")</f>
        <v>Apr</v>
      </c>
    </row>
    <row r="481" spans="1:24" ht="15.6">
      <c r="A481" s="6">
        <v>3958</v>
      </c>
      <c r="B481" s="7">
        <v>46113</v>
      </c>
      <c r="C481" s="8">
        <f>YEAR(SalesDataTable[[#This Row],[Order Date]])</f>
        <v>2026</v>
      </c>
      <c r="D481" s="9" t="str">
        <f>"Q" &amp;ROUNDUP(MONTH(SalesDataTable[[#This Row],[Order Date]]),0)</f>
        <v>Q4</v>
      </c>
      <c r="E481" s="9">
        <f>MONTH(SalesDataTable[[#This Row],[Order Date]])</f>
        <v>4</v>
      </c>
      <c r="F481" s="8" t="str">
        <f>TEXT(SalesDataTable[[#This Row],[Order Date]],"mmm")</f>
        <v>Apr</v>
      </c>
      <c r="G481" s="8" t="s">
        <v>6</v>
      </c>
      <c r="H481" s="8" t="s">
        <v>7</v>
      </c>
      <c r="I481" s="8" t="s">
        <v>2</v>
      </c>
      <c r="J481" s="8" t="s">
        <v>3</v>
      </c>
      <c r="K481" s="8" t="s">
        <v>23</v>
      </c>
      <c r="L481" s="8" t="s">
        <v>51</v>
      </c>
      <c r="M481" s="3">
        <v>2</v>
      </c>
      <c r="N481" s="10">
        <v>125.35</v>
      </c>
      <c r="O481" s="11">
        <v>0.15</v>
      </c>
      <c r="P481" s="10">
        <v>60.73</v>
      </c>
      <c r="Q481" s="10">
        <f t="shared" si="28"/>
        <v>213.095</v>
      </c>
      <c r="R481" s="10">
        <f t="shared" si="29"/>
        <v>121.46</v>
      </c>
      <c r="S481" s="10">
        <f t="shared" si="30"/>
        <v>91.635000000000005</v>
      </c>
      <c r="T481" s="2">
        <f t="shared" si="31"/>
        <v>0.43001947488209485</v>
      </c>
      <c r="U481" s="3">
        <f>YEAR(SalesDataTable[[#This Row],[Order Date]])</f>
        <v>2026</v>
      </c>
      <c r="V481" s="2" t="str">
        <f>"Q"&amp;ROUNDUP(MONTH(SalesDataTable[[#This Row],[Order Date]])/3,0)</f>
        <v>Q2</v>
      </c>
      <c r="W481" s="3">
        <f>MONTH(SalesDataTable[[#This Row],[Order Date]])</f>
        <v>4</v>
      </c>
      <c r="X481" s="2" t="str">
        <f>TEXT(SalesDataTable[[#This Row],[Order Date]],"mmm")</f>
        <v>Apr</v>
      </c>
    </row>
    <row r="482" spans="1:24" ht="15.6">
      <c r="A482" s="6">
        <v>4418</v>
      </c>
      <c r="B482" s="7">
        <v>46113</v>
      </c>
      <c r="C482" s="8">
        <f>YEAR(SalesDataTable[[#This Row],[Order Date]])</f>
        <v>2026</v>
      </c>
      <c r="D482" s="9" t="str">
        <f>"Q" &amp;ROUNDUP(MONTH(SalesDataTable[[#This Row],[Order Date]]),0)</f>
        <v>Q4</v>
      </c>
      <c r="E482" s="9">
        <f>MONTH(SalesDataTable[[#This Row],[Order Date]])</f>
        <v>4</v>
      </c>
      <c r="F482" s="8" t="str">
        <f>TEXT(SalesDataTable[[#This Row],[Order Date]],"mmm")</f>
        <v>Apr</v>
      </c>
      <c r="G482" s="8" t="s">
        <v>6</v>
      </c>
      <c r="H482" s="8" t="s">
        <v>49</v>
      </c>
      <c r="I482" s="8" t="s">
        <v>28</v>
      </c>
      <c r="J482" s="8" t="s">
        <v>13</v>
      </c>
      <c r="K482" s="8" t="s">
        <v>34</v>
      </c>
      <c r="L482" s="8" t="s">
        <v>42</v>
      </c>
      <c r="M482" s="3">
        <v>3</v>
      </c>
      <c r="N482" s="10">
        <v>36.090000000000003</v>
      </c>
      <c r="O482" s="11">
        <v>0</v>
      </c>
      <c r="P482" s="10">
        <v>14.03</v>
      </c>
      <c r="Q482" s="10">
        <f t="shared" si="28"/>
        <v>108.27000000000001</v>
      </c>
      <c r="R482" s="10">
        <f t="shared" si="29"/>
        <v>42.089999999999996</v>
      </c>
      <c r="S482" s="10">
        <f t="shared" si="30"/>
        <v>66.180000000000007</v>
      </c>
      <c r="T482" s="2">
        <f t="shared" si="31"/>
        <v>0.61124965364366857</v>
      </c>
      <c r="U482" s="3">
        <f>YEAR(SalesDataTable[[#This Row],[Order Date]])</f>
        <v>2026</v>
      </c>
      <c r="V482" s="2" t="str">
        <f>"Q"&amp;ROUNDUP(MONTH(SalesDataTable[[#This Row],[Order Date]])/3,0)</f>
        <v>Q2</v>
      </c>
      <c r="W482" s="3">
        <f>MONTH(SalesDataTable[[#This Row],[Order Date]])</f>
        <v>4</v>
      </c>
      <c r="X482" s="2" t="str">
        <f>TEXT(SalesDataTable[[#This Row],[Order Date]],"mmm")</f>
        <v>Apr</v>
      </c>
    </row>
    <row r="483" spans="1:24" ht="15.6">
      <c r="A483" s="6">
        <v>4693</v>
      </c>
      <c r="B483" s="7">
        <v>46113</v>
      </c>
      <c r="C483" s="8">
        <f>YEAR(SalesDataTable[[#This Row],[Order Date]])</f>
        <v>2026</v>
      </c>
      <c r="D483" s="9" t="str">
        <f>"Q" &amp;ROUNDUP(MONTH(SalesDataTable[[#This Row],[Order Date]]),0)</f>
        <v>Q4</v>
      </c>
      <c r="E483" s="9">
        <f>MONTH(SalesDataTable[[#This Row],[Order Date]])</f>
        <v>4</v>
      </c>
      <c r="F483" s="8" t="str">
        <f>TEXT(SalesDataTable[[#This Row],[Order Date]],"mmm")</f>
        <v>Apr</v>
      </c>
      <c r="G483" s="8" t="s">
        <v>6</v>
      </c>
      <c r="H483" s="8" t="s">
        <v>43</v>
      </c>
      <c r="I483" s="8" t="s">
        <v>8</v>
      </c>
      <c r="J483" s="8" t="s">
        <v>16</v>
      </c>
      <c r="K483" s="8" t="s">
        <v>9</v>
      </c>
      <c r="L483" s="8" t="s">
        <v>10</v>
      </c>
      <c r="M483" s="3">
        <v>15</v>
      </c>
      <c r="N483" s="10">
        <v>94.33</v>
      </c>
      <c r="O483" s="11">
        <v>0.1</v>
      </c>
      <c r="P483" s="10">
        <v>44.38</v>
      </c>
      <c r="Q483" s="10">
        <f t="shared" si="28"/>
        <v>1273.4550000000002</v>
      </c>
      <c r="R483" s="10">
        <f t="shared" si="29"/>
        <v>665.7</v>
      </c>
      <c r="S483" s="10">
        <f t="shared" si="30"/>
        <v>607.75500000000011</v>
      </c>
      <c r="T483" s="2">
        <f t="shared" si="31"/>
        <v>0.47724890161018652</v>
      </c>
      <c r="U483" s="3">
        <f>YEAR(SalesDataTable[[#This Row],[Order Date]])</f>
        <v>2026</v>
      </c>
      <c r="V483" s="2" t="str">
        <f>"Q"&amp;ROUNDUP(MONTH(SalesDataTable[[#This Row],[Order Date]])/3,0)</f>
        <v>Q2</v>
      </c>
      <c r="W483" s="3">
        <f>MONTH(SalesDataTable[[#This Row],[Order Date]])</f>
        <v>4</v>
      </c>
      <c r="X483" s="2" t="str">
        <f>TEXT(SalesDataTable[[#This Row],[Order Date]],"mmm")</f>
        <v>Apr</v>
      </c>
    </row>
    <row r="484" spans="1:24" ht="15.6">
      <c r="A484" s="6">
        <v>193</v>
      </c>
      <c r="B484" s="7">
        <v>46114</v>
      </c>
      <c r="C484" s="8">
        <f>YEAR(SalesDataTable[[#This Row],[Order Date]])</f>
        <v>2026</v>
      </c>
      <c r="D484" s="9" t="str">
        <f>"Q" &amp;ROUNDUP(MONTH(SalesDataTable[[#This Row],[Order Date]]),0)</f>
        <v>Q4</v>
      </c>
      <c r="E484" s="9">
        <f>MONTH(SalesDataTable[[#This Row],[Order Date]])</f>
        <v>4</v>
      </c>
      <c r="F484" s="8" t="str">
        <f>TEXT(SalesDataTable[[#This Row],[Order Date]],"mmm")</f>
        <v>Apr</v>
      </c>
      <c r="G484" s="8" t="s">
        <v>20</v>
      </c>
      <c r="H484" s="8" t="s">
        <v>21</v>
      </c>
      <c r="I484" s="8" t="s">
        <v>19</v>
      </c>
      <c r="J484" s="8" t="s">
        <v>3</v>
      </c>
      <c r="K484" s="8" t="s">
        <v>14</v>
      </c>
      <c r="L484" s="8" t="s">
        <v>15</v>
      </c>
      <c r="M484" s="3">
        <v>1</v>
      </c>
      <c r="N484" s="10">
        <v>35.6</v>
      </c>
      <c r="O484" s="11">
        <v>0.1</v>
      </c>
      <c r="P484" s="10">
        <v>13.39</v>
      </c>
      <c r="Q484" s="10">
        <f t="shared" si="28"/>
        <v>32.04</v>
      </c>
      <c r="R484" s="10">
        <f t="shared" si="29"/>
        <v>13.39</v>
      </c>
      <c r="S484" s="10">
        <f t="shared" si="30"/>
        <v>18.649999999999999</v>
      </c>
      <c r="T484" s="2">
        <f t="shared" si="31"/>
        <v>0.58208489388264661</v>
      </c>
      <c r="U484" s="3">
        <f>YEAR(SalesDataTable[[#This Row],[Order Date]])</f>
        <v>2026</v>
      </c>
      <c r="V484" s="2" t="str">
        <f>"Q"&amp;ROUNDUP(MONTH(SalesDataTable[[#This Row],[Order Date]])/3,0)</f>
        <v>Q2</v>
      </c>
      <c r="W484" s="3">
        <f>MONTH(SalesDataTable[[#This Row],[Order Date]])</f>
        <v>4</v>
      </c>
      <c r="X484" s="2" t="str">
        <f>TEXT(SalesDataTable[[#This Row],[Order Date]],"mmm")</f>
        <v>Apr</v>
      </c>
    </row>
    <row r="485" spans="1:24" ht="15.6">
      <c r="A485" s="6">
        <v>2246</v>
      </c>
      <c r="B485" s="7">
        <v>46114</v>
      </c>
      <c r="C485" s="8">
        <f>YEAR(SalesDataTable[[#This Row],[Order Date]])</f>
        <v>2026</v>
      </c>
      <c r="D485" s="9" t="str">
        <f>"Q" &amp;ROUNDUP(MONTH(SalesDataTable[[#This Row],[Order Date]]),0)</f>
        <v>Q4</v>
      </c>
      <c r="E485" s="9">
        <f>MONTH(SalesDataTable[[#This Row],[Order Date]])</f>
        <v>4</v>
      </c>
      <c r="F485" s="8" t="str">
        <f>TEXT(SalesDataTable[[#This Row],[Order Date]],"mmm")</f>
        <v>Apr</v>
      </c>
      <c r="G485" s="8" t="s">
        <v>6</v>
      </c>
      <c r="H485" s="8" t="s">
        <v>43</v>
      </c>
      <c r="I485" s="8" t="s">
        <v>28</v>
      </c>
      <c r="J485" s="8" t="s">
        <v>3</v>
      </c>
      <c r="K485" s="8" t="s">
        <v>4</v>
      </c>
      <c r="L485" s="8" t="s">
        <v>22</v>
      </c>
      <c r="M485" s="3">
        <v>1</v>
      </c>
      <c r="N485" s="10">
        <v>50.17</v>
      </c>
      <c r="O485" s="11">
        <v>0</v>
      </c>
      <c r="P485" s="10">
        <v>21.95</v>
      </c>
      <c r="Q485" s="10">
        <f t="shared" si="28"/>
        <v>50.17</v>
      </c>
      <c r="R485" s="10">
        <f t="shared" si="29"/>
        <v>21.95</v>
      </c>
      <c r="S485" s="10">
        <f t="shared" si="30"/>
        <v>28.220000000000002</v>
      </c>
      <c r="T485" s="2">
        <f t="shared" si="31"/>
        <v>0.56248754235598963</v>
      </c>
      <c r="U485" s="3">
        <f>YEAR(SalesDataTable[[#This Row],[Order Date]])</f>
        <v>2026</v>
      </c>
      <c r="V485" s="2" t="str">
        <f>"Q"&amp;ROUNDUP(MONTH(SalesDataTable[[#This Row],[Order Date]])/3,0)</f>
        <v>Q2</v>
      </c>
      <c r="W485" s="3">
        <f>MONTH(SalesDataTable[[#This Row],[Order Date]])</f>
        <v>4</v>
      </c>
      <c r="X485" s="2" t="str">
        <f>TEXT(SalesDataTable[[#This Row],[Order Date]],"mmm")</f>
        <v>Apr</v>
      </c>
    </row>
    <row r="486" spans="1:24" ht="15.6">
      <c r="A486" s="6">
        <v>2556</v>
      </c>
      <c r="B486" s="7">
        <v>46114</v>
      </c>
      <c r="C486" s="8">
        <f>YEAR(SalesDataTable[[#This Row],[Order Date]])</f>
        <v>2026</v>
      </c>
      <c r="D486" s="9" t="str">
        <f>"Q" &amp;ROUNDUP(MONTH(SalesDataTable[[#This Row],[Order Date]]),0)</f>
        <v>Q4</v>
      </c>
      <c r="E486" s="9">
        <f>MONTH(SalesDataTable[[#This Row],[Order Date]])</f>
        <v>4</v>
      </c>
      <c r="F486" s="8" t="str">
        <f>TEXT(SalesDataTable[[#This Row],[Order Date]],"mmm")</f>
        <v>Apr</v>
      </c>
      <c r="G486" s="8" t="s">
        <v>20</v>
      </c>
      <c r="H486" s="8" t="s">
        <v>33</v>
      </c>
      <c r="I486" s="8" t="s">
        <v>2</v>
      </c>
      <c r="J486" s="8" t="s">
        <v>3</v>
      </c>
      <c r="K486" s="8" t="s">
        <v>9</v>
      </c>
      <c r="L486" s="8" t="s">
        <v>46</v>
      </c>
      <c r="M486" s="3">
        <v>2</v>
      </c>
      <c r="N486" s="10">
        <v>72.900000000000006</v>
      </c>
      <c r="O486" s="11">
        <v>0</v>
      </c>
      <c r="P486" s="10">
        <v>31.52</v>
      </c>
      <c r="Q486" s="10">
        <f t="shared" si="28"/>
        <v>145.80000000000001</v>
      </c>
      <c r="R486" s="10">
        <f t="shared" si="29"/>
        <v>63.04</v>
      </c>
      <c r="S486" s="10">
        <f t="shared" si="30"/>
        <v>82.760000000000019</v>
      </c>
      <c r="T486" s="2">
        <f t="shared" si="31"/>
        <v>0.5676268861454048</v>
      </c>
      <c r="U486" s="3">
        <f>YEAR(SalesDataTable[[#This Row],[Order Date]])</f>
        <v>2026</v>
      </c>
      <c r="V486" s="2" t="str">
        <f>"Q"&amp;ROUNDUP(MONTH(SalesDataTable[[#This Row],[Order Date]])/3,0)</f>
        <v>Q2</v>
      </c>
      <c r="W486" s="3">
        <f>MONTH(SalesDataTable[[#This Row],[Order Date]])</f>
        <v>4</v>
      </c>
      <c r="X486" s="2" t="str">
        <f>TEXT(SalesDataTable[[#This Row],[Order Date]],"mmm")</f>
        <v>Apr</v>
      </c>
    </row>
    <row r="487" spans="1:24" ht="15.6">
      <c r="A487" s="6">
        <v>169</v>
      </c>
      <c r="B487" s="7">
        <v>46115</v>
      </c>
      <c r="C487" s="8">
        <f>YEAR(SalesDataTable[[#This Row],[Order Date]])</f>
        <v>2026</v>
      </c>
      <c r="D487" s="9" t="str">
        <f>"Q" &amp;ROUNDUP(MONTH(SalesDataTable[[#This Row],[Order Date]]),0)</f>
        <v>Q4</v>
      </c>
      <c r="E487" s="9">
        <f>MONTH(SalesDataTable[[#This Row],[Order Date]])</f>
        <v>4</v>
      </c>
      <c r="F487" s="8" t="str">
        <f>TEXT(SalesDataTable[[#This Row],[Order Date]],"mmm")</f>
        <v>Apr</v>
      </c>
      <c r="G487" s="8" t="s">
        <v>11</v>
      </c>
      <c r="H487" s="8" t="s">
        <v>52</v>
      </c>
      <c r="I487" s="8" t="s">
        <v>2</v>
      </c>
      <c r="J487" s="8" t="s">
        <v>13</v>
      </c>
      <c r="K487" s="8" t="s">
        <v>9</v>
      </c>
      <c r="L487" s="8" t="s">
        <v>10</v>
      </c>
      <c r="M487" s="3">
        <v>2</v>
      </c>
      <c r="N487" s="10">
        <v>93.48</v>
      </c>
      <c r="O487" s="11">
        <v>0</v>
      </c>
      <c r="P487" s="10">
        <v>45.15</v>
      </c>
      <c r="Q487" s="10">
        <f t="shared" si="28"/>
        <v>186.96</v>
      </c>
      <c r="R487" s="10">
        <f t="shared" si="29"/>
        <v>90.3</v>
      </c>
      <c r="S487" s="10">
        <f t="shared" si="30"/>
        <v>96.660000000000011</v>
      </c>
      <c r="T487" s="2">
        <f t="shared" si="31"/>
        <v>0.51700898587933253</v>
      </c>
      <c r="U487" s="3">
        <f>YEAR(SalesDataTable[[#This Row],[Order Date]])</f>
        <v>2026</v>
      </c>
      <c r="V487" s="2" t="str">
        <f>"Q"&amp;ROUNDUP(MONTH(SalesDataTable[[#This Row],[Order Date]])/3,0)</f>
        <v>Q2</v>
      </c>
      <c r="W487" s="3">
        <f>MONTH(SalesDataTable[[#This Row],[Order Date]])</f>
        <v>4</v>
      </c>
      <c r="X487" s="2" t="str">
        <f>TEXT(SalesDataTable[[#This Row],[Order Date]],"mmm")</f>
        <v>Apr</v>
      </c>
    </row>
    <row r="488" spans="1:24" ht="15.6">
      <c r="A488" s="6">
        <v>877</v>
      </c>
      <c r="B488" s="7">
        <v>46115</v>
      </c>
      <c r="C488" s="8">
        <f>YEAR(SalesDataTable[[#This Row],[Order Date]])</f>
        <v>2026</v>
      </c>
      <c r="D488" s="9" t="str">
        <f>"Q" &amp;ROUNDUP(MONTH(SalesDataTable[[#This Row],[Order Date]]),0)</f>
        <v>Q4</v>
      </c>
      <c r="E488" s="9">
        <f>MONTH(SalesDataTable[[#This Row],[Order Date]])</f>
        <v>4</v>
      </c>
      <c r="F488" s="8" t="str">
        <f>TEXT(SalesDataTable[[#This Row],[Order Date]],"mmm")</f>
        <v>Apr</v>
      </c>
      <c r="G488" s="8" t="s">
        <v>6</v>
      </c>
      <c r="H488" s="8" t="s">
        <v>43</v>
      </c>
      <c r="I488" s="8" t="s">
        <v>2</v>
      </c>
      <c r="J488" s="8" t="s">
        <v>13</v>
      </c>
      <c r="K488" s="8" t="s">
        <v>23</v>
      </c>
      <c r="L488" s="8" t="s">
        <v>51</v>
      </c>
      <c r="M488" s="3">
        <v>1</v>
      </c>
      <c r="N488" s="10">
        <v>123.63</v>
      </c>
      <c r="O488" s="11">
        <v>0</v>
      </c>
      <c r="P488" s="10">
        <v>58.88</v>
      </c>
      <c r="Q488" s="10">
        <f t="shared" si="28"/>
        <v>123.63</v>
      </c>
      <c r="R488" s="10">
        <f t="shared" si="29"/>
        <v>58.88</v>
      </c>
      <c r="S488" s="10">
        <f t="shared" si="30"/>
        <v>64.75</v>
      </c>
      <c r="T488" s="2">
        <f t="shared" si="31"/>
        <v>0.52374019250990866</v>
      </c>
      <c r="U488" s="3">
        <f>YEAR(SalesDataTable[[#This Row],[Order Date]])</f>
        <v>2026</v>
      </c>
      <c r="V488" s="2" t="str">
        <f>"Q"&amp;ROUNDUP(MONTH(SalesDataTable[[#This Row],[Order Date]])/3,0)</f>
        <v>Q2</v>
      </c>
      <c r="W488" s="3">
        <f>MONTH(SalesDataTable[[#This Row],[Order Date]])</f>
        <v>4</v>
      </c>
      <c r="X488" s="2" t="str">
        <f>TEXT(SalesDataTable[[#This Row],[Order Date]],"mmm")</f>
        <v>Apr</v>
      </c>
    </row>
    <row r="489" spans="1:24" ht="15.6">
      <c r="A489" s="6">
        <v>2023</v>
      </c>
      <c r="B489" s="7">
        <v>46115</v>
      </c>
      <c r="C489" s="8">
        <f>YEAR(SalesDataTable[[#This Row],[Order Date]])</f>
        <v>2026</v>
      </c>
      <c r="D489" s="9" t="str">
        <f>"Q" &amp;ROUNDUP(MONTH(SalesDataTable[[#This Row],[Order Date]]),0)</f>
        <v>Q4</v>
      </c>
      <c r="E489" s="9">
        <f>MONTH(SalesDataTable[[#This Row],[Order Date]])</f>
        <v>4</v>
      </c>
      <c r="F489" s="8" t="str">
        <f>TEXT(SalesDataTable[[#This Row],[Order Date]],"mmm")</f>
        <v>Apr</v>
      </c>
      <c r="G489" s="8" t="s">
        <v>6</v>
      </c>
      <c r="H489" s="8" t="s">
        <v>43</v>
      </c>
      <c r="I489" s="8" t="s">
        <v>2</v>
      </c>
      <c r="J489" s="8" t="s">
        <v>13</v>
      </c>
      <c r="K489" s="8" t="s">
        <v>14</v>
      </c>
      <c r="L489" s="8" t="s">
        <v>48</v>
      </c>
      <c r="M489" s="3">
        <v>3</v>
      </c>
      <c r="N489" s="10">
        <v>168.37</v>
      </c>
      <c r="O489" s="11">
        <v>0</v>
      </c>
      <c r="P489" s="10">
        <v>87.15</v>
      </c>
      <c r="Q489" s="10">
        <f t="shared" si="28"/>
        <v>505.11</v>
      </c>
      <c r="R489" s="10">
        <f t="shared" si="29"/>
        <v>261.45000000000005</v>
      </c>
      <c r="S489" s="10">
        <f t="shared" si="30"/>
        <v>243.65999999999997</v>
      </c>
      <c r="T489" s="2">
        <f t="shared" si="31"/>
        <v>0.4823899744610084</v>
      </c>
      <c r="U489" s="3">
        <f>YEAR(SalesDataTable[[#This Row],[Order Date]])</f>
        <v>2026</v>
      </c>
      <c r="V489" s="2" t="str">
        <f>"Q"&amp;ROUNDUP(MONTH(SalesDataTable[[#This Row],[Order Date]])/3,0)</f>
        <v>Q2</v>
      </c>
      <c r="W489" s="3">
        <f>MONTH(SalesDataTable[[#This Row],[Order Date]])</f>
        <v>4</v>
      </c>
      <c r="X489" s="2" t="str">
        <f>TEXT(SalesDataTable[[#This Row],[Order Date]],"mmm")</f>
        <v>Apr</v>
      </c>
    </row>
    <row r="490" spans="1:24" ht="15.6">
      <c r="A490" s="6">
        <v>2548</v>
      </c>
      <c r="B490" s="7">
        <v>46115</v>
      </c>
      <c r="C490" s="8">
        <f>YEAR(SalesDataTable[[#This Row],[Order Date]])</f>
        <v>2026</v>
      </c>
      <c r="D490" s="9" t="str">
        <f>"Q" &amp;ROUNDUP(MONTH(SalesDataTable[[#This Row],[Order Date]]),0)</f>
        <v>Q4</v>
      </c>
      <c r="E490" s="9">
        <f>MONTH(SalesDataTable[[#This Row],[Order Date]])</f>
        <v>4</v>
      </c>
      <c r="F490" s="8" t="str">
        <f>TEXT(SalesDataTable[[#This Row],[Order Date]],"mmm")</f>
        <v>Apr</v>
      </c>
      <c r="G490" s="8" t="s">
        <v>0</v>
      </c>
      <c r="H490" s="8" t="s">
        <v>36</v>
      </c>
      <c r="I490" s="8" t="s">
        <v>28</v>
      </c>
      <c r="J490" s="8" t="s">
        <v>13</v>
      </c>
      <c r="K490" s="8" t="s">
        <v>4</v>
      </c>
      <c r="L490" s="8" t="s">
        <v>22</v>
      </c>
      <c r="M490" s="3">
        <v>4</v>
      </c>
      <c r="N490" s="10">
        <v>51.68</v>
      </c>
      <c r="O490" s="11">
        <v>0.05</v>
      </c>
      <c r="P490" s="10">
        <v>23.09</v>
      </c>
      <c r="Q490" s="10">
        <f t="shared" si="28"/>
        <v>196.38399999999999</v>
      </c>
      <c r="R490" s="10">
        <f t="shared" si="29"/>
        <v>92.36</v>
      </c>
      <c r="S490" s="10">
        <f t="shared" si="30"/>
        <v>104.02399999999999</v>
      </c>
      <c r="T490" s="2">
        <f t="shared" si="31"/>
        <v>0.52969692031937421</v>
      </c>
      <c r="U490" s="3">
        <f>YEAR(SalesDataTable[[#This Row],[Order Date]])</f>
        <v>2026</v>
      </c>
      <c r="V490" s="2" t="str">
        <f>"Q"&amp;ROUNDUP(MONTH(SalesDataTable[[#This Row],[Order Date]])/3,0)</f>
        <v>Q2</v>
      </c>
      <c r="W490" s="3">
        <f>MONTH(SalesDataTable[[#This Row],[Order Date]])</f>
        <v>4</v>
      </c>
      <c r="X490" s="2" t="str">
        <f>TEXT(SalesDataTable[[#This Row],[Order Date]],"mmm")</f>
        <v>Apr</v>
      </c>
    </row>
    <row r="491" spans="1:24" ht="15.6">
      <c r="A491" s="6">
        <v>2602</v>
      </c>
      <c r="B491" s="7">
        <v>46115</v>
      </c>
      <c r="C491" s="8">
        <f>YEAR(SalesDataTable[[#This Row],[Order Date]])</f>
        <v>2026</v>
      </c>
      <c r="D491" s="9" t="str">
        <f>"Q" &amp;ROUNDUP(MONTH(SalesDataTable[[#This Row],[Order Date]]),0)</f>
        <v>Q4</v>
      </c>
      <c r="E491" s="9">
        <f>MONTH(SalesDataTable[[#This Row],[Order Date]])</f>
        <v>4</v>
      </c>
      <c r="F491" s="8" t="str">
        <f>TEXT(SalesDataTable[[#This Row],[Order Date]],"mmm")</f>
        <v>Apr</v>
      </c>
      <c r="G491" s="8" t="s">
        <v>6</v>
      </c>
      <c r="H491" s="8" t="s">
        <v>43</v>
      </c>
      <c r="I491" s="8" t="s">
        <v>28</v>
      </c>
      <c r="J491" s="8" t="s">
        <v>13</v>
      </c>
      <c r="K491" s="8" t="s">
        <v>4</v>
      </c>
      <c r="L491" s="8" t="s">
        <v>26</v>
      </c>
      <c r="M491" s="3">
        <v>1</v>
      </c>
      <c r="N491" s="10">
        <v>40.159999999999997</v>
      </c>
      <c r="O491" s="11">
        <v>0</v>
      </c>
      <c r="P491" s="10">
        <v>16.77</v>
      </c>
      <c r="Q491" s="10">
        <f t="shared" si="28"/>
        <v>40.159999999999997</v>
      </c>
      <c r="R491" s="10">
        <f t="shared" si="29"/>
        <v>16.77</v>
      </c>
      <c r="S491" s="10">
        <f t="shared" si="30"/>
        <v>23.389999999999997</v>
      </c>
      <c r="T491" s="2">
        <f t="shared" si="31"/>
        <v>0.58242031872509958</v>
      </c>
      <c r="U491" s="3">
        <f>YEAR(SalesDataTable[[#This Row],[Order Date]])</f>
        <v>2026</v>
      </c>
      <c r="V491" s="2" t="str">
        <f>"Q"&amp;ROUNDUP(MONTH(SalesDataTable[[#This Row],[Order Date]])/3,0)</f>
        <v>Q2</v>
      </c>
      <c r="W491" s="3">
        <f>MONTH(SalesDataTable[[#This Row],[Order Date]])</f>
        <v>4</v>
      </c>
      <c r="X491" s="2" t="str">
        <f>TEXT(SalesDataTable[[#This Row],[Order Date]],"mmm")</f>
        <v>Apr</v>
      </c>
    </row>
    <row r="492" spans="1:24" ht="15.6">
      <c r="A492" s="6">
        <v>3229</v>
      </c>
      <c r="B492" s="7">
        <v>46115</v>
      </c>
      <c r="C492" s="8">
        <f>YEAR(SalesDataTable[[#This Row],[Order Date]])</f>
        <v>2026</v>
      </c>
      <c r="D492" s="9" t="str">
        <f>"Q" &amp;ROUNDUP(MONTH(SalesDataTable[[#This Row],[Order Date]]),0)</f>
        <v>Q4</v>
      </c>
      <c r="E492" s="9">
        <f>MONTH(SalesDataTable[[#This Row],[Order Date]])</f>
        <v>4</v>
      </c>
      <c r="F492" s="8" t="str">
        <f>TEXT(SalesDataTable[[#This Row],[Order Date]],"mmm")</f>
        <v>Apr</v>
      </c>
      <c r="G492" s="8" t="s">
        <v>20</v>
      </c>
      <c r="H492" s="8" t="s">
        <v>47</v>
      </c>
      <c r="I492" s="8" t="s">
        <v>19</v>
      </c>
      <c r="J492" s="8" t="s">
        <v>3</v>
      </c>
      <c r="K492" s="8" t="s">
        <v>14</v>
      </c>
      <c r="L492" s="8" t="s">
        <v>15</v>
      </c>
      <c r="M492" s="3">
        <v>3</v>
      </c>
      <c r="N492" s="10">
        <v>36.17</v>
      </c>
      <c r="O492" s="11">
        <v>0.1</v>
      </c>
      <c r="P492" s="10">
        <v>13.65</v>
      </c>
      <c r="Q492" s="10">
        <f t="shared" si="28"/>
        <v>97.659000000000006</v>
      </c>
      <c r="R492" s="10">
        <f t="shared" si="29"/>
        <v>40.950000000000003</v>
      </c>
      <c r="S492" s="10">
        <f t="shared" si="30"/>
        <v>56.709000000000003</v>
      </c>
      <c r="T492" s="2">
        <f t="shared" si="31"/>
        <v>0.58068380794396834</v>
      </c>
      <c r="U492" s="3">
        <f>YEAR(SalesDataTable[[#This Row],[Order Date]])</f>
        <v>2026</v>
      </c>
      <c r="V492" s="2" t="str">
        <f>"Q"&amp;ROUNDUP(MONTH(SalesDataTable[[#This Row],[Order Date]])/3,0)</f>
        <v>Q2</v>
      </c>
      <c r="W492" s="3">
        <f>MONTH(SalesDataTable[[#This Row],[Order Date]])</f>
        <v>4</v>
      </c>
      <c r="X492" s="2" t="str">
        <f>TEXT(SalesDataTable[[#This Row],[Order Date]],"mmm")</f>
        <v>Apr</v>
      </c>
    </row>
    <row r="493" spans="1:24" ht="15.6">
      <c r="A493" s="6">
        <v>3261</v>
      </c>
      <c r="B493" s="7">
        <v>46115</v>
      </c>
      <c r="C493" s="8">
        <f>YEAR(SalesDataTable[[#This Row],[Order Date]])</f>
        <v>2026</v>
      </c>
      <c r="D493" s="9" t="str">
        <f>"Q" &amp;ROUNDUP(MONTH(SalesDataTable[[#This Row],[Order Date]]),0)</f>
        <v>Q4</v>
      </c>
      <c r="E493" s="9">
        <f>MONTH(SalesDataTable[[#This Row],[Order Date]])</f>
        <v>4</v>
      </c>
      <c r="F493" s="8" t="str">
        <f>TEXT(SalesDataTable[[#This Row],[Order Date]],"mmm")</f>
        <v>Apr</v>
      </c>
      <c r="G493" s="8" t="s">
        <v>11</v>
      </c>
      <c r="H493" s="8" t="s">
        <v>39</v>
      </c>
      <c r="I493" s="8" t="s">
        <v>2</v>
      </c>
      <c r="J493" s="8" t="s">
        <v>13</v>
      </c>
      <c r="K493" s="8" t="s">
        <v>14</v>
      </c>
      <c r="L493" s="8" t="s">
        <v>44</v>
      </c>
      <c r="M493" s="3">
        <v>4</v>
      </c>
      <c r="N493" s="10">
        <v>130.55000000000001</v>
      </c>
      <c r="O493" s="11">
        <v>0</v>
      </c>
      <c r="P493" s="10">
        <v>67.66</v>
      </c>
      <c r="Q493" s="10">
        <f t="shared" si="28"/>
        <v>522.20000000000005</v>
      </c>
      <c r="R493" s="10">
        <f t="shared" si="29"/>
        <v>270.64</v>
      </c>
      <c r="S493" s="10">
        <f t="shared" si="30"/>
        <v>251.56000000000006</v>
      </c>
      <c r="T493" s="2">
        <f t="shared" si="31"/>
        <v>0.48173113749521262</v>
      </c>
      <c r="U493" s="3">
        <f>YEAR(SalesDataTable[[#This Row],[Order Date]])</f>
        <v>2026</v>
      </c>
      <c r="V493" s="2" t="str">
        <f>"Q"&amp;ROUNDUP(MONTH(SalesDataTable[[#This Row],[Order Date]])/3,0)</f>
        <v>Q2</v>
      </c>
      <c r="W493" s="3">
        <f>MONTH(SalesDataTable[[#This Row],[Order Date]])</f>
        <v>4</v>
      </c>
      <c r="X493" s="2" t="str">
        <f>TEXT(SalesDataTable[[#This Row],[Order Date]],"mmm")</f>
        <v>Apr</v>
      </c>
    </row>
    <row r="494" spans="1:24" ht="15.6">
      <c r="A494" s="6">
        <v>3621</v>
      </c>
      <c r="B494" s="7">
        <v>46115</v>
      </c>
      <c r="C494" s="8">
        <f>YEAR(SalesDataTable[[#This Row],[Order Date]])</f>
        <v>2026</v>
      </c>
      <c r="D494" s="9" t="str">
        <f>"Q" &amp;ROUNDUP(MONTH(SalesDataTable[[#This Row],[Order Date]]),0)</f>
        <v>Q4</v>
      </c>
      <c r="E494" s="9">
        <f>MONTH(SalesDataTable[[#This Row],[Order Date]])</f>
        <v>4</v>
      </c>
      <c r="F494" s="8" t="str">
        <f>TEXT(SalesDataTable[[#This Row],[Order Date]],"mmm")</f>
        <v>Apr</v>
      </c>
      <c r="G494" s="8" t="s">
        <v>20</v>
      </c>
      <c r="H494" s="8" t="s">
        <v>33</v>
      </c>
      <c r="I494" s="8" t="s">
        <v>2</v>
      </c>
      <c r="J494" s="8" t="s">
        <v>13</v>
      </c>
      <c r="K494" s="8" t="s">
        <v>4</v>
      </c>
      <c r="L494" s="8" t="s">
        <v>30</v>
      </c>
      <c r="M494" s="3">
        <v>2</v>
      </c>
      <c r="N494" s="10">
        <v>102.63</v>
      </c>
      <c r="O494" s="11">
        <v>0</v>
      </c>
      <c r="P494" s="10">
        <v>50.19</v>
      </c>
      <c r="Q494" s="10">
        <f t="shared" si="28"/>
        <v>205.26</v>
      </c>
      <c r="R494" s="10">
        <f t="shared" si="29"/>
        <v>100.38</v>
      </c>
      <c r="S494" s="10">
        <f t="shared" si="30"/>
        <v>104.88</v>
      </c>
      <c r="T494" s="2">
        <f t="shared" si="31"/>
        <v>0.51096170710318622</v>
      </c>
      <c r="U494" s="3">
        <f>YEAR(SalesDataTable[[#This Row],[Order Date]])</f>
        <v>2026</v>
      </c>
      <c r="V494" s="2" t="str">
        <f>"Q"&amp;ROUNDUP(MONTH(SalesDataTable[[#This Row],[Order Date]])/3,0)</f>
        <v>Q2</v>
      </c>
      <c r="W494" s="3">
        <f>MONTH(SalesDataTable[[#This Row],[Order Date]])</f>
        <v>4</v>
      </c>
      <c r="X494" s="2" t="str">
        <f>TEXT(SalesDataTable[[#This Row],[Order Date]],"mmm")</f>
        <v>Apr</v>
      </c>
    </row>
    <row r="495" spans="1:24" ht="15.6">
      <c r="A495" s="6">
        <v>4681</v>
      </c>
      <c r="B495" s="7">
        <v>46115</v>
      </c>
      <c r="C495" s="8">
        <f>YEAR(SalesDataTable[[#This Row],[Order Date]])</f>
        <v>2026</v>
      </c>
      <c r="D495" s="9" t="str">
        <f>"Q" &amp;ROUNDUP(MONTH(SalesDataTable[[#This Row],[Order Date]]),0)</f>
        <v>Q4</v>
      </c>
      <c r="E495" s="9">
        <f>MONTH(SalesDataTable[[#This Row],[Order Date]])</f>
        <v>4</v>
      </c>
      <c r="F495" s="8" t="str">
        <f>TEXT(SalesDataTable[[#This Row],[Order Date]],"mmm")</f>
        <v>Apr</v>
      </c>
      <c r="G495" s="8" t="s">
        <v>20</v>
      </c>
      <c r="H495" s="8" t="s">
        <v>47</v>
      </c>
      <c r="I495" s="8" t="s">
        <v>28</v>
      </c>
      <c r="J495" s="8" t="s">
        <v>3</v>
      </c>
      <c r="K495" s="8" t="s">
        <v>4</v>
      </c>
      <c r="L495" s="8" t="s">
        <v>5</v>
      </c>
      <c r="M495" s="3">
        <v>6</v>
      </c>
      <c r="N495" s="10">
        <v>81.239999999999995</v>
      </c>
      <c r="O495" s="11">
        <v>0</v>
      </c>
      <c r="P495" s="10">
        <v>43.28</v>
      </c>
      <c r="Q495" s="10">
        <f t="shared" si="28"/>
        <v>487.43999999999994</v>
      </c>
      <c r="R495" s="10">
        <f t="shared" si="29"/>
        <v>259.68</v>
      </c>
      <c r="S495" s="10">
        <f t="shared" si="30"/>
        <v>227.75999999999993</v>
      </c>
      <c r="T495" s="2">
        <f t="shared" si="31"/>
        <v>0.46725750861644505</v>
      </c>
      <c r="U495" s="3">
        <f>YEAR(SalesDataTable[[#This Row],[Order Date]])</f>
        <v>2026</v>
      </c>
      <c r="V495" s="2" t="str">
        <f>"Q"&amp;ROUNDUP(MONTH(SalesDataTable[[#This Row],[Order Date]])/3,0)</f>
        <v>Q2</v>
      </c>
      <c r="W495" s="3">
        <f>MONTH(SalesDataTable[[#This Row],[Order Date]])</f>
        <v>4</v>
      </c>
      <c r="X495" s="2" t="str">
        <f>TEXT(SalesDataTable[[#This Row],[Order Date]],"mmm")</f>
        <v>Apr</v>
      </c>
    </row>
    <row r="496" spans="1:24" ht="15.6">
      <c r="A496" s="6">
        <v>4954</v>
      </c>
      <c r="B496" s="7">
        <v>46115</v>
      </c>
      <c r="C496" s="8">
        <f>YEAR(SalesDataTable[[#This Row],[Order Date]])</f>
        <v>2026</v>
      </c>
      <c r="D496" s="9" t="str">
        <f>"Q" &amp;ROUNDUP(MONTH(SalesDataTable[[#This Row],[Order Date]]),0)</f>
        <v>Q4</v>
      </c>
      <c r="E496" s="9">
        <f>MONTH(SalesDataTable[[#This Row],[Order Date]])</f>
        <v>4</v>
      </c>
      <c r="F496" s="8" t="str">
        <f>TEXT(SalesDataTable[[#This Row],[Order Date]],"mmm")</f>
        <v>Apr</v>
      </c>
      <c r="G496" s="8" t="s">
        <v>20</v>
      </c>
      <c r="H496" s="8" t="s">
        <v>33</v>
      </c>
      <c r="I496" s="8" t="s">
        <v>2</v>
      </c>
      <c r="J496" s="8" t="s">
        <v>13</v>
      </c>
      <c r="K496" s="8" t="s">
        <v>9</v>
      </c>
      <c r="L496" s="8" t="s">
        <v>46</v>
      </c>
      <c r="M496" s="3">
        <v>3</v>
      </c>
      <c r="N496" s="10">
        <v>72.11</v>
      </c>
      <c r="O496" s="11">
        <v>0.05</v>
      </c>
      <c r="P496" s="10">
        <v>31.63</v>
      </c>
      <c r="Q496" s="10">
        <f t="shared" si="28"/>
        <v>205.51349999999996</v>
      </c>
      <c r="R496" s="10">
        <f t="shared" si="29"/>
        <v>94.89</v>
      </c>
      <c r="S496" s="10">
        <f t="shared" si="30"/>
        <v>110.62349999999996</v>
      </c>
      <c r="T496" s="2">
        <f t="shared" si="31"/>
        <v>0.5382785072513484</v>
      </c>
      <c r="U496" s="3">
        <f>YEAR(SalesDataTable[[#This Row],[Order Date]])</f>
        <v>2026</v>
      </c>
      <c r="V496" s="2" t="str">
        <f>"Q"&amp;ROUNDUP(MONTH(SalesDataTable[[#This Row],[Order Date]])/3,0)</f>
        <v>Q2</v>
      </c>
      <c r="W496" s="3">
        <f>MONTH(SalesDataTable[[#This Row],[Order Date]])</f>
        <v>4</v>
      </c>
      <c r="X496" s="2" t="str">
        <f>TEXT(SalesDataTable[[#This Row],[Order Date]],"mmm")</f>
        <v>Apr</v>
      </c>
    </row>
    <row r="497" spans="1:24" ht="15.6">
      <c r="A497" s="6">
        <v>1153</v>
      </c>
      <c r="B497" s="7">
        <v>46116</v>
      </c>
      <c r="C497" s="8">
        <f>YEAR(SalesDataTable[[#This Row],[Order Date]])</f>
        <v>2026</v>
      </c>
      <c r="D497" s="9" t="str">
        <f>"Q" &amp;ROUNDUP(MONTH(SalesDataTable[[#This Row],[Order Date]]),0)</f>
        <v>Q4</v>
      </c>
      <c r="E497" s="9">
        <f>MONTH(SalesDataTable[[#This Row],[Order Date]])</f>
        <v>4</v>
      </c>
      <c r="F497" s="8" t="str">
        <f>TEXT(SalesDataTable[[#This Row],[Order Date]],"mmm")</f>
        <v>Apr</v>
      </c>
      <c r="G497" s="8" t="s">
        <v>11</v>
      </c>
      <c r="H497" s="8" t="s">
        <v>52</v>
      </c>
      <c r="I497" s="8" t="s">
        <v>19</v>
      </c>
      <c r="J497" s="8" t="s">
        <v>13</v>
      </c>
      <c r="K497" s="8" t="s">
        <v>9</v>
      </c>
      <c r="L497" s="8" t="s">
        <v>10</v>
      </c>
      <c r="M497" s="3">
        <v>4</v>
      </c>
      <c r="N497" s="10">
        <v>90.15</v>
      </c>
      <c r="O497" s="11">
        <v>0</v>
      </c>
      <c r="P497" s="10">
        <v>44.9</v>
      </c>
      <c r="Q497" s="10">
        <f t="shared" si="28"/>
        <v>360.6</v>
      </c>
      <c r="R497" s="10">
        <f t="shared" si="29"/>
        <v>179.6</v>
      </c>
      <c r="S497" s="10">
        <f t="shared" si="30"/>
        <v>181.00000000000003</v>
      </c>
      <c r="T497" s="2">
        <f t="shared" si="31"/>
        <v>0.50194120909595119</v>
      </c>
      <c r="U497" s="3">
        <f>YEAR(SalesDataTable[[#This Row],[Order Date]])</f>
        <v>2026</v>
      </c>
      <c r="V497" s="2" t="str">
        <f>"Q"&amp;ROUNDUP(MONTH(SalesDataTable[[#This Row],[Order Date]])/3,0)</f>
        <v>Q2</v>
      </c>
      <c r="W497" s="3">
        <f>MONTH(SalesDataTable[[#This Row],[Order Date]])</f>
        <v>4</v>
      </c>
      <c r="X497" s="2" t="str">
        <f>TEXT(SalesDataTable[[#This Row],[Order Date]],"mmm")</f>
        <v>Apr</v>
      </c>
    </row>
    <row r="498" spans="1:24" ht="15.6">
      <c r="A498" s="6">
        <v>1383</v>
      </c>
      <c r="B498" s="7">
        <v>46116</v>
      </c>
      <c r="C498" s="8">
        <f>YEAR(SalesDataTable[[#This Row],[Order Date]])</f>
        <v>2026</v>
      </c>
      <c r="D498" s="9" t="str">
        <f>"Q" &amp;ROUNDUP(MONTH(SalesDataTable[[#This Row],[Order Date]]),0)</f>
        <v>Q4</v>
      </c>
      <c r="E498" s="9">
        <f>MONTH(SalesDataTable[[#This Row],[Order Date]])</f>
        <v>4</v>
      </c>
      <c r="F498" s="8" t="str">
        <f>TEXT(SalesDataTable[[#This Row],[Order Date]],"mmm")</f>
        <v>Apr</v>
      </c>
      <c r="G498" s="8" t="s">
        <v>20</v>
      </c>
      <c r="H498" s="8" t="s">
        <v>21</v>
      </c>
      <c r="I498" s="8" t="s">
        <v>19</v>
      </c>
      <c r="J498" s="8" t="s">
        <v>3</v>
      </c>
      <c r="K498" s="8" t="s">
        <v>4</v>
      </c>
      <c r="L498" s="8" t="s">
        <v>22</v>
      </c>
      <c r="M498" s="3">
        <v>1</v>
      </c>
      <c r="N498" s="10">
        <v>50.7</v>
      </c>
      <c r="O498" s="11">
        <v>0.05</v>
      </c>
      <c r="P498" s="10">
        <v>21.85</v>
      </c>
      <c r="Q498" s="10">
        <f t="shared" si="28"/>
        <v>48.164999999999999</v>
      </c>
      <c r="R498" s="10">
        <f t="shared" si="29"/>
        <v>21.85</v>
      </c>
      <c r="S498" s="10">
        <f t="shared" si="30"/>
        <v>26.314999999999998</v>
      </c>
      <c r="T498" s="2">
        <f t="shared" si="31"/>
        <v>0.54635108481262329</v>
      </c>
      <c r="U498" s="3">
        <f>YEAR(SalesDataTable[[#This Row],[Order Date]])</f>
        <v>2026</v>
      </c>
      <c r="V498" s="2" t="str">
        <f>"Q"&amp;ROUNDUP(MONTH(SalesDataTable[[#This Row],[Order Date]])/3,0)</f>
        <v>Q2</v>
      </c>
      <c r="W498" s="3">
        <f>MONTH(SalesDataTable[[#This Row],[Order Date]])</f>
        <v>4</v>
      </c>
      <c r="X498" s="2" t="str">
        <f>TEXT(SalesDataTable[[#This Row],[Order Date]],"mmm")</f>
        <v>Apr</v>
      </c>
    </row>
    <row r="499" spans="1:24" ht="15.6">
      <c r="A499" s="6">
        <v>2583</v>
      </c>
      <c r="B499" s="7">
        <v>46116</v>
      </c>
      <c r="C499" s="8">
        <f>YEAR(SalesDataTable[[#This Row],[Order Date]])</f>
        <v>2026</v>
      </c>
      <c r="D499" s="9" t="str">
        <f>"Q" &amp;ROUNDUP(MONTH(SalesDataTable[[#This Row],[Order Date]]),0)</f>
        <v>Q4</v>
      </c>
      <c r="E499" s="9">
        <f>MONTH(SalesDataTable[[#This Row],[Order Date]])</f>
        <v>4</v>
      </c>
      <c r="F499" s="8" t="str">
        <f>TEXT(SalesDataTable[[#This Row],[Order Date]],"mmm")</f>
        <v>Apr</v>
      </c>
      <c r="G499" s="8" t="s">
        <v>0</v>
      </c>
      <c r="H499" s="8" t="s">
        <v>1</v>
      </c>
      <c r="I499" s="8" t="s">
        <v>2</v>
      </c>
      <c r="J499" s="8" t="s">
        <v>3</v>
      </c>
      <c r="K499" s="8" t="s">
        <v>34</v>
      </c>
      <c r="L499" s="8" t="s">
        <v>35</v>
      </c>
      <c r="M499" s="3">
        <v>1</v>
      </c>
      <c r="N499" s="10">
        <v>41.13</v>
      </c>
      <c r="O499" s="11">
        <v>0</v>
      </c>
      <c r="P499" s="10">
        <v>15.04</v>
      </c>
      <c r="Q499" s="10">
        <f t="shared" si="28"/>
        <v>41.13</v>
      </c>
      <c r="R499" s="10">
        <f t="shared" si="29"/>
        <v>15.04</v>
      </c>
      <c r="S499" s="10">
        <f t="shared" si="30"/>
        <v>26.090000000000003</v>
      </c>
      <c r="T499" s="2">
        <f t="shared" si="31"/>
        <v>0.63433017262338931</v>
      </c>
      <c r="U499" s="3">
        <f>YEAR(SalesDataTable[[#This Row],[Order Date]])</f>
        <v>2026</v>
      </c>
      <c r="V499" s="2" t="str">
        <f>"Q"&amp;ROUNDUP(MONTH(SalesDataTable[[#This Row],[Order Date]])/3,0)</f>
        <v>Q2</v>
      </c>
      <c r="W499" s="3">
        <f>MONTH(SalesDataTable[[#This Row],[Order Date]])</f>
        <v>4</v>
      </c>
      <c r="X499" s="2" t="str">
        <f>TEXT(SalesDataTable[[#This Row],[Order Date]],"mmm")</f>
        <v>Apr</v>
      </c>
    </row>
    <row r="500" spans="1:24" ht="15.6">
      <c r="A500" s="6">
        <v>4074</v>
      </c>
      <c r="B500" s="7">
        <v>46116</v>
      </c>
      <c r="C500" s="8">
        <f>YEAR(SalesDataTable[[#This Row],[Order Date]])</f>
        <v>2026</v>
      </c>
      <c r="D500" s="9" t="str">
        <f>"Q" &amp;ROUNDUP(MONTH(SalesDataTable[[#This Row],[Order Date]]),0)</f>
        <v>Q4</v>
      </c>
      <c r="E500" s="9">
        <f>MONTH(SalesDataTable[[#This Row],[Order Date]])</f>
        <v>4</v>
      </c>
      <c r="F500" s="8" t="str">
        <f>TEXT(SalesDataTable[[#This Row],[Order Date]],"mmm")</f>
        <v>Apr</v>
      </c>
      <c r="G500" s="8" t="s">
        <v>6</v>
      </c>
      <c r="H500" s="8" t="s">
        <v>7</v>
      </c>
      <c r="I500" s="8" t="s">
        <v>19</v>
      </c>
      <c r="J500" s="8" t="s">
        <v>3</v>
      </c>
      <c r="K500" s="8" t="s">
        <v>23</v>
      </c>
      <c r="L500" s="8" t="s">
        <v>51</v>
      </c>
      <c r="M500" s="3">
        <v>1</v>
      </c>
      <c r="N500" s="10">
        <v>121.66</v>
      </c>
      <c r="O500" s="11">
        <v>0</v>
      </c>
      <c r="P500" s="10">
        <v>61.37</v>
      </c>
      <c r="Q500" s="10">
        <f t="shared" si="28"/>
        <v>121.66</v>
      </c>
      <c r="R500" s="10">
        <f t="shared" si="29"/>
        <v>61.37</v>
      </c>
      <c r="S500" s="10">
        <f t="shared" si="30"/>
        <v>60.29</v>
      </c>
      <c r="T500" s="2">
        <f t="shared" si="31"/>
        <v>0.49556140062469178</v>
      </c>
      <c r="U500" s="3">
        <f>YEAR(SalesDataTable[[#This Row],[Order Date]])</f>
        <v>2026</v>
      </c>
      <c r="V500" s="2" t="str">
        <f>"Q"&amp;ROUNDUP(MONTH(SalesDataTable[[#This Row],[Order Date]])/3,0)</f>
        <v>Q2</v>
      </c>
      <c r="W500" s="3">
        <f>MONTH(SalesDataTable[[#This Row],[Order Date]])</f>
        <v>4</v>
      </c>
      <c r="X500" s="2" t="str">
        <f>TEXT(SalesDataTable[[#This Row],[Order Date]],"mmm")</f>
        <v>Apr</v>
      </c>
    </row>
    <row r="501" spans="1:24" ht="15.6">
      <c r="A501" s="6">
        <v>4301</v>
      </c>
      <c r="B501" s="7">
        <v>46116</v>
      </c>
      <c r="C501" s="8">
        <f>YEAR(SalesDataTable[[#This Row],[Order Date]])</f>
        <v>2026</v>
      </c>
      <c r="D501" s="9" t="str">
        <f>"Q" &amp;ROUNDUP(MONTH(SalesDataTable[[#This Row],[Order Date]]),0)</f>
        <v>Q4</v>
      </c>
      <c r="E501" s="9">
        <f>MONTH(SalesDataTable[[#This Row],[Order Date]])</f>
        <v>4</v>
      </c>
      <c r="F501" s="8" t="str">
        <f>TEXT(SalesDataTable[[#This Row],[Order Date]],"mmm")</f>
        <v>Apr</v>
      </c>
      <c r="G501" s="8" t="s">
        <v>11</v>
      </c>
      <c r="H501" s="8" t="s">
        <v>52</v>
      </c>
      <c r="I501" s="8" t="s">
        <v>19</v>
      </c>
      <c r="J501" s="8" t="s">
        <v>13</v>
      </c>
      <c r="K501" s="8" t="s">
        <v>34</v>
      </c>
      <c r="L501" s="8" t="s">
        <v>38</v>
      </c>
      <c r="M501" s="3">
        <v>1</v>
      </c>
      <c r="N501" s="10">
        <v>122.77</v>
      </c>
      <c r="O501" s="11">
        <v>0.1</v>
      </c>
      <c r="P501" s="10">
        <v>70.59</v>
      </c>
      <c r="Q501" s="10">
        <f t="shared" si="28"/>
        <v>110.49299999999999</v>
      </c>
      <c r="R501" s="10">
        <f t="shared" si="29"/>
        <v>70.59</v>
      </c>
      <c r="S501" s="10">
        <f t="shared" si="30"/>
        <v>39.902999999999992</v>
      </c>
      <c r="T501" s="2">
        <f t="shared" si="31"/>
        <v>0.36113599956558329</v>
      </c>
      <c r="U501" s="3">
        <f>YEAR(SalesDataTable[[#This Row],[Order Date]])</f>
        <v>2026</v>
      </c>
      <c r="V501" s="2" t="str">
        <f>"Q"&amp;ROUNDUP(MONTH(SalesDataTable[[#This Row],[Order Date]])/3,0)</f>
        <v>Q2</v>
      </c>
      <c r="W501" s="3">
        <f>MONTH(SalesDataTable[[#This Row],[Order Date]])</f>
        <v>4</v>
      </c>
      <c r="X501" s="2" t="str">
        <f>TEXT(SalesDataTable[[#This Row],[Order Date]],"mmm")</f>
        <v>Apr</v>
      </c>
    </row>
    <row r="502" spans="1:24" ht="15.6">
      <c r="A502" s="6">
        <v>4692</v>
      </c>
      <c r="B502" s="7">
        <v>46116</v>
      </c>
      <c r="C502" s="8">
        <f>YEAR(SalesDataTable[[#This Row],[Order Date]])</f>
        <v>2026</v>
      </c>
      <c r="D502" s="9" t="str">
        <f>"Q" &amp;ROUNDUP(MONTH(SalesDataTable[[#This Row],[Order Date]]),0)</f>
        <v>Q4</v>
      </c>
      <c r="E502" s="9">
        <f>MONTH(SalesDataTable[[#This Row],[Order Date]])</f>
        <v>4</v>
      </c>
      <c r="F502" s="8" t="str">
        <f>TEXT(SalesDataTable[[#This Row],[Order Date]],"mmm")</f>
        <v>Apr</v>
      </c>
      <c r="G502" s="8" t="s">
        <v>20</v>
      </c>
      <c r="H502" s="8" t="s">
        <v>47</v>
      </c>
      <c r="I502" s="8" t="s">
        <v>2</v>
      </c>
      <c r="J502" s="8" t="s">
        <v>3</v>
      </c>
      <c r="K502" s="8" t="s">
        <v>4</v>
      </c>
      <c r="L502" s="8" t="s">
        <v>22</v>
      </c>
      <c r="M502" s="3">
        <v>1</v>
      </c>
      <c r="N502" s="10">
        <v>49.96</v>
      </c>
      <c r="O502" s="11">
        <v>0</v>
      </c>
      <c r="P502" s="10">
        <v>22.13</v>
      </c>
      <c r="Q502" s="10">
        <f t="shared" si="28"/>
        <v>49.96</v>
      </c>
      <c r="R502" s="10">
        <f t="shared" si="29"/>
        <v>22.13</v>
      </c>
      <c r="S502" s="10">
        <f t="shared" si="30"/>
        <v>27.830000000000002</v>
      </c>
      <c r="T502" s="2">
        <f t="shared" si="31"/>
        <v>0.55704563650920735</v>
      </c>
      <c r="U502" s="3">
        <f>YEAR(SalesDataTable[[#This Row],[Order Date]])</f>
        <v>2026</v>
      </c>
      <c r="V502" s="2" t="str">
        <f>"Q"&amp;ROUNDUP(MONTH(SalesDataTable[[#This Row],[Order Date]])/3,0)</f>
        <v>Q2</v>
      </c>
      <c r="W502" s="3">
        <f>MONTH(SalesDataTable[[#This Row],[Order Date]])</f>
        <v>4</v>
      </c>
      <c r="X502" s="2" t="str">
        <f>TEXT(SalesDataTable[[#This Row],[Order Date]],"mmm")</f>
        <v>Apr</v>
      </c>
    </row>
    <row r="503" spans="1:24" ht="15.6">
      <c r="A503" s="6">
        <v>1951</v>
      </c>
      <c r="B503" s="7">
        <v>46117</v>
      </c>
      <c r="C503" s="8">
        <f>YEAR(SalesDataTable[[#This Row],[Order Date]])</f>
        <v>2026</v>
      </c>
      <c r="D503" s="9" t="str">
        <f>"Q" &amp;ROUNDUP(MONTH(SalesDataTable[[#This Row],[Order Date]]),0)</f>
        <v>Q4</v>
      </c>
      <c r="E503" s="9">
        <f>MONTH(SalesDataTable[[#This Row],[Order Date]])</f>
        <v>4</v>
      </c>
      <c r="F503" s="8" t="str">
        <f>TEXT(SalesDataTable[[#This Row],[Order Date]],"mmm")</f>
        <v>Apr</v>
      </c>
      <c r="G503" s="8" t="s">
        <v>20</v>
      </c>
      <c r="H503" s="8" t="s">
        <v>33</v>
      </c>
      <c r="I503" s="8" t="s">
        <v>28</v>
      </c>
      <c r="J503" s="8" t="s">
        <v>3</v>
      </c>
      <c r="K503" s="8" t="s">
        <v>9</v>
      </c>
      <c r="L503" s="8" t="s">
        <v>37</v>
      </c>
      <c r="M503" s="3">
        <v>2</v>
      </c>
      <c r="N503" s="10">
        <v>155.13</v>
      </c>
      <c r="O503" s="11">
        <v>0.15</v>
      </c>
      <c r="P503" s="10">
        <v>80.959999999999994</v>
      </c>
      <c r="Q503" s="10">
        <f t="shared" si="28"/>
        <v>263.721</v>
      </c>
      <c r="R503" s="10">
        <f t="shared" si="29"/>
        <v>161.91999999999999</v>
      </c>
      <c r="S503" s="10">
        <f t="shared" si="30"/>
        <v>101.80100000000002</v>
      </c>
      <c r="T503" s="2">
        <f t="shared" si="31"/>
        <v>0.38601779911345707</v>
      </c>
      <c r="U503" s="3">
        <f>YEAR(SalesDataTable[[#This Row],[Order Date]])</f>
        <v>2026</v>
      </c>
      <c r="V503" s="2" t="str">
        <f>"Q"&amp;ROUNDUP(MONTH(SalesDataTable[[#This Row],[Order Date]])/3,0)</f>
        <v>Q2</v>
      </c>
      <c r="W503" s="3">
        <f>MONTH(SalesDataTable[[#This Row],[Order Date]])</f>
        <v>4</v>
      </c>
      <c r="X503" s="2" t="str">
        <f>TEXT(SalesDataTable[[#This Row],[Order Date]],"mmm")</f>
        <v>Apr</v>
      </c>
    </row>
    <row r="504" spans="1:24" ht="15.6">
      <c r="A504" s="6">
        <v>2111</v>
      </c>
      <c r="B504" s="7">
        <v>46117</v>
      </c>
      <c r="C504" s="8">
        <f>YEAR(SalesDataTable[[#This Row],[Order Date]])</f>
        <v>2026</v>
      </c>
      <c r="D504" s="9" t="str">
        <f>"Q" &amp;ROUNDUP(MONTH(SalesDataTable[[#This Row],[Order Date]]),0)</f>
        <v>Q4</v>
      </c>
      <c r="E504" s="9">
        <f>MONTH(SalesDataTable[[#This Row],[Order Date]])</f>
        <v>4</v>
      </c>
      <c r="F504" s="8" t="str">
        <f>TEXT(SalesDataTable[[#This Row],[Order Date]],"mmm")</f>
        <v>Apr</v>
      </c>
      <c r="G504" s="8" t="s">
        <v>20</v>
      </c>
      <c r="H504" s="8" t="s">
        <v>47</v>
      </c>
      <c r="I504" s="8" t="s">
        <v>2</v>
      </c>
      <c r="J504" s="8" t="s">
        <v>13</v>
      </c>
      <c r="K504" s="8" t="s">
        <v>9</v>
      </c>
      <c r="L504" s="8" t="s">
        <v>46</v>
      </c>
      <c r="M504" s="3">
        <v>3</v>
      </c>
      <c r="N504" s="10">
        <v>69.83</v>
      </c>
      <c r="O504" s="11">
        <v>0.05</v>
      </c>
      <c r="P504" s="10">
        <v>31.53</v>
      </c>
      <c r="Q504" s="10">
        <f t="shared" si="28"/>
        <v>199.0155</v>
      </c>
      <c r="R504" s="10">
        <f t="shared" si="29"/>
        <v>94.59</v>
      </c>
      <c r="S504" s="10">
        <f t="shared" si="30"/>
        <v>104.4255</v>
      </c>
      <c r="T504" s="2">
        <f t="shared" si="31"/>
        <v>0.52471038687941396</v>
      </c>
      <c r="U504" s="3">
        <f>YEAR(SalesDataTable[[#This Row],[Order Date]])</f>
        <v>2026</v>
      </c>
      <c r="V504" s="2" t="str">
        <f>"Q"&amp;ROUNDUP(MONTH(SalesDataTable[[#This Row],[Order Date]])/3,0)</f>
        <v>Q2</v>
      </c>
      <c r="W504" s="3">
        <f>MONTH(SalesDataTable[[#This Row],[Order Date]])</f>
        <v>4</v>
      </c>
      <c r="X504" s="2" t="str">
        <f>TEXT(SalesDataTable[[#This Row],[Order Date]],"mmm")</f>
        <v>Apr</v>
      </c>
    </row>
    <row r="505" spans="1:24" ht="15.6">
      <c r="A505" s="6">
        <v>2933</v>
      </c>
      <c r="B505" s="7">
        <v>46117</v>
      </c>
      <c r="C505" s="8">
        <f>YEAR(SalesDataTable[[#This Row],[Order Date]])</f>
        <v>2026</v>
      </c>
      <c r="D505" s="9" t="str">
        <f>"Q" &amp;ROUNDUP(MONTH(SalesDataTable[[#This Row],[Order Date]]),0)</f>
        <v>Q4</v>
      </c>
      <c r="E505" s="9">
        <f>MONTH(SalesDataTable[[#This Row],[Order Date]])</f>
        <v>4</v>
      </c>
      <c r="F505" s="8" t="str">
        <f>TEXT(SalesDataTable[[#This Row],[Order Date]],"mmm")</f>
        <v>Apr</v>
      </c>
      <c r="G505" s="8" t="s">
        <v>6</v>
      </c>
      <c r="H505" s="8" t="s">
        <v>27</v>
      </c>
      <c r="I505" s="8" t="s">
        <v>19</v>
      </c>
      <c r="J505" s="8" t="s">
        <v>3</v>
      </c>
      <c r="K505" s="8" t="s">
        <v>14</v>
      </c>
      <c r="L505" s="8" t="s">
        <v>15</v>
      </c>
      <c r="M505" s="3">
        <v>1</v>
      </c>
      <c r="N505" s="10">
        <v>35.4</v>
      </c>
      <c r="O505" s="11">
        <v>0</v>
      </c>
      <c r="P505" s="10">
        <v>13.37</v>
      </c>
      <c r="Q505" s="10">
        <f t="shared" si="28"/>
        <v>35.4</v>
      </c>
      <c r="R505" s="10">
        <f t="shared" si="29"/>
        <v>13.37</v>
      </c>
      <c r="S505" s="10">
        <f t="shared" si="30"/>
        <v>22.03</v>
      </c>
      <c r="T505" s="2">
        <f t="shared" si="31"/>
        <v>0.62231638418079105</v>
      </c>
      <c r="U505" s="3">
        <f>YEAR(SalesDataTable[[#This Row],[Order Date]])</f>
        <v>2026</v>
      </c>
      <c r="V505" s="2" t="str">
        <f>"Q"&amp;ROUNDUP(MONTH(SalesDataTable[[#This Row],[Order Date]])/3,0)</f>
        <v>Q2</v>
      </c>
      <c r="W505" s="3">
        <f>MONTH(SalesDataTable[[#This Row],[Order Date]])</f>
        <v>4</v>
      </c>
      <c r="X505" s="2" t="str">
        <f>TEXT(SalesDataTable[[#This Row],[Order Date]],"mmm")</f>
        <v>Apr</v>
      </c>
    </row>
    <row r="506" spans="1:24" ht="15.6">
      <c r="A506" s="6">
        <v>3263</v>
      </c>
      <c r="B506" s="7">
        <v>46117</v>
      </c>
      <c r="C506" s="8">
        <f>YEAR(SalesDataTable[[#This Row],[Order Date]])</f>
        <v>2026</v>
      </c>
      <c r="D506" s="9" t="str">
        <f>"Q" &amp;ROUNDUP(MONTH(SalesDataTable[[#This Row],[Order Date]]),0)</f>
        <v>Q4</v>
      </c>
      <c r="E506" s="9">
        <f>MONTH(SalesDataTable[[#This Row],[Order Date]])</f>
        <v>4</v>
      </c>
      <c r="F506" s="8" t="str">
        <f>TEXT(SalesDataTable[[#This Row],[Order Date]],"mmm")</f>
        <v>Apr</v>
      </c>
      <c r="G506" s="8" t="s">
        <v>20</v>
      </c>
      <c r="H506" s="8" t="s">
        <v>31</v>
      </c>
      <c r="I506" s="8" t="s">
        <v>2</v>
      </c>
      <c r="J506" s="8" t="s">
        <v>13</v>
      </c>
      <c r="K506" s="8" t="s">
        <v>34</v>
      </c>
      <c r="L506" s="8" t="s">
        <v>45</v>
      </c>
      <c r="M506" s="3">
        <v>1</v>
      </c>
      <c r="N506" s="10">
        <v>51.75</v>
      </c>
      <c r="O506" s="11">
        <v>0.1</v>
      </c>
      <c r="P506" s="10">
        <v>22.1</v>
      </c>
      <c r="Q506" s="10">
        <f t="shared" si="28"/>
        <v>46.575000000000003</v>
      </c>
      <c r="R506" s="10">
        <f t="shared" si="29"/>
        <v>22.1</v>
      </c>
      <c r="S506" s="10">
        <f t="shared" si="30"/>
        <v>24.475000000000001</v>
      </c>
      <c r="T506" s="2">
        <f t="shared" si="31"/>
        <v>0.52549651100375738</v>
      </c>
      <c r="U506" s="3">
        <f>YEAR(SalesDataTable[[#This Row],[Order Date]])</f>
        <v>2026</v>
      </c>
      <c r="V506" s="2" t="str">
        <f>"Q"&amp;ROUNDUP(MONTH(SalesDataTable[[#This Row],[Order Date]])/3,0)</f>
        <v>Q2</v>
      </c>
      <c r="W506" s="3">
        <f>MONTH(SalesDataTable[[#This Row],[Order Date]])</f>
        <v>4</v>
      </c>
      <c r="X506" s="2" t="str">
        <f>TEXT(SalesDataTable[[#This Row],[Order Date]],"mmm")</f>
        <v>Apr</v>
      </c>
    </row>
    <row r="507" spans="1:24" ht="15.6">
      <c r="A507" s="6">
        <v>4764</v>
      </c>
      <c r="B507" s="7">
        <v>46117</v>
      </c>
      <c r="C507" s="8">
        <f>YEAR(SalesDataTable[[#This Row],[Order Date]])</f>
        <v>2026</v>
      </c>
      <c r="D507" s="9" t="str">
        <f>"Q" &amp;ROUNDUP(MONTH(SalesDataTable[[#This Row],[Order Date]]),0)</f>
        <v>Q4</v>
      </c>
      <c r="E507" s="9">
        <f>MONTH(SalesDataTable[[#This Row],[Order Date]])</f>
        <v>4</v>
      </c>
      <c r="F507" s="8" t="str">
        <f>TEXT(SalesDataTable[[#This Row],[Order Date]],"mmm")</f>
        <v>Apr</v>
      </c>
      <c r="G507" s="8" t="s">
        <v>20</v>
      </c>
      <c r="H507" s="8" t="s">
        <v>47</v>
      </c>
      <c r="I507" s="8" t="s">
        <v>28</v>
      </c>
      <c r="J507" s="8" t="s">
        <v>13</v>
      </c>
      <c r="K507" s="8" t="s">
        <v>4</v>
      </c>
      <c r="L507" s="8" t="s">
        <v>26</v>
      </c>
      <c r="M507" s="3">
        <v>6</v>
      </c>
      <c r="N507" s="10">
        <v>39.6</v>
      </c>
      <c r="O507" s="11">
        <v>0.15</v>
      </c>
      <c r="P507" s="10">
        <v>17.010000000000002</v>
      </c>
      <c r="Q507" s="10">
        <f t="shared" si="28"/>
        <v>201.96</v>
      </c>
      <c r="R507" s="10">
        <f t="shared" si="29"/>
        <v>102.06</v>
      </c>
      <c r="S507" s="10">
        <f t="shared" si="30"/>
        <v>99.9</v>
      </c>
      <c r="T507" s="2">
        <f t="shared" si="31"/>
        <v>0.49465240641711233</v>
      </c>
      <c r="U507" s="3">
        <f>YEAR(SalesDataTable[[#This Row],[Order Date]])</f>
        <v>2026</v>
      </c>
      <c r="V507" s="2" t="str">
        <f>"Q"&amp;ROUNDUP(MONTH(SalesDataTable[[#This Row],[Order Date]])/3,0)</f>
        <v>Q2</v>
      </c>
      <c r="W507" s="3">
        <f>MONTH(SalesDataTable[[#This Row],[Order Date]])</f>
        <v>4</v>
      </c>
      <c r="X507" s="2" t="str">
        <f>TEXT(SalesDataTable[[#This Row],[Order Date]],"mmm")</f>
        <v>Apr</v>
      </c>
    </row>
    <row r="508" spans="1:24" ht="15.6">
      <c r="A508" s="6">
        <v>28</v>
      </c>
      <c r="B508" s="7">
        <v>46118</v>
      </c>
      <c r="C508" s="8">
        <f>YEAR(SalesDataTable[[#This Row],[Order Date]])</f>
        <v>2026</v>
      </c>
      <c r="D508" s="9" t="str">
        <f>"Q" &amp;ROUNDUP(MONTH(SalesDataTable[[#This Row],[Order Date]]),0)</f>
        <v>Q4</v>
      </c>
      <c r="E508" s="9">
        <f>MONTH(SalesDataTable[[#This Row],[Order Date]])</f>
        <v>4</v>
      </c>
      <c r="F508" s="8" t="str">
        <f>TEXT(SalesDataTable[[#This Row],[Order Date]],"mmm")</f>
        <v>Apr</v>
      </c>
      <c r="G508" s="8" t="s">
        <v>6</v>
      </c>
      <c r="H508" s="8" t="s">
        <v>27</v>
      </c>
      <c r="I508" s="8" t="s">
        <v>19</v>
      </c>
      <c r="J508" s="8" t="s">
        <v>13</v>
      </c>
      <c r="K508" s="8" t="s">
        <v>34</v>
      </c>
      <c r="L508" s="8" t="s">
        <v>38</v>
      </c>
      <c r="M508" s="3">
        <v>2</v>
      </c>
      <c r="N508" s="10">
        <v>125.94</v>
      </c>
      <c r="O508" s="11">
        <v>0.05</v>
      </c>
      <c r="P508" s="10">
        <v>70.94</v>
      </c>
      <c r="Q508" s="10">
        <f t="shared" si="28"/>
        <v>239.28599999999997</v>
      </c>
      <c r="R508" s="10">
        <f t="shared" si="29"/>
        <v>141.88</v>
      </c>
      <c r="S508" s="10">
        <f t="shared" si="30"/>
        <v>97.405999999999977</v>
      </c>
      <c r="T508" s="2">
        <f t="shared" si="31"/>
        <v>0.40706936469329585</v>
      </c>
      <c r="U508" s="3">
        <f>YEAR(SalesDataTable[[#This Row],[Order Date]])</f>
        <v>2026</v>
      </c>
      <c r="V508" s="2" t="str">
        <f>"Q"&amp;ROUNDUP(MONTH(SalesDataTable[[#This Row],[Order Date]])/3,0)</f>
        <v>Q2</v>
      </c>
      <c r="W508" s="3">
        <f>MONTH(SalesDataTable[[#This Row],[Order Date]])</f>
        <v>4</v>
      </c>
      <c r="X508" s="2" t="str">
        <f>TEXT(SalesDataTable[[#This Row],[Order Date]],"mmm")</f>
        <v>Apr</v>
      </c>
    </row>
    <row r="509" spans="1:24" ht="15.6">
      <c r="A509" s="6">
        <v>581</v>
      </c>
      <c r="B509" s="7">
        <v>46118</v>
      </c>
      <c r="C509" s="8">
        <f>YEAR(SalesDataTable[[#This Row],[Order Date]])</f>
        <v>2026</v>
      </c>
      <c r="D509" s="9" t="str">
        <f>"Q" &amp;ROUNDUP(MONTH(SalesDataTable[[#This Row],[Order Date]]),0)</f>
        <v>Q4</v>
      </c>
      <c r="E509" s="9">
        <f>MONTH(SalesDataTable[[#This Row],[Order Date]])</f>
        <v>4</v>
      </c>
      <c r="F509" s="8" t="str">
        <f>TEXT(SalesDataTable[[#This Row],[Order Date]],"mmm")</f>
        <v>Apr</v>
      </c>
      <c r="G509" s="8" t="s">
        <v>6</v>
      </c>
      <c r="H509" s="8" t="s">
        <v>7</v>
      </c>
      <c r="I509" s="8" t="s">
        <v>2</v>
      </c>
      <c r="J509" s="8" t="s">
        <v>3</v>
      </c>
      <c r="K509" s="8" t="s">
        <v>23</v>
      </c>
      <c r="L509" s="8" t="s">
        <v>51</v>
      </c>
      <c r="M509" s="3">
        <v>3</v>
      </c>
      <c r="N509" s="10">
        <v>124.67</v>
      </c>
      <c r="O509" s="11">
        <v>0</v>
      </c>
      <c r="P509" s="10">
        <v>61.46</v>
      </c>
      <c r="Q509" s="10">
        <f t="shared" si="28"/>
        <v>374.01</v>
      </c>
      <c r="R509" s="10">
        <f t="shared" si="29"/>
        <v>184.38</v>
      </c>
      <c r="S509" s="10">
        <f t="shared" si="30"/>
        <v>189.63</v>
      </c>
      <c r="T509" s="2">
        <f t="shared" si="31"/>
        <v>0.50701852891633914</v>
      </c>
      <c r="U509" s="3">
        <f>YEAR(SalesDataTable[[#This Row],[Order Date]])</f>
        <v>2026</v>
      </c>
      <c r="V509" s="2" t="str">
        <f>"Q"&amp;ROUNDUP(MONTH(SalesDataTable[[#This Row],[Order Date]])/3,0)</f>
        <v>Q2</v>
      </c>
      <c r="W509" s="3">
        <f>MONTH(SalesDataTable[[#This Row],[Order Date]])</f>
        <v>4</v>
      </c>
      <c r="X509" s="2" t="str">
        <f>TEXT(SalesDataTable[[#This Row],[Order Date]],"mmm")</f>
        <v>Apr</v>
      </c>
    </row>
    <row r="510" spans="1:24" ht="15.6">
      <c r="A510" s="6">
        <v>643</v>
      </c>
      <c r="B510" s="7">
        <v>46118</v>
      </c>
      <c r="C510" s="8">
        <f>YEAR(SalesDataTable[[#This Row],[Order Date]])</f>
        <v>2026</v>
      </c>
      <c r="D510" s="9" t="str">
        <f>"Q" &amp;ROUNDUP(MONTH(SalesDataTable[[#This Row],[Order Date]]),0)</f>
        <v>Q4</v>
      </c>
      <c r="E510" s="9">
        <f>MONTH(SalesDataTable[[#This Row],[Order Date]])</f>
        <v>4</v>
      </c>
      <c r="F510" s="8" t="str">
        <f>TEXT(SalesDataTable[[#This Row],[Order Date]],"mmm")</f>
        <v>Apr</v>
      </c>
      <c r="G510" s="8" t="s">
        <v>20</v>
      </c>
      <c r="H510" s="8" t="s">
        <v>33</v>
      </c>
      <c r="I510" s="8" t="s">
        <v>2</v>
      </c>
      <c r="J510" s="8" t="s">
        <v>3</v>
      </c>
      <c r="K510" s="8" t="s">
        <v>9</v>
      </c>
      <c r="L510" s="8" t="s">
        <v>46</v>
      </c>
      <c r="M510" s="3">
        <v>2</v>
      </c>
      <c r="N510" s="10">
        <v>72.260000000000005</v>
      </c>
      <c r="O510" s="11">
        <v>0</v>
      </c>
      <c r="P510" s="10">
        <v>33.21</v>
      </c>
      <c r="Q510" s="10">
        <f t="shared" si="28"/>
        <v>144.52000000000001</v>
      </c>
      <c r="R510" s="10">
        <f t="shared" si="29"/>
        <v>66.42</v>
      </c>
      <c r="S510" s="10">
        <f t="shared" si="30"/>
        <v>78.100000000000009</v>
      </c>
      <c r="T510" s="2">
        <f t="shared" si="31"/>
        <v>0.54040963188486024</v>
      </c>
      <c r="U510" s="3">
        <f>YEAR(SalesDataTable[[#This Row],[Order Date]])</f>
        <v>2026</v>
      </c>
      <c r="V510" s="2" t="str">
        <f>"Q"&amp;ROUNDUP(MONTH(SalesDataTable[[#This Row],[Order Date]])/3,0)</f>
        <v>Q2</v>
      </c>
      <c r="W510" s="3">
        <f>MONTH(SalesDataTable[[#This Row],[Order Date]])</f>
        <v>4</v>
      </c>
      <c r="X510" s="2" t="str">
        <f>TEXT(SalesDataTable[[#This Row],[Order Date]],"mmm")</f>
        <v>Apr</v>
      </c>
    </row>
    <row r="511" spans="1:24" ht="15.6">
      <c r="A511" s="6">
        <v>1907</v>
      </c>
      <c r="B511" s="7">
        <v>46118</v>
      </c>
      <c r="C511" s="8">
        <f>YEAR(SalesDataTable[[#This Row],[Order Date]])</f>
        <v>2026</v>
      </c>
      <c r="D511" s="9" t="str">
        <f>"Q" &amp;ROUNDUP(MONTH(SalesDataTable[[#This Row],[Order Date]]),0)</f>
        <v>Q4</v>
      </c>
      <c r="E511" s="9">
        <f>MONTH(SalesDataTable[[#This Row],[Order Date]])</f>
        <v>4</v>
      </c>
      <c r="F511" s="8" t="str">
        <f>TEXT(SalesDataTable[[#This Row],[Order Date]],"mmm")</f>
        <v>Apr</v>
      </c>
      <c r="G511" s="8" t="s">
        <v>6</v>
      </c>
      <c r="H511" s="8" t="s">
        <v>43</v>
      </c>
      <c r="I511" s="8" t="s">
        <v>8</v>
      </c>
      <c r="J511" s="8" t="s">
        <v>16</v>
      </c>
      <c r="K511" s="8" t="s">
        <v>4</v>
      </c>
      <c r="L511" s="8" t="s">
        <v>22</v>
      </c>
      <c r="M511" s="3">
        <v>10</v>
      </c>
      <c r="N511" s="10">
        <v>50.64</v>
      </c>
      <c r="O511" s="11">
        <v>0.2</v>
      </c>
      <c r="P511" s="10">
        <v>22.99</v>
      </c>
      <c r="Q511" s="10">
        <f t="shared" si="28"/>
        <v>405.12</v>
      </c>
      <c r="R511" s="10">
        <f t="shared" si="29"/>
        <v>229.89999999999998</v>
      </c>
      <c r="S511" s="10">
        <f t="shared" si="30"/>
        <v>175.22000000000003</v>
      </c>
      <c r="T511" s="2">
        <f t="shared" si="31"/>
        <v>0.43251382306477099</v>
      </c>
      <c r="U511" s="3">
        <f>YEAR(SalesDataTable[[#This Row],[Order Date]])</f>
        <v>2026</v>
      </c>
      <c r="V511" s="2" t="str">
        <f>"Q"&amp;ROUNDUP(MONTH(SalesDataTable[[#This Row],[Order Date]])/3,0)</f>
        <v>Q2</v>
      </c>
      <c r="W511" s="3">
        <f>MONTH(SalesDataTable[[#This Row],[Order Date]])</f>
        <v>4</v>
      </c>
      <c r="X511" s="2" t="str">
        <f>TEXT(SalesDataTable[[#This Row],[Order Date]],"mmm")</f>
        <v>Apr</v>
      </c>
    </row>
    <row r="512" spans="1:24" ht="15.6">
      <c r="A512" s="6">
        <v>1950</v>
      </c>
      <c r="B512" s="7">
        <v>46118</v>
      </c>
      <c r="C512" s="8">
        <f>YEAR(SalesDataTable[[#This Row],[Order Date]])</f>
        <v>2026</v>
      </c>
      <c r="D512" s="9" t="str">
        <f>"Q" &amp;ROUNDUP(MONTH(SalesDataTable[[#This Row],[Order Date]]),0)</f>
        <v>Q4</v>
      </c>
      <c r="E512" s="9">
        <f>MONTH(SalesDataTable[[#This Row],[Order Date]])</f>
        <v>4</v>
      </c>
      <c r="F512" s="8" t="str">
        <f>TEXT(SalesDataTable[[#This Row],[Order Date]],"mmm")</f>
        <v>Apr</v>
      </c>
      <c r="G512" s="8" t="s">
        <v>0</v>
      </c>
      <c r="H512" s="8" t="s">
        <v>36</v>
      </c>
      <c r="I512" s="8" t="s">
        <v>2</v>
      </c>
      <c r="J512" s="8" t="s">
        <v>13</v>
      </c>
      <c r="K512" s="8" t="s">
        <v>9</v>
      </c>
      <c r="L512" s="8" t="s">
        <v>46</v>
      </c>
      <c r="M512" s="3">
        <v>1</v>
      </c>
      <c r="N512" s="10">
        <v>73</v>
      </c>
      <c r="O512" s="11">
        <v>0</v>
      </c>
      <c r="P512" s="10">
        <v>32.4</v>
      </c>
      <c r="Q512" s="10">
        <f t="shared" si="28"/>
        <v>73</v>
      </c>
      <c r="R512" s="10">
        <f t="shared" si="29"/>
        <v>32.4</v>
      </c>
      <c r="S512" s="10">
        <f t="shared" si="30"/>
        <v>40.6</v>
      </c>
      <c r="T512" s="2">
        <f t="shared" si="31"/>
        <v>0.55616438356164388</v>
      </c>
      <c r="U512" s="3">
        <f>YEAR(SalesDataTable[[#This Row],[Order Date]])</f>
        <v>2026</v>
      </c>
      <c r="V512" s="2" t="str">
        <f>"Q"&amp;ROUNDUP(MONTH(SalesDataTable[[#This Row],[Order Date]])/3,0)</f>
        <v>Q2</v>
      </c>
      <c r="W512" s="3">
        <f>MONTH(SalesDataTable[[#This Row],[Order Date]])</f>
        <v>4</v>
      </c>
      <c r="X512" s="2" t="str">
        <f>TEXT(SalesDataTable[[#This Row],[Order Date]],"mmm")</f>
        <v>Apr</v>
      </c>
    </row>
    <row r="513" spans="1:24" ht="15.6">
      <c r="A513" s="6">
        <v>2443</v>
      </c>
      <c r="B513" s="7">
        <v>46118</v>
      </c>
      <c r="C513" s="8">
        <f>YEAR(SalesDataTable[[#This Row],[Order Date]])</f>
        <v>2026</v>
      </c>
      <c r="D513" s="9" t="str">
        <f>"Q" &amp;ROUNDUP(MONTH(SalesDataTable[[#This Row],[Order Date]]),0)</f>
        <v>Q4</v>
      </c>
      <c r="E513" s="9">
        <f>MONTH(SalesDataTable[[#This Row],[Order Date]])</f>
        <v>4</v>
      </c>
      <c r="F513" s="8" t="str">
        <f>TEXT(SalesDataTable[[#This Row],[Order Date]],"mmm")</f>
        <v>Apr</v>
      </c>
      <c r="G513" s="8" t="s">
        <v>0</v>
      </c>
      <c r="H513" s="8" t="s">
        <v>50</v>
      </c>
      <c r="I513" s="8" t="s">
        <v>2</v>
      </c>
      <c r="J513" s="8" t="s">
        <v>3</v>
      </c>
      <c r="K513" s="8" t="s">
        <v>14</v>
      </c>
      <c r="L513" s="8" t="s">
        <v>15</v>
      </c>
      <c r="M513" s="3">
        <v>1</v>
      </c>
      <c r="N513" s="10">
        <v>35.700000000000003</v>
      </c>
      <c r="O513" s="11">
        <v>0</v>
      </c>
      <c r="P513" s="10">
        <v>13.8</v>
      </c>
      <c r="Q513" s="10">
        <f t="shared" si="28"/>
        <v>35.700000000000003</v>
      </c>
      <c r="R513" s="10">
        <f t="shared" si="29"/>
        <v>13.8</v>
      </c>
      <c r="S513" s="10">
        <f t="shared" si="30"/>
        <v>21.900000000000002</v>
      </c>
      <c r="T513" s="2">
        <f t="shared" si="31"/>
        <v>0.61344537815126055</v>
      </c>
      <c r="U513" s="3">
        <f>YEAR(SalesDataTable[[#This Row],[Order Date]])</f>
        <v>2026</v>
      </c>
      <c r="V513" s="2" t="str">
        <f>"Q"&amp;ROUNDUP(MONTH(SalesDataTable[[#This Row],[Order Date]])/3,0)</f>
        <v>Q2</v>
      </c>
      <c r="W513" s="3">
        <f>MONTH(SalesDataTable[[#This Row],[Order Date]])</f>
        <v>4</v>
      </c>
      <c r="X513" s="2" t="str">
        <f>TEXT(SalesDataTable[[#This Row],[Order Date]],"mmm")</f>
        <v>Apr</v>
      </c>
    </row>
    <row r="514" spans="1:24" ht="15.6">
      <c r="A514" s="6">
        <v>2480</v>
      </c>
      <c r="B514" s="7">
        <v>46118</v>
      </c>
      <c r="C514" s="8">
        <f>YEAR(SalesDataTable[[#This Row],[Order Date]])</f>
        <v>2026</v>
      </c>
      <c r="D514" s="9" t="str">
        <f>"Q" &amp;ROUNDUP(MONTH(SalesDataTable[[#This Row],[Order Date]]),0)</f>
        <v>Q4</v>
      </c>
      <c r="E514" s="9">
        <f>MONTH(SalesDataTable[[#This Row],[Order Date]])</f>
        <v>4</v>
      </c>
      <c r="F514" s="8" t="str">
        <f>TEXT(SalesDataTable[[#This Row],[Order Date]],"mmm")</f>
        <v>Apr</v>
      </c>
      <c r="G514" s="8" t="s">
        <v>11</v>
      </c>
      <c r="H514" s="8" t="s">
        <v>52</v>
      </c>
      <c r="I514" s="8" t="s">
        <v>8</v>
      </c>
      <c r="J514" s="8" t="s">
        <v>13</v>
      </c>
      <c r="K514" s="8" t="s">
        <v>9</v>
      </c>
      <c r="L514" s="8" t="s">
        <v>37</v>
      </c>
      <c r="M514" s="3">
        <v>8</v>
      </c>
      <c r="N514" s="10">
        <v>152.41999999999999</v>
      </c>
      <c r="O514" s="11">
        <v>0.05</v>
      </c>
      <c r="P514" s="10">
        <v>80.11</v>
      </c>
      <c r="Q514" s="10">
        <f t="shared" ref="Q514:Q577" si="32">M514*N514*(1-O514)</f>
        <v>1158.3919999999998</v>
      </c>
      <c r="R514" s="10">
        <f t="shared" ref="R514:R577" si="33">M514*P514</f>
        <v>640.88</v>
      </c>
      <c r="S514" s="10">
        <f t="shared" ref="S514:S577" si="34">Q514-R514</f>
        <v>517.51199999999983</v>
      </c>
      <c r="T514" s="2">
        <f t="shared" ref="T514:T577" si="35">IFERROR(S514/Q514,0)</f>
        <v>0.44675032286134564</v>
      </c>
      <c r="U514" s="3">
        <f>YEAR(SalesDataTable[[#This Row],[Order Date]])</f>
        <v>2026</v>
      </c>
      <c r="V514" s="2" t="str">
        <f>"Q"&amp;ROUNDUP(MONTH(SalesDataTable[[#This Row],[Order Date]])/3,0)</f>
        <v>Q2</v>
      </c>
      <c r="W514" s="3">
        <f>MONTH(SalesDataTable[[#This Row],[Order Date]])</f>
        <v>4</v>
      </c>
      <c r="X514" s="2" t="str">
        <f>TEXT(SalesDataTable[[#This Row],[Order Date]],"mmm")</f>
        <v>Apr</v>
      </c>
    </row>
    <row r="515" spans="1:24" ht="15.6">
      <c r="A515" s="6">
        <v>2515</v>
      </c>
      <c r="B515" s="7">
        <v>46118</v>
      </c>
      <c r="C515" s="8">
        <f>YEAR(SalesDataTable[[#This Row],[Order Date]])</f>
        <v>2026</v>
      </c>
      <c r="D515" s="9" t="str">
        <f>"Q" &amp;ROUNDUP(MONTH(SalesDataTable[[#This Row],[Order Date]]),0)</f>
        <v>Q4</v>
      </c>
      <c r="E515" s="9">
        <f>MONTH(SalesDataTable[[#This Row],[Order Date]])</f>
        <v>4</v>
      </c>
      <c r="F515" s="8" t="str">
        <f>TEXT(SalesDataTable[[#This Row],[Order Date]],"mmm")</f>
        <v>Apr</v>
      </c>
      <c r="G515" s="8" t="s">
        <v>20</v>
      </c>
      <c r="H515" s="8" t="s">
        <v>33</v>
      </c>
      <c r="I515" s="8" t="s">
        <v>2</v>
      </c>
      <c r="J515" s="8" t="s">
        <v>3</v>
      </c>
      <c r="K515" s="8" t="s">
        <v>4</v>
      </c>
      <c r="L515" s="8" t="s">
        <v>5</v>
      </c>
      <c r="M515" s="3">
        <v>1</v>
      </c>
      <c r="N515" s="10">
        <v>81.78</v>
      </c>
      <c r="O515" s="11">
        <v>0</v>
      </c>
      <c r="P515" s="10">
        <v>42.82</v>
      </c>
      <c r="Q515" s="10">
        <f t="shared" si="32"/>
        <v>81.78</v>
      </c>
      <c r="R515" s="10">
        <f t="shared" si="33"/>
        <v>42.82</v>
      </c>
      <c r="S515" s="10">
        <f t="shared" si="34"/>
        <v>38.96</v>
      </c>
      <c r="T515" s="2">
        <f t="shared" si="35"/>
        <v>0.47640009782342874</v>
      </c>
      <c r="U515" s="3">
        <f>YEAR(SalesDataTable[[#This Row],[Order Date]])</f>
        <v>2026</v>
      </c>
      <c r="V515" s="2" t="str">
        <f>"Q"&amp;ROUNDUP(MONTH(SalesDataTable[[#This Row],[Order Date]])/3,0)</f>
        <v>Q2</v>
      </c>
      <c r="W515" s="3">
        <f>MONTH(SalesDataTable[[#This Row],[Order Date]])</f>
        <v>4</v>
      </c>
      <c r="X515" s="2" t="str">
        <f>TEXT(SalesDataTable[[#This Row],[Order Date]],"mmm")</f>
        <v>Apr</v>
      </c>
    </row>
    <row r="516" spans="1:24" ht="15.6">
      <c r="A516" s="6">
        <v>2829</v>
      </c>
      <c r="B516" s="7">
        <v>46118</v>
      </c>
      <c r="C516" s="8">
        <f>YEAR(SalesDataTable[[#This Row],[Order Date]])</f>
        <v>2026</v>
      </c>
      <c r="D516" s="9" t="str">
        <f>"Q" &amp;ROUNDUP(MONTH(SalesDataTable[[#This Row],[Order Date]]),0)</f>
        <v>Q4</v>
      </c>
      <c r="E516" s="9">
        <f>MONTH(SalesDataTable[[#This Row],[Order Date]])</f>
        <v>4</v>
      </c>
      <c r="F516" s="8" t="str">
        <f>TEXT(SalesDataTable[[#This Row],[Order Date]],"mmm")</f>
        <v>Apr</v>
      </c>
      <c r="G516" s="8" t="s">
        <v>6</v>
      </c>
      <c r="H516" s="8" t="s">
        <v>27</v>
      </c>
      <c r="I516" s="8" t="s">
        <v>2</v>
      </c>
      <c r="J516" s="8" t="s">
        <v>16</v>
      </c>
      <c r="K516" s="8" t="s">
        <v>4</v>
      </c>
      <c r="L516" s="8" t="s">
        <v>30</v>
      </c>
      <c r="M516" s="3">
        <v>6</v>
      </c>
      <c r="N516" s="10">
        <v>102.59</v>
      </c>
      <c r="O516" s="11">
        <v>0.1</v>
      </c>
      <c r="P516" s="10">
        <v>49.6</v>
      </c>
      <c r="Q516" s="10">
        <f t="shared" si="32"/>
        <v>553.98599999999999</v>
      </c>
      <c r="R516" s="10">
        <f t="shared" si="33"/>
        <v>297.60000000000002</v>
      </c>
      <c r="S516" s="10">
        <f t="shared" si="34"/>
        <v>256.38599999999997</v>
      </c>
      <c r="T516" s="2">
        <f t="shared" si="35"/>
        <v>0.46280230908362302</v>
      </c>
      <c r="U516" s="3">
        <f>YEAR(SalesDataTable[[#This Row],[Order Date]])</f>
        <v>2026</v>
      </c>
      <c r="V516" s="2" t="str">
        <f>"Q"&amp;ROUNDUP(MONTH(SalesDataTable[[#This Row],[Order Date]])/3,0)</f>
        <v>Q2</v>
      </c>
      <c r="W516" s="3">
        <f>MONTH(SalesDataTable[[#This Row],[Order Date]])</f>
        <v>4</v>
      </c>
      <c r="X516" s="2" t="str">
        <f>TEXT(SalesDataTable[[#This Row],[Order Date]],"mmm")</f>
        <v>Apr</v>
      </c>
    </row>
    <row r="517" spans="1:24" ht="15.6">
      <c r="A517" s="6">
        <v>4086</v>
      </c>
      <c r="B517" s="7">
        <v>46118</v>
      </c>
      <c r="C517" s="8">
        <f>YEAR(SalesDataTable[[#This Row],[Order Date]])</f>
        <v>2026</v>
      </c>
      <c r="D517" s="9" t="str">
        <f>"Q" &amp;ROUNDUP(MONTH(SalesDataTable[[#This Row],[Order Date]]),0)</f>
        <v>Q4</v>
      </c>
      <c r="E517" s="9">
        <f>MONTH(SalesDataTable[[#This Row],[Order Date]])</f>
        <v>4</v>
      </c>
      <c r="F517" s="8" t="str">
        <f>TEXT(SalesDataTable[[#This Row],[Order Date]],"mmm")</f>
        <v>Apr</v>
      </c>
      <c r="G517" s="8" t="s">
        <v>20</v>
      </c>
      <c r="H517" s="8" t="s">
        <v>33</v>
      </c>
      <c r="I517" s="8" t="s">
        <v>19</v>
      </c>
      <c r="J517" s="8" t="s">
        <v>3</v>
      </c>
      <c r="K517" s="8" t="s">
        <v>9</v>
      </c>
      <c r="L517" s="8" t="s">
        <v>37</v>
      </c>
      <c r="M517" s="3">
        <v>2</v>
      </c>
      <c r="N517" s="10">
        <v>152.44</v>
      </c>
      <c r="O517" s="11">
        <v>0.15</v>
      </c>
      <c r="P517" s="10">
        <v>76.680000000000007</v>
      </c>
      <c r="Q517" s="10">
        <f t="shared" si="32"/>
        <v>259.14799999999997</v>
      </c>
      <c r="R517" s="10">
        <f t="shared" si="33"/>
        <v>153.36000000000001</v>
      </c>
      <c r="S517" s="10">
        <f t="shared" si="34"/>
        <v>105.78799999999995</v>
      </c>
      <c r="T517" s="2">
        <f t="shared" si="35"/>
        <v>0.4082146109559015</v>
      </c>
      <c r="U517" s="3">
        <f>YEAR(SalesDataTable[[#This Row],[Order Date]])</f>
        <v>2026</v>
      </c>
      <c r="V517" s="2" t="str">
        <f>"Q"&amp;ROUNDUP(MONTH(SalesDataTable[[#This Row],[Order Date]])/3,0)</f>
        <v>Q2</v>
      </c>
      <c r="W517" s="3">
        <f>MONTH(SalesDataTable[[#This Row],[Order Date]])</f>
        <v>4</v>
      </c>
      <c r="X517" s="2" t="str">
        <f>TEXT(SalesDataTable[[#This Row],[Order Date]],"mmm")</f>
        <v>Apr</v>
      </c>
    </row>
    <row r="518" spans="1:24" ht="15.6">
      <c r="A518" s="6">
        <v>4512</v>
      </c>
      <c r="B518" s="7">
        <v>46118</v>
      </c>
      <c r="C518" s="8">
        <f>YEAR(SalesDataTable[[#This Row],[Order Date]])</f>
        <v>2026</v>
      </c>
      <c r="D518" s="9" t="str">
        <f>"Q" &amp;ROUNDUP(MONTH(SalesDataTable[[#This Row],[Order Date]]),0)</f>
        <v>Q4</v>
      </c>
      <c r="E518" s="9">
        <f>MONTH(SalesDataTable[[#This Row],[Order Date]])</f>
        <v>4</v>
      </c>
      <c r="F518" s="8" t="str">
        <f>TEXT(SalesDataTable[[#This Row],[Order Date]],"mmm")</f>
        <v>Apr</v>
      </c>
      <c r="G518" s="8" t="s">
        <v>6</v>
      </c>
      <c r="H518" s="8" t="s">
        <v>7</v>
      </c>
      <c r="I518" s="8" t="s">
        <v>2</v>
      </c>
      <c r="J518" s="8" t="s">
        <v>13</v>
      </c>
      <c r="K518" s="8" t="s">
        <v>14</v>
      </c>
      <c r="L518" s="8" t="s">
        <v>44</v>
      </c>
      <c r="M518" s="3">
        <v>6</v>
      </c>
      <c r="N518" s="10">
        <v>136.29</v>
      </c>
      <c r="O518" s="11">
        <v>0</v>
      </c>
      <c r="P518" s="10">
        <v>68.209999999999994</v>
      </c>
      <c r="Q518" s="10">
        <f t="shared" si="32"/>
        <v>817.74</v>
      </c>
      <c r="R518" s="10">
        <f t="shared" si="33"/>
        <v>409.26</v>
      </c>
      <c r="S518" s="10">
        <f t="shared" si="34"/>
        <v>408.48</v>
      </c>
      <c r="T518" s="2">
        <f t="shared" si="35"/>
        <v>0.49952307579426225</v>
      </c>
      <c r="U518" s="3">
        <f>YEAR(SalesDataTable[[#This Row],[Order Date]])</f>
        <v>2026</v>
      </c>
      <c r="V518" s="2" t="str">
        <f>"Q"&amp;ROUNDUP(MONTH(SalesDataTable[[#This Row],[Order Date]])/3,0)</f>
        <v>Q2</v>
      </c>
      <c r="W518" s="3">
        <f>MONTH(SalesDataTable[[#This Row],[Order Date]])</f>
        <v>4</v>
      </c>
      <c r="X518" s="2" t="str">
        <f>TEXT(SalesDataTable[[#This Row],[Order Date]],"mmm")</f>
        <v>Apr</v>
      </c>
    </row>
    <row r="519" spans="1:24" ht="15.6">
      <c r="A519" s="6">
        <v>4837</v>
      </c>
      <c r="B519" s="7">
        <v>46118</v>
      </c>
      <c r="C519" s="8">
        <f>YEAR(SalesDataTable[[#This Row],[Order Date]])</f>
        <v>2026</v>
      </c>
      <c r="D519" s="9" t="str">
        <f>"Q" &amp;ROUNDUP(MONTH(SalesDataTable[[#This Row],[Order Date]]),0)</f>
        <v>Q4</v>
      </c>
      <c r="E519" s="9">
        <f>MONTH(SalesDataTable[[#This Row],[Order Date]])</f>
        <v>4</v>
      </c>
      <c r="F519" s="8" t="str">
        <f>TEXT(SalesDataTable[[#This Row],[Order Date]],"mmm")</f>
        <v>Apr</v>
      </c>
      <c r="G519" s="8" t="s">
        <v>0</v>
      </c>
      <c r="H519" s="8" t="s">
        <v>36</v>
      </c>
      <c r="I519" s="8" t="s">
        <v>8</v>
      </c>
      <c r="J519" s="8" t="s">
        <v>16</v>
      </c>
      <c r="K519" s="8" t="s">
        <v>9</v>
      </c>
      <c r="L519" s="8" t="s">
        <v>37</v>
      </c>
      <c r="M519" s="3">
        <v>4</v>
      </c>
      <c r="N519" s="10">
        <v>157.51</v>
      </c>
      <c r="O519" s="11">
        <v>0.2</v>
      </c>
      <c r="P519" s="10">
        <v>79.209999999999994</v>
      </c>
      <c r="Q519" s="10">
        <f t="shared" si="32"/>
        <v>504.03199999999998</v>
      </c>
      <c r="R519" s="10">
        <f t="shared" si="33"/>
        <v>316.83999999999997</v>
      </c>
      <c r="S519" s="10">
        <f t="shared" si="34"/>
        <v>187.19200000000001</v>
      </c>
      <c r="T519" s="2">
        <f t="shared" si="35"/>
        <v>0.37138911815122855</v>
      </c>
      <c r="U519" s="3">
        <f>YEAR(SalesDataTable[[#This Row],[Order Date]])</f>
        <v>2026</v>
      </c>
      <c r="V519" s="2" t="str">
        <f>"Q"&amp;ROUNDUP(MONTH(SalesDataTable[[#This Row],[Order Date]])/3,0)</f>
        <v>Q2</v>
      </c>
      <c r="W519" s="3">
        <f>MONTH(SalesDataTable[[#This Row],[Order Date]])</f>
        <v>4</v>
      </c>
      <c r="X519" s="2" t="str">
        <f>TEXT(SalesDataTable[[#This Row],[Order Date]],"mmm")</f>
        <v>Apr</v>
      </c>
    </row>
    <row r="520" spans="1:24" ht="15.6">
      <c r="A520" s="6">
        <v>1580</v>
      </c>
      <c r="B520" s="7">
        <v>46119</v>
      </c>
      <c r="C520" s="8">
        <f>YEAR(SalesDataTable[[#This Row],[Order Date]])</f>
        <v>2026</v>
      </c>
      <c r="D520" s="9" t="str">
        <f>"Q" &amp;ROUNDUP(MONTH(SalesDataTable[[#This Row],[Order Date]]),0)</f>
        <v>Q4</v>
      </c>
      <c r="E520" s="9">
        <f>MONTH(SalesDataTable[[#This Row],[Order Date]])</f>
        <v>4</v>
      </c>
      <c r="F520" s="8" t="str">
        <f>TEXT(SalesDataTable[[#This Row],[Order Date]],"mmm")</f>
        <v>Apr</v>
      </c>
      <c r="G520" s="8" t="s">
        <v>11</v>
      </c>
      <c r="H520" s="8" t="s">
        <v>18</v>
      </c>
      <c r="I520" s="8" t="s">
        <v>2</v>
      </c>
      <c r="J520" s="8" t="s">
        <v>13</v>
      </c>
      <c r="K520" s="8" t="s">
        <v>23</v>
      </c>
      <c r="L520" s="8" t="s">
        <v>51</v>
      </c>
      <c r="M520" s="3">
        <v>2</v>
      </c>
      <c r="N520" s="10">
        <v>120.5</v>
      </c>
      <c r="O520" s="11">
        <v>0</v>
      </c>
      <c r="P520" s="10">
        <v>61.42</v>
      </c>
      <c r="Q520" s="10">
        <f t="shared" si="32"/>
        <v>241</v>
      </c>
      <c r="R520" s="10">
        <f t="shared" si="33"/>
        <v>122.84</v>
      </c>
      <c r="S520" s="10">
        <f t="shared" si="34"/>
        <v>118.16</v>
      </c>
      <c r="T520" s="2">
        <f t="shared" si="35"/>
        <v>0.49029045643153524</v>
      </c>
      <c r="U520" s="3">
        <f>YEAR(SalesDataTable[[#This Row],[Order Date]])</f>
        <v>2026</v>
      </c>
      <c r="V520" s="2" t="str">
        <f>"Q"&amp;ROUNDUP(MONTH(SalesDataTable[[#This Row],[Order Date]])/3,0)</f>
        <v>Q2</v>
      </c>
      <c r="W520" s="3">
        <f>MONTH(SalesDataTable[[#This Row],[Order Date]])</f>
        <v>4</v>
      </c>
      <c r="X520" s="2" t="str">
        <f>TEXT(SalesDataTable[[#This Row],[Order Date]],"mmm")</f>
        <v>Apr</v>
      </c>
    </row>
    <row r="521" spans="1:24" ht="15.6">
      <c r="A521" s="6">
        <v>1962</v>
      </c>
      <c r="B521" s="7">
        <v>46119</v>
      </c>
      <c r="C521" s="8">
        <f>YEAR(SalesDataTable[[#This Row],[Order Date]])</f>
        <v>2026</v>
      </c>
      <c r="D521" s="9" t="str">
        <f>"Q" &amp;ROUNDUP(MONTH(SalesDataTable[[#This Row],[Order Date]]),0)</f>
        <v>Q4</v>
      </c>
      <c r="E521" s="9">
        <f>MONTH(SalesDataTable[[#This Row],[Order Date]])</f>
        <v>4</v>
      </c>
      <c r="F521" s="8" t="str">
        <f>TEXT(SalesDataTable[[#This Row],[Order Date]],"mmm")</f>
        <v>Apr</v>
      </c>
      <c r="G521" s="8" t="s">
        <v>0</v>
      </c>
      <c r="H521" s="8" t="s">
        <v>1</v>
      </c>
      <c r="I521" s="8" t="s">
        <v>2</v>
      </c>
      <c r="J521" s="8" t="s">
        <v>3</v>
      </c>
      <c r="K521" s="8" t="s">
        <v>9</v>
      </c>
      <c r="L521" s="8" t="s">
        <v>37</v>
      </c>
      <c r="M521" s="3">
        <v>3</v>
      </c>
      <c r="N521" s="10">
        <v>152.62</v>
      </c>
      <c r="O521" s="11">
        <v>0.05</v>
      </c>
      <c r="P521" s="10">
        <v>77.75</v>
      </c>
      <c r="Q521" s="10">
        <f t="shared" si="32"/>
        <v>434.96699999999998</v>
      </c>
      <c r="R521" s="10">
        <f t="shared" si="33"/>
        <v>233.25</v>
      </c>
      <c r="S521" s="10">
        <f t="shared" si="34"/>
        <v>201.71699999999998</v>
      </c>
      <c r="T521" s="2">
        <f t="shared" si="35"/>
        <v>0.46375242259757637</v>
      </c>
      <c r="U521" s="3">
        <f>YEAR(SalesDataTable[[#This Row],[Order Date]])</f>
        <v>2026</v>
      </c>
      <c r="V521" s="2" t="str">
        <f>"Q"&amp;ROUNDUP(MONTH(SalesDataTable[[#This Row],[Order Date]])/3,0)</f>
        <v>Q2</v>
      </c>
      <c r="W521" s="3">
        <f>MONTH(SalesDataTable[[#This Row],[Order Date]])</f>
        <v>4</v>
      </c>
      <c r="X521" s="2" t="str">
        <f>TEXT(SalesDataTable[[#This Row],[Order Date]],"mmm")</f>
        <v>Apr</v>
      </c>
    </row>
    <row r="522" spans="1:24" ht="15.6">
      <c r="A522" s="6">
        <v>2381</v>
      </c>
      <c r="B522" s="7">
        <v>46119</v>
      </c>
      <c r="C522" s="8">
        <f>YEAR(SalesDataTable[[#This Row],[Order Date]])</f>
        <v>2026</v>
      </c>
      <c r="D522" s="9" t="str">
        <f>"Q" &amp;ROUNDUP(MONTH(SalesDataTable[[#This Row],[Order Date]]),0)</f>
        <v>Q4</v>
      </c>
      <c r="E522" s="9">
        <f>MONTH(SalesDataTable[[#This Row],[Order Date]])</f>
        <v>4</v>
      </c>
      <c r="F522" s="8" t="str">
        <f>TEXT(SalesDataTable[[#This Row],[Order Date]],"mmm")</f>
        <v>Apr</v>
      </c>
      <c r="G522" s="8" t="s">
        <v>6</v>
      </c>
      <c r="H522" s="8" t="s">
        <v>41</v>
      </c>
      <c r="I522" s="8" t="s">
        <v>2</v>
      </c>
      <c r="J522" s="8" t="s">
        <v>3</v>
      </c>
      <c r="K522" s="8" t="s">
        <v>14</v>
      </c>
      <c r="L522" s="8" t="s">
        <v>44</v>
      </c>
      <c r="M522" s="3">
        <v>2</v>
      </c>
      <c r="N522" s="10">
        <v>134.16</v>
      </c>
      <c r="O522" s="11">
        <v>0.05</v>
      </c>
      <c r="P522" s="10">
        <v>67.08</v>
      </c>
      <c r="Q522" s="10">
        <f t="shared" si="32"/>
        <v>254.90399999999997</v>
      </c>
      <c r="R522" s="10">
        <f t="shared" si="33"/>
        <v>134.16</v>
      </c>
      <c r="S522" s="10">
        <f t="shared" si="34"/>
        <v>120.74399999999997</v>
      </c>
      <c r="T522" s="2">
        <f t="shared" si="35"/>
        <v>0.47368421052631576</v>
      </c>
      <c r="U522" s="3">
        <f>YEAR(SalesDataTable[[#This Row],[Order Date]])</f>
        <v>2026</v>
      </c>
      <c r="V522" s="2" t="str">
        <f>"Q"&amp;ROUNDUP(MONTH(SalesDataTable[[#This Row],[Order Date]])/3,0)</f>
        <v>Q2</v>
      </c>
      <c r="W522" s="3">
        <f>MONTH(SalesDataTable[[#This Row],[Order Date]])</f>
        <v>4</v>
      </c>
      <c r="X522" s="2" t="str">
        <f>TEXT(SalesDataTable[[#This Row],[Order Date]],"mmm")</f>
        <v>Apr</v>
      </c>
    </row>
    <row r="523" spans="1:24" ht="15.6">
      <c r="A523" s="6">
        <v>2655</v>
      </c>
      <c r="B523" s="7">
        <v>46119</v>
      </c>
      <c r="C523" s="8">
        <f>YEAR(SalesDataTable[[#This Row],[Order Date]])</f>
        <v>2026</v>
      </c>
      <c r="D523" s="9" t="str">
        <f>"Q" &amp;ROUNDUP(MONTH(SalesDataTable[[#This Row],[Order Date]]),0)</f>
        <v>Q4</v>
      </c>
      <c r="E523" s="9">
        <f>MONTH(SalesDataTable[[#This Row],[Order Date]])</f>
        <v>4</v>
      </c>
      <c r="F523" s="8" t="str">
        <f>TEXT(SalesDataTable[[#This Row],[Order Date]],"mmm")</f>
        <v>Apr</v>
      </c>
      <c r="G523" s="8" t="s">
        <v>20</v>
      </c>
      <c r="H523" s="8" t="s">
        <v>47</v>
      </c>
      <c r="I523" s="8" t="s">
        <v>19</v>
      </c>
      <c r="J523" s="8" t="s">
        <v>16</v>
      </c>
      <c r="K523" s="8" t="s">
        <v>4</v>
      </c>
      <c r="L523" s="8" t="s">
        <v>30</v>
      </c>
      <c r="M523" s="3">
        <v>1</v>
      </c>
      <c r="N523" s="10">
        <v>101.13</v>
      </c>
      <c r="O523" s="11">
        <v>0</v>
      </c>
      <c r="P523" s="10">
        <v>50.8</v>
      </c>
      <c r="Q523" s="10">
        <f t="shared" si="32"/>
        <v>101.13</v>
      </c>
      <c r="R523" s="10">
        <f t="shared" si="33"/>
        <v>50.8</v>
      </c>
      <c r="S523" s="10">
        <f t="shared" si="34"/>
        <v>50.33</v>
      </c>
      <c r="T523" s="2">
        <f t="shared" si="35"/>
        <v>0.49767625828141998</v>
      </c>
      <c r="U523" s="3">
        <f>YEAR(SalesDataTable[[#This Row],[Order Date]])</f>
        <v>2026</v>
      </c>
      <c r="V523" s="2" t="str">
        <f>"Q"&amp;ROUNDUP(MONTH(SalesDataTable[[#This Row],[Order Date]])/3,0)</f>
        <v>Q2</v>
      </c>
      <c r="W523" s="3">
        <f>MONTH(SalesDataTable[[#This Row],[Order Date]])</f>
        <v>4</v>
      </c>
      <c r="X523" s="2" t="str">
        <f>TEXT(SalesDataTable[[#This Row],[Order Date]],"mmm")</f>
        <v>Apr</v>
      </c>
    </row>
    <row r="524" spans="1:24" ht="15.6">
      <c r="A524" s="6">
        <v>2944</v>
      </c>
      <c r="B524" s="7">
        <v>46119</v>
      </c>
      <c r="C524" s="8">
        <f>YEAR(SalesDataTable[[#This Row],[Order Date]])</f>
        <v>2026</v>
      </c>
      <c r="D524" s="9" t="str">
        <f>"Q" &amp;ROUNDUP(MONTH(SalesDataTable[[#This Row],[Order Date]]),0)</f>
        <v>Q4</v>
      </c>
      <c r="E524" s="9">
        <f>MONTH(SalesDataTable[[#This Row],[Order Date]])</f>
        <v>4</v>
      </c>
      <c r="F524" s="8" t="str">
        <f>TEXT(SalesDataTable[[#This Row],[Order Date]],"mmm")</f>
        <v>Apr</v>
      </c>
      <c r="G524" s="8" t="s">
        <v>6</v>
      </c>
      <c r="H524" s="8" t="s">
        <v>49</v>
      </c>
      <c r="I524" s="8" t="s">
        <v>19</v>
      </c>
      <c r="J524" s="8" t="s">
        <v>13</v>
      </c>
      <c r="K524" s="8" t="s">
        <v>34</v>
      </c>
      <c r="L524" s="8" t="s">
        <v>45</v>
      </c>
      <c r="M524" s="3">
        <v>1</v>
      </c>
      <c r="N524" s="10">
        <v>51.36</v>
      </c>
      <c r="O524" s="11">
        <v>0</v>
      </c>
      <c r="P524" s="10">
        <v>22.21</v>
      </c>
      <c r="Q524" s="10">
        <f t="shared" si="32"/>
        <v>51.36</v>
      </c>
      <c r="R524" s="10">
        <f t="shared" si="33"/>
        <v>22.21</v>
      </c>
      <c r="S524" s="10">
        <f t="shared" si="34"/>
        <v>29.15</v>
      </c>
      <c r="T524" s="2">
        <f t="shared" si="35"/>
        <v>0.56756230529595009</v>
      </c>
      <c r="U524" s="3">
        <f>YEAR(SalesDataTable[[#This Row],[Order Date]])</f>
        <v>2026</v>
      </c>
      <c r="V524" s="2" t="str">
        <f>"Q"&amp;ROUNDUP(MONTH(SalesDataTable[[#This Row],[Order Date]])/3,0)</f>
        <v>Q2</v>
      </c>
      <c r="W524" s="3">
        <f>MONTH(SalesDataTable[[#This Row],[Order Date]])</f>
        <v>4</v>
      </c>
      <c r="X524" s="2" t="str">
        <f>TEXT(SalesDataTable[[#This Row],[Order Date]],"mmm")</f>
        <v>Apr</v>
      </c>
    </row>
    <row r="525" spans="1:24" ht="15.6">
      <c r="A525" s="6">
        <v>4756</v>
      </c>
      <c r="B525" s="7">
        <v>46119</v>
      </c>
      <c r="C525" s="8">
        <f>YEAR(SalesDataTable[[#This Row],[Order Date]])</f>
        <v>2026</v>
      </c>
      <c r="D525" s="9" t="str">
        <f>"Q" &amp;ROUNDUP(MONTH(SalesDataTable[[#This Row],[Order Date]]),0)</f>
        <v>Q4</v>
      </c>
      <c r="E525" s="9">
        <f>MONTH(SalesDataTable[[#This Row],[Order Date]])</f>
        <v>4</v>
      </c>
      <c r="F525" s="8" t="str">
        <f>TEXT(SalesDataTable[[#This Row],[Order Date]],"mmm")</f>
        <v>Apr</v>
      </c>
      <c r="G525" s="8" t="s">
        <v>11</v>
      </c>
      <c r="H525" s="8" t="s">
        <v>52</v>
      </c>
      <c r="I525" s="8" t="s">
        <v>2</v>
      </c>
      <c r="J525" s="8" t="s">
        <v>16</v>
      </c>
      <c r="K525" s="8" t="s">
        <v>9</v>
      </c>
      <c r="L525" s="8" t="s">
        <v>37</v>
      </c>
      <c r="M525" s="3">
        <v>5</v>
      </c>
      <c r="N525" s="10">
        <v>151.88</v>
      </c>
      <c r="O525" s="11">
        <v>0</v>
      </c>
      <c r="P525" s="10">
        <v>80.56</v>
      </c>
      <c r="Q525" s="10">
        <f t="shared" si="32"/>
        <v>759.4</v>
      </c>
      <c r="R525" s="10">
        <f t="shared" si="33"/>
        <v>402.8</v>
      </c>
      <c r="S525" s="10">
        <f t="shared" si="34"/>
        <v>356.59999999999997</v>
      </c>
      <c r="T525" s="2">
        <f t="shared" si="35"/>
        <v>0.46958124835396364</v>
      </c>
      <c r="U525" s="3">
        <f>YEAR(SalesDataTable[[#This Row],[Order Date]])</f>
        <v>2026</v>
      </c>
      <c r="V525" s="2" t="str">
        <f>"Q"&amp;ROUNDUP(MONTH(SalesDataTable[[#This Row],[Order Date]])/3,0)</f>
        <v>Q2</v>
      </c>
      <c r="W525" s="3">
        <f>MONTH(SalesDataTable[[#This Row],[Order Date]])</f>
        <v>4</v>
      </c>
      <c r="X525" s="2" t="str">
        <f>TEXT(SalesDataTable[[#This Row],[Order Date]],"mmm")</f>
        <v>Apr</v>
      </c>
    </row>
    <row r="526" spans="1:24" ht="15.6">
      <c r="A526" s="6">
        <v>52</v>
      </c>
      <c r="B526" s="7">
        <v>46120</v>
      </c>
      <c r="C526" s="8">
        <f>YEAR(SalesDataTable[[#This Row],[Order Date]])</f>
        <v>2026</v>
      </c>
      <c r="D526" s="9" t="str">
        <f>"Q" &amp;ROUNDUP(MONTH(SalesDataTable[[#This Row],[Order Date]]),0)</f>
        <v>Q4</v>
      </c>
      <c r="E526" s="9">
        <f>MONTH(SalesDataTable[[#This Row],[Order Date]])</f>
        <v>4</v>
      </c>
      <c r="F526" s="8" t="str">
        <f>TEXT(SalesDataTable[[#This Row],[Order Date]],"mmm")</f>
        <v>Apr</v>
      </c>
      <c r="G526" s="8" t="s">
        <v>6</v>
      </c>
      <c r="H526" s="8" t="s">
        <v>43</v>
      </c>
      <c r="I526" s="8" t="s">
        <v>2</v>
      </c>
      <c r="J526" s="8" t="s">
        <v>13</v>
      </c>
      <c r="K526" s="8" t="s">
        <v>14</v>
      </c>
      <c r="L526" s="8" t="s">
        <v>44</v>
      </c>
      <c r="M526" s="3">
        <v>2</v>
      </c>
      <c r="N526" s="10">
        <v>133.59</v>
      </c>
      <c r="O526" s="11">
        <v>0</v>
      </c>
      <c r="P526" s="10">
        <v>66.83</v>
      </c>
      <c r="Q526" s="10">
        <f t="shared" si="32"/>
        <v>267.18</v>
      </c>
      <c r="R526" s="10">
        <f t="shared" si="33"/>
        <v>133.66</v>
      </c>
      <c r="S526" s="10">
        <f t="shared" si="34"/>
        <v>133.52000000000001</v>
      </c>
      <c r="T526" s="2">
        <f t="shared" si="35"/>
        <v>0.49973800434164234</v>
      </c>
      <c r="U526" s="3">
        <f>YEAR(SalesDataTable[[#This Row],[Order Date]])</f>
        <v>2026</v>
      </c>
      <c r="V526" s="2" t="str">
        <f>"Q"&amp;ROUNDUP(MONTH(SalesDataTable[[#This Row],[Order Date]])/3,0)</f>
        <v>Q2</v>
      </c>
      <c r="W526" s="3">
        <f>MONTH(SalesDataTable[[#This Row],[Order Date]])</f>
        <v>4</v>
      </c>
      <c r="X526" s="2" t="str">
        <f>TEXT(SalesDataTable[[#This Row],[Order Date]],"mmm")</f>
        <v>Apr</v>
      </c>
    </row>
    <row r="527" spans="1:24" ht="15.6">
      <c r="A527" s="6">
        <v>556</v>
      </c>
      <c r="B527" s="7">
        <v>46120</v>
      </c>
      <c r="C527" s="8">
        <f>YEAR(SalesDataTable[[#This Row],[Order Date]])</f>
        <v>2026</v>
      </c>
      <c r="D527" s="9" t="str">
        <f>"Q" &amp;ROUNDUP(MONTH(SalesDataTable[[#This Row],[Order Date]]),0)</f>
        <v>Q4</v>
      </c>
      <c r="E527" s="9">
        <f>MONTH(SalesDataTable[[#This Row],[Order Date]])</f>
        <v>4</v>
      </c>
      <c r="F527" s="8" t="str">
        <f>TEXT(SalesDataTable[[#This Row],[Order Date]],"mmm")</f>
        <v>Apr</v>
      </c>
      <c r="G527" s="8" t="s">
        <v>20</v>
      </c>
      <c r="H527" s="8" t="s">
        <v>33</v>
      </c>
      <c r="I527" s="8" t="s">
        <v>2</v>
      </c>
      <c r="J527" s="8" t="s">
        <v>13</v>
      </c>
      <c r="K527" s="8" t="s">
        <v>23</v>
      </c>
      <c r="L527" s="8" t="s">
        <v>51</v>
      </c>
      <c r="M527" s="3">
        <v>2</v>
      </c>
      <c r="N527" s="10">
        <v>124.39</v>
      </c>
      <c r="O527" s="11">
        <v>0</v>
      </c>
      <c r="P527" s="10">
        <v>61.27</v>
      </c>
      <c r="Q527" s="10">
        <f t="shared" si="32"/>
        <v>248.78</v>
      </c>
      <c r="R527" s="10">
        <f t="shared" si="33"/>
        <v>122.54</v>
      </c>
      <c r="S527" s="10">
        <f t="shared" si="34"/>
        <v>126.24</v>
      </c>
      <c r="T527" s="2">
        <f t="shared" si="35"/>
        <v>0.50743628909076288</v>
      </c>
      <c r="U527" s="3">
        <f>YEAR(SalesDataTable[[#This Row],[Order Date]])</f>
        <v>2026</v>
      </c>
      <c r="V527" s="2" t="str">
        <f>"Q"&amp;ROUNDUP(MONTH(SalesDataTable[[#This Row],[Order Date]])/3,0)</f>
        <v>Q2</v>
      </c>
      <c r="W527" s="3">
        <f>MONTH(SalesDataTable[[#This Row],[Order Date]])</f>
        <v>4</v>
      </c>
      <c r="X527" s="2" t="str">
        <f>TEXT(SalesDataTable[[#This Row],[Order Date]],"mmm")</f>
        <v>Apr</v>
      </c>
    </row>
    <row r="528" spans="1:24" ht="15.6">
      <c r="A528" s="6">
        <v>1233</v>
      </c>
      <c r="B528" s="7">
        <v>46120</v>
      </c>
      <c r="C528" s="8">
        <f>YEAR(SalesDataTable[[#This Row],[Order Date]])</f>
        <v>2026</v>
      </c>
      <c r="D528" s="9" t="str">
        <f>"Q" &amp;ROUNDUP(MONTH(SalesDataTable[[#This Row],[Order Date]]),0)</f>
        <v>Q4</v>
      </c>
      <c r="E528" s="9">
        <f>MONTH(SalesDataTable[[#This Row],[Order Date]])</f>
        <v>4</v>
      </c>
      <c r="F528" s="8" t="str">
        <f>TEXT(SalesDataTable[[#This Row],[Order Date]],"mmm")</f>
        <v>Apr</v>
      </c>
      <c r="G528" s="8" t="s">
        <v>0</v>
      </c>
      <c r="H528" s="8" t="s">
        <v>50</v>
      </c>
      <c r="I528" s="8" t="s">
        <v>2</v>
      </c>
      <c r="J528" s="8" t="s">
        <v>13</v>
      </c>
      <c r="K528" s="8" t="s">
        <v>4</v>
      </c>
      <c r="L528" s="8" t="s">
        <v>22</v>
      </c>
      <c r="M528" s="3">
        <v>5</v>
      </c>
      <c r="N528" s="10">
        <v>50.22</v>
      </c>
      <c r="O528" s="11">
        <v>0.1</v>
      </c>
      <c r="P528" s="10">
        <v>22.31</v>
      </c>
      <c r="Q528" s="10">
        <f t="shared" si="32"/>
        <v>225.99</v>
      </c>
      <c r="R528" s="10">
        <f t="shared" si="33"/>
        <v>111.55</v>
      </c>
      <c r="S528" s="10">
        <f t="shared" si="34"/>
        <v>114.44000000000001</v>
      </c>
      <c r="T528" s="2">
        <f t="shared" si="35"/>
        <v>0.50639408823399268</v>
      </c>
      <c r="U528" s="3">
        <f>YEAR(SalesDataTable[[#This Row],[Order Date]])</f>
        <v>2026</v>
      </c>
      <c r="V528" s="2" t="str">
        <f>"Q"&amp;ROUNDUP(MONTH(SalesDataTable[[#This Row],[Order Date]])/3,0)</f>
        <v>Q2</v>
      </c>
      <c r="W528" s="3">
        <f>MONTH(SalesDataTable[[#This Row],[Order Date]])</f>
        <v>4</v>
      </c>
      <c r="X528" s="2" t="str">
        <f>TEXT(SalesDataTable[[#This Row],[Order Date]],"mmm")</f>
        <v>Apr</v>
      </c>
    </row>
    <row r="529" spans="1:24" ht="15.6">
      <c r="A529" s="6">
        <v>1492</v>
      </c>
      <c r="B529" s="7">
        <v>46120</v>
      </c>
      <c r="C529" s="8">
        <f>YEAR(SalesDataTable[[#This Row],[Order Date]])</f>
        <v>2026</v>
      </c>
      <c r="D529" s="9" t="str">
        <f>"Q" &amp;ROUNDUP(MONTH(SalesDataTable[[#This Row],[Order Date]]),0)</f>
        <v>Q4</v>
      </c>
      <c r="E529" s="9">
        <f>MONTH(SalesDataTable[[#This Row],[Order Date]])</f>
        <v>4</v>
      </c>
      <c r="F529" s="8" t="str">
        <f>TEXT(SalesDataTable[[#This Row],[Order Date]],"mmm")</f>
        <v>Apr</v>
      </c>
      <c r="G529" s="8" t="s">
        <v>6</v>
      </c>
      <c r="H529" s="8" t="s">
        <v>49</v>
      </c>
      <c r="I529" s="8" t="s">
        <v>2</v>
      </c>
      <c r="J529" s="8" t="s">
        <v>3</v>
      </c>
      <c r="K529" s="8" t="s">
        <v>4</v>
      </c>
      <c r="L529" s="8" t="s">
        <v>26</v>
      </c>
      <c r="M529" s="3">
        <v>2</v>
      </c>
      <c r="N529" s="10">
        <v>41.08</v>
      </c>
      <c r="O529" s="11">
        <v>0</v>
      </c>
      <c r="P529" s="10">
        <v>16.79</v>
      </c>
      <c r="Q529" s="10">
        <f t="shared" si="32"/>
        <v>82.16</v>
      </c>
      <c r="R529" s="10">
        <f t="shared" si="33"/>
        <v>33.58</v>
      </c>
      <c r="S529" s="10">
        <f t="shared" si="34"/>
        <v>48.58</v>
      </c>
      <c r="T529" s="2">
        <f t="shared" si="35"/>
        <v>0.59128529698149956</v>
      </c>
      <c r="U529" s="3">
        <f>YEAR(SalesDataTable[[#This Row],[Order Date]])</f>
        <v>2026</v>
      </c>
      <c r="V529" s="2" t="str">
        <f>"Q"&amp;ROUNDUP(MONTH(SalesDataTable[[#This Row],[Order Date]])/3,0)</f>
        <v>Q2</v>
      </c>
      <c r="W529" s="3">
        <f>MONTH(SalesDataTable[[#This Row],[Order Date]])</f>
        <v>4</v>
      </c>
      <c r="X529" s="2" t="str">
        <f>TEXT(SalesDataTable[[#This Row],[Order Date]],"mmm")</f>
        <v>Apr</v>
      </c>
    </row>
    <row r="530" spans="1:24" ht="15.6">
      <c r="A530" s="6">
        <v>1619</v>
      </c>
      <c r="B530" s="7">
        <v>46120</v>
      </c>
      <c r="C530" s="8">
        <f>YEAR(SalesDataTable[[#This Row],[Order Date]])</f>
        <v>2026</v>
      </c>
      <c r="D530" s="9" t="str">
        <f>"Q" &amp;ROUNDUP(MONTH(SalesDataTable[[#This Row],[Order Date]]),0)</f>
        <v>Q4</v>
      </c>
      <c r="E530" s="9">
        <f>MONTH(SalesDataTable[[#This Row],[Order Date]])</f>
        <v>4</v>
      </c>
      <c r="F530" s="8" t="str">
        <f>TEXT(SalesDataTable[[#This Row],[Order Date]],"mmm")</f>
        <v>Apr</v>
      </c>
      <c r="G530" s="8" t="s">
        <v>20</v>
      </c>
      <c r="H530" s="8" t="s">
        <v>33</v>
      </c>
      <c r="I530" s="8" t="s">
        <v>19</v>
      </c>
      <c r="J530" s="8" t="s">
        <v>13</v>
      </c>
      <c r="K530" s="8" t="s">
        <v>14</v>
      </c>
      <c r="L530" s="8" t="s">
        <v>32</v>
      </c>
      <c r="M530" s="3">
        <v>5</v>
      </c>
      <c r="N530" s="10">
        <v>46.11</v>
      </c>
      <c r="O530" s="11">
        <v>0</v>
      </c>
      <c r="P530" s="10">
        <v>18.88</v>
      </c>
      <c r="Q530" s="10">
        <f t="shared" si="32"/>
        <v>230.55</v>
      </c>
      <c r="R530" s="10">
        <f t="shared" si="33"/>
        <v>94.399999999999991</v>
      </c>
      <c r="S530" s="10">
        <f t="shared" si="34"/>
        <v>136.15000000000003</v>
      </c>
      <c r="T530" s="2">
        <f t="shared" si="35"/>
        <v>0.5905443504662764</v>
      </c>
      <c r="U530" s="3">
        <f>YEAR(SalesDataTable[[#This Row],[Order Date]])</f>
        <v>2026</v>
      </c>
      <c r="V530" s="2" t="str">
        <f>"Q"&amp;ROUNDUP(MONTH(SalesDataTable[[#This Row],[Order Date]])/3,0)</f>
        <v>Q2</v>
      </c>
      <c r="W530" s="3">
        <f>MONTH(SalesDataTable[[#This Row],[Order Date]])</f>
        <v>4</v>
      </c>
      <c r="X530" s="2" t="str">
        <f>TEXT(SalesDataTable[[#This Row],[Order Date]],"mmm")</f>
        <v>Apr</v>
      </c>
    </row>
    <row r="531" spans="1:24" ht="15.6">
      <c r="A531" s="6">
        <v>1631</v>
      </c>
      <c r="B531" s="7">
        <v>46120</v>
      </c>
      <c r="C531" s="8">
        <f>YEAR(SalesDataTable[[#This Row],[Order Date]])</f>
        <v>2026</v>
      </c>
      <c r="D531" s="9" t="str">
        <f>"Q" &amp;ROUNDUP(MONTH(SalesDataTable[[#This Row],[Order Date]]),0)</f>
        <v>Q4</v>
      </c>
      <c r="E531" s="9">
        <f>MONTH(SalesDataTable[[#This Row],[Order Date]])</f>
        <v>4</v>
      </c>
      <c r="F531" s="8" t="str">
        <f>TEXT(SalesDataTable[[#This Row],[Order Date]],"mmm")</f>
        <v>Apr</v>
      </c>
      <c r="G531" s="8" t="s">
        <v>20</v>
      </c>
      <c r="H531" s="8" t="s">
        <v>33</v>
      </c>
      <c r="I531" s="8" t="s">
        <v>2</v>
      </c>
      <c r="J531" s="8" t="s">
        <v>3</v>
      </c>
      <c r="K531" s="8" t="s">
        <v>14</v>
      </c>
      <c r="L531" s="8" t="s">
        <v>32</v>
      </c>
      <c r="M531" s="3">
        <v>1</v>
      </c>
      <c r="N531" s="10">
        <v>45.54</v>
      </c>
      <c r="O531" s="11">
        <v>0</v>
      </c>
      <c r="P531" s="10">
        <v>18.36</v>
      </c>
      <c r="Q531" s="10">
        <f t="shared" si="32"/>
        <v>45.54</v>
      </c>
      <c r="R531" s="10">
        <f t="shared" si="33"/>
        <v>18.36</v>
      </c>
      <c r="S531" s="10">
        <f t="shared" si="34"/>
        <v>27.18</v>
      </c>
      <c r="T531" s="2">
        <f t="shared" si="35"/>
        <v>0.59683794466403162</v>
      </c>
      <c r="U531" s="3">
        <f>YEAR(SalesDataTable[[#This Row],[Order Date]])</f>
        <v>2026</v>
      </c>
      <c r="V531" s="2" t="str">
        <f>"Q"&amp;ROUNDUP(MONTH(SalesDataTable[[#This Row],[Order Date]])/3,0)</f>
        <v>Q2</v>
      </c>
      <c r="W531" s="3">
        <f>MONTH(SalesDataTable[[#This Row],[Order Date]])</f>
        <v>4</v>
      </c>
      <c r="X531" s="2" t="str">
        <f>TEXT(SalesDataTable[[#This Row],[Order Date]],"mmm")</f>
        <v>Apr</v>
      </c>
    </row>
    <row r="532" spans="1:24" ht="15.6">
      <c r="A532" s="6">
        <v>1844</v>
      </c>
      <c r="B532" s="7">
        <v>46120</v>
      </c>
      <c r="C532" s="8">
        <f>YEAR(SalesDataTable[[#This Row],[Order Date]])</f>
        <v>2026</v>
      </c>
      <c r="D532" s="9" t="str">
        <f>"Q" &amp;ROUNDUP(MONTH(SalesDataTable[[#This Row],[Order Date]]),0)</f>
        <v>Q4</v>
      </c>
      <c r="E532" s="9">
        <f>MONTH(SalesDataTable[[#This Row],[Order Date]])</f>
        <v>4</v>
      </c>
      <c r="F532" s="8" t="str">
        <f>TEXT(SalesDataTable[[#This Row],[Order Date]],"mmm")</f>
        <v>Apr</v>
      </c>
      <c r="G532" s="8" t="s">
        <v>6</v>
      </c>
      <c r="H532" s="8" t="s">
        <v>49</v>
      </c>
      <c r="I532" s="8" t="s">
        <v>19</v>
      </c>
      <c r="J532" s="8" t="s">
        <v>13</v>
      </c>
      <c r="K532" s="8" t="s">
        <v>34</v>
      </c>
      <c r="L532" s="8" t="s">
        <v>42</v>
      </c>
      <c r="M532" s="3">
        <v>2</v>
      </c>
      <c r="N532" s="10">
        <v>37.1</v>
      </c>
      <c r="O532" s="11">
        <v>0.1</v>
      </c>
      <c r="P532" s="10">
        <v>14.17</v>
      </c>
      <c r="Q532" s="10">
        <f t="shared" si="32"/>
        <v>66.78</v>
      </c>
      <c r="R532" s="10">
        <f t="shared" si="33"/>
        <v>28.34</v>
      </c>
      <c r="S532" s="10">
        <f t="shared" si="34"/>
        <v>38.44</v>
      </c>
      <c r="T532" s="2">
        <f t="shared" si="35"/>
        <v>0.57562144354597178</v>
      </c>
      <c r="U532" s="3">
        <f>YEAR(SalesDataTable[[#This Row],[Order Date]])</f>
        <v>2026</v>
      </c>
      <c r="V532" s="2" t="str">
        <f>"Q"&amp;ROUNDUP(MONTH(SalesDataTable[[#This Row],[Order Date]])/3,0)</f>
        <v>Q2</v>
      </c>
      <c r="W532" s="3">
        <f>MONTH(SalesDataTable[[#This Row],[Order Date]])</f>
        <v>4</v>
      </c>
      <c r="X532" s="2" t="str">
        <f>TEXT(SalesDataTable[[#This Row],[Order Date]],"mmm")</f>
        <v>Apr</v>
      </c>
    </row>
    <row r="533" spans="1:24" ht="15.6">
      <c r="A533" s="6">
        <v>4246</v>
      </c>
      <c r="B533" s="7">
        <v>46120</v>
      </c>
      <c r="C533" s="8">
        <f>YEAR(SalesDataTable[[#This Row],[Order Date]])</f>
        <v>2026</v>
      </c>
      <c r="D533" s="9" t="str">
        <f>"Q" &amp;ROUNDUP(MONTH(SalesDataTable[[#This Row],[Order Date]]),0)</f>
        <v>Q4</v>
      </c>
      <c r="E533" s="9">
        <f>MONTH(SalesDataTable[[#This Row],[Order Date]])</f>
        <v>4</v>
      </c>
      <c r="F533" s="8" t="str">
        <f>TEXT(SalesDataTable[[#This Row],[Order Date]],"mmm")</f>
        <v>Apr</v>
      </c>
      <c r="G533" s="8" t="s">
        <v>20</v>
      </c>
      <c r="H533" s="8" t="s">
        <v>33</v>
      </c>
      <c r="I533" s="8" t="s">
        <v>8</v>
      </c>
      <c r="J533" s="8" t="s">
        <v>16</v>
      </c>
      <c r="K533" s="8" t="s">
        <v>9</v>
      </c>
      <c r="L533" s="8" t="s">
        <v>37</v>
      </c>
      <c r="M533" s="3">
        <v>5</v>
      </c>
      <c r="N533" s="10">
        <v>156.57</v>
      </c>
      <c r="O533" s="11">
        <v>0.15</v>
      </c>
      <c r="P533" s="10">
        <v>80.849999999999994</v>
      </c>
      <c r="Q533" s="10">
        <f t="shared" si="32"/>
        <v>665.4224999999999</v>
      </c>
      <c r="R533" s="10">
        <f t="shared" si="33"/>
        <v>404.25</v>
      </c>
      <c r="S533" s="10">
        <f t="shared" si="34"/>
        <v>261.1724999999999</v>
      </c>
      <c r="T533" s="2">
        <f t="shared" si="35"/>
        <v>0.39249123677062309</v>
      </c>
      <c r="U533" s="3">
        <f>YEAR(SalesDataTable[[#This Row],[Order Date]])</f>
        <v>2026</v>
      </c>
      <c r="V533" s="2" t="str">
        <f>"Q"&amp;ROUNDUP(MONTH(SalesDataTable[[#This Row],[Order Date]])/3,0)</f>
        <v>Q2</v>
      </c>
      <c r="W533" s="3">
        <f>MONTH(SalesDataTable[[#This Row],[Order Date]])</f>
        <v>4</v>
      </c>
      <c r="X533" s="2" t="str">
        <f>TEXT(SalesDataTable[[#This Row],[Order Date]],"mmm")</f>
        <v>Apr</v>
      </c>
    </row>
    <row r="534" spans="1:24" ht="15.6">
      <c r="A534" s="6">
        <v>5139</v>
      </c>
      <c r="B534" s="7">
        <v>46120</v>
      </c>
      <c r="C534" s="8">
        <f>YEAR(SalesDataTable[[#This Row],[Order Date]])</f>
        <v>2026</v>
      </c>
      <c r="D534" s="9" t="str">
        <f>"Q" &amp;ROUNDUP(MONTH(SalesDataTable[[#This Row],[Order Date]]),0)</f>
        <v>Q4</v>
      </c>
      <c r="E534" s="9">
        <f>MONTH(SalesDataTable[[#This Row],[Order Date]])</f>
        <v>4</v>
      </c>
      <c r="F534" s="8" t="str">
        <f>TEXT(SalesDataTable[[#This Row],[Order Date]],"mmm")</f>
        <v>Apr</v>
      </c>
      <c r="G534" s="8" t="s">
        <v>0</v>
      </c>
      <c r="H534" s="8" t="s">
        <v>50</v>
      </c>
      <c r="I534" s="8" t="s">
        <v>2</v>
      </c>
      <c r="J534" s="8" t="s">
        <v>3</v>
      </c>
      <c r="K534" s="8" t="s">
        <v>34</v>
      </c>
      <c r="L534" s="8" t="s">
        <v>45</v>
      </c>
      <c r="M534" s="3">
        <v>2</v>
      </c>
      <c r="N534" s="10">
        <v>51.4</v>
      </c>
      <c r="O534" s="11">
        <v>0</v>
      </c>
      <c r="P534" s="10">
        <v>21.99</v>
      </c>
      <c r="Q534" s="10">
        <f t="shared" si="32"/>
        <v>102.8</v>
      </c>
      <c r="R534" s="10">
        <f t="shared" si="33"/>
        <v>43.98</v>
      </c>
      <c r="S534" s="10">
        <f t="shared" si="34"/>
        <v>58.82</v>
      </c>
      <c r="T534" s="2">
        <f t="shared" si="35"/>
        <v>0.57217898832684821</v>
      </c>
      <c r="U534" s="3">
        <f>YEAR(SalesDataTable[[#This Row],[Order Date]])</f>
        <v>2026</v>
      </c>
      <c r="V534" s="2" t="str">
        <f>"Q"&amp;ROUNDUP(MONTH(SalesDataTable[[#This Row],[Order Date]])/3,0)</f>
        <v>Q2</v>
      </c>
      <c r="W534" s="3">
        <f>MONTH(SalesDataTable[[#This Row],[Order Date]])</f>
        <v>4</v>
      </c>
      <c r="X534" s="2" t="str">
        <f>TEXT(SalesDataTable[[#This Row],[Order Date]],"mmm")</f>
        <v>Apr</v>
      </c>
    </row>
    <row r="535" spans="1:24" ht="15.6">
      <c r="A535" s="6">
        <v>186</v>
      </c>
      <c r="B535" s="7">
        <v>46121</v>
      </c>
      <c r="C535" s="8">
        <f>YEAR(SalesDataTable[[#This Row],[Order Date]])</f>
        <v>2026</v>
      </c>
      <c r="D535" s="9" t="str">
        <f>"Q" &amp;ROUNDUP(MONTH(SalesDataTable[[#This Row],[Order Date]]),0)</f>
        <v>Q4</v>
      </c>
      <c r="E535" s="9">
        <f>MONTH(SalesDataTable[[#This Row],[Order Date]])</f>
        <v>4</v>
      </c>
      <c r="F535" s="8" t="str">
        <f>TEXT(SalesDataTable[[#This Row],[Order Date]],"mmm")</f>
        <v>Apr</v>
      </c>
      <c r="G535" s="8" t="s">
        <v>0</v>
      </c>
      <c r="H535" s="8" t="s">
        <v>1</v>
      </c>
      <c r="I535" s="8" t="s">
        <v>2</v>
      </c>
      <c r="J535" s="8" t="s">
        <v>13</v>
      </c>
      <c r="K535" s="8" t="s">
        <v>14</v>
      </c>
      <c r="L535" s="8" t="s">
        <v>32</v>
      </c>
      <c r="M535" s="3">
        <v>2</v>
      </c>
      <c r="N535" s="10">
        <v>46.42</v>
      </c>
      <c r="O535" s="11">
        <v>0.1</v>
      </c>
      <c r="P535" s="10">
        <v>18.73</v>
      </c>
      <c r="Q535" s="10">
        <f t="shared" si="32"/>
        <v>83.556000000000012</v>
      </c>
      <c r="R535" s="10">
        <f t="shared" si="33"/>
        <v>37.46</v>
      </c>
      <c r="S535" s="10">
        <f t="shared" si="34"/>
        <v>46.096000000000011</v>
      </c>
      <c r="T535" s="2">
        <f t="shared" si="35"/>
        <v>0.55167791660682663</v>
      </c>
      <c r="U535" s="3">
        <f>YEAR(SalesDataTable[[#This Row],[Order Date]])</f>
        <v>2026</v>
      </c>
      <c r="V535" s="2" t="str">
        <f>"Q"&amp;ROUNDUP(MONTH(SalesDataTable[[#This Row],[Order Date]])/3,0)</f>
        <v>Q2</v>
      </c>
      <c r="W535" s="3">
        <f>MONTH(SalesDataTable[[#This Row],[Order Date]])</f>
        <v>4</v>
      </c>
      <c r="X535" s="2" t="str">
        <f>TEXT(SalesDataTable[[#This Row],[Order Date]],"mmm")</f>
        <v>Apr</v>
      </c>
    </row>
    <row r="536" spans="1:24" ht="15.6">
      <c r="A536" s="6">
        <v>1742</v>
      </c>
      <c r="B536" s="7">
        <v>46121</v>
      </c>
      <c r="C536" s="8">
        <f>YEAR(SalesDataTable[[#This Row],[Order Date]])</f>
        <v>2026</v>
      </c>
      <c r="D536" s="9" t="str">
        <f>"Q" &amp;ROUNDUP(MONTH(SalesDataTable[[#This Row],[Order Date]]),0)</f>
        <v>Q4</v>
      </c>
      <c r="E536" s="9">
        <f>MONTH(SalesDataTable[[#This Row],[Order Date]])</f>
        <v>4</v>
      </c>
      <c r="F536" s="8" t="str">
        <f>TEXT(SalesDataTable[[#This Row],[Order Date]],"mmm")</f>
        <v>Apr</v>
      </c>
      <c r="G536" s="8" t="s">
        <v>20</v>
      </c>
      <c r="H536" s="8" t="s">
        <v>21</v>
      </c>
      <c r="I536" s="8" t="s">
        <v>28</v>
      </c>
      <c r="J536" s="8" t="s">
        <v>3</v>
      </c>
      <c r="K536" s="8" t="s">
        <v>23</v>
      </c>
      <c r="L536" s="8" t="s">
        <v>51</v>
      </c>
      <c r="M536" s="3">
        <v>2</v>
      </c>
      <c r="N536" s="10">
        <v>120.75</v>
      </c>
      <c r="O536" s="11">
        <v>0.05</v>
      </c>
      <c r="P536" s="10">
        <v>60.31</v>
      </c>
      <c r="Q536" s="10">
        <f t="shared" si="32"/>
        <v>229.42499999999998</v>
      </c>
      <c r="R536" s="10">
        <f t="shared" si="33"/>
        <v>120.62</v>
      </c>
      <c r="S536" s="10">
        <f t="shared" si="34"/>
        <v>108.80499999999998</v>
      </c>
      <c r="T536" s="2">
        <f t="shared" si="35"/>
        <v>0.47425084450256066</v>
      </c>
      <c r="U536" s="3">
        <f>YEAR(SalesDataTable[[#This Row],[Order Date]])</f>
        <v>2026</v>
      </c>
      <c r="V536" s="2" t="str">
        <f>"Q"&amp;ROUNDUP(MONTH(SalesDataTable[[#This Row],[Order Date]])/3,0)</f>
        <v>Q2</v>
      </c>
      <c r="W536" s="3">
        <f>MONTH(SalesDataTable[[#This Row],[Order Date]])</f>
        <v>4</v>
      </c>
      <c r="X536" s="2" t="str">
        <f>TEXT(SalesDataTable[[#This Row],[Order Date]],"mmm")</f>
        <v>Apr</v>
      </c>
    </row>
    <row r="537" spans="1:24" ht="15.6">
      <c r="A537" s="6">
        <v>3189</v>
      </c>
      <c r="B537" s="7">
        <v>46121</v>
      </c>
      <c r="C537" s="8">
        <f>YEAR(SalesDataTable[[#This Row],[Order Date]])</f>
        <v>2026</v>
      </c>
      <c r="D537" s="9" t="str">
        <f>"Q" &amp;ROUNDUP(MONTH(SalesDataTable[[#This Row],[Order Date]]),0)</f>
        <v>Q4</v>
      </c>
      <c r="E537" s="9">
        <f>MONTH(SalesDataTable[[#This Row],[Order Date]])</f>
        <v>4</v>
      </c>
      <c r="F537" s="8" t="str">
        <f>TEXT(SalesDataTable[[#This Row],[Order Date]],"mmm")</f>
        <v>Apr</v>
      </c>
      <c r="G537" s="8" t="s">
        <v>6</v>
      </c>
      <c r="H537" s="8" t="s">
        <v>41</v>
      </c>
      <c r="I537" s="8" t="s">
        <v>8</v>
      </c>
      <c r="J537" s="8" t="s">
        <v>16</v>
      </c>
      <c r="K537" s="8" t="s">
        <v>9</v>
      </c>
      <c r="L537" s="8" t="s">
        <v>37</v>
      </c>
      <c r="M537" s="3">
        <v>6</v>
      </c>
      <c r="N537" s="10">
        <v>157.38999999999999</v>
      </c>
      <c r="O537" s="11">
        <v>0.05</v>
      </c>
      <c r="P537" s="10">
        <v>79.239999999999995</v>
      </c>
      <c r="Q537" s="10">
        <f t="shared" si="32"/>
        <v>897.12299999999993</v>
      </c>
      <c r="R537" s="10">
        <f t="shared" si="33"/>
        <v>475.43999999999994</v>
      </c>
      <c r="S537" s="10">
        <f t="shared" si="34"/>
        <v>421.68299999999999</v>
      </c>
      <c r="T537" s="2">
        <f t="shared" si="35"/>
        <v>0.47003922539049831</v>
      </c>
      <c r="U537" s="3">
        <f>YEAR(SalesDataTable[[#This Row],[Order Date]])</f>
        <v>2026</v>
      </c>
      <c r="V537" s="2" t="str">
        <f>"Q"&amp;ROUNDUP(MONTH(SalesDataTable[[#This Row],[Order Date]])/3,0)</f>
        <v>Q2</v>
      </c>
      <c r="W537" s="3">
        <f>MONTH(SalesDataTable[[#This Row],[Order Date]])</f>
        <v>4</v>
      </c>
      <c r="X537" s="2" t="str">
        <f>TEXT(SalesDataTable[[#This Row],[Order Date]],"mmm")</f>
        <v>Apr</v>
      </c>
    </row>
    <row r="538" spans="1:24" ht="15.6">
      <c r="A538" s="6">
        <v>3747</v>
      </c>
      <c r="B538" s="7">
        <v>46121</v>
      </c>
      <c r="C538" s="8">
        <f>YEAR(SalesDataTable[[#This Row],[Order Date]])</f>
        <v>2026</v>
      </c>
      <c r="D538" s="9" t="str">
        <f>"Q" &amp;ROUNDUP(MONTH(SalesDataTable[[#This Row],[Order Date]]),0)</f>
        <v>Q4</v>
      </c>
      <c r="E538" s="9">
        <f>MONTH(SalesDataTable[[#This Row],[Order Date]])</f>
        <v>4</v>
      </c>
      <c r="F538" s="8" t="str">
        <f>TEXT(SalesDataTable[[#This Row],[Order Date]],"mmm")</f>
        <v>Apr</v>
      </c>
      <c r="G538" s="8" t="s">
        <v>20</v>
      </c>
      <c r="H538" s="8" t="s">
        <v>31</v>
      </c>
      <c r="I538" s="8" t="s">
        <v>19</v>
      </c>
      <c r="J538" s="8" t="s">
        <v>3</v>
      </c>
      <c r="K538" s="8" t="s">
        <v>23</v>
      </c>
      <c r="L538" s="8" t="s">
        <v>51</v>
      </c>
      <c r="M538" s="3">
        <v>2</v>
      </c>
      <c r="N538" s="10">
        <v>122.36</v>
      </c>
      <c r="O538" s="11">
        <v>0.05</v>
      </c>
      <c r="P538" s="10">
        <v>59.06</v>
      </c>
      <c r="Q538" s="10">
        <f t="shared" si="32"/>
        <v>232.48399999999998</v>
      </c>
      <c r="R538" s="10">
        <f t="shared" si="33"/>
        <v>118.12</v>
      </c>
      <c r="S538" s="10">
        <f t="shared" si="34"/>
        <v>114.36399999999998</v>
      </c>
      <c r="T538" s="2">
        <f t="shared" si="35"/>
        <v>0.49192202474148755</v>
      </c>
      <c r="U538" s="3">
        <f>YEAR(SalesDataTable[[#This Row],[Order Date]])</f>
        <v>2026</v>
      </c>
      <c r="V538" s="2" t="str">
        <f>"Q"&amp;ROUNDUP(MONTH(SalesDataTable[[#This Row],[Order Date]])/3,0)</f>
        <v>Q2</v>
      </c>
      <c r="W538" s="3">
        <f>MONTH(SalesDataTable[[#This Row],[Order Date]])</f>
        <v>4</v>
      </c>
      <c r="X538" s="2" t="str">
        <f>TEXT(SalesDataTable[[#This Row],[Order Date]],"mmm")</f>
        <v>Apr</v>
      </c>
    </row>
    <row r="539" spans="1:24" ht="15.6">
      <c r="A539" s="6">
        <v>3782</v>
      </c>
      <c r="B539" s="7">
        <v>46121</v>
      </c>
      <c r="C539" s="8">
        <f>YEAR(SalesDataTable[[#This Row],[Order Date]])</f>
        <v>2026</v>
      </c>
      <c r="D539" s="9" t="str">
        <f>"Q" &amp;ROUNDUP(MONTH(SalesDataTable[[#This Row],[Order Date]]),0)</f>
        <v>Q4</v>
      </c>
      <c r="E539" s="9">
        <f>MONTH(SalesDataTable[[#This Row],[Order Date]])</f>
        <v>4</v>
      </c>
      <c r="F539" s="8" t="str">
        <f>TEXT(SalesDataTable[[#This Row],[Order Date]],"mmm")</f>
        <v>Apr</v>
      </c>
      <c r="G539" s="8" t="s">
        <v>0</v>
      </c>
      <c r="H539" s="8" t="s">
        <v>1</v>
      </c>
      <c r="I539" s="8" t="s">
        <v>19</v>
      </c>
      <c r="J539" s="8" t="s">
        <v>3</v>
      </c>
      <c r="K539" s="8" t="s">
        <v>34</v>
      </c>
      <c r="L539" s="8" t="s">
        <v>35</v>
      </c>
      <c r="M539" s="3">
        <v>2</v>
      </c>
      <c r="N539" s="10">
        <v>39.68</v>
      </c>
      <c r="O539" s="11">
        <v>0.05</v>
      </c>
      <c r="P539" s="10">
        <v>14.98</v>
      </c>
      <c r="Q539" s="10">
        <f t="shared" si="32"/>
        <v>75.391999999999996</v>
      </c>
      <c r="R539" s="10">
        <f t="shared" si="33"/>
        <v>29.96</v>
      </c>
      <c r="S539" s="10">
        <f t="shared" si="34"/>
        <v>45.431999999999995</v>
      </c>
      <c r="T539" s="2">
        <f t="shared" si="35"/>
        <v>0.60261035653650252</v>
      </c>
      <c r="U539" s="3">
        <f>YEAR(SalesDataTable[[#This Row],[Order Date]])</f>
        <v>2026</v>
      </c>
      <c r="V539" s="2" t="str">
        <f>"Q"&amp;ROUNDUP(MONTH(SalesDataTable[[#This Row],[Order Date]])/3,0)</f>
        <v>Q2</v>
      </c>
      <c r="W539" s="3">
        <f>MONTH(SalesDataTable[[#This Row],[Order Date]])</f>
        <v>4</v>
      </c>
      <c r="X539" s="2" t="str">
        <f>TEXT(SalesDataTable[[#This Row],[Order Date]],"mmm")</f>
        <v>Apr</v>
      </c>
    </row>
    <row r="540" spans="1:24" ht="15.6">
      <c r="A540" s="6">
        <v>4344</v>
      </c>
      <c r="B540" s="7">
        <v>46121</v>
      </c>
      <c r="C540" s="8">
        <f>YEAR(SalesDataTable[[#This Row],[Order Date]])</f>
        <v>2026</v>
      </c>
      <c r="D540" s="9" t="str">
        <f>"Q" &amp;ROUNDUP(MONTH(SalesDataTable[[#This Row],[Order Date]]),0)</f>
        <v>Q4</v>
      </c>
      <c r="E540" s="9">
        <f>MONTH(SalesDataTable[[#This Row],[Order Date]])</f>
        <v>4</v>
      </c>
      <c r="F540" s="8" t="str">
        <f>TEXT(SalesDataTable[[#This Row],[Order Date]],"mmm")</f>
        <v>Apr</v>
      </c>
      <c r="G540" s="8" t="s">
        <v>11</v>
      </c>
      <c r="H540" s="8" t="s">
        <v>25</v>
      </c>
      <c r="I540" s="8" t="s">
        <v>19</v>
      </c>
      <c r="J540" s="8" t="s">
        <v>16</v>
      </c>
      <c r="K540" s="8" t="s">
        <v>23</v>
      </c>
      <c r="L540" s="8" t="s">
        <v>51</v>
      </c>
      <c r="M540" s="3">
        <v>3</v>
      </c>
      <c r="N540" s="10">
        <v>121.56</v>
      </c>
      <c r="O540" s="11">
        <v>0.15</v>
      </c>
      <c r="P540" s="10">
        <v>61.31</v>
      </c>
      <c r="Q540" s="10">
        <f t="shared" si="32"/>
        <v>309.97800000000001</v>
      </c>
      <c r="R540" s="10">
        <f t="shared" si="33"/>
        <v>183.93</v>
      </c>
      <c r="S540" s="10">
        <f t="shared" si="34"/>
        <v>126.048</v>
      </c>
      <c r="T540" s="2">
        <f t="shared" si="35"/>
        <v>0.40663530960261696</v>
      </c>
      <c r="U540" s="3">
        <f>YEAR(SalesDataTable[[#This Row],[Order Date]])</f>
        <v>2026</v>
      </c>
      <c r="V540" s="2" t="str">
        <f>"Q"&amp;ROUNDUP(MONTH(SalesDataTable[[#This Row],[Order Date]])/3,0)</f>
        <v>Q2</v>
      </c>
      <c r="W540" s="3">
        <f>MONTH(SalesDataTable[[#This Row],[Order Date]])</f>
        <v>4</v>
      </c>
      <c r="X540" s="2" t="str">
        <f>TEXT(SalesDataTable[[#This Row],[Order Date]],"mmm")</f>
        <v>Apr</v>
      </c>
    </row>
    <row r="541" spans="1:24" ht="15.6">
      <c r="A541" s="6">
        <v>4901</v>
      </c>
      <c r="B541" s="7">
        <v>46121</v>
      </c>
      <c r="C541" s="8">
        <f>YEAR(SalesDataTable[[#This Row],[Order Date]])</f>
        <v>2026</v>
      </c>
      <c r="D541" s="9" t="str">
        <f>"Q" &amp;ROUNDUP(MONTH(SalesDataTable[[#This Row],[Order Date]]),0)</f>
        <v>Q4</v>
      </c>
      <c r="E541" s="9">
        <f>MONTH(SalesDataTable[[#This Row],[Order Date]])</f>
        <v>4</v>
      </c>
      <c r="F541" s="8" t="str">
        <f>TEXT(SalesDataTable[[#This Row],[Order Date]],"mmm")</f>
        <v>Apr</v>
      </c>
      <c r="G541" s="8" t="s">
        <v>0</v>
      </c>
      <c r="H541" s="8" t="s">
        <v>1</v>
      </c>
      <c r="I541" s="8" t="s">
        <v>28</v>
      </c>
      <c r="J541" s="8" t="s">
        <v>13</v>
      </c>
      <c r="K541" s="8" t="s">
        <v>4</v>
      </c>
      <c r="L541" s="8" t="s">
        <v>5</v>
      </c>
      <c r="M541" s="3">
        <v>1</v>
      </c>
      <c r="N541" s="10">
        <v>80.19</v>
      </c>
      <c r="O541" s="11">
        <v>0.1</v>
      </c>
      <c r="P541" s="10">
        <v>42.15</v>
      </c>
      <c r="Q541" s="10">
        <f t="shared" si="32"/>
        <v>72.171000000000006</v>
      </c>
      <c r="R541" s="10">
        <f t="shared" si="33"/>
        <v>42.15</v>
      </c>
      <c r="S541" s="10">
        <f t="shared" si="34"/>
        <v>30.021000000000008</v>
      </c>
      <c r="T541" s="2">
        <f t="shared" si="35"/>
        <v>0.4159704036247247</v>
      </c>
      <c r="U541" s="3">
        <f>YEAR(SalesDataTable[[#This Row],[Order Date]])</f>
        <v>2026</v>
      </c>
      <c r="V541" s="2" t="str">
        <f>"Q"&amp;ROUNDUP(MONTH(SalesDataTable[[#This Row],[Order Date]])/3,0)</f>
        <v>Q2</v>
      </c>
      <c r="W541" s="3">
        <f>MONTH(SalesDataTable[[#This Row],[Order Date]])</f>
        <v>4</v>
      </c>
      <c r="X541" s="2" t="str">
        <f>TEXT(SalesDataTable[[#This Row],[Order Date]],"mmm")</f>
        <v>Apr</v>
      </c>
    </row>
    <row r="542" spans="1:24" ht="15.6">
      <c r="A542" s="6">
        <v>4969</v>
      </c>
      <c r="B542" s="7">
        <v>46121</v>
      </c>
      <c r="C542" s="8">
        <f>YEAR(SalesDataTable[[#This Row],[Order Date]])</f>
        <v>2026</v>
      </c>
      <c r="D542" s="9" t="str">
        <f>"Q" &amp;ROUNDUP(MONTH(SalesDataTable[[#This Row],[Order Date]]),0)</f>
        <v>Q4</v>
      </c>
      <c r="E542" s="9">
        <f>MONTH(SalesDataTable[[#This Row],[Order Date]])</f>
        <v>4</v>
      </c>
      <c r="F542" s="8" t="str">
        <f>TEXT(SalesDataTable[[#This Row],[Order Date]],"mmm")</f>
        <v>Apr</v>
      </c>
      <c r="G542" s="8" t="s">
        <v>20</v>
      </c>
      <c r="H542" s="8" t="s">
        <v>31</v>
      </c>
      <c r="I542" s="8" t="s">
        <v>28</v>
      </c>
      <c r="J542" s="8" t="s">
        <v>16</v>
      </c>
      <c r="K542" s="8" t="s">
        <v>4</v>
      </c>
      <c r="L542" s="8" t="s">
        <v>5</v>
      </c>
      <c r="M542" s="3">
        <v>2</v>
      </c>
      <c r="N542" s="10">
        <v>81.14</v>
      </c>
      <c r="O542" s="11">
        <v>0</v>
      </c>
      <c r="P542" s="10">
        <v>43.43</v>
      </c>
      <c r="Q542" s="10">
        <f t="shared" si="32"/>
        <v>162.28</v>
      </c>
      <c r="R542" s="10">
        <f t="shared" si="33"/>
        <v>86.86</v>
      </c>
      <c r="S542" s="10">
        <f t="shared" si="34"/>
        <v>75.42</v>
      </c>
      <c r="T542" s="2">
        <f t="shared" si="35"/>
        <v>0.46475228000985952</v>
      </c>
      <c r="U542" s="3">
        <f>YEAR(SalesDataTable[[#This Row],[Order Date]])</f>
        <v>2026</v>
      </c>
      <c r="V542" s="2" t="str">
        <f>"Q"&amp;ROUNDUP(MONTH(SalesDataTable[[#This Row],[Order Date]])/3,0)</f>
        <v>Q2</v>
      </c>
      <c r="W542" s="3">
        <f>MONTH(SalesDataTable[[#This Row],[Order Date]])</f>
        <v>4</v>
      </c>
      <c r="X542" s="2" t="str">
        <f>TEXT(SalesDataTable[[#This Row],[Order Date]],"mmm")</f>
        <v>Apr</v>
      </c>
    </row>
    <row r="543" spans="1:24" ht="15.6">
      <c r="A543" s="6">
        <v>673</v>
      </c>
      <c r="B543" s="7">
        <v>46122</v>
      </c>
      <c r="C543" s="8">
        <f>YEAR(SalesDataTable[[#This Row],[Order Date]])</f>
        <v>2026</v>
      </c>
      <c r="D543" s="9" t="str">
        <f>"Q" &amp;ROUNDUP(MONTH(SalesDataTable[[#This Row],[Order Date]]),0)</f>
        <v>Q4</v>
      </c>
      <c r="E543" s="9">
        <f>MONTH(SalesDataTable[[#This Row],[Order Date]])</f>
        <v>4</v>
      </c>
      <c r="F543" s="8" t="str">
        <f>TEXT(SalesDataTable[[#This Row],[Order Date]],"mmm")</f>
        <v>Apr</v>
      </c>
      <c r="G543" s="8" t="s">
        <v>20</v>
      </c>
      <c r="H543" s="8" t="s">
        <v>33</v>
      </c>
      <c r="I543" s="8" t="s">
        <v>19</v>
      </c>
      <c r="J543" s="8" t="s">
        <v>13</v>
      </c>
      <c r="K543" s="8" t="s">
        <v>23</v>
      </c>
      <c r="L543" s="8" t="s">
        <v>29</v>
      </c>
      <c r="M543" s="3">
        <v>2</v>
      </c>
      <c r="N543" s="10">
        <v>191.11</v>
      </c>
      <c r="O543" s="11">
        <v>0</v>
      </c>
      <c r="P543" s="10">
        <v>103.58</v>
      </c>
      <c r="Q543" s="10">
        <f t="shared" si="32"/>
        <v>382.22</v>
      </c>
      <c r="R543" s="10">
        <f t="shared" si="33"/>
        <v>207.16</v>
      </c>
      <c r="S543" s="10">
        <f t="shared" si="34"/>
        <v>175.06000000000003</v>
      </c>
      <c r="T543" s="2">
        <f t="shared" si="35"/>
        <v>0.45800847679346979</v>
      </c>
      <c r="U543" s="3">
        <f>YEAR(SalesDataTable[[#This Row],[Order Date]])</f>
        <v>2026</v>
      </c>
      <c r="V543" s="2" t="str">
        <f>"Q"&amp;ROUNDUP(MONTH(SalesDataTable[[#This Row],[Order Date]])/3,0)</f>
        <v>Q2</v>
      </c>
      <c r="W543" s="3">
        <f>MONTH(SalesDataTable[[#This Row],[Order Date]])</f>
        <v>4</v>
      </c>
      <c r="X543" s="2" t="str">
        <f>TEXT(SalesDataTable[[#This Row],[Order Date]],"mmm")</f>
        <v>Apr</v>
      </c>
    </row>
    <row r="544" spans="1:24" ht="15.6">
      <c r="A544" s="6">
        <v>888</v>
      </c>
      <c r="B544" s="7">
        <v>46122</v>
      </c>
      <c r="C544" s="8">
        <f>YEAR(SalesDataTable[[#This Row],[Order Date]])</f>
        <v>2026</v>
      </c>
      <c r="D544" s="9" t="str">
        <f>"Q" &amp;ROUNDUP(MONTH(SalesDataTable[[#This Row],[Order Date]]),0)</f>
        <v>Q4</v>
      </c>
      <c r="E544" s="9">
        <f>MONTH(SalesDataTable[[#This Row],[Order Date]])</f>
        <v>4</v>
      </c>
      <c r="F544" s="8" t="str">
        <f>TEXT(SalesDataTable[[#This Row],[Order Date]],"mmm")</f>
        <v>Apr</v>
      </c>
      <c r="G544" s="8" t="s">
        <v>20</v>
      </c>
      <c r="H544" s="8" t="s">
        <v>31</v>
      </c>
      <c r="I544" s="8" t="s">
        <v>19</v>
      </c>
      <c r="J544" s="8" t="s">
        <v>13</v>
      </c>
      <c r="K544" s="8" t="s">
        <v>4</v>
      </c>
      <c r="L544" s="8" t="s">
        <v>26</v>
      </c>
      <c r="M544" s="3">
        <v>2</v>
      </c>
      <c r="N544" s="10">
        <v>40.58</v>
      </c>
      <c r="O544" s="11">
        <v>0.05</v>
      </c>
      <c r="P544" s="10">
        <v>17.149999999999999</v>
      </c>
      <c r="Q544" s="10">
        <f t="shared" si="32"/>
        <v>77.10199999999999</v>
      </c>
      <c r="R544" s="10">
        <f t="shared" si="33"/>
        <v>34.299999999999997</v>
      </c>
      <c r="S544" s="10">
        <f t="shared" si="34"/>
        <v>42.801999999999992</v>
      </c>
      <c r="T544" s="2">
        <f t="shared" si="35"/>
        <v>0.55513475655625011</v>
      </c>
      <c r="U544" s="3">
        <f>YEAR(SalesDataTable[[#This Row],[Order Date]])</f>
        <v>2026</v>
      </c>
      <c r="V544" s="2" t="str">
        <f>"Q"&amp;ROUNDUP(MONTH(SalesDataTable[[#This Row],[Order Date]])/3,0)</f>
        <v>Q2</v>
      </c>
      <c r="W544" s="3">
        <f>MONTH(SalesDataTable[[#This Row],[Order Date]])</f>
        <v>4</v>
      </c>
      <c r="X544" s="2" t="str">
        <f>TEXT(SalesDataTable[[#This Row],[Order Date]],"mmm")</f>
        <v>Apr</v>
      </c>
    </row>
    <row r="545" spans="1:24" ht="15.6">
      <c r="A545" s="6">
        <v>1541</v>
      </c>
      <c r="B545" s="7">
        <v>46122</v>
      </c>
      <c r="C545" s="8">
        <f>YEAR(SalesDataTable[[#This Row],[Order Date]])</f>
        <v>2026</v>
      </c>
      <c r="D545" s="9" t="str">
        <f>"Q" &amp;ROUNDUP(MONTH(SalesDataTable[[#This Row],[Order Date]]),0)</f>
        <v>Q4</v>
      </c>
      <c r="E545" s="9">
        <f>MONTH(SalesDataTable[[#This Row],[Order Date]])</f>
        <v>4</v>
      </c>
      <c r="F545" s="8" t="str">
        <f>TEXT(SalesDataTable[[#This Row],[Order Date]],"mmm")</f>
        <v>Apr</v>
      </c>
      <c r="G545" s="8" t="s">
        <v>0</v>
      </c>
      <c r="H545" s="8" t="s">
        <v>50</v>
      </c>
      <c r="I545" s="8" t="s">
        <v>28</v>
      </c>
      <c r="J545" s="8" t="s">
        <v>3</v>
      </c>
      <c r="K545" s="8" t="s">
        <v>23</v>
      </c>
      <c r="L545" s="8" t="s">
        <v>40</v>
      </c>
      <c r="M545" s="3">
        <v>1</v>
      </c>
      <c r="N545" s="10">
        <v>83.44</v>
      </c>
      <c r="O545" s="11">
        <v>0</v>
      </c>
      <c r="P545" s="10">
        <v>40.299999999999997</v>
      </c>
      <c r="Q545" s="10">
        <f t="shared" si="32"/>
        <v>83.44</v>
      </c>
      <c r="R545" s="10">
        <f t="shared" si="33"/>
        <v>40.299999999999997</v>
      </c>
      <c r="S545" s="10">
        <f t="shared" si="34"/>
        <v>43.14</v>
      </c>
      <c r="T545" s="2">
        <f t="shared" si="35"/>
        <v>0.51701821668264625</v>
      </c>
      <c r="U545" s="3">
        <f>YEAR(SalesDataTable[[#This Row],[Order Date]])</f>
        <v>2026</v>
      </c>
      <c r="V545" s="2" t="str">
        <f>"Q"&amp;ROUNDUP(MONTH(SalesDataTable[[#This Row],[Order Date]])/3,0)</f>
        <v>Q2</v>
      </c>
      <c r="W545" s="3">
        <f>MONTH(SalesDataTable[[#This Row],[Order Date]])</f>
        <v>4</v>
      </c>
      <c r="X545" s="2" t="str">
        <f>TEXT(SalesDataTable[[#This Row],[Order Date]],"mmm")</f>
        <v>Apr</v>
      </c>
    </row>
    <row r="546" spans="1:24" ht="15.6">
      <c r="A546" s="6">
        <v>1881</v>
      </c>
      <c r="B546" s="7">
        <v>46122</v>
      </c>
      <c r="C546" s="8">
        <f>YEAR(SalesDataTable[[#This Row],[Order Date]])</f>
        <v>2026</v>
      </c>
      <c r="D546" s="9" t="str">
        <f>"Q" &amp;ROUNDUP(MONTH(SalesDataTable[[#This Row],[Order Date]]),0)</f>
        <v>Q4</v>
      </c>
      <c r="E546" s="9">
        <f>MONTH(SalesDataTable[[#This Row],[Order Date]])</f>
        <v>4</v>
      </c>
      <c r="F546" s="8" t="str">
        <f>TEXT(SalesDataTable[[#This Row],[Order Date]],"mmm")</f>
        <v>Apr</v>
      </c>
      <c r="G546" s="8" t="s">
        <v>20</v>
      </c>
      <c r="H546" s="8" t="s">
        <v>31</v>
      </c>
      <c r="I546" s="8" t="s">
        <v>28</v>
      </c>
      <c r="J546" s="8" t="s">
        <v>13</v>
      </c>
      <c r="K546" s="8" t="s">
        <v>34</v>
      </c>
      <c r="L546" s="8" t="s">
        <v>45</v>
      </c>
      <c r="M546" s="3">
        <v>1</v>
      </c>
      <c r="N546" s="10">
        <v>49.61</v>
      </c>
      <c r="O546" s="11">
        <v>0</v>
      </c>
      <c r="P546" s="10">
        <v>21.92</v>
      </c>
      <c r="Q546" s="10">
        <f t="shared" si="32"/>
        <v>49.61</v>
      </c>
      <c r="R546" s="10">
        <f t="shared" si="33"/>
        <v>21.92</v>
      </c>
      <c r="S546" s="10">
        <f t="shared" si="34"/>
        <v>27.689999999999998</v>
      </c>
      <c r="T546" s="2">
        <f t="shared" si="35"/>
        <v>0.55815359806490628</v>
      </c>
      <c r="U546" s="3">
        <f>YEAR(SalesDataTable[[#This Row],[Order Date]])</f>
        <v>2026</v>
      </c>
      <c r="V546" s="2" t="str">
        <f>"Q"&amp;ROUNDUP(MONTH(SalesDataTable[[#This Row],[Order Date]])/3,0)</f>
        <v>Q2</v>
      </c>
      <c r="W546" s="3">
        <f>MONTH(SalesDataTable[[#This Row],[Order Date]])</f>
        <v>4</v>
      </c>
      <c r="X546" s="2" t="str">
        <f>TEXT(SalesDataTable[[#This Row],[Order Date]],"mmm")</f>
        <v>Apr</v>
      </c>
    </row>
    <row r="547" spans="1:24" ht="15.6">
      <c r="A547" s="6">
        <v>2007</v>
      </c>
      <c r="B547" s="7">
        <v>46122</v>
      </c>
      <c r="C547" s="8">
        <f>YEAR(SalesDataTable[[#This Row],[Order Date]])</f>
        <v>2026</v>
      </c>
      <c r="D547" s="9" t="str">
        <f>"Q" &amp;ROUNDUP(MONTH(SalesDataTable[[#This Row],[Order Date]]),0)</f>
        <v>Q4</v>
      </c>
      <c r="E547" s="9">
        <f>MONTH(SalesDataTable[[#This Row],[Order Date]])</f>
        <v>4</v>
      </c>
      <c r="F547" s="8" t="str">
        <f>TEXT(SalesDataTable[[#This Row],[Order Date]],"mmm")</f>
        <v>Apr</v>
      </c>
      <c r="G547" s="8" t="s">
        <v>20</v>
      </c>
      <c r="H547" s="8" t="s">
        <v>33</v>
      </c>
      <c r="I547" s="8" t="s">
        <v>2</v>
      </c>
      <c r="J547" s="8" t="s">
        <v>3</v>
      </c>
      <c r="K547" s="8" t="s">
        <v>34</v>
      </c>
      <c r="L547" s="8" t="s">
        <v>38</v>
      </c>
      <c r="M547" s="3">
        <v>2</v>
      </c>
      <c r="N547" s="10">
        <v>123.31</v>
      </c>
      <c r="O547" s="11">
        <v>0</v>
      </c>
      <c r="P547" s="10">
        <v>69.239999999999995</v>
      </c>
      <c r="Q547" s="10">
        <f t="shared" si="32"/>
        <v>246.62</v>
      </c>
      <c r="R547" s="10">
        <f t="shared" si="33"/>
        <v>138.47999999999999</v>
      </c>
      <c r="S547" s="10">
        <f t="shared" si="34"/>
        <v>108.14000000000001</v>
      </c>
      <c r="T547" s="2">
        <f t="shared" si="35"/>
        <v>0.43848836266320662</v>
      </c>
      <c r="U547" s="3">
        <f>YEAR(SalesDataTable[[#This Row],[Order Date]])</f>
        <v>2026</v>
      </c>
      <c r="V547" s="2" t="str">
        <f>"Q"&amp;ROUNDUP(MONTH(SalesDataTable[[#This Row],[Order Date]])/3,0)</f>
        <v>Q2</v>
      </c>
      <c r="W547" s="3">
        <f>MONTH(SalesDataTable[[#This Row],[Order Date]])</f>
        <v>4</v>
      </c>
      <c r="X547" s="2" t="str">
        <f>TEXT(SalesDataTable[[#This Row],[Order Date]],"mmm")</f>
        <v>Apr</v>
      </c>
    </row>
    <row r="548" spans="1:24" ht="15.6">
      <c r="A548" s="6">
        <v>2312</v>
      </c>
      <c r="B548" s="7">
        <v>46122</v>
      </c>
      <c r="C548" s="8">
        <f>YEAR(SalesDataTable[[#This Row],[Order Date]])</f>
        <v>2026</v>
      </c>
      <c r="D548" s="9" t="str">
        <f>"Q" &amp;ROUNDUP(MONTH(SalesDataTable[[#This Row],[Order Date]]),0)</f>
        <v>Q4</v>
      </c>
      <c r="E548" s="9">
        <f>MONTH(SalesDataTable[[#This Row],[Order Date]])</f>
        <v>4</v>
      </c>
      <c r="F548" s="8" t="str">
        <f>TEXT(SalesDataTable[[#This Row],[Order Date]],"mmm")</f>
        <v>Apr</v>
      </c>
      <c r="G548" s="8" t="s">
        <v>0</v>
      </c>
      <c r="H548" s="8" t="s">
        <v>50</v>
      </c>
      <c r="I548" s="8" t="s">
        <v>19</v>
      </c>
      <c r="J548" s="8" t="s">
        <v>13</v>
      </c>
      <c r="K548" s="8" t="s">
        <v>9</v>
      </c>
      <c r="L548" s="8" t="s">
        <v>10</v>
      </c>
      <c r="M548" s="3">
        <v>1</v>
      </c>
      <c r="N548" s="10">
        <v>93.35</v>
      </c>
      <c r="O548" s="11">
        <v>0.1</v>
      </c>
      <c r="P548" s="10">
        <v>45.54</v>
      </c>
      <c r="Q548" s="10">
        <f t="shared" si="32"/>
        <v>84.015000000000001</v>
      </c>
      <c r="R548" s="10">
        <f t="shared" si="33"/>
        <v>45.54</v>
      </c>
      <c r="S548" s="10">
        <f t="shared" si="34"/>
        <v>38.475000000000001</v>
      </c>
      <c r="T548" s="2">
        <f t="shared" si="35"/>
        <v>0.45795393679700053</v>
      </c>
      <c r="U548" s="3">
        <f>YEAR(SalesDataTable[[#This Row],[Order Date]])</f>
        <v>2026</v>
      </c>
      <c r="V548" s="2" t="str">
        <f>"Q"&amp;ROUNDUP(MONTH(SalesDataTable[[#This Row],[Order Date]])/3,0)</f>
        <v>Q2</v>
      </c>
      <c r="W548" s="3">
        <f>MONTH(SalesDataTable[[#This Row],[Order Date]])</f>
        <v>4</v>
      </c>
      <c r="X548" s="2" t="str">
        <f>TEXT(SalesDataTable[[#This Row],[Order Date]],"mmm")</f>
        <v>Apr</v>
      </c>
    </row>
    <row r="549" spans="1:24" ht="15.6">
      <c r="A549" s="6">
        <v>4493</v>
      </c>
      <c r="B549" s="7">
        <v>46122</v>
      </c>
      <c r="C549" s="8">
        <f>YEAR(SalesDataTable[[#This Row],[Order Date]])</f>
        <v>2026</v>
      </c>
      <c r="D549" s="9" t="str">
        <f>"Q" &amp;ROUNDUP(MONTH(SalesDataTable[[#This Row],[Order Date]]),0)</f>
        <v>Q4</v>
      </c>
      <c r="E549" s="9">
        <f>MONTH(SalesDataTable[[#This Row],[Order Date]])</f>
        <v>4</v>
      </c>
      <c r="F549" s="8" t="str">
        <f>TEXT(SalesDataTable[[#This Row],[Order Date]],"mmm")</f>
        <v>Apr</v>
      </c>
      <c r="G549" s="8" t="s">
        <v>0</v>
      </c>
      <c r="H549" s="8" t="s">
        <v>1</v>
      </c>
      <c r="I549" s="8" t="s">
        <v>8</v>
      </c>
      <c r="J549" s="8" t="s">
        <v>16</v>
      </c>
      <c r="K549" s="8" t="s">
        <v>9</v>
      </c>
      <c r="L549" s="8" t="s">
        <v>10</v>
      </c>
      <c r="M549" s="3">
        <v>5</v>
      </c>
      <c r="N549" s="10">
        <v>92.63</v>
      </c>
      <c r="O549" s="11">
        <v>0.15</v>
      </c>
      <c r="P549" s="10">
        <v>46.33</v>
      </c>
      <c r="Q549" s="10">
        <f t="shared" si="32"/>
        <v>393.67749999999995</v>
      </c>
      <c r="R549" s="10">
        <f t="shared" si="33"/>
        <v>231.64999999999998</v>
      </c>
      <c r="S549" s="10">
        <f t="shared" si="34"/>
        <v>162.02749999999997</v>
      </c>
      <c r="T549" s="2">
        <f t="shared" si="35"/>
        <v>0.41157419461361139</v>
      </c>
      <c r="U549" s="3">
        <f>YEAR(SalesDataTable[[#This Row],[Order Date]])</f>
        <v>2026</v>
      </c>
      <c r="V549" s="2" t="str">
        <f>"Q"&amp;ROUNDUP(MONTH(SalesDataTable[[#This Row],[Order Date]])/3,0)</f>
        <v>Q2</v>
      </c>
      <c r="W549" s="3">
        <f>MONTH(SalesDataTable[[#This Row],[Order Date]])</f>
        <v>4</v>
      </c>
      <c r="X549" s="2" t="str">
        <f>TEXT(SalesDataTable[[#This Row],[Order Date]],"mmm")</f>
        <v>Apr</v>
      </c>
    </row>
    <row r="550" spans="1:24" ht="15.6">
      <c r="A550" s="6">
        <v>2072</v>
      </c>
      <c r="B550" s="7">
        <v>46123</v>
      </c>
      <c r="C550" s="8">
        <f>YEAR(SalesDataTable[[#This Row],[Order Date]])</f>
        <v>2026</v>
      </c>
      <c r="D550" s="9" t="str">
        <f>"Q" &amp;ROUNDUP(MONTH(SalesDataTable[[#This Row],[Order Date]]),0)</f>
        <v>Q4</v>
      </c>
      <c r="E550" s="9">
        <f>MONTH(SalesDataTable[[#This Row],[Order Date]])</f>
        <v>4</v>
      </c>
      <c r="F550" s="8" t="str">
        <f>TEXT(SalesDataTable[[#This Row],[Order Date]],"mmm")</f>
        <v>Apr</v>
      </c>
      <c r="G550" s="8" t="s">
        <v>0</v>
      </c>
      <c r="H550" s="8" t="s">
        <v>36</v>
      </c>
      <c r="I550" s="8" t="s">
        <v>2</v>
      </c>
      <c r="J550" s="8" t="s">
        <v>13</v>
      </c>
      <c r="K550" s="8" t="s">
        <v>23</v>
      </c>
      <c r="L550" s="8" t="s">
        <v>51</v>
      </c>
      <c r="M550" s="3">
        <v>4</v>
      </c>
      <c r="N550" s="10">
        <v>124.87</v>
      </c>
      <c r="O550" s="11">
        <v>0.1</v>
      </c>
      <c r="P550" s="10">
        <v>62.03</v>
      </c>
      <c r="Q550" s="10">
        <f t="shared" si="32"/>
        <v>449.53200000000004</v>
      </c>
      <c r="R550" s="10">
        <f t="shared" si="33"/>
        <v>248.12</v>
      </c>
      <c r="S550" s="10">
        <f t="shared" si="34"/>
        <v>201.41200000000003</v>
      </c>
      <c r="T550" s="2">
        <f t="shared" si="35"/>
        <v>0.44804819234225823</v>
      </c>
      <c r="U550" s="3">
        <f>YEAR(SalesDataTable[[#This Row],[Order Date]])</f>
        <v>2026</v>
      </c>
      <c r="V550" s="2" t="str">
        <f>"Q"&amp;ROUNDUP(MONTH(SalesDataTable[[#This Row],[Order Date]])/3,0)</f>
        <v>Q2</v>
      </c>
      <c r="W550" s="3">
        <f>MONTH(SalesDataTable[[#This Row],[Order Date]])</f>
        <v>4</v>
      </c>
      <c r="X550" s="2" t="str">
        <f>TEXT(SalesDataTable[[#This Row],[Order Date]],"mmm")</f>
        <v>Apr</v>
      </c>
    </row>
    <row r="551" spans="1:24" ht="15.6">
      <c r="A551" s="6">
        <v>2142</v>
      </c>
      <c r="B551" s="7">
        <v>46123</v>
      </c>
      <c r="C551" s="8">
        <f>YEAR(SalesDataTable[[#This Row],[Order Date]])</f>
        <v>2026</v>
      </c>
      <c r="D551" s="9" t="str">
        <f>"Q" &amp;ROUNDUP(MONTH(SalesDataTable[[#This Row],[Order Date]]),0)</f>
        <v>Q4</v>
      </c>
      <c r="E551" s="9">
        <f>MONTH(SalesDataTable[[#This Row],[Order Date]])</f>
        <v>4</v>
      </c>
      <c r="F551" s="8" t="str">
        <f>TEXT(SalesDataTable[[#This Row],[Order Date]],"mmm")</f>
        <v>Apr</v>
      </c>
      <c r="G551" s="8" t="s">
        <v>20</v>
      </c>
      <c r="H551" s="8" t="s">
        <v>21</v>
      </c>
      <c r="I551" s="8" t="s">
        <v>28</v>
      </c>
      <c r="J551" s="8" t="s">
        <v>13</v>
      </c>
      <c r="K551" s="8" t="s">
        <v>23</v>
      </c>
      <c r="L551" s="8" t="s">
        <v>24</v>
      </c>
      <c r="M551" s="3">
        <v>1</v>
      </c>
      <c r="N551" s="10">
        <v>339.64</v>
      </c>
      <c r="O551" s="11">
        <v>0.1</v>
      </c>
      <c r="P551" s="10">
        <v>195.81</v>
      </c>
      <c r="Q551" s="10">
        <f t="shared" si="32"/>
        <v>305.67599999999999</v>
      </c>
      <c r="R551" s="10">
        <f t="shared" si="33"/>
        <v>195.81</v>
      </c>
      <c r="S551" s="10">
        <f t="shared" si="34"/>
        <v>109.86599999999999</v>
      </c>
      <c r="T551" s="2">
        <f t="shared" si="35"/>
        <v>0.35941977780394924</v>
      </c>
      <c r="U551" s="3">
        <f>YEAR(SalesDataTable[[#This Row],[Order Date]])</f>
        <v>2026</v>
      </c>
      <c r="V551" s="2" t="str">
        <f>"Q"&amp;ROUNDUP(MONTH(SalesDataTable[[#This Row],[Order Date]])/3,0)</f>
        <v>Q2</v>
      </c>
      <c r="W551" s="3">
        <f>MONTH(SalesDataTable[[#This Row],[Order Date]])</f>
        <v>4</v>
      </c>
      <c r="X551" s="2" t="str">
        <f>TEXT(SalesDataTable[[#This Row],[Order Date]],"mmm")</f>
        <v>Apr</v>
      </c>
    </row>
    <row r="552" spans="1:24" ht="15.6">
      <c r="A552" s="6">
        <v>2911</v>
      </c>
      <c r="B552" s="7">
        <v>46123</v>
      </c>
      <c r="C552" s="8">
        <f>YEAR(SalesDataTable[[#This Row],[Order Date]])</f>
        <v>2026</v>
      </c>
      <c r="D552" s="9" t="str">
        <f>"Q" &amp;ROUNDUP(MONTH(SalesDataTable[[#This Row],[Order Date]]),0)</f>
        <v>Q4</v>
      </c>
      <c r="E552" s="9">
        <f>MONTH(SalesDataTable[[#This Row],[Order Date]])</f>
        <v>4</v>
      </c>
      <c r="F552" s="8" t="str">
        <f>TEXT(SalesDataTable[[#This Row],[Order Date]],"mmm")</f>
        <v>Apr</v>
      </c>
      <c r="G552" s="8" t="s">
        <v>11</v>
      </c>
      <c r="H552" s="8" t="s">
        <v>12</v>
      </c>
      <c r="I552" s="8" t="s">
        <v>19</v>
      </c>
      <c r="J552" s="8" t="s">
        <v>13</v>
      </c>
      <c r="K552" s="8" t="s">
        <v>4</v>
      </c>
      <c r="L552" s="8" t="s">
        <v>22</v>
      </c>
      <c r="M552" s="3">
        <v>1</v>
      </c>
      <c r="N552" s="10">
        <v>50.86</v>
      </c>
      <c r="O552" s="11">
        <v>0.05</v>
      </c>
      <c r="P552" s="10">
        <v>22.1</v>
      </c>
      <c r="Q552" s="10">
        <f t="shared" si="32"/>
        <v>48.317</v>
      </c>
      <c r="R552" s="10">
        <f t="shared" si="33"/>
        <v>22.1</v>
      </c>
      <c r="S552" s="10">
        <f t="shared" si="34"/>
        <v>26.216999999999999</v>
      </c>
      <c r="T552" s="2">
        <f t="shared" si="35"/>
        <v>0.54260405240391574</v>
      </c>
      <c r="U552" s="3">
        <f>YEAR(SalesDataTable[[#This Row],[Order Date]])</f>
        <v>2026</v>
      </c>
      <c r="V552" s="2" t="str">
        <f>"Q"&amp;ROUNDUP(MONTH(SalesDataTable[[#This Row],[Order Date]])/3,0)</f>
        <v>Q2</v>
      </c>
      <c r="W552" s="3">
        <f>MONTH(SalesDataTable[[#This Row],[Order Date]])</f>
        <v>4</v>
      </c>
      <c r="X552" s="2" t="str">
        <f>TEXT(SalesDataTable[[#This Row],[Order Date]],"mmm")</f>
        <v>Apr</v>
      </c>
    </row>
    <row r="553" spans="1:24" ht="15.6">
      <c r="A553" s="6">
        <v>4276</v>
      </c>
      <c r="B553" s="7">
        <v>46123</v>
      </c>
      <c r="C553" s="8">
        <f>YEAR(SalesDataTable[[#This Row],[Order Date]])</f>
        <v>2026</v>
      </c>
      <c r="D553" s="9" t="str">
        <f>"Q" &amp;ROUNDUP(MONTH(SalesDataTable[[#This Row],[Order Date]]),0)</f>
        <v>Q4</v>
      </c>
      <c r="E553" s="9">
        <f>MONTH(SalesDataTable[[#This Row],[Order Date]])</f>
        <v>4</v>
      </c>
      <c r="F553" s="8" t="str">
        <f>TEXT(SalesDataTable[[#This Row],[Order Date]],"mmm")</f>
        <v>Apr</v>
      </c>
      <c r="G553" s="8" t="s">
        <v>20</v>
      </c>
      <c r="H553" s="8" t="s">
        <v>33</v>
      </c>
      <c r="I553" s="8" t="s">
        <v>2</v>
      </c>
      <c r="J553" s="8" t="s">
        <v>13</v>
      </c>
      <c r="K553" s="8" t="s">
        <v>14</v>
      </c>
      <c r="L553" s="8" t="s">
        <v>48</v>
      </c>
      <c r="M553" s="3">
        <v>2</v>
      </c>
      <c r="N553" s="10">
        <v>167.01</v>
      </c>
      <c r="O553" s="11">
        <v>0</v>
      </c>
      <c r="P553" s="10">
        <v>89.8</v>
      </c>
      <c r="Q553" s="10">
        <f t="shared" si="32"/>
        <v>334.02</v>
      </c>
      <c r="R553" s="10">
        <f t="shared" si="33"/>
        <v>179.6</v>
      </c>
      <c r="S553" s="10">
        <f t="shared" si="34"/>
        <v>154.41999999999999</v>
      </c>
      <c r="T553" s="2">
        <f t="shared" si="35"/>
        <v>0.46230764624872761</v>
      </c>
      <c r="U553" s="3">
        <f>YEAR(SalesDataTable[[#This Row],[Order Date]])</f>
        <v>2026</v>
      </c>
      <c r="V553" s="2" t="str">
        <f>"Q"&amp;ROUNDUP(MONTH(SalesDataTable[[#This Row],[Order Date]])/3,0)</f>
        <v>Q2</v>
      </c>
      <c r="W553" s="3">
        <f>MONTH(SalesDataTable[[#This Row],[Order Date]])</f>
        <v>4</v>
      </c>
      <c r="X553" s="2" t="str">
        <f>TEXT(SalesDataTable[[#This Row],[Order Date]],"mmm")</f>
        <v>Apr</v>
      </c>
    </row>
    <row r="554" spans="1:24" ht="15.6">
      <c r="A554" s="6">
        <v>5077</v>
      </c>
      <c r="B554" s="7">
        <v>46123</v>
      </c>
      <c r="C554" s="8">
        <f>YEAR(SalesDataTable[[#This Row],[Order Date]])</f>
        <v>2026</v>
      </c>
      <c r="D554" s="9" t="str">
        <f>"Q" &amp;ROUNDUP(MONTH(SalesDataTable[[#This Row],[Order Date]]),0)</f>
        <v>Q4</v>
      </c>
      <c r="E554" s="9">
        <f>MONTH(SalesDataTable[[#This Row],[Order Date]])</f>
        <v>4</v>
      </c>
      <c r="F554" s="8" t="str">
        <f>TEXT(SalesDataTable[[#This Row],[Order Date]],"mmm")</f>
        <v>Apr</v>
      </c>
      <c r="G554" s="8" t="s">
        <v>20</v>
      </c>
      <c r="H554" s="8" t="s">
        <v>33</v>
      </c>
      <c r="I554" s="8" t="s">
        <v>28</v>
      </c>
      <c r="J554" s="8" t="s">
        <v>3</v>
      </c>
      <c r="K554" s="8" t="s">
        <v>9</v>
      </c>
      <c r="L554" s="8" t="s">
        <v>10</v>
      </c>
      <c r="M554" s="3">
        <v>2</v>
      </c>
      <c r="N554" s="10">
        <v>92.63</v>
      </c>
      <c r="O554" s="11">
        <v>0.15</v>
      </c>
      <c r="P554" s="10">
        <v>44.96</v>
      </c>
      <c r="Q554" s="10">
        <f t="shared" si="32"/>
        <v>157.47099999999998</v>
      </c>
      <c r="R554" s="10">
        <f t="shared" si="33"/>
        <v>89.92</v>
      </c>
      <c r="S554" s="10">
        <f t="shared" si="34"/>
        <v>67.550999999999974</v>
      </c>
      <c r="T554" s="2">
        <f t="shared" si="35"/>
        <v>0.42897422382533917</v>
      </c>
      <c r="U554" s="3">
        <f>YEAR(SalesDataTable[[#This Row],[Order Date]])</f>
        <v>2026</v>
      </c>
      <c r="V554" s="2" t="str">
        <f>"Q"&amp;ROUNDUP(MONTH(SalesDataTable[[#This Row],[Order Date]])/3,0)</f>
        <v>Q2</v>
      </c>
      <c r="W554" s="3">
        <f>MONTH(SalesDataTable[[#This Row],[Order Date]])</f>
        <v>4</v>
      </c>
      <c r="X554" s="2" t="str">
        <f>TEXT(SalesDataTable[[#This Row],[Order Date]],"mmm")</f>
        <v>Apr</v>
      </c>
    </row>
    <row r="555" spans="1:24" ht="15.6">
      <c r="A555" s="6">
        <v>1259</v>
      </c>
      <c r="B555" s="7">
        <v>46124</v>
      </c>
      <c r="C555" s="8">
        <f>YEAR(SalesDataTable[[#This Row],[Order Date]])</f>
        <v>2026</v>
      </c>
      <c r="D555" s="9" t="str">
        <f>"Q" &amp;ROUNDUP(MONTH(SalesDataTable[[#This Row],[Order Date]]),0)</f>
        <v>Q4</v>
      </c>
      <c r="E555" s="9">
        <f>MONTH(SalesDataTable[[#This Row],[Order Date]])</f>
        <v>4</v>
      </c>
      <c r="F555" s="8" t="str">
        <f>TEXT(SalesDataTable[[#This Row],[Order Date]],"mmm")</f>
        <v>Apr</v>
      </c>
      <c r="G555" s="8" t="s">
        <v>6</v>
      </c>
      <c r="H555" s="8" t="s">
        <v>43</v>
      </c>
      <c r="I555" s="8" t="s">
        <v>28</v>
      </c>
      <c r="J555" s="8" t="s">
        <v>13</v>
      </c>
      <c r="K555" s="8" t="s">
        <v>9</v>
      </c>
      <c r="L555" s="8" t="s">
        <v>37</v>
      </c>
      <c r="M555" s="3">
        <v>2</v>
      </c>
      <c r="N555" s="10">
        <v>151.01</v>
      </c>
      <c r="O555" s="11">
        <v>0</v>
      </c>
      <c r="P555" s="10">
        <v>80.209999999999994</v>
      </c>
      <c r="Q555" s="10">
        <f t="shared" si="32"/>
        <v>302.02</v>
      </c>
      <c r="R555" s="10">
        <f t="shared" si="33"/>
        <v>160.41999999999999</v>
      </c>
      <c r="S555" s="10">
        <f t="shared" si="34"/>
        <v>141.6</v>
      </c>
      <c r="T555" s="2">
        <f t="shared" si="35"/>
        <v>0.4688431229719886</v>
      </c>
      <c r="U555" s="3">
        <f>YEAR(SalesDataTable[[#This Row],[Order Date]])</f>
        <v>2026</v>
      </c>
      <c r="V555" s="2" t="str">
        <f>"Q"&amp;ROUNDUP(MONTH(SalesDataTable[[#This Row],[Order Date]])/3,0)</f>
        <v>Q2</v>
      </c>
      <c r="W555" s="3">
        <f>MONTH(SalesDataTable[[#This Row],[Order Date]])</f>
        <v>4</v>
      </c>
      <c r="X555" s="2" t="str">
        <f>TEXT(SalesDataTable[[#This Row],[Order Date]],"mmm")</f>
        <v>Apr</v>
      </c>
    </row>
    <row r="556" spans="1:24" ht="15.6">
      <c r="A556" s="6">
        <v>1720</v>
      </c>
      <c r="B556" s="7">
        <v>46124</v>
      </c>
      <c r="C556" s="8">
        <f>YEAR(SalesDataTable[[#This Row],[Order Date]])</f>
        <v>2026</v>
      </c>
      <c r="D556" s="9" t="str">
        <f>"Q" &amp;ROUNDUP(MONTH(SalesDataTable[[#This Row],[Order Date]]),0)</f>
        <v>Q4</v>
      </c>
      <c r="E556" s="9">
        <f>MONTH(SalesDataTable[[#This Row],[Order Date]])</f>
        <v>4</v>
      </c>
      <c r="F556" s="8" t="str">
        <f>TEXT(SalesDataTable[[#This Row],[Order Date]],"mmm")</f>
        <v>Apr</v>
      </c>
      <c r="G556" s="8" t="s">
        <v>0</v>
      </c>
      <c r="H556" s="8" t="s">
        <v>50</v>
      </c>
      <c r="I556" s="8" t="s">
        <v>2</v>
      </c>
      <c r="J556" s="8" t="s">
        <v>13</v>
      </c>
      <c r="K556" s="8" t="s">
        <v>9</v>
      </c>
      <c r="L556" s="8" t="s">
        <v>10</v>
      </c>
      <c r="M556" s="3">
        <v>2</v>
      </c>
      <c r="N556" s="10">
        <v>92.07</v>
      </c>
      <c r="O556" s="11">
        <v>0</v>
      </c>
      <c r="P556" s="10">
        <v>44.1</v>
      </c>
      <c r="Q556" s="10">
        <f t="shared" si="32"/>
        <v>184.14</v>
      </c>
      <c r="R556" s="10">
        <f t="shared" si="33"/>
        <v>88.2</v>
      </c>
      <c r="S556" s="10">
        <f t="shared" si="34"/>
        <v>95.939999999999984</v>
      </c>
      <c r="T556" s="2">
        <f t="shared" si="35"/>
        <v>0.52101661779081132</v>
      </c>
      <c r="U556" s="3">
        <f>YEAR(SalesDataTable[[#This Row],[Order Date]])</f>
        <v>2026</v>
      </c>
      <c r="V556" s="2" t="str">
        <f>"Q"&amp;ROUNDUP(MONTH(SalesDataTable[[#This Row],[Order Date]])/3,0)</f>
        <v>Q2</v>
      </c>
      <c r="W556" s="3">
        <f>MONTH(SalesDataTable[[#This Row],[Order Date]])</f>
        <v>4</v>
      </c>
      <c r="X556" s="2" t="str">
        <f>TEXT(SalesDataTable[[#This Row],[Order Date]],"mmm")</f>
        <v>Apr</v>
      </c>
    </row>
    <row r="557" spans="1:24" ht="15.6">
      <c r="A557" s="6">
        <v>1975</v>
      </c>
      <c r="B557" s="7">
        <v>46124</v>
      </c>
      <c r="C557" s="8">
        <f>YEAR(SalesDataTable[[#This Row],[Order Date]])</f>
        <v>2026</v>
      </c>
      <c r="D557" s="9" t="str">
        <f>"Q" &amp;ROUNDUP(MONTH(SalesDataTable[[#This Row],[Order Date]]),0)</f>
        <v>Q4</v>
      </c>
      <c r="E557" s="9">
        <f>MONTH(SalesDataTable[[#This Row],[Order Date]])</f>
        <v>4</v>
      </c>
      <c r="F557" s="8" t="str">
        <f>TEXT(SalesDataTable[[#This Row],[Order Date]],"mmm")</f>
        <v>Apr</v>
      </c>
      <c r="G557" s="8" t="s">
        <v>0</v>
      </c>
      <c r="H557" s="8" t="s">
        <v>50</v>
      </c>
      <c r="I557" s="8" t="s">
        <v>2</v>
      </c>
      <c r="J557" s="8" t="s">
        <v>3</v>
      </c>
      <c r="K557" s="8" t="s">
        <v>34</v>
      </c>
      <c r="L557" s="8" t="s">
        <v>42</v>
      </c>
      <c r="M557" s="3">
        <v>1</v>
      </c>
      <c r="N557" s="10">
        <v>36.840000000000003</v>
      </c>
      <c r="O557" s="11">
        <v>0.1</v>
      </c>
      <c r="P557" s="10">
        <v>13.86</v>
      </c>
      <c r="Q557" s="10">
        <f t="shared" si="32"/>
        <v>33.156000000000006</v>
      </c>
      <c r="R557" s="10">
        <f t="shared" si="33"/>
        <v>13.86</v>
      </c>
      <c r="S557" s="10">
        <f t="shared" si="34"/>
        <v>19.296000000000006</v>
      </c>
      <c r="T557" s="2">
        <f t="shared" si="35"/>
        <v>0.58197611292073836</v>
      </c>
      <c r="U557" s="3">
        <f>YEAR(SalesDataTable[[#This Row],[Order Date]])</f>
        <v>2026</v>
      </c>
      <c r="V557" s="2" t="str">
        <f>"Q"&amp;ROUNDUP(MONTH(SalesDataTable[[#This Row],[Order Date]])/3,0)</f>
        <v>Q2</v>
      </c>
      <c r="W557" s="3">
        <f>MONTH(SalesDataTable[[#This Row],[Order Date]])</f>
        <v>4</v>
      </c>
      <c r="X557" s="2" t="str">
        <f>TEXT(SalesDataTable[[#This Row],[Order Date]],"mmm")</f>
        <v>Apr</v>
      </c>
    </row>
    <row r="558" spans="1:24" ht="15.6">
      <c r="A558" s="6">
        <v>2848</v>
      </c>
      <c r="B558" s="7">
        <v>46124</v>
      </c>
      <c r="C558" s="8">
        <f>YEAR(SalesDataTable[[#This Row],[Order Date]])</f>
        <v>2026</v>
      </c>
      <c r="D558" s="9" t="str">
        <f>"Q" &amp;ROUNDUP(MONTH(SalesDataTable[[#This Row],[Order Date]]),0)</f>
        <v>Q4</v>
      </c>
      <c r="E558" s="9">
        <f>MONTH(SalesDataTable[[#This Row],[Order Date]])</f>
        <v>4</v>
      </c>
      <c r="F558" s="8" t="str">
        <f>TEXT(SalesDataTable[[#This Row],[Order Date]],"mmm")</f>
        <v>Apr</v>
      </c>
      <c r="G558" s="8" t="s">
        <v>6</v>
      </c>
      <c r="H558" s="8" t="s">
        <v>27</v>
      </c>
      <c r="I558" s="8" t="s">
        <v>2</v>
      </c>
      <c r="J558" s="8" t="s">
        <v>13</v>
      </c>
      <c r="K558" s="8" t="s">
        <v>9</v>
      </c>
      <c r="L558" s="8" t="s">
        <v>46</v>
      </c>
      <c r="M558" s="3">
        <v>1</v>
      </c>
      <c r="N558" s="10">
        <v>71.64</v>
      </c>
      <c r="O558" s="11">
        <v>0.05</v>
      </c>
      <c r="P558" s="10">
        <v>32.729999999999997</v>
      </c>
      <c r="Q558" s="10">
        <f t="shared" si="32"/>
        <v>68.057999999999993</v>
      </c>
      <c r="R558" s="10">
        <f t="shared" si="33"/>
        <v>32.729999999999997</v>
      </c>
      <c r="S558" s="10">
        <f t="shared" si="34"/>
        <v>35.327999999999996</v>
      </c>
      <c r="T558" s="2">
        <f t="shared" si="35"/>
        <v>0.51908666137706072</v>
      </c>
      <c r="U558" s="3">
        <f>YEAR(SalesDataTable[[#This Row],[Order Date]])</f>
        <v>2026</v>
      </c>
      <c r="V558" s="2" t="str">
        <f>"Q"&amp;ROUNDUP(MONTH(SalesDataTable[[#This Row],[Order Date]])/3,0)</f>
        <v>Q2</v>
      </c>
      <c r="W558" s="3">
        <f>MONTH(SalesDataTable[[#This Row],[Order Date]])</f>
        <v>4</v>
      </c>
      <c r="X558" s="2" t="str">
        <f>TEXT(SalesDataTable[[#This Row],[Order Date]],"mmm")</f>
        <v>Apr</v>
      </c>
    </row>
    <row r="559" spans="1:24" ht="15.6">
      <c r="A559" s="6">
        <v>2979</v>
      </c>
      <c r="B559" s="7">
        <v>46124</v>
      </c>
      <c r="C559" s="8">
        <f>YEAR(SalesDataTable[[#This Row],[Order Date]])</f>
        <v>2026</v>
      </c>
      <c r="D559" s="9" t="str">
        <f>"Q" &amp;ROUNDUP(MONTH(SalesDataTable[[#This Row],[Order Date]]),0)</f>
        <v>Q4</v>
      </c>
      <c r="E559" s="9">
        <f>MONTH(SalesDataTable[[#This Row],[Order Date]])</f>
        <v>4</v>
      </c>
      <c r="F559" s="8" t="str">
        <f>TEXT(SalesDataTable[[#This Row],[Order Date]],"mmm")</f>
        <v>Apr</v>
      </c>
      <c r="G559" s="8" t="s">
        <v>6</v>
      </c>
      <c r="H559" s="8" t="s">
        <v>49</v>
      </c>
      <c r="I559" s="8" t="s">
        <v>2</v>
      </c>
      <c r="J559" s="8" t="s">
        <v>13</v>
      </c>
      <c r="K559" s="8" t="s">
        <v>34</v>
      </c>
      <c r="L559" s="8" t="s">
        <v>38</v>
      </c>
      <c r="M559" s="3">
        <v>1</v>
      </c>
      <c r="N559" s="10">
        <v>124.18</v>
      </c>
      <c r="O559" s="11">
        <v>0</v>
      </c>
      <c r="P559" s="10">
        <v>67.42</v>
      </c>
      <c r="Q559" s="10">
        <f t="shared" si="32"/>
        <v>124.18</v>
      </c>
      <c r="R559" s="10">
        <f t="shared" si="33"/>
        <v>67.42</v>
      </c>
      <c r="S559" s="10">
        <f t="shared" si="34"/>
        <v>56.760000000000005</v>
      </c>
      <c r="T559" s="2">
        <f t="shared" si="35"/>
        <v>0.45707843453052022</v>
      </c>
      <c r="U559" s="3">
        <f>YEAR(SalesDataTable[[#This Row],[Order Date]])</f>
        <v>2026</v>
      </c>
      <c r="V559" s="2" t="str">
        <f>"Q"&amp;ROUNDUP(MONTH(SalesDataTable[[#This Row],[Order Date]])/3,0)</f>
        <v>Q2</v>
      </c>
      <c r="W559" s="3">
        <f>MONTH(SalesDataTable[[#This Row],[Order Date]])</f>
        <v>4</v>
      </c>
      <c r="X559" s="2" t="str">
        <f>TEXT(SalesDataTable[[#This Row],[Order Date]],"mmm")</f>
        <v>Apr</v>
      </c>
    </row>
    <row r="560" spans="1:24" ht="15.6">
      <c r="A560" s="6">
        <v>2996</v>
      </c>
      <c r="B560" s="7">
        <v>46124</v>
      </c>
      <c r="C560" s="8">
        <f>YEAR(SalesDataTable[[#This Row],[Order Date]])</f>
        <v>2026</v>
      </c>
      <c r="D560" s="9" t="str">
        <f>"Q" &amp;ROUNDUP(MONTH(SalesDataTable[[#This Row],[Order Date]]),0)</f>
        <v>Q4</v>
      </c>
      <c r="E560" s="9">
        <f>MONTH(SalesDataTable[[#This Row],[Order Date]])</f>
        <v>4</v>
      </c>
      <c r="F560" s="8" t="str">
        <f>TEXT(SalesDataTable[[#This Row],[Order Date]],"mmm")</f>
        <v>Apr</v>
      </c>
      <c r="G560" s="8" t="s">
        <v>6</v>
      </c>
      <c r="H560" s="8" t="s">
        <v>43</v>
      </c>
      <c r="I560" s="8" t="s">
        <v>19</v>
      </c>
      <c r="J560" s="8" t="s">
        <v>13</v>
      </c>
      <c r="K560" s="8" t="s">
        <v>14</v>
      </c>
      <c r="L560" s="8" t="s">
        <v>44</v>
      </c>
      <c r="M560" s="3">
        <v>1</v>
      </c>
      <c r="N560" s="10">
        <v>134.94999999999999</v>
      </c>
      <c r="O560" s="11">
        <v>0</v>
      </c>
      <c r="P560" s="10">
        <v>67.849999999999994</v>
      </c>
      <c r="Q560" s="10">
        <f t="shared" si="32"/>
        <v>134.94999999999999</v>
      </c>
      <c r="R560" s="10">
        <f t="shared" si="33"/>
        <v>67.849999999999994</v>
      </c>
      <c r="S560" s="10">
        <f t="shared" si="34"/>
        <v>67.099999999999994</v>
      </c>
      <c r="T560" s="2">
        <f t="shared" si="35"/>
        <v>0.49722119303445722</v>
      </c>
      <c r="U560" s="3">
        <f>YEAR(SalesDataTable[[#This Row],[Order Date]])</f>
        <v>2026</v>
      </c>
      <c r="V560" s="2" t="str">
        <f>"Q"&amp;ROUNDUP(MONTH(SalesDataTable[[#This Row],[Order Date]])/3,0)</f>
        <v>Q2</v>
      </c>
      <c r="W560" s="3">
        <f>MONTH(SalesDataTable[[#This Row],[Order Date]])</f>
        <v>4</v>
      </c>
      <c r="X560" s="2" t="str">
        <f>TEXT(SalesDataTable[[#This Row],[Order Date]],"mmm")</f>
        <v>Apr</v>
      </c>
    </row>
    <row r="561" spans="1:24" ht="15.6">
      <c r="A561" s="6">
        <v>749</v>
      </c>
      <c r="B561" s="7">
        <v>46125</v>
      </c>
      <c r="C561" s="8">
        <f>YEAR(SalesDataTable[[#This Row],[Order Date]])</f>
        <v>2026</v>
      </c>
      <c r="D561" s="9" t="str">
        <f>"Q" &amp;ROUNDUP(MONTH(SalesDataTable[[#This Row],[Order Date]]),0)</f>
        <v>Q4</v>
      </c>
      <c r="E561" s="9">
        <f>MONTH(SalesDataTable[[#This Row],[Order Date]])</f>
        <v>4</v>
      </c>
      <c r="F561" s="8" t="str">
        <f>TEXT(SalesDataTable[[#This Row],[Order Date]],"mmm")</f>
        <v>Apr</v>
      </c>
      <c r="G561" s="8" t="s">
        <v>0</v>
      </c>
      <c r="H561" s="8" t="s">
        <v>50</v>
      </c>
      <c r="I561" s="8" t="s">
        <v>2</v>
      </c>
      <c r="J561" s="8" t="s">
        <v>13</v>
      </c>
      <c r="K561" s="8" t="s">
        <v>23</v>
      </c>
      <c r="L561" s="8" t="s">
        <v>51</v>
      </c>
      <c r="M561" s="3">
        <v>2</v>
      </c>
      <c r="N561" s="10">
        <v>124</v>
      </c>
      <c r="O561" s="11">
        <v>0</v>
      </c>
      <c r="P561" s="10">
        <v>60.14</v>
      </c>
      <c r="Q561" s="10">
        <f t="shared" si="32"/>
        <v>248</v>
      </c>
      <c r="R561" s="10">
        <f t="shared" si="33"/>
        <v>120.28</v>
      </c>
      <c r="S561" s="10">
        <f t="shared" si="34"/>
        <v>127.72</v>
      </c>
      <c r="T561" s="2">
        <f t="shared" si="35"/>
        <v>0.51500000000000001</v>
      </c>
      <c r="U561" s="3">
        <f>YEAR(SalesDataTable[[#This Row],[Order Date]])</f>
        <v>2026</v>
      </c>
      <c r="V561" s="2" t="str">
        <f>"Q"&amp;ROUNDUP(MONTH(SalesDataTable[[#This Row],[Order Date]])/3,0)</f>
        <v>Q2</v>
      </c>
      <c r="W561" s="3">
        <f>MONTH(SalesDataTable[[#This Row],[Order Date]])</f>
        <v>4</v>
      </c>
      <c r="X561" s="2" t="str">
        <f>TEXT(SalesDataTable[[#This Row],[Order Date]],"mmm")</f>
        <v>Apr</v>
      </c>
    </row>
    <row r="562" spans="1:24" ht="15.6">
      <c r="A562" s="6">
        <v>1928</v>
      </c>
      <c r="B562" s="7">
        <v>46125</v>
      </c>
      <c r="C562" s="8">
        <f>YEAR(SalesDataTable[[#This Row],[Order Date]])</f>
        <v>2026</v>
      </c>
      <c r="D562" s="9" t="str">
        <f>"Q" &amp;ROUNDUP(MONTH(SalesDataTable[[#This Row],[Order Date]]),0)</f>
        <v>Q4</v>
      </c>
      <c r="E562" s="9">
        <f>MONTH(SalesDataTable[[#This Row],[Order Date]])</f>
        <v>4</v>
      </c>
      <c r="F562" s="8" t="str">
        <f>TEXT(SalesDataTable[[#This Row],[Order Date]],"mmm")</f>
        <v>Apr</v>
      </c>
      <c r="G562" s="8" t="s">
        <v>20</v>
      </c>
      <c r="H562" s="8" t="s">
        <v>47</v>
      </c>
      <c r="I562" s="8" t="s">
        <v>28</v>
      </c>
      <c r="J562" s="8" t="s">
        <v>3</v>
      </c>
      <c r="K562" s="8" t="s">
        <v>34</v>
      </c>
      <c r="L562" s="8" t="s">
        <v>45</v>
      </c>
      <c r="M562" s="3">
        <v>2</v>
      </c>
      <c r="N562" s="10">
        <v>50.2</v>
      </c>
      <c r="O562" s="11">
        <v>0.1</v>
      </c>
      <c r="P562" s="10">
        <v>21.48</v>
      </c>
      <c r="Q562" s="10">
        <f t="shared" si="32"/>
        <v>90.360000000000014</v>
      </c>
      <c r="R562" s="10">
        <f t="shared" si="33"/>
        <v>42.96</v>
      </c>
      <c r="S562" s="10">
        <f t="shared" si="34"/>
        <v>47.400000000000013</v>
      </c>
      <c r="T562" s="2">
        <f t="shared" si="35"/>
        <v>0.5245683930942896</v>
      </c>
      <c r="U562" s="3">
        <f>YEAR(SalesDataTable[[#This Row],[Order Date]])</f>
        <v>2026</v>
      </c>
      <c r="V562" s="2" t="str">
        <f>"Q"&amp;ROUNDUP(MONTH(SalesDataTable[[#This Row],[Order Date]])/3,0)</f>
        <v>Q2</v>
      </c>
      <c r="W562" s="3">
        <f>MONTH(SalesDataTable[[#This Row],[Order Date]])</f>
        <v>4</v>
      </c>
      <c r="X562" s="2" t="str">
        <f>TEXT(SalesDataTable[[#This Row],[Order Date]],"mmm")</f>
        <v>Apr</v>
      </c>
    </row>
    <row r="563" spans="1:24" ht="15.6">
      <c r="A563" s="6">
        <v>2486</v>
      </c>
      <c r="B563" s="7">
        <v>46125</v>
      </c>
      <c r="C563" s="8">
        <f>YEAR(SalesDataTable[[#This Row],[Order Date]])</f>
        <v>2026</v>
      </c>
      <c r="D563" s="9" t="str">
        <f>"Q" &amp;ROUNDUP(MONTH(SalesDataTable[[#This Row],[Order Date]]),0)</f>
        <v>Q4</v>
      </c>
      <c r="E563" s="9">
        <f>MONTH(SalesDataTable[[#This Row],[Order Date]])</f>
        <v>4</v>
      </c>
      <c r="F563" s="8" t="str">
        <f>TEXT(SalesDataTable[[#This Row],[Order Date]],"mmm")</f>
        <v>Apr</v>
      </c>
      <c r="G563" s="8" t="s">
        <v>6</v>
      </c>
      <c r="H563" s="8" t="s">
        <v>41</v>
      </c>
      <c r="I563" s="8" t="s">
        <v>2</v>
      </c>
      <c r="J563" s="8" t="s">
        <v>16</v>
      </c>
      <c r="K563" s="8" t="s">
        <v>9</v>
      </c>
      <c r="L563" s="8" t="s">
        <v>10</v>
      </c>
      <c r="M563" s="3">
        <v>1</v>
      </c>
      <c r="N563" s="10">
        <v>93.65</v>
      </c>
      <c r="O563" s="11">
        <v>0</v>
      </c>
      <c r="P563" s="10">
        <v>44.15</v>
      </c>
      <c r="Q563" s="10">
        <f t="shared" si="32"/>
        <v>93.65</v>
      </c>
      <c r="R563" s="10">
        <f t="shared" si="33"/>
        <v>44.15</v>
      </c>
      <c r="S563" s="10">
        <f t="shared" si="34"/>
        <v>49.500000000000007</v>
      </c>
      <c r="T563" s="2">
        <f t="shared" si="35"/>
        <v>0.5285638013881474</v>
      </c>
      <c r="U563" s="3">
        <f>YEAR(SalesDataTable[[#This Row],[Order Date]])</f>
        <v>2026</v>
      </c>
      <c r="V563" s="2" t="str">
        <f>"Q"&amp;ROUNDUP(MONTH(SalesDataTable[[#This Row],[Order Date]])/3,0)</f>
        <v>Q2</v>
      </c>
      <c r="W563" s="3">
        <f>MONTH(SalesDataTable[[#This Row],[Order Date]])</f>
        <v>4</v>
      </c>
      <c r="X563" s="2" t="str">
        <f>TEXT(SalesDataTable[[#This Row],[Order Date]],"mmm")</f>
        <v>Apr</v>
      </c>
    </row>
    <row r="564" spans="1:24" ht="15.6">
      <c r="A564" s="6">
        <v>2688</v>
      </c>
      <c r="B564" s="7">
        <v>46125</v>
      </c>
      <c r="C564" s="8">
        <f>YEAR(SalesDataTable[[#This Row],[Order Date]])</f>
        <v>2026</v>
      </c>
      <c r="D564" s="9" t="str">
        <f>"Q" &amp;ROUNDUP(MONTH(SalesDataTable[[#This Row],[Order Date]]),0)</f>
        <v>Q4</v>
      </c>
      <c r="E564" s="9">
        <f>MONTH(SalesDataTable[[#This Row],[Order Date]])</f>
        <v>4</v>
      </c>
      <c r="F564" s="8" t="str">
        <f>TEXT(SalesDataTable[[#This Row],[Order Date]],"mmm")</f>
        <v>Apr</v>
      </c>
      <c r="G564" s="8" t="s">
        <v>11</v>
      </c>
      <c r="H564" s="8" t="s">
        <v>52</v>
      </c>
      <c r="I564" s="8" t="s">
        <v>28</v>
      </c>
      <c r="J564" s="8" t="s">
        <v>13</v>
      </c>
      <c r="K564" s="8" t="s">
        <v>14</v>
      </c>
      <c r="L564" s="8" t="s">
        <v>32</v>
      </c>
      <c r="M564" s="3">
        <v>5</v>
      </c>
      <c r="N564" s="10">
        <v>47.25</v>
      </c>
      <c r="O564" s="11">
        <v>0.1</v>
      </c>
      <c r="P564" s="10">
        <v>17.93</v>
      </c>
      <c r="Q564" s="10">
        <f t="shared" si="32"/>
        <v>212.625</v>
      </c>
      <c r="R564" s="10">
        <f t="shared" si="33"/>
        <v>89.65</v>
      </c>
      <c r="S564" s="10">
        <f t="shared" si="34"/>
        <v>122.97499999999999</v>
      </c>
      <c r="T564" s="2">
        <f t="shared" si="35"/>
        <v>0.57836566725455607</v>
      </c>
      <c r="U564" s="3">
        <f>YEAR(SalesDataTable[[#This Row],[Order Date]])</f>
        <v>2026</v>
      </c>
      <c r="V564" s="2" t="str">
        <f>"Q"&amp;ROUNDUP(MONTH(SalesDataTable[[#This Row],[Order Date]])/3,0)</f>
        <v>Q2</v>
      </c>
      <c r="W564" s="3">
        <f>MONTH(SalesDataTable[[#This Row],[Order Date]])</f>
        <v>4</v>
      </c>
      <c r="X564" s="2" t="str">
        <f>TEXT(SalesDataTable[[#This Row],[Order Date]],"mmm")</f>
        <v>Apr</v>
      </c>
    </row>
    <row r="565" spans="1:24" ht="15.6">
      <c r="A565" s="6">
        <v>2712</v>
      </c>
      <c r="B565" s="7">
        <v>46125</v>
      </c>
      <c r="C565" s="8">
        <f>YEAR(SalesDataTable[[#This Row],[Order Date]])</f>
        <v>2026</v>
      </c>
      <c r="D565" s="9" t="str">
        <f>"Q" &amp;ROUNDUP(MONTH(SalesDataTable[[#This Row],[Order Date]]),0)</f>
        <v>Q4</v>
      </c>
      <c r="E565" s="9">
        <f>MONTH(SalesDataTable[[#This Row],[Order Date]])</f>
        <v>4</v>
      </c>
      <c r="F565" s="8" t="str">
        <f>TEXT(SalesDataTable[[#This Row],[Order Date]],"mmm")</f>
        <v>Apr</v>
      </c>
      <c r="G565" s="8" t="s">
        <v>11</v>
      </c>
      <c r="H565" s="8" t="s">
        <v>25</v>
      </c>
      <c r="I565" s="8" t="s">
        <v>2</v>
      </c>
      <c r="J565" s="8" t="s">
        <v>3</v>
      </c>
      <c r="K565" s="8" t="s">
        <v>34</v>
      </c>
      <c r="L565" s="8" t="s">
        <v>42</v>
      </c>
      <c r="M565" s="3">
        <v>1</v>
      </c>
      <c r="N565" s="10">
        <v>35.69</v>
      </c>
      <c r="O565" s="11">
        <v>0.05</v>
      </c>
      <c r="P565" s="10">
        <v>13.53</v>
      </c>
      <c r="Q565" s="10">
        <f t="shared" si="32"/>
        <v>33.905499999999996</v>
      </c>
      <c r="R565" s="10">
        <f t="shared" si="33"/>
        <v>13.53</v>
      </c>
      <c r="S565" s="10">
        <f t="shared" si="34"/>
        <v>20.375499999999995</v>
      </c>
      <c r="T565" s="2">
        <f t="shared" si="35"/>
        <v>0.60094969842650892</v>
      </c>
      <c r="U565" s="3">
        <f>YEAR(SalesDataTable[[#This Row],[Order Date]])</f>
        <v>2026</v>
      </c>
      <c r="V565" s="2" t="str">
        <f>"Q"&amp;ROUNDUP(MONTH(SalesDataTable[[#This Row],[Order Date]])/3,0)</f>
        <v>Q2</v>
      </c>
      <c r="W565" s="3">
        <f>MONTH(SalesDataTable[[#This Row],[Order Date]])</f>
        <v>4</v>
      </c>
      <c r="X565" s="2" t="str">
        <f>TEXT(SalesDataTable[[#This Row],[Order Date]],"mmm")</f>
        <v>Apr</v>
      </c>
    </row>
    <row r="566" spans="1:24" ht="15.6">
      <c r="A566" s="6">
        <v>3853</v>
      </c>
      <c r="B566" s="7">
        <v>46125</v>
      </c>
      <c r="C566" s="8">
        <f>YEAR(SalesDataTable[[#This Row],[Order Date]])</f>
        <v>2026</v>
      </c>
      <c r="D566" s="9" t="str">
        <f>"Q" &amp;ROUNDUP(MONTH(SalesDataTable[[#This Row],[Order Date]]),0)</f>
        <v>Q4</v>
      </c>
      <c r="E566" s="9">
        <f>MONTH(SalesDataTable[[#This Row],[Order Date]])</f>
        <v>4</v>
      </c>
      <c r="F566" s="8" t="str">
        <f>TEXT(SalesDataTable[[#This Row],[Order Date]],"mmm")</f>
        <v>Apr</v>
      </c>
      <c r="G566" s="8" t="s">
        <v>20</v>
      </c>
      <c r="H566" s="8" t="s">
        <v>47</v>
      </c>
      <c r="I566" s="8" t="s">
        <v>2</v>
      </c>
      <c r="J566" s="8" t="s">
        <v>3</v>
      </c>
      <c r="K566" s="8" t="s">
        <v>14</v>
      </c>
      <c r="L566" s="8" t="s">
        <v>44</v>
      </c>
      <c r="M566" s="3">
        <v>3</v>
      </c>
      <c r="N566" s="10">
        <v>136.12</v>
      </c>
      <c r="O566" s="11">
        <v>0</v>
      </c>
      <c r="P566" s="10">
        <v>66.58</v>
      </c>
      <c r="Q566" s="10">
        <f t="shared" si="32"/>
        <v>408.36</v>
      </c>
      <c r="R566" s="10">
        <f t="shared" si="33"/>
        <v>199.74</v>
      </c>
      <c r="S566" s="10">
        <f t="shared" si="34"/>
        <v>208.62</v>
      </c>
      <c r="T566" s="2">
        <f t="shared" si="35"/>
        <v>0.51087275933000298</v>
      </c>
      <c r="U566" s="3">
        <f>YEAR(SalesDataTable[[#This Row],[Order Date]])</f>
        <v>2026</v>
      </c>
      <c r="V566" s="2" t="str">
        <f>"Q"&amp;ROUNDUP(MONTH(SalesDataTable[[#This Row],[Order Date]])/3,0)</f>
        <v>Q2</v>
      </c>
      <c r="W566" s="3">
        <f>MONTH(SalesDataTable[[#This Row],[Order Date]])</f>
        <v>4</v>
      </c>
      <c r="X566" s="2" t="str">
        <f>TEXT(SalesDataTable[[#This Row],[Order Date]],"mmm")</f>
        <v>Apr</v>
      </c>
    </row>
    <row r="567" spans="1:24" ht="15.6">
      <c r="A567" s="6">
        <v>4043</v>
      </c>
      <c r="B567" s="7">
        <v>46125</v>
      </c>
      <c r="C567" s="8">
        <f>YEAR(SalesDataTable[[#This Row],[Order Date]])</f>
        <v>2026</v>
      </c>
      <c r="D567" s="9" t="str">
        <f>"Q" &amp;ROUNDUP(MONTH(SalesDataTable[[#This Row],[Order Date]]),0)</f>
        <v>Q4</v>
      </c>
      <c r="E567" s="9">
        <f>MONTH(SalesDataTable[[#This Row],[Order Date]])</f>
        <v>4</v>
      </c>
      <c r="F567" s="8" t="str">
        <f>TEXT(SalesDataTable[[#This Row],[Order Date]],"mmm")</f>
        <v>Apr</v>
      </c>
      <c r="G567" s="8" t="s">
        <v>20</v>
      </c>
      <c r="H567" s="8" t="s">
        <v>31</v>
      </c>
      <c r="I567" s="8" t="s">
        <v>28</v>
      </c>
      <c r="J567" s="8" t="s">
        <v>13</v>
      </c>
      <c r="K567" s="8" t="s">
        <v>9</v>
      </c>
      <c r="L567" s="8" t="s">
        <v>37</v>
      </c>
      <c r="M567" s="3">
        <v>1</v>
      </c>
      <c r="N567" s="10">
        <v>155.88999999999999</v>
      </c>
      <c r="O567" s="11">
        <v>0</v>
      </c>
      <c r="P567" s="10">
        <v>77.260000000000005</v>
      </c>
      <c r="Q567" s="10">
        <f t="shared" si="32"/>
        <v>155.88999999999999</v>
      </c>
      <c r="R567" s="10">
        <f t="shared" si="33"/>
        <v>77.260000000000005</v>
      </c>
      <c r="S567" s="10">
        <f t="shared" si="34"/>
        <v>78.629999999999981</v>
      </c>
      <c r="T567" s="2">
        <f t="shared" si="35"/>
        <v>0.50439412406183837</v>
      </c>
      <c r="U567" s="3">
        <f>YEAR(SalesDataTable[[#This Row],[Order Date]])</f>
        <v>2026</v>
      </c>
      <c r="V567" s="2" t="str">
        <f>"Q"&amp;ROUNDUP(MONTH(SalesDataTable[[#This Row],[Order Date]])/3,0)</f>
        <v>Q2</v>
      </c>
      <c r="W567" s="3">
        <f>MONTH(SalesDataTable[[#This Row],[Order Date]])</f>
        <v>4</v>
      </c>
      <c r="X567" s="2" t="str">
        <f>TEXT(SalesDataTable[[#This Row],[Order Date]],"mmm")</f>
        <v>Apr</v>
      </c>
    </row>
    <row r="568" spans="1:24" ht="15.6">
      <c r="A568" s="6">
        <v>290</v>
      </c>
      <c r="B568" s="7">
        <v>46126</v>
      </c>
      <c r="C568" s="8">
        <f>YEAR(SalesDataTable[[#This Row],[Order Date]])</f>
        <v>2026</v>
      </c>
      <c r="D568" s="9" t="str">
        <f>"Q" &amp;ROUNDUP(MONTH(SalesDataTable[[#This Row],[Order Date]]),0)</f>
        <v>Q4</v>
      </c>
      <c r="E568" s="9">
        <f>MONTH(SalesDataTable[[#This Row],[Order Date]])</f>
        <v>4</v>
      </c>
      <c r="F568" s="8" t="str">
        <f>TEXT(SalesDataTable[[#This Row],[Order Date]],"mmm")</f>
        <v>Apr</v>
      </c>
      <c r="G568" s="8" t="s">
        <v>0</v>
      </c>
      <c r="H568" s="8" t="s">
        <v>50</v>
      </c>
      <c r="I568" s="8" t="s">
        <v>2</v>
      </c>
      <c r="J568" s="8" t="s">
        <v>16</v>
      </c>
      <c r="K568" s="8" t="s">
        <v>14</v>
      </c>
      <c r="L568" s="8" t="s">
        <v>44</v>
      </c>
      <c r="M568" s="3">
        <v>1</v>
      </c>
      <c r="N568" s="10">
        <v>130.81</v>
      </c>
      <c r="O568" s="11">
        <v>0</v>
      </c>
      <c r="P568" s="10">
        <v>67.86</v>
      </c>
      <c r="Q568" s="10">
        <f t="shared" si="32"/>
        <v>130.81</v>
      </c>
      <c r="R568" s="10">
        <f t="shared" si="33"/>
        <v>67.86</v>
      </c>
      <c r="S568" s="10">
        <f t="shared" si="34"/>
        <v>62.95</v>
      </c>
      <c r="T568" s="2">
        <f t="shared" si="35"/>
        <v>0.48123232168794439</v>
      </c>
      <c r="U568" s="3">
        <f>YEAR(SalesDataTable[[#This Row],[Order Date]])</f>
        <v>2026</v>
      </c>
      <c r="V568" s="2" t="str">
        <f>"Q"&amp;ROUNDUP(MONTH(SalesDataTable[[#This Row],[Order Date]])/3,0)</f>
        <v>Q2</v>
      </c>
      <c r="W568" s="3">
        <f>MONTH(SalesDataTable[[#This Row],[Order Date]])</f>
        <v>4</v>
      </c>
      <c r="X568" s="2" t="str">
        <f>TEXT(SalesDataTable[[#This Row],[Order Date]],"mmm")</f>
        <v>Apr</v>
      </c>
    </row>
    <row r="569" spans="1:24" ht="15.6">
      <c r="A569" s="6">
        <v>2953</v>
      </c>
      <c r="B569" s="7">
        <v>46126</v>
      </c>
      <c r="C569" s="8">
        <f>YEAR(SalesDataTable[[#This Row],[Order Date]])</f>
        <v>2026</v>
      </c>
      <c r="D569" s="9" t="str">
        <f>"Q" &amp;ROUNDUP(MONTH(SalesDataTable[[#This Row],[Order Date]]),0)</f>
        <v>Q4</v>
      </c>
      <c r="E569" s="9">
        <f>MONTH(SalesDataTable[[#This Row],[Order Date]])</f>
        <v>4</v>
      </c>
      <c r="F569" s="8" t="str">
        <f>TEXT(SalesDataTable[[#This Row],[Order Date]],"mmm")</f>
        <v>Apr</v>
      </c>
      <c r="G569" s="8" t="s">
        <v>0</v>
      </c>
      <c r="H569" s="8" t="s">
        <v>1</v>
      </c>
      <c r="I569" s="8" t="s">
        <v>2</v>
      </c>
      <c r="J569" s="8" t="s">
        <v>3</v>
      </c>
      <c r="K569" s="8" t="s">
        <v>14</v>
      </c>
      <c r="L569" s="8" t="s">
        <v>32</v>
      </c>
      <c r="M569" s="3">
        <v>2</v>
      </c>
      <c r="N569" s="10">
        <v>47.56</v>
      </c>
      <c r="O569" s="11">
        <v>0.05</v>
      </c>
      <c r="P569" s="10">
        <v>18.649999999999999</v>
      </c>
      <c r="Q569" s="10">
        <f t="shared" si="32"/>
        <v>90.364000000000004</v>
      </c>
      <c r="R569" s="10">
        <f t="shared" si="33"/>
        <v>37.299999999999997</v>
      </c>
      <c r="S569" s="10">
        <f t="shared" si="34"/>
        <v>53.064000000000007</v>
      </c>
      <c r="T569" s="2">
        <f t="shared" si="35"/>
        <v>0.58722500110663545</v>
      </c>
      <c r="U569" s="3">
        <f>YEAR(SalesDataTable[[#This Row],[Order Date]])</f>
        <v>2026</v>
      </c>
      <c r="V569" s="2" t="str">
        <f>"Q"&amp;ROUNDUP(MONTH(SalesDataTable[[#This Row],[Order Date]])/3,0)</f>
        <v>Q2</v>
      </c>
      <c r="W569" s="3">
        <f>MONTH(SalesDataTable[[#This Row],[Order Date]])</f>
        <v>4</v>
      </c>
      <c r="X569" s="2" t="str">
        <f>TEXT(SalesDataTable[[#This Row],[Order Date]],"mmm")</f>
        <v>Apr</v>
      </c>
    </row>
    <row r="570" spans="1:24" ht="15.6">
      <c r="A570" s="6">
        <v>3179</v>
      </c>
      <c r="B570" s="7">
        <v>46126</v>
      </c>
      <c r="C570" s="8">
        <f>YEAR(SalesDataTable[[#This Row],[Order Date]])</f>
        <v>2026</v>
      </c>
      <c r="D570" s="9" t="str">
        <f>"Q" &amp;ROUNDUP(MONTH(SalesDataTable[[#This Row],[Order Date]]),0)</f>
        <v>Q4</v>
      </c>
      <c r="E570" s="9">
        <f>MONTH(SalesDataTable[[#This Row],[Order Date]])</f>
        <v>4</v>
      </c>
      <c r="F570" s="8" t="str">
        <f>TEXT(SalesDataTable[[#This Row],[Order Date]],"mmm")</f>
        <v>Apr</v>
      </c>
      <c r="G570" s="8" t="s">
        <v>6</v>
      </c>
      <c r="H570" s="8" t="s">
        <v>49</v>
      </c>
      <c r="I570" s="8" t="s">
        <v>2</v>
      </c>
      <c r="J570" s="8" t="s">
        <v>13</v>
      </c>
      <c r="K570" s="8" t="s">
        <v>9</v>
      </c>
      <c r="L570" s="8" t="s">
        <v>17</v>
      </c>
      <c r="M570" s="3">
        <v>2</v>
      </c>
      <c r="N570" s="10">
        <v>140.65</v>
      </c>
      <c r="O570" s="11">
        <v>0.05</v>
      </c>
      <c r="P570" s="10">
        <v>78.900000000000006</v>
      </c>
      <c r="Q570" s="10">
        <f t="shared" si="32"/>
        <v>267.23500000000001</v>
      </c>
      <c r="R570" s="10">
        <f t="shared" si="33"/>
        <v>157.80000000000001</v>
      </c>
      <c r="S570" s="10">
        <f t="shared" si="34"/>
        <v>109.435</v>
      </c>
      <c r="T570" s="2">
        <f t="shared" si="35"/>
        <v>0.40950848504125581</v>
      </c>
      <c r="U570" s="3">
        <f>YEAR(SalesDataTable[[#This Row],[Order Date]])</f>
        <v>2026</v>
      </c>
      <c r="V570" s="2" t="str">
        <f>"Q"&amp;ROUNDUP(MONTH(SalesDataTable[[#This Row],[Order Date]])/3,0)</f>
        <v>Q2</v>
      </c>
      <c r="W570" s="3">
        <f>MONTH(SalesDataTable[[#This Row],[Order Date]])</f>
        <v>4</v>
      </c>
      <c r="X570" s="2" t="str">
        <f>TEXT(SalesDataTable[[#This Row],[Order Date]],"mmm")</f>
        <v>Apr</v>
      </c>
    </row>
    <row r="571" spans="1:24" ht="15.6">
      <c r="A571" s="6">
        <v>3301</v>
      </c>
      <c r="B571" s="7">
        <v>46126</v>
      </c>
      <c r="C571" s="8">
        <f>YEAR(SalesDataTable[[#This Row],[Order Date]])</f>
        <v>2026</v>
      </c>
      <c r="D571" s="9" t="str">
        <f>"Q" &amp;ROUNDUP(MONTH(SalesDataTable[[#This Row],[Order Date]]),0)</f>
        <v>Q4</v>
      </c>
      <c r="E571" s="9">
        <f>MONTH(SalesDataTable[[#This Row],[Order Date]])</f>
        <v>4</v>
      </c>
      <c r="F571" s="8" t="str">
        <f>TEXT(SalesDataTable[[#This Row],[Order Date]],"mmm")</f>
        <v>Apr</v>
      </c>
      <c r="G571" s="8" t="s">
        <v>20</v>
      </c>
      <c r="H571" s="8" t="s">
        <v>21</v>
      </c>
      <c r="I571" s="8" t="s">
        <v>19</v>
      </c>
      <c r="J571" s="8" t="s">
        <v>13</v>
      </c>
      <c r="K571" s="8" t="s">
        <v>4</v>
      </c>
      <c r="L571" s="8" t="s">
        <v>5</v>
      </c>
      <c r="M571" s="3">
        <v>1</v>
      </c>
      <c r="N571" s="10">
        <v>82.75</v>
      </c>
      <c r="O571" s="11">
        <v>0</v>
      </c>
      <c r="P571" s="10">
        <v>43.18</v>
      </c>
      <c r="Q571" s="10">
        <f t="shared" si="32"/>
        <v>82.75</v>
      </c>
      <c r="R571" s="10">
        <f t="shared" si="33"/>
        <v>43.18</v>
      </c>
      <c r="S571" s="10">
        <f t="shared" si="34"/>
        <v>39.57</v>
      </c>
      <c r="T571" s="2">
        <f t="shared" si="35"/>
        <v>0.47818731117824775</v>
      </c>
      <c r="U571" s="3">
        <f>YEAR(SalesDataTable[[#This Row],[Order Date]])</f>
        <v>2026</v>
      </c>
      <c r="V571" s="2" t="str">
        <f>"Q"&amp;ROUNDUP(MONTH(SalesDataTable[[#This Row],[Order Date]])/3,0)</f>
        <v>Q2</v>
      </c>
      <c r="W571" s="3">
        <f>MONTH(SalesDataTable[[#This Row],[Order Date]])</f>
        <v>4</v>
      </c>
      <c r="X571" s="2" t="str">
        <f>TEXT(SalesDataTable[[#This Row],[Order Date]],"mmm")</f>
        <v>Apr</v>
      </c>
    </row>
    <row r="572" spans="1:24" ht="15.6">
      <c r="A572" s="6">
        <v>3349</v>
      </c>
      <c r="B572" s="7">
        <v>46126</v>
      </c>
      <c r="C572" s="8">
        <f>YEAR(SalesDataTable[[#This Row],[Order Date]])</f>
        <v>2026</v>
      </c>
      <c r="D572" s="9" t="str">
        <f>"Q" &amp;ROUNDUP(MONTH(SalesDataTable[[#This Row],[Order Date]]),0)</f>
        <v>Q4</v>
      </c>
      <c r="E572" s="9">
        <f>MONTH(SalesDataTable[[#This Row],[Order Date]])</f>
        <v>4</v>
      </c>
      <c r="F572" s="8" t="str">
        <f>TEXT(SalesDataTable[[#This Row],[Order Date]],"mmm")</f>
        <v>Apr</v>
      </c>
      <c r="G572" s="8" t="s">
        <v>20</v>
      </c>
      <c r="H572" s="8" t="s">
        <v>33</v>
      </c>
      <c r="I572" s="8" t="s">
        <v>2</v>
      </c>
      <c r="J572" s="8" t="s">
        <v>3</v>
      </c>
      <c r="K572" s="8" t="s">
        <v>34</v>
      </c>
      <c r="L572" s="8" t="s">
        <v>35</v>
      </c>
      <c r="M572" s="3">
        <v>2</v>
      </c>
      <c r="N572" s="10">
        <v>40.909999999999997</v>
      </c>
      <c r="O572" s="11">
        <v>0.1</v>
      </c>
      <c r="P572" s="10">
        <v>14.95</v>
      </c>
      <c r="Q572" s="10">
        <f t="shared" si="32"/>
        <v>73.637999999999991</v>
      </c>
      <c r="R572" s="10">
        <f t="shared" si="33"/>
        <v>29.9</v>
      </c>
      <c r="S572" s="10">
        <f t="shared" si="34"/>
        <v>43.737999999999992</v>
      </c>
      <c r="T572" s="2">
        <f t="shared" si="35"/>
        <v>0.59395964040305271</v>
      </c>
      <c r="U572" s="3">
        <f>YEAR(SalesDataTable[[#This Row],[Order Date]])</f>
        <v>2026</v>
      </c>
      <c r="V572" s="2" t="str">
        <f>"Q"&amp;ROUNDUP(MONTH(SalesDataTable[[#This Row],[Order Date]])/3,0)</f>
        <v>Q2</v>
      </c>
      <c r="W572" s="3">
        <f>MONTH(SalesDataTable[[#This Row],[Order Date]])</f>
        <v>4</v>
      </c>
      <c r="X572" s="2" t="str">
        <f>TEXT(SalesDataTable[[#This Row],[Order Date]],"mmm")</f>
        <v>Apr</v>
      </c>
    </row>
    <row r="573" spans="1:24" ht="15.6">
      <c r="A573" s="6">
        <v>4874</v>
      </c>
      <c r="B573" s="7">
        <v>46126</v>
      </c>
      <c r="C573" s="8">
        <f>YEAR(SalesDataTable[[#This Row],[Order Date]])</f>
        <v>2026</v>
      </c>
      <c r="D573" s="9" t="str">
        <f>"Q" &amp;ROUNDUP(MONTH(SalesDataTable[[#This Row],[Order Date]]),0)</f>
        <v>Q4</v>
      </c>
      <c r="E573" s="9">
        <f>MONTH(SalesDataTable[[#This Row],[Order Date]])</f>
        <v>4</v>
      </c>
      <c r="F573" s="8" t="str">
        <f>TEXT(SalesDataTable[[#This Row],[Order Date]],"mmm")</f>
        <v>Apr</v>
      </c>
      <c r="G573" s="8" t="s">
        <v>0</v>
      </c>
      <c r="H573" s="8" t="s">
        <v>1</v>
      </c>
      <c r="I573" s="8" t="s">
        <v>19</v>
      </c>
      <c r="J573" s="8" t="s">
        <v>3</v>
      </c>
      <c r="K573" s="8" t="s">
        <v>14</v>
      </c>
      <c r="L573" s="8" t="s">
        <v>32</v>
      </c>
      <c r="M573" s="3">
        <v>1</v>
      </c>
      <c r="N573" s="10">
        <v>46.62</v>
      </c>
      <c r="O573" s="11">
        <v>0</v>
      </c>
      <c r="P573" s="10">
        <v>18.86</v>
      </c>
      <c r="Q573" s="10">
        <f t="shared" si="32"/>
        <v>46.62</v>
      </c>
      <c r="R573" s="10">
        <f t="shared" si="33"/>
        <v>18.86</v>
      </c>
      <c r="S573" s="10">
        <f t="shared" si="34"/>
        <v>27.759999999999998</v>
      </c>
      <c r="T573" s="2">
        <f t="shared" si="35"/>
        <v>0.59545259545259543</v>
      </c>
      <c r="U573" s="3">
        <f>YEAR(SalesDataTable[[#This Row],[Order Date]])</f>
        <v>2026</v>
      </c>
      <c r="V573" s="2" t="str">
        <f>"Q"&amp;ROUNDUP(MONTH(SalesDataTable[[#This Row],[Order Date]])/3,0)</f>
        <v>Q2</v>
      </c>
      <c r="W573" s="3">
        <f>MONTH(SalesDataTable[[#This Row],[Order Date]])</f>
        <v>4</v>
      </c>
      <c r="X573" s="2" t="str">
        <f>TEXT(SalesDataTable[[#This Row],[Order Date]],"mmm")</f>
        <v>Apr</v>
      </c>
    </row>
    <row r="574" spans="1:24" ht="15.6">
      <c r="A574" s="6">
        <v>1045</v>
      </c>
      <c r="B574" s="7">
        <v>46127</v>
      </c>
      <c r="C574" s="8">
        <f>YEAR(SalesDataTable[[#This Row],[Order Date]])</f>
        <v>2026</v>
      </c>
      <c r="D574" s="9" t="str">
        <f>"Q" &amp;ROUNDUP(MONTH(SalesDataTable[[#This Row],[Order Date]]),0)</f>
        <v>Q4</v>
      </c>
      <c r="E574" s="9">
        <f>MONTH(SalesDataTable[[#This Row],[Order Date]])</f>
        <v>4</v>
      </c>
      <c r="F574" s="8" t="str">
        <f>TEXT(SalesDataTable[[#This Row],[Order Date]],"mmm")</f>
        <v>Apr</v>
      </c>
      <c r="G574" s="8" t="s">
        <v>0</v>
      </c>
      <c r="H574" s="8" t="s">
        <v>50</v>
      </c>
      <c r="I574" s="8" t="s">
        <v>2</v>
      </c>
      <c r="J574" s="8" t="s">
        <v>3</v>
      </c>
      <c r="K574" s="8" t="s">
        <v>23</v>
      </c>
      <c r="L574" s="8" t="s">
        <v>29</v>
      </c>
      <c r="M574" s="3">
        <v>2</v>
      </c>
      <c r="N574" s="10">
        <v>196.57</v>
      </c>
      <c r="O574" s="11">
        <v>0.05</v>
      </c>
      <c r="P574" s="10">
        <v>106.2</v>
      </c>
      <c r="Q574" s="10">
        <f t="shared" si="32"/>
        <v>373.48299999999995</v>
      </c>
      <c r="R574" s="10">
        <f t="shared" si="33"/>
        <v>212.4</v>
      </c>
      <c r="S574" s="10">
        <f t="shared" si="34"/>
        <v>161.08299999999994</v>
      </c>
      <c r="T574" s="2">
        <f t="shared" si="35"/>
        <v>0.43129941657317727</v>
      </c>
      <c r="U574" s="3">
        <f>YEAR(SalesDataTable[[#This Row],[Order Date]])</f>
        <v>2026</v>
      </c>
      <c r="V574" s="2" t="str">
        <f>"Q"&amp;ROUNDUP(MONTH(SalesDataTable[[#This Row],[Order Date]])/3,0)</f>
        <v>Q2</v>
      </c>
      <c r="W574" s="3">
        <f>MONTH(SalesDataTable[[#This Row],[Order Date]])</f>
        <v>4</v>
      </c>
      <c r="X574" s="2" t="str">
        <f>TEXT(SalesDataTable[[#This Row],[Order Date]],"mmm")</f>
        <v>Apr</v>
      </c>
    </row>
    <row r="575" spans="1:24" ht="15.6">
      <c r="A575" s="6">
        <v>1703</v>
      </c>
      <c r="B575" s="7">
        <v>46127</v>
      </c>
      <c r="C575" s="8">
        <f>YEAR(SalesDataTable[[#This Row],[Order Date]])</f>
        <v>2026</v>
      </c>
      <c r="D575" s="9" t="str">
        <f>"Q" &amp;ROUNDUP(MONTH(SalesDataTable[[#This Row],[Order Date]]),0)</f>
        <v>Q4</v>
      </c>
      <c r="E575" s="9">
        <f>MONTH(SalesDataTable[[#This Row],[Order Date]])</f>
        <v>4</v>
      </c>
      <c r="F575" s="8" t="str">
        <f>TEXT(SalesDataTable[[#This Row],[Order Date]],"mmm")</f>
        <v>Apr</v>
      </c>
      <c r="G575" s="8" t="s">
        <v>6</v>
      </c>
      <c r="H575" s="8" t="s">
        <v>7</v>
      </c>
      <c r="I575" s="8" t="s">
        <v>2</v>
      </c>
      <c r="J575" s="8" t="s">
        <v>3</v>
      </c>
      <c r="K575" s="8" t="s">
        <v>9</v>
      </c>
      <c r="L575" s="8" t="s">
        <v>10</v>
      </c>
      <c r="M575" s="3">
        <v>1</v>
      </c>
      <c r="N575" s="10">
        <v>90.52</v>
      </c>
      <c r="O575" s="11">
        <v>0</v>
      </c>
      <c r="P575" s="10">
        <v>46.5</v>
      </c>
      <c r="Q575" s="10">
        <f t="shared" si="32"/>
        <v>90.52</v>
      </c>
      <c r="R575" s="10">
        <f t="shared" si="33"/>
        <v>46.5</v>
      </c>
      <c r="S575" s="10">
        <f t="shared" si="34"/>
        <v>44.019999999999996</v>
      </c>
      <c r="T575" s="2">
        <f t="shared" si="35"/>
        <v>0.4863013698630137</v>
      </c>
      <c r="U575" s="3">
        <f>YEAR(SalesDataTable[[#This Row],[Order Date]])</f>
        <v>2026</v>
      </c>
      <c r="V575" s="2" t="str">
        <f>"Q"&amp;ROUNDUP(MONTH(SalesDataTable[[#This Row],[Order Date]])/3,0)</f>
        <v>Q2</v>
      </c>
      <c r="W575" s="3">
        <f>MONTH(SalesDataTable[[#This Row],[Order Date]])</f>
        <v>4</v>
      </c>
      <c r="X575" s="2" t="str">
        <f>TEXT(SalesDataTable[[#This Row],[Order Date]],"mmm")</f>
        <v>Apr</v>
      </c>
    </row>
    <row r="576" spans="1:24" ht="15.6">
      <c r="A576" s="6">
        <v>2107</v>
      </c>
      <c r="B576" s="7">
        <v>46127</v>
      </c>
      <c r="C576" s="8">
        <f>YEAR(SalesDataTable[[#This Row],[Order Date]])</f>
        <v>2026</v>
      </c>
      <c r="D576" s="9" t="str">
        <f>"Q" &amp;ROUNDUP(MONTH(SalesDataTable[[#This Row],[Order Date]]),0)</f>
        <v>Q4</v>
      </c>
      <c r="E576" s="9">
        <f>MONTH(SalesDataTable[[#This Row],[Order Date]])</f>
        <v>4</v>
      </c>
      <c r="F576" s="8" t="str">
        <f>TEXT(SalesDataTable[[#This Row],[Order Date]],"mmm")</f>
        <v>Apr</v>
      </c>
      <c r="G576" s="8" t="s">
        <v>0</v>
      </c>
      <c r="H576" s="8" t="s">
        <v>50</v>
      </c>
      <c r="I576" s="8" t="s">
        <v>2</v>
      </c>
      <c r="J576" s="8" t="s">
        <v>3</v>
      </c>
      <c r="K576" s="8" t="s">
        <v>14</v>
      </c>
      <c r="L576" s="8" t="s">
        <v>48</v>
      </c>
      <c r="M576" s="3">
        <v>5</v>
      </c>
      <c r="N576" s="10">
        <v>165.35</v>
      </c>
      <c r="O576" s="11">
        <v>0.05</v>
      </c>
      <c r="P576" s="10">
        <v>89.38</v>
      </c>
      <c r="Q576" s="10">
        <f t="shared" si="32"/>
        <v>785.41249999999991</v>
      </c>
      <c r="R576" s="10">
        <f t="shared" si="33"/>
        <v>446.9</v>
      </c>
      <c r="S576" s="10">
        <f t="shared" si="34"/>
        <v>338.51249999999993</v>
      </c>
      <c r="T576" s="2">
        <f t="shared" si="35"/>
        <v>0.43099963395031271</v>
      </c>
      <c r="U576" s="3">
        <f>YEAR(SalesDataTable[[#This Row],[Order Date]])</f>
        <v>2026</v>
      </c>
      <c r="V576" s="2" t="str">
        <f>"Q"&amp;ROUNDUP(MONTH(SalesDataTable[[#This Row],[Order Date]])/3,0)</f>
        <v>Q2</v>
      </c>
      <c r="W576" s="3">
        <f>MONTH(SalesDataTable[[#This Row],[Order Date]])</f>
        <v>4</v>
      </c>
      <c r="X576" s="2" t="str">
        <f>TEXT(SalesDataTable[[#This Row],[Order Date]],"mmm")</f>
        <v>Apr</v>
      </c>
    </row>
    <row r="577" spans="1:24" ht="15.6">
      <c r="A577" s="6">
        <v>2265</v>
      </c>
      <c r="B577" s="7">
        <v>46127</v>
      </c>
      <c r="C577" s="8">
        <f>YEAR(SalesDataTable[[#This Row],[Order Date]])</f>
        <v>2026</v>
      </c>
      <c r="D577" s="9" t="str">
        <f>"Q" &amp;ROUNDUP(MONTH(SalesDataTable[[#This Row],[Order Date]]),0)</f>
        <v>Q4</v>
      </c>
      <c r="E577" s="9">
        <f>MONTH(SalesDataTable[[#This Row],[Order Date]])</f>
        <v>4</v>
      </c>
      <c r="F577" s="8" t="str">
        <f>TEXT(SalesDataTable[[#This Row],[Order Date]],"mmm")</f>
        <v>Apr</v>
      </c>
      <c r="G577" s="8" t="s">
        <v>6</v>
      </c>
      <c r="H577" s="8" t="s">
        <v>41</v>
      </c>
      <c r="I577" s="8" t="s">
        <v>19</v>
      </c>
      <c r="J577" s="8" t="s">
        <v>3</v>
      </c>
      <c r="K577" s="8" t="s">
        <v>14</v>
      </c>
      <c r="L577" s="8" t="s">
        <v>15</v>
      </c>
      <c r="M577" s="3">
        <v>2</v>
      </c>
      <c r="N577" s="10">
        <v>36.35</v>
      </c>
      <c r="O577" s="11">
        <v>0</v>
      </c>
      <c r="P577" s="10">
        <v>13.55</v>
      </c>
      <c r="Q577" s="10">
        <f t="shared" si="32"/>
        <v>72.7</v>
      </c>
      <c r="R577" s="10">
        <f t="shared" si="33"/>
        <v>27.1</v>
      </c>
      <c r="S577" s="10">
        <f t="shared" si="34"/>
        <v>45.6</v>
      </c>
      <c r="T577" s="2">
        <f t="shared" si="35"/>
        <v>0.6272352132049519</v>
      </c>
      <c r="U577" s="3">
        <f>YEAR(SalesDataTable[[#This Row],[Order Date]])</f>
        <v>2026</v>
      </c>
      <c r="V577" s="2" t="str">
        <f>"Q"&amp;ROUNDUP(MONTH(SalesDataTable[[#This Row],[Order Date]])/3,0)</f>
        <v>Q2</v>
      </c>
      <c r="W577" s="3">
        <f>MONTH(SalesDataTable[[#This Row],[Order Date]])</f>
        <v>4</v>
      </c>
      <c r="X577" s="2" t="str">
        <f>TEXT(SalesDataTable[[#This Row],[Order Date]],"mmm")</f>
        <v>Apr</v>
      </c>
    </row>
    <row r="578" spans="1:24" ht="15.6">
      <c r="A578" s="6">
        <v>2839</v>
      </c>
      <c r="B578" s="7">
        <v>46127</v>
      </c>
      <c r="C578" s="8">
        <f>YEAR(SalesDataTable[[#This Row],[Order Date]])</f>
        <v>2026</v>
      </c>
      <c r="D578" s="9" t="str">
        <f>"Q" &amp;ROUNDUP(MONTH(SalesDataTable[[#This Row],[Order Date]]),0)</f>
        <v>Q4</v>
      </c>
      <c r="E578" s="9">
        <f>MONTH(SalesDataTable[[#This Row],[Order Date]])</f>
        <v>4</v>
      </c>
      <c r="F578" s="8" t="str">
        <f>TEXT(SalesDataTable[[#This Row],[Order Date]],"mmm")</f>
        <v>Apr</v>
      </c>
      <c r="G578" s="8" t="s">
        <v>6</v>
      </c>
      <c r="H578" s="8" t="s">
        <v>49</v>
      </c>
      <c r="I578" s="8" t="s">
        <v>19</v>
      </c>
      <c r="J578" s="8" t="s">
        <v>13</v>
      </c>
      <c r="K578" s="8" t="s">
        <v>14</v>
      </c>
      <c r="L578" s="8" t="s">
        <v>32</v>
      </c>
      <c r="M578" s="3">
        <v>1</v>
      </c>
      <c r="N578" s="10">
        <v>47</v>
      </c>
      <c r="O578" s="11">
        <v>0</v>
      </c>
      <c r="P578" s="10">
        <v>18.64</v>
      </c>
      <c r="Q578" s="10">
        <f t="shared" ref="Q578:Q641" si="36">M578*N578*(1-O578)</f>
        <v>47</v>
      </c>
      <c r="R578" s="10">
        <f t="shared" ref="R578:R641" si="37">M578*P578</f>
        <v>18.64</v>
      </c>
      <c r="S578" s="10">
        <f t="shared" ref="S578:S641" si="38">Q578-R578</f>
        <v>28.36</v>
      </c>
      <c r="T578" s="2">
        <f t="shared" ref="T578:T641" si="39">IFERROR(S578/Q578,0)</f>
        <v>0.60340425531914887</v>
      </c>
      <c r="U578" s="3">
        <f>YEAR(SalesDataTable[[#This Row],[Order Date]])</f>
        <v>2026</v>
      </c>
      <c r="V578" s="2" t="str">
        <f>"Q"&amp;ROUNDUP(MONTH(SalesDataTable[[#This Row],[Order Date]])/3,0)</f>
        <v>Q2</v>
      </c>
      <c r="W578" s="3">
        <f>MONTH(SalesDataTable[[#This Row],[Order Date]])</f>
        <v>4</v>
      </c>
      <c r="X578" s="2" t="str">
        <f>TEXT(SalesDataTable[[#This Row],[Order Date]],"mmm")</f>
        <v>Apr</v>
      </c>
    </row>
    <row r="579" spans="1:24" ht="15.6">
      <c r="A579" s="6">
        <v>4742</v>
      </c>
      <c r="B579" s="7">
        <v>46127</v>
      </c>
      <c r="C579" s="8">
        <f>YEAR(SalesDataTable[[#This Row],[Order Date]])</f>
        <v>2026</v>
      </c>
      <c r="D579" s="9" t="str">
        <f>"Q" &amp;ROUNDUP(MONTH(SalesDataTable[[#This Row],[Order Date]]),0)</f>
        <v>Q4</v>
      </c>
      <c r="E579" s="9">
        <f>MONTH(SalesDataTable[[#This Row],[Order Date]])</f>
        <v>4</v>
      </c>
      <c r="F579" s="8" t="str">
        <f>TEXT(SalesDataTable[[#This Row],[Order Date]],"mmm")</f>
        <v>Apr</v>
      </c>
      <c r="G579" s="8" t="s">
        <v>20</v>
      </c>
      <c r="H579" s="8" t="s">
        <v>47</v>
      </c>
      <c r="I579" s="8" t="s">
        <v>28</v>
      </c>
      <c r="J579" s="8" t="s">
        <v>3</v>
      </c>
      <c r="K579" s="8" t="s">
        <v>14</v>
      </c>
      <c r="L579" s="8" t="s">
        <v>32</v>
      </c>
      <c r="M579" s="3">
        <v>1</v>
      </c>
      <c r="N579" s="10">
        <v>46.86</v>
      </c>
      <c r="O579" s="11">
        <v>0</v>
      </c>
      <c r="P579" s="10">
        <v>18.190000000000001</v>
      </c>
      <c r="Q579" s="10">
        <f t="shared" si="36"/>
        <v>46.86</v>
      </c>
      <c r="R579" s="10">
        <f t="shared" si="37"/>
        <v>18.190000000000001</v>
      </c>
      <c r="S579" s="10">
        <f t="shared" si="38"/>
        <v>28.669999999999998</v>
      </c>
      <c r="T579" s="2">
        <f t="shared" si="39"/>
        <v>0.61182244985061884</v>
      </c>
      <c r="U579" s="3">
        <f>YEAR(SalesDataTable[[#This Row],[Order Date]])</f>
        <v>2026</v>
      </c>
      <c r="V579" s="2" t="str">
        <f>"Q"&amp;ROUNDUP(MONTH(SalesDataTable[[#This Row],[Order Date]])/3,0)</f>
        <v>Q2</v>
      </c>
      <c r="W579" s="3">
        <f>MONTH(SalesDataTable[[#This Row],[Order Date]])</f>
        <v>4</v>
      </c>
      <c r="X579" s="2" t="str">
        <f>TEXT(SalesDataTable[[#This Row],[Order Date]],"mmm")</f>
        <v>Apr</v>
      </c>
    </row>
    <row r="580" spans="1:24" ht="15.6">
      <c r="A580" s="6">
        <v>4899</v>
      </c>
      <c r="B580" s="7">
        <v>46127</v>
      </c>
      <c r="C580" s="8">
        <f>YEAR(SalesDataTable[[#This Row],[Order Date]])</f>
        <v>2026</v>
      </c>
      <c r="D580" s="9" t="str">
        <f>"Q" &amp;ROUNDUP(MONTH(SalesDataTable[[#This Row],[Order Date]]),0)</f>
        <v>Q4</v>
      </c>
      <c r="E580" s="9">
        <f>MONTH(SalesDataTable[[#This Row],[Order Date]])</f>
        <v>4</v>
      </c>
      <c r="F580" s="8" t="str">
        <f>TEXT(SalesDataTable[[#This Row],[Order Date]],"mmm")</f>
        <v>Apr</v>
      </c>
      <c r="G580" s="8" t="s">
        <v>0</v>
      </c>
      <c r="H580" s="8" t="s">
        <v>36</v>
      </c>
      <c r="I580" s="8" t="s">
        <v>2</v>
      </c>
      <c r="J580" s="8" t="s">
        <v>13</v>
      </c>
      <c r="K580" s="8" t="s">
        <v>23</v>
      </c>
      <c r="L580" s="8" t="s">
        <v>40</v>
      </c>
      <c r="M580" s="3">
        <v>2</v>
      </c>
      <c r="N580" s="10">
        <v>82.13</v>
      </c>
      <c r="O580" s="11">
        <v>0.05</v>
      </c>
      <c r="P580" s="10">
        <v>39.909999999999997</v>
      </c>
      <c r="Q580" s="10">
        <f t="shared" si="36"/>
        <v>156.047</v>
      </c>
      <c r="R580" s="10">
        <f t="shared" si="37"/>
        <v>79.819999999999993</v>
      </c>
      <c r="S580" s="10">
        <f t="shared" si="38"/>
        <v>76.227000000000004</v>
      </c>
      <c r="T580" s="2">
        <f t="shared" si="39"/>
        <v>0.48848744288579726</v>
      </c>
      <c r="U580" s="3">
        <f>YEAR(SalesDataTable[[#This Row],[Order Date]])</f>
        <v>2026</v>
      </c>
      <c r="V580" s="2" t="str">
        <f>"Q"&amp;ROUNDUP(MONTH(SalesDataTable[[#This Row],[Order Date]])/3,0)</f>
        <v>Q2</v>
      </c>
      <c r="W580" s="3">
        <f>MONTH(SalesDataTable[[#This Row],[Order Date]])</f>
        <v>4</v>
      </c>
      <c r="X580" s="2" t="str">
        <f>TEXT(SalesDataTable[[#This Row],[Order Date]],"mmm")</f>
        <v>Apr</v>
      </c>
    </row>
    <row r="581" spans="1:24" ht="15.6">
      <c r="A581" s="6">
        <v>5042</v>
      </c>
      <c r="B581" s="7">
        <v>46127</v>
      </c>
      <c r="C581" s="8">
        <f>YEAR(SalesDataTable[[#This Row],[Order Date]])</f>
        <v>2026</v>
      </c>
      <c r="D581" s="9" t="str">
        <f>"Q" &amp;ROUNDUP(MONTH(SalesDataTable[[#This Row],[Order Date]]),0)</f>
        <v>Q4</v>
      </c>
      <c r="E581" s="9">
        <f>MONTH(SalesDataTable[[#This Row],[Order Date]])</f>
        <v>4</v>
      </c>
      <c r="F581" s="8" t="str">
        <f>TEXT(SalesDataTable[[#This Row],[Order Date]],"mmm")</f>
        <v>Apr</v>
      </c>
      <c r="G581" s="8" t="s">
        <v>6</v>
      </c>
      <c r="H581" s="8" t="s">
        <v>27</v>
      </c>
      <c r="I581" s="8" t="s">
        <v>19</v>
      </c>
      <c r="J581" s="8" t="s">
        <v>16</v>
      </c>
      <c r="K581" s="8" t="s">
        <v>14</v>
      </c>
      <c r="L581" s="8" t="s">
        <v>48</v>
      </c>
      <c r="M581" s="3">
        <v>1</v>
      </c>
      <c r="N581" s="10">
        <v>163.16</v>
      </c>
      <c r="O581" s="11">
        <v>0</v>
      </c>
      <c r="P581" s="10">
        <v>88.78</v>
      </c>
      <c r="Q581" s="10">
        <f t="shared" si="36"/>
        <v>163.16</v>
      </c>
      <c r="R581" s="10">
        <f t="shared" si="37"/>
        <v>88.78</v>
      </c>
      <c r="S581" s="10">
        <f t="shared" si="38"/>
        <v>74.38</v>
      </c>
      <c r="T581" s="2">
        <f t="shared" si="39"/>
        <v>0.45587153714145623</v>
      </c>
      <c r="U581" s="3">
        <f>YEAR(SalesDataTable[[#This Row],[Order Date]])</f>
        <v>2026</v>
      </c>
      <c r="V581" s="2" t="str">
        <f>"Q"&amp;ROUNDUP(MONTH(SalesDataTable[[#This Row],[Order Date]])/3,0)</f>
        <v>Q2</v>
      </c>
      <c r="W581" s="3">
        <f>MONTH(SalesDataTable[[#This Row],[Order Date]])</f>
        <v>4</v>
      </c>
      <c r="X581" s="2" t="str">
        <f>TEXT(SalesDataTable[[#This Row],[Order Date]],"mmm")</f>
        <v>Apr</v>
      </c>
    </row>
    <row r="582" spans="1:24" ht="15.6">
      <c r="A582" s="6">
        <v>2248</v>
      </c>
      <c r="B582" s="7">
        <v>46128</v>
      </c>
      <c r="C582" s="8">
        <f>YEAR(SalesDataTable[[#This Row],[Order Date]])</f>
        <v>2026</v>
      </c>
      <c r="D582" s="9" t="str">
        <f>"Q" &amp;ROUNDUP(MONTH(SalesDataTable[[#This Row],[Order Date]]),0)</f>
        <v>Q4</v>
      </c>
      <c r="E582" s="9">
        <f>MONTH(SalesDataTable[[#This Row],[Order Date]])</f>
        <v>4</v>
      </c>
      <c r="F582" s="8" t="str">
        <f>TEXT(SalesDataTable[[#This Row],[Order Date]],"mmm")</f>
        <v>Apr</v>
      </c>
      <c r="G582" s="8" t="s">
        <v>0</v>
      </c>
      <c r="H582" s="8" t="s">
        <v>50</v>
      </c>
      <c r="I582" s="8" t="s">
        <v>19</v>
      </c>
      <c r="J582" s="8" t="s">
        <v>13</v>
      </c>
      <c r="K582" s="8" t="s">
        <v>14</v>
      </c>
      <c r="L582" s="8" t="s">
        <v>15</v>
      </c>
      <c r="M582" s="3">
        <v>2</v>
      </c>
      <c r="N582" s="10">
        <v>36.68</v>
      </c>
      <c r="O582" s="11">
        <v>0.1</v>
      </c>
      <c r="P582" s="10">
        <v>13.92</v>
      </c>
      <c r="Q582" s="10">
        <f t="shared" si="36"/>
        <v>66.024000000000001</v>
      </c>
      <c r="R582" s="10">
        <f t="shared" si="37"/>
        <v>27.84</v>
      </c>
      <c r="S582" s="10">
        <f t="shared" si="38"/>
        <v>38.183999999999997</v>
      </c>
      <c r="T582" s="2">
        <f t="shared" si="39"/>
        <v>0.57833515085423481</v>
      </c>
      <c r="U582" s="3">
        <f>YEAR(SalesDataTable[[#This Row],[Order Date]])</f>
        <v>2026</v>
      </c>
      <c r="V582" s="2" t="str">
        <f>"Q"&amp;ROUNDUP(MONTH(SalesDataTable[[#This Row],[Order Date]])/3,0)</f>
        <v>Q2</v>
      </c>
      <c r="W582" s="3">
        <f>MONTH(SalesDataTable[[#This Row],[Order Date]])</f>
        <v>4</v>
      </c>
      <c r="X582" s="2" t="str">
        <f>TEXT(SalesDataTable[[#This Row],[Order Date]],"mmm")</f>
        <v>Apr</v>
      </c>
    </row>
    <row r="583" spans="1:24" ht="15.6">
      <c r="A583" s="6">
        <v>2427</v>
      </c>
      <c r="B583" s="7">
        <v>46128</v>
      </c>
      <c r="C583" s="8">
        <f>YEAR(SalesDataTable[[#This Row],[Order Date]])</f>
        <v>2026</v>
      </c>
      <c r="D583" s="9" t="str">
        <f>"Q" &amp;ROUNDUP(MONTH(SalesDataTable[[#This Row],[Order Date]]),0)</f>
        <v>Q4</v>
      </c>
      <c r="E583" s="9">
        <f>MONTH(SalesDataTable[[#This Row],[Order Date]])</f>
        <v>4</v>
      </c>
      <c r="F583" s="8" t="str">
        <f>TEXT(SalesDataTable[[#This Row],[Order Date]],"mmm")</f>
        <v>Apr</v>
      </c>
      <c r="G583" s="8" t="s">
        <v>20</v>
      </c>
      <c r="H583" s="8" t="s">
        <v>47</v>
      </c>
      <c r="I583" s="8" t="s">
        <v>2</v>
      </c>
      <c r="J583" s="8" t="s">
        <v>13</v>
      </c>
      <c r="K583" s="8" t="s">
        <v>14</v>
      </c>
      <c r="L583" s="8" t="s">
        <v>32</v>
      </c>
      <c r="M583" s="3">
        <v>1</v>
      </c>
      <c r="N583" s="10">
        <v>45.82</v>
      </c>
      <c r="O583" s="11">
        <v>0.1</v>
      </c>
      <c r="P583" s="10">
        <v>18.48</v>
      </c>
      <c r="Q583" s="10">
        <f t="shared" si="36"/>
        <v>41.238</v>
      </c>
      <c r="R583" s="10">
        <f t="shared" si="37"/>
        <v>18.48</v>
      </c>
      <c r="S583" s="10">
        <f t="shared" si="38"/>
        <v>22.757999999999999</v>
      </c>
      <c r="T583" s="2">
        <f t="shared" si="39"/>
        <v>0.55186963480285167</v>
      </c>
      <c r="U583" s="3">
        <f>YEAR(SalesDataTable[[#This Row],[Order Date]])</f>
        <v>2026</v>
      </c>
      <c r="V583" s="2" t="str">
        <f>"Q"&amp;ROUNDUP(MONTH(SalesDataTable[[#This Row],[Order Date]])/3,0)</f>
        <v>Q2</v>
      </c>
      <c r="W583" s="3">
        <f>MONTH(SalesDataTable[[#This Row],[Order Date]])</f>
        <v>4</v>
      </c>
      <c r="X583" s="2" t="str">
        <f>TEXT(SalesDataTable[[#This Row],[Order Date]],"mmm")</f>
        <v>Apr</v>
      </c>
    </row>
    <row r="584" spans="1:24" ht="15.6">
      <c r="A584" s="6">
        <v>2445</v>
      </c>
      <c r="B584" s="7">
        <v>46128</v>
      </c>
      <c r="C584" s="8">
        <f>YEAR(SalesDataTable[[#This Row],[Order Date]])</f>
        <v>2026</v>
      </c>
      <c r="D584" s="9" t="str">
        <f>"Q" &amp;ROUNDUP(MONTH(SalesDataTable[[#This Row],[Order Date]]),0)</f>
        <v>Q4</v>
      </c>
      <c r="E584" s="9">
        <f>MONTH(SalesDataTable[[#This Row],[Order Date]])</f>
        <v>4</v>
      </c>
      <c r="F584" s="8" t="str">
        <f>TEXT(SalesDataTable[[#This Row],[Order Date]],"mmm")</f>
        <v>Apr</v>
      </c>
      <c r="G584" s="8" t="s">
        <v>0</v>
      </c>
      <c r="H584" s="8" t="s">
        <v>50</v>
      </c>
      <c r="I584" s="8" t="s">
        <v>2</v>
      </c>
      <c r="J584" s="8" t="s">
        <v>3</v>
      </c>
      <c r="K584" s="8" t="s">
        <v>9</v>
      </c>
      <c r="L584" s="8" t="s">
        <v>46</v>
      </c>
      <c r="M584" s="3">
        <v>1</v>
      </c>
      <c r="N584" s="10">
        <v>70.95</v>
      </c>
      <c r="O584" s="11">
        <v>0</v>
      </c>
      <c r="P584" s="10">
        <v>31.43</v>
      </c>
      <c r="Q584" s="10">
        <f t="shared" si="36"/>
        <v>70.95</v>
      </c>
      <c r="R584" s="10">
        <f t="shared" si="37"/>
        <v>31.43</v>
      </c>
      <c r="S584" s="10">
        <f t="shared" si="38"/>
        <v>39.520000000000003</v>
      </c>
      <c r="T584" s="2">
        <f t="shared" si="39"/>
        <v>0.55701198026779419</v>
      </c>
      <c r="U584" s="3">
        <f>YEAR(SalesDataTable[[#This Row],[Order Date]])</f>
        <v>2026</v>
      </c>
      <c r="V584" s="2" t="str">
        <f>"Q"&amp;ROUNDUP(MONTH(SalesDataTable[[#This Row],[Order Date]])/3,0)</f>
        <v>Q2</v>
      </c>
      <c r="W584" s="3">
        <f>MONTH(SalesDataTable[[#This Row],[Order Date]])</f>
        <v>4</v>
      </c>
      <c r="X584" s="2" t="str">
        <f>TEXT(SalesDataTable[[#This Row],[Order Date]],"mmm")</f>
        <v>Apr</v>
      </c>
    </row>
    <row r="585" spans="1:24" ht="15.6">
      <c r="A585" s="6">
        <v>3311</v>
      </c>
      <c r="B585" s="7">
        <v>46128</v>
      </c>
      <c r="C585" s="8">
        <f>YEAR(SalesDataTable[[#This Row],[Order Date]])</f>
        <v>2026</v>
      </c>
      <c r="D585" s="9" t="str">
        <f>"Q" &amp;ROUNDUP(MONTH(SalesDataTable[[#This Row],[Order Date]]),0)</f>
        <v>Q4</v>
      </c>
      <c r="E585" s="9">
        <f>MONTH(SalesDataTable[[#This Row],[Order Date]])</f>
        <v>4</v>
      </c>
      <c r="F585" s="8" t="str">
        <f>TEXT(SalesDataTable[[#This Row],[Order Date]],"mmm")</f>
        <v>Apr</v>
      </c>
      <c r="G585" s="8" t="s">
        <v>6</v>
      </c>
      <c r="H585" s="8" t="s">
        <v>41</v>
      </c>
      <c r="I585" s="8" t="s">
        <v>2</v>
      </c>
      <c r="J585" s="8" t="s">
        <v>13</v>
      </c>
      <c r="K585" s="8" t="s">
        <v>14</v>
      </c>
      <c r="L585" s="8" t="s">
        <v>32</v>
      </c>
      <c r="M585" s="3">
        <v>1</v>
      </c>
      <c r="N585" s="10">
        <v>46.68</v>
      </c>
      <c r="O585" s="11">
        <v>0.05</v>
      </c>
      <c r="P585" s="10">
        <v>18.350000000000001</v>
      </c>
      <c r="Q585" s="10">
        <f t="shared" si="36"/>
        <v>44.345999999999997</v>
      </c>
      <c r="R585" s="10">
        <f t="shared" si="37"/>
        <v>18.350000000000001</v>
      </c>
      <c r="S585" s="10">
        <f t="shared" si="38"/>
        <v>25.995999999999995</v>
      </c>
      <c r="T585" s="2">
        <f t="shared" si="39"/>
        <v>0.58620845172056102</v>
      </c>
      <c r="U585" s="3">
        <f>YEAR(SalesDataTable[[#This Row],[Order Date]])</f>
        <v>2026</v>
      </c>
      <c r="V585" s="2" t="str">
        <f>"Q"&amp;ROUNDUP(MONTH(SalesDataTable[[#This Row],[Order Date]])/3,0)</f>
        <v>Q2</v>
      </c>
      <c r="W585" s="3">
        <f>MONTH(SalesDataTable[[#This Row],[Order Date]])</f>
        <v>4</v>
      </c>
      <c r="X585" s="2" t="str">
        <f>TEXT(SalesDataTable[[#This Row],[Order Date]],"mmm")</f>
        <v>Apr</v>
      </c>
    </row>
    <row r="586" spans="1:24" ht="15.6">
      <c r="A586" s="6">
        <v>3320</v>
      </c>
      <c r="B586" s="7">
        <v>46128</v>
      </c>
      <c r="C586" s="8">
        <f>YEAR(SalesDataTable[[#This Row],[Order Date]])</f>
        <v>2026</v>
      </c>
      <c r="D586" s="9" t="str">
        <f>"Q" &amp;ROUNDUP(MONTH(SalesDataTable[[#This Row],[Order Date]]),0)</f>
        <v>Q4</v>
      </c>
      <c r="E586" s="9">
        <f>MONTH(SalesDataTable[[#This Row],[Order Date]])</f>
        <v>4</v>
      </c>
      <c r="F586" s="8" t="str">
        <f>TEXT(SalesDataTable[[#This Row],[Order Date]],"mmm")</f>
        <v>Apr</v>
      </c>
      <c r="G586" s="8" t="s">
        <v>11</v>
      </c>
      <c r="H586" s="8" t="s">
        <v>52</v>
      </c>
      <c r="I586" s="8" t="s">
        <v>2</v>
      </c>
      <c r="J586" s="8" t="s">
        <v>16</v>
      </c>
      <c r="K586" s="8" t="s">
        <v>14</v>
      </c>
      <c r="L586" s="8" t="s">
        <v>48</v>
      </c>
      <c r="M586" s="3">
        <v>5</v>
      </c>
      <c r="N586" s="10">
        <v>164.31</v>
      </c>
      <c r="O586" s="11">
        <v>0.05</v>
      </c>
      <c r="P586" s="10">
        <v>85.41</v>
      </c>
      <c r="Q586" s="10">
        <f t="shared" si="36"/>
        <v>780.47249999999997</v>
      </c>
      <c r="R586" s="10">
        <f t="shared" si="37"/>
        <v>427.04999999999995</v>
      </c>
      <c r="S586" s="10">
        <f t="shared" si="38"/>
        <v>353.42250000000001</v>
      </c>
      <c r="T586" s="2">
        <f t="shared" si="39"/>
        <v>0.45283145786686912</v>
      </c>
      <c r="U586" s="3">
        <f>YEAR(SalesDataTable[[#This Row],[Order Date]])</f>
        <v>2026</v>
      </c>
      <c r="V586" s="2" t="str">
        <f>"Q"&amp;ROUNDUP(MONTH(SalesDataTable[[#This Row],[Order Date]])/3,0)</f>
        <v>Q2</v>
      </c>
      <c r="W586" s="3">
        <f>MONTH(SalesDataTable[[#This Row],[Order Date]])</f>
        <v>4</v>
      </c>
      <c r="X586" s="2" t="str">
        <f>TEXT(SalesDataTable[[#This Row],[Order Date]],"mmm")</f>
        <v>Apr</v>
      </c>
    </row>
    <row r="587" spans="1:24" ht="15.6">
      <c r="A587" s="6">
        <v>3321</v>
      </c>
      <c r="B587" s="7">
        <v>46128</v>
      </c>
      <c r="C587" s="8">
        <f>YEAR(SalesDataTable[[#This Row],[Order Date]])</f>
        <v>2026</v>
      </c>
      <c r="D587" s="9" t="str">
        <f>"Q" &amp;ROUNDUP(MONTH(SalesDataTable[[#This Row],[Order Date]]),0)</f>
        <v>Q4</v>
      </c>
      <c r="E587" s="9">
        <f>MONTH(SalesDataTable[[#This Row],[Order Date]])</f>
        <v>4</v>
      </c>
      <c r="F587" s="8" t="str">
        <f>TEXT(SalesDataTable[[#This Row],[Order Date]],"mmm")</f>
        <v>Apr</v>
      </c>
      <c r="G587" s="8" t="s">
        <v>6</v>
      </c>
      <c r="H587" s="8" t="s">
        <v>27</v>
      </c>
      <c r="I587" s="8" t="s">
        <v>2</v>
      </c>
      <c r="J587" s="8" t="s">
        <v>16</v>
      </c>
      <c r="K587" s="8" t="s">
        <v>14</v>
      </c>
      <c r="L587" s="8" t="s">
        <v>15</v>
      </c>
      <c r="M587" s="3">
        <v>3</v>
      </c>
      <c r="N587" s="10">
        <v>35.57</v>
      </c>
      <c r="O587" s="11">
        <v>0</v>
      </c>
      <c r="P587" s="10">
        <v>13.67</v>
      </c>
      <c r="Q587" s="10">
        <f t="shared" si="36"/>
        <v>106.71000000000001</v>
      </c>
      <c r="R587" s="10">
        <f t="shared" si="37"/>
        <v>41.01</v>
      </c>
      <c r="S587" s="10">
        <f t="shared" si="38"/>
        <v>65.700000000000017</v>
      </c>
      <c r="T587" s="2">
        <f t="shared" si="39"/>
        <v>0.61568737700309262</v>
      </c>
      <c r="U587" s="3">
        <f>YEAR(SalesDataTable[[#This Row],[Order Date]])</f>
        <v>2026</v>
      </c>
      <c r="V587" s="2" t="str">
        <f>"Q"&amp;ROUNDUP(MONTH(SalesDataTable[[#This Row],[Order Date]])/3,0)</f>
        <v>Q2</v>
      </c>
      <c r="W587" s="3">
        <f>MONTH(SalesDataTable[[#This Row],[Order Date]])</f>
        <v>4</v>
      </c>
      <c r="X587" s="2" t="str">
        <f>TEXT(SalesDataTable[[#This Row],[Order Date]],"mmm")</f>
        <v>Apr</v>
      </c>
    </row>
    <row r="588" spans="1:24" ht="15.6">
      <c r="A588" s="6">
        <v>5181</v>
      </c>
      <c r="B588" s="7">
        <v>46128</v>
      </c>
      <c r="C588" s="8">
        <f>YEAR(SalesDataTable[[#This Row],[Order Date]])</f>
        <v>2026</v>
      </c>
      <c r="D588" s="9" t="str">
        <f>"Q" &amp;ROUNDUP(MONTH(SalesDataTable[[#This Row],[Order Date]]),0)</f>
        <v>Q4</v>
      </c>
      <c r="E588" s="9">
        <f>MONTH(SalesDataTable[[#This Row],[Order Date]])</f>
        <v>4</v>
      </c>
      <c r="F588" s="8" t="str">
        <f>TEXT(SalesDataTable[[#This Row],[Order Date]],"mmm")</f>
        <v>Apr</v>
      </c>
      <c r="G588" s="8" t="s">
        <v>0</v>
      </c>
      <c r="H588" s="8" t="s">
        <v>1</v>
      </c>
      <c r="I588" s="8" t="s">
        <v>28</v>
      </c>
      <c r="J588" s="8" t="s">
        <v>13</v>
      </c>
      <c r="K588" s="8" t="s">
        <v>14</v>
      </c>
      <c r="L588" s="8" t="s">
        <v>32</v>
      </c>
      <c r="M588" s="3">
        <v>2</v>
      </c>
      <c r="N588" s="10">
        <v>45.51</v>
      </c>
      <c r="O588" s="11">
        <v>0.1</v>
      </c>
      <c r="P588" s="10">
        <v>18.809999999999999</v>
      </c>
      <c r="Q588" s="10">
        <f t="shared" si="36"/>
        <v>81.917999999999992</v>
      </c>
      <c r="R588" s="10">
        <f t="shared" si="37"/>
        <v>37.619999999999997</v>
      </c>
      <c r="S588" s="10">
        <f t="shared" si="38"/>
        <v>44.297999999999995</v>
      </c>
      <c r="T588" s="2">
        <f t="shared" si="39"/>
        <v>0.54076027246758951</v>
      </c>
      <c r="U588" s="3">
        <f>YEAR(SalesDataTable[[#This Row],[Order Date]])</f>
        <v>2026</v>
      </c>
      <c r="V588" s="2" t="str">
        <f>"Q"&amp;ROUNDUP(MONTH(SalesDataTable[[#This Row],[Order Date]])/3,0)</f>
        <v>Q2</v>
      </c>
      <c r="W588" s="3">
        <f>MONTH(SalesDataTable[[#This Row],[Order Date]])</f>
        <v>4</v>
      </c>
      <c r="X588" s="2" t="str">
        <f>TEXT(SalesDataTable[[#This Row],[Order Date]],"mmm")</f>
        <v>Apr</v>
      </c>
    </row>
    <row r="589" spans="1:24" ht="15.6">
      <c r="A589" s="6">
        <v>5187</v>
      </c>
      <c r="B589" s="7">
        <v>46128</v>
      </c>
      <c r="C589" s="8">
        <f>YEAR(SalesDataTable[[#This Row],[Order Date]])</f>
        <v>2026</v>
      </c>
      <c r="D589" s="9" t="str">
        <f>"Q" &amp;ROUNDUP(MONTH(SalesDataTable[[#This Row],[Order Date]]),0)</f>
        <v>Q4</v>
      </c>
      <c r="E589" s="9">
        <f>MONTH(SalesDataTable[[#This Row],[Order Date]])</f>
        <v>4</v>
      </c>
      <c r="F589" s="8" t="str">
        <f>TEXT(SalesDataTable[[#This Row],[Order Date]],"mmm")</f>
        <v>Apr</v>
      </c>
      <c r="G589" s="8" t="s">
        <v>20</v>
      </c>
      <c r="H589" s="8" t="s">
        <v>33</v>
      </c>
      <c r="I589" s="8" t="s">
        <v>2</v>
      </c>
      <c r="J589" s="8" t="s">
        <v>3</v>
      </c>
      <c r="K589" s="8" t="s">
        <v>23</v>
      </c>
      <c r="L589" s="8" t="s">
        <v>29</v>
      </c>
      <c r="M589" s="3">
        <v>2</v>
      </c>
      <c r="N589" s="10">
        <v>198.32</v>
      </c>
      <c r="O589" s="11">
        <v>0</v>
      </c>
      <c r="P589" s="10">
        <v>106.8</v>
      </c>
      <c r="Q589" s="10">
        <f t="shared" si="36"/>
        <v>396.64</v>
      </c>
      <c r="R589" s="10">
        <f t="shared" si="37"/>
        <v>213.6</v>
      </c>
      <c r="S589" s="10">
        <f t="shared" si="38"/>
        <v>183.04</v>
      </c>
      <c r="T589" s="2">
        <f t="shared" si="39"/>
        <v>0.46147640177490923</v>
      </c>
      <c r="U589" s="3">
        <f>YEAR(SalesDataTable[[#This Row],[Order Date]])</f>
        <v>2026</v>
      </c>
      <c r="V589" s="2" t="str">
        <f>"Q"&amp;ROUNDUP(MONTH(SalesDataTable[[#This Row],[Order Date]])/3,0)</f>
        <v>Q2</v>
      </c>
      <c r="W589" s="3">
        <f>MONTH(SalesDataTable[[#This Row],[Order Date]])</f>
        <v>4</v>
      </c>
      <c r="X589" s="2" t="str">
        <f>TEXT(SalesDataTable[[#This Row],[Order Date]],"mmm")</f>
        <v>Apr</v>
      </c>
    </row>
    <row r="590" spans="1:24" ht="15.6">
      <c r="A590" s="6">
        <v>605</v>
      </c>
      <c r="B590" s="7">
        <v>46129</v>
      </c>
      <c r="C590" s="8">
        <f>YEAR(SalesDataTable[[#This Row],[Order Date]])</f>
        <v>2026</v>
      </c>
      <c r="D590" s="9" t="str">
        <f>"Q" &amp;ROUNDUP(MONTH(SalesDataTable[[#This Row],[Order Date]]),0)</f>
        <v>Q4</v>
      </c>
      <c r="E590" s="9">
        <f>MONTH(SalesDataTable[[#This Row],[Order Date]])</f>
        <v>4</v>
      </c>
      <c r="F590" s="8" t="str">
        <f>TEXT(SalesDataTable[[#This Row],[Order Date]],"mmm")</f>
        <v>Apr</v>
      </c>
      <c r="G590" s="8" t="s">
        <v>20</v>
      </c>
      <c r="H590" s="8" t="s">
        <v>33</v>
      </c>
      <c r="I590" s="8" t="s">
        <v>28</v>
      </c>
      <c r="J590" s="8" t="s">
        <v>16</v>
      </c>
      <c r="K590" s="8" t="s">
        <v>14</v>
      </c>
      <c r="L590" s="8" t="s">
        <v>44</v>
      </c>
      <c r="M590" s="3">
        <v>2</v>
      </c>
      <c r="N590" s="10">
        <v>130.94</v>
      </c>
      <c r="O590" s="11">
        <v>0</v>
      </c>
      <c r="P590" s="10">
        <v>67.459999999999994</v>
      </c>
      <c r="Q590" s="10">
        <f t="shared" si="36"/>
        <v>261.88</v>
      </c>
      <c r="R590" s="10">
        <f t="shared" si="37"/>
        <v>134.91999999999999</v>
      </c>
      <c r="S590" s="10">
        <f t="shared" si="38"/>
        <v>126.96000000000001</v>
      </c>
      <c r="T590" s="2">
        <f t="shared" si="39"/>
        <v>0.48480219948067821</v>
      </c>
      <c r="U590" s="3">
        <f>YEAR(SalesDataTable[[#This Row],[Order Date]])</f>
        <v>2026</v>
      </c>
      <c r="V590" s="2" t="str">
        <f>"Q"&amp;ROUNDUP(MONTH(SalesDataTable[[#This Row],[Order Date]])/3,0)</f>
        <v>Q2</v>
      </c>
      <c r="W590" s="3">
        <f>MONTH(SalesDataTable[[#This Row],[Order Date]])</f>
        <v>4</v>
      </c>
      <c r="X590" s="2" t="str">
        <f>TEXT(SalesDataTable[[#This Row],[Order Date]],"mmm")</f>
        <v>Apr</v>
      </c>
    </row>
    <row r="591" spans="1:24" ht="15.6">
      <c r="A591" s="6">
        <v>3244</v>
      </c>
      <c r="B591" s="7">
        <v>46129</v>
      </c>
      <c r="C591" s="8">
        <f>YEAR(SalesDataTable[[#This Row],[Order Date]])</f>
        <v>2026</v>
      </c>
      <c r="D591" s="9" t="str">
        <f>"Q" &amp;ROUNDUP(MONTH(SalesDataTable[[#This Row],[Order Date]]),0)</f>
        <v>Q4</v>
      </c>
      <c r="E591" s="9">
        <f>MONTH(SalesDataTable[[#This Row],[Order Date]])</f>
        <v>4</v>
      </c>
      <c r="F591" s="8" t="str">
        <f>TEXT(SalesDataTable[[#This Row],[Order Date]],"mmm")</f>
        <v>Apr</v>
      </c>
      <c r="G591" s="8" t="s">
        <v>6</v>
      </c>
      <c r="H591" s="8" t="s">
        <v>41</v>
      </c>
      <c r="I591" s="8" t="s">
        <v>28</v>
      </c>
      <c r="J591" s="8" t="s">
        <v>3</v>
      </c>
      <c r="K591" s="8" t="s">
        <v>14</v>
      </c>
      <c r="L591" s="8" t="s">
        <v>44</v>
      </c>
      <c r="M591" s="3">
        <v>1</v>
      </c>
      <c r="N591" s="10">
        <v>131.62</v>
      </c>
      <c r="O591" s="11">
        <v>0</v>
      </c>
      <c r="P591" s="10">
        <v>66.95</v>
      </c>
      <c r="Q591" s="10">
        <f t="shared" si="36"/>
        <v>131.62</v>
      </c>
      <c r="R591" s="10">
        <f t="shared" si="37"/>
        <v>66.95</v>
      </c>
      <c r="S591" s="10">
        <f t="shared" si="38"/>
        <v>64.67</v>
      </c>
      <c r="T591" s="2">
        <f t="shared" si="39"/>
        <v>0.49133870232487464</v>
      </c>
      <c r="U591" s="3">
        <f>YEAR(SalesDataTable[[#This Row],[Order Date]])</f>
        <v>2026</v>
      </c>
      <c r="V591" s="2" t="str">
        <f>"Q"&amp;ROUNDUP(MONTH(SalesDataTable[[#This Row],[Order Date]])/3,0)</f>
        <v>Q2</v>
      </c>
      <c r="W591" s="3">
        <f>MONTH(SalesDataTable[[#This Row],[Order Date]])</f>
        <v>4</v>
      </c>
      <c r="X591" s="2" t="str">
        <f>TEXT(SalesDataTable[[#This Row],[Order Date]],"mmm")</f>
        <v>Apr</v>
      </c>
    </row>
    <row r="592" spans="1:24" ht="15.6">
      <c r="A592" s="6">
        <v>4047</v>
      </c>
      <c r="B592" s="7">
        <v>46129</v>
      </c>
      <c r="C592" s="8">
        <f>YEAR(SalesDataTable[[#This Row],[Order Date]])</f>
        <v>2026</v>
      </c>
      <c r="D592" s="9" t="str">
        <f>"Q" &amp;ROUNDUP(MONTH(SalesDataTable[[#This Row],[Order Date]]),0)</f>
        <v>Q4</v>
      </c>
      <c r="E592" s="9">
        <f>MONTH(SalesDataTable[[#This Row],[Order Date]])</f>
        <v>4</v>
      </c>
      <c r="F592" s="8" t="str">
        <f>TEXT(SalesDataTable[[#This Row],[Order Date]],"mmm")</f>
        <v>Apr</v>
      </c>
      <c r="G592" s="8" t="s">
        <v>0</v>
      </c>
      <c r="H592" s="8" t="s">
        <v>1</v>
      </c>
      <c r="I592" s="8" t="s">
        <v>8</v>
      </c>
      <c r="J592" s="8" t="s">
        <v>16</v>
      </c>
      <c r="K592" s="8" t="s">
        <v>14</v>
      </c>
      <c r="L592" s="8" t="s">
        <v>48</v>
      </c>
      <c r="M592" s="3">
        <v>8</v>
      </c>
      <c r="N592" s="10">
        <v>168.34</v>
      </c>
      <c r="O592" s="11">
        <v>0.15</v>
      </c>
      <c r="P592" s="10">
        <v>88.7</v>
      </c>
      <c r="Q592" s="10">
        <f t="shared" si="36"/>
        <v>1144.712</v>
      </c>
      <c r="R592" s="10">
        <f t="shared" si="37"/>
        <v>709.6</v>
      </c>
      <c r="S592" s="10">
        <f t="shared" si="38"/>
        <v>435.11199999999997</v>
      </c>
      <c r="T592" s="2">
        <f t="shared" si="39"/>
        <v>0.38010608781946897</v>
      </c>
      <c r="U592" s="3">
        <f>YEAR(SalesDataTable[[#This Row],[Order Date]])</f>
        <v>2026</v>
      </c>
      <c r="V592" s="2" t="str">
        <f>"Q"&amp;ROUNDUP(MONTH(SalesDataTable[[#This Row],[Order Date]])/3,0)</f>
        <v>Q2</v>
      </c>
      <c r="W592" s="3">
        <f>MONTH(SalesDataTable[[#This Row],[Order Date]])</f>
        <v>4</v>
      </c>
      <c r="X592" s="2" t="str">
        <f>TEXT(SalesDataTable[[#This Row],[Order Date]],"mmm")</f>
        <v>Apr</v>
      </c>
    </row>
    <row r="593" spans="1:24" ht="15.6">
      <c r="A593" s="6">
        <v>4101</v>
      </c>
      <c r="B593" s="7">
        <v>46129</v>
      </c>
      <c r="C593" s="8">
        <f>YEAR(SalesDataTable[[#This Row],[Order Date]])</f>
        <v>2026</v>
      </c>
      <c r="D593" s="9" t="str">
        <f>"Q" &amp;ROUNDUP(MONTH(SalesDataTable[[#This Row],[Order Date]]),0)</f>
        <v>Q4</v>
      </c>
      <c r="E593" s="9">
        <f>MONTH(SalesDataTable[[#This Row],[Order Date]])</f>
        <v>4</v>
      </c>
      <c r="F593" s="8" t="str">
        <f>TEXT(SalesDataTable[[#This Row],[Order Date]],"mmm")</f>
        <v>Apr</v>
      </c>
      <c r="G593" s="8" t="s">
        <v>6</v>
      </c>
      <c r="H593" s="8" t="s">
        <v>27</v>
      </c>
      <c r="I593" s="8" t="s">
        <v>2</v>
      </c>
      <c r="J593" s="8" t="s">
        <v>3</v>
      </c>
      <c r="K593" s="8" t="s">
        <v>23</v>
      </c>
      <c r="L593" s="8" t="s">
        <v>40</v>
      </c>
      <c r="M593" s="3">
        <v>1</v>
      </c>
      <c r="N593" s="10">
        <v>81.040000000000006</v>
      </c>
      <c r="O593" s="11">
        <v>0</v>
      </c>
      <c r="P593" s="10">
        <v>39.97</v>
      </c>
      <c r="Q593" s="10">
        <f t="shared" si="36"/>
        <v>81.040000000000006</v>
      </c>
      <c r="R593" s="10">
        <f t="shared" si="37"/>
        <v>39.97</v>
      </c>
      <c r="S593" s="10">
        <f t="shared" si="38"/>
        <v>41.070000000000007</v>
      </c>
      <c r="T593" s="2">
        <f t="shared" si="39"/>
        <v>0.50678677196446209</v>
      </c>
      <c r="U593" s="3">
        <f>YEAR(SalesDataTable[[#This Row],[Order Date]])</f>
        <v>2026</v>
      </c>
      <c r="V593" s="2" t="str">
        <f>"Q"&amp;ROUNDUP(MONTH(SalesDataTable[[#This Row],[Order Date]])/3,0)</f>
        <v>Q2</v>
      </c>
      <c r="W593" s="3">
        <f>MONTH(SalesDataTable[[#This Row],[Order Date]])</f>
        <v>4</v>
      </c>
      <c r="X593" s="2" t="str">
        <f>TEXT(SalesDataTable[[#This Row],[Order Date]],"mmm")</f>
        <v>Apr</v>
      </c>
    </row>
    <row r="594" spans="1:24" ht="15.6">
      <c r="A594" s="6">
        <v>4537</v>
      </c>
      <c r="B594" s="7">
        <v>46129</v>
      </c>
      <c r="C594" s="8">
        <f>YEAR(SalesDataTable[[#This Row],[Order Date]])</f>
        <v>2026</v>
      </c>
      <c r="D594" s="9" t="str">
        <f>"Q" &amp;ROUNDUP(MONTH(SalesDataTable[[#This Row],[Order Date]]),0)</f>
        <v>Q4</v>
      </c>
      <c r="E594" s="9">
        <f>MONTH(SalesDataTable[[#This Row],[Order Date]])</f>
        <v>4</v>
      </c>
      <c r="F594" s="8" t="str">
        <f>TEXT(SalesDataTable[[#This Row],[Order Date]],"mmm")</f>
        <v>Apr</v>
      </c>
      <c r="G594" s="8" t="s">
        <v>20</v>
      </c>
      <c r="H594" s="8" t="s">
        <v>33</v>
      </c>
      <c r="I594" s="8" t="s">
        <v>2</v>
      </c>
      <c r="J594" s="8" t="s">
        <v>16</v>
      </c>
      <c r="K594" s="8" t="s">
        <v>23</v>
      </c>
      <c r="L594" s="8" t="s">
        <v>40</v>
      </c>
      <c r="M594" s="3">
        <v>3</v>
      </c>
      <c r="N594" s="10">
        <v>81.53</v>
      </c>
      <c r="O594" s="11">
        <v>0.05</v>
      </c>
      <c r="P594" s="10">
        <v>38.630000000000003</v>
      </c>
      <c r="Q594" s="10">
        <f t="shared" si="36"/>
        <v>232.3605</v>
      </c>
      <c r="R594" s="10">
        <f t="shared" si="37"/>
        <v>115.89000000000001</v>
      </c>
      <c r="S594" s="10">
        <f t="shared" si="38"/>
        <v>116.47049999999999</v>
      </c>
      <c r="T594" s="2">
        <f t="shared" si="39"/>
        <v>0.50124913657872139</v>
      </c>
      <c r="U594" s="3">
        <f>YEAR(SalesDataTable[[#This Row],[Order Date]])</f>
        <v>2026</v>
      </c>
      <c r="V594" s="2" t="str">
        <f>"Q"&amp;ROUNDUP(MONTH(SalesDataTable[[#This Row],[Order Date]])/3,0)</f>
        <v>Q2</v>
      </c>
      <c r="W594" s="3">
        <f>MONTH(SalesDataTable[[#This Row],[Order Date]])</f>
        <v>4</v>
      </c>
      <c r="X594" s="2" t="str">
        <f>TEXT(SalesDataTable[[#This Row],[Order Date]],"mmm")</f>
        <v>Apr</v>
      </c>
    </row>
    <row r="595" spans="1:24" ht="15.6">
      <c r="A595" s="6">
        <v>754</v>
      </c>
      <c r="B595" s="7">
        <v>46130</v>
      </c>
      <c r="C595" s="8">
        <f>YEAR(SalesDataTable[[#This Row],[Order Date]])</f>
        <v>2026</v>
      </c>
      <c r="D595" s="9" t="str">
        <f>"Q" &amp;ROUNDUP(MONTH(SalesDataTable[[#This Row],[Order Date]]),0)</f>
        <v>Q4</v>
      </c>
      <c r="E595" s="9">
        <f>MONTH(SalesDataTable[[#This Row],[Order Date]])</f>
        <v>4</v>
      </c>
      <c r="F595" s="8" t="str">
        <f>TEXT(SalesDataTable[[#This Row],[Order Date]],"mmm")</f>
        <v>Apr</v>
      </c>
      <c r="G595" s="8" t="s">
        <v>11</v>
      </c>
      <c r="H595" s="8" t="s">
        <v>39</v>
      </c>
      <c r="I595" s="8" t="s">
        <v>28</v>
      </c>
      <c r="J595" s="8" t="s">
        <v>3</v>
      </c>
      <c r="K595" s="8" t="s">
        <v>4</v>
      </c>
      <c r="L595" s="8" t="s">
        <v>30</v>
      </c>
      <c r="M595" s="3">
        <v>3</v>
      </c>
      <c r="N595" s="10">
        <v>104.8</v>
      </c>
      <c r="O595" s="11">
        <v>0.1</v>
      </c>
      <c r="P595" s="10">
        <v>50.59</v>
      </c>
      <c r="Q595" s="10">
        <f t="shared" si="36"/>
        <v>282.95999999999998</v>
      </c>
      <c r="R595" s="10">
        <f t="shared" si="37"/>
        <v>151.77000000000001</v>
      </c>
      <c r="S595" s="10">
        <f t="shared" si="38"/>
        <v>131.18999999999997</v>
      </c>
      <c r="T595" s="2">
        <f t="shared" si="39"/>
        <v>0.46363443596268017</v>
      </c>
      <c r="U595" s="3">
        <f>YEAR(SalesDataTable[[#This Row],[Order Date]])</f>
        <v>2026</v>
      </c>
      <c r="V595" s="2" t="str">
        <f>"Q"&amp;ROUNDUP(MONTH(SalesDataTable[[#This Row],[Order Date]])/3,0)</f>
        <v>Q2</v>
      </c>
      <c r="W595" s="3">
        <f>MONTH(SalesDataTable[[#This Row],[Order Date]])</f>
        <v>4</v>
      </c>
      <c r="X595" s="2" t="str">
        <f>TEXT(SalesDataTable[[#This Row],[Order Date]],"mmm")</f>
        <v>Apr</v>
      </c>
    </row>
    <row r="596" spans="1:24" ht="15.6">
      <c r="A596" s="6">
        <v>1340</v>
      </c>
      <c r="B596" s="7">
        <v>46130</v>
      </c>
      <c r="C596" s="8">
        <f>YEAR(SalesDataTable[[#This Row],[Order Date]])</f>
        <v>2026</v>
      </c>
      <c r="D596" s="9" t="str">
        <f>"Q" &amp;ROUNDUP(MONTH(SalesDataTable[[#This Row],[Order Date]]),0)</f>
        <v>Q4</v>
      </c>
      <c r="E596" s="9">
        <f>MONTH(SalesDataTable[[#This Row],[Order Date]])</f>
        <v>4</v>
      </c>
      <c r="F596" s="8" t="str">
        <f>TEXT(SalesDataTable[[#This Row],[Order Date]],"mmm")</f>
        <v>Apr</v>
      </c>
      <c r="G596" s="8" t="s">
        <v>20</v>
      </c>
      <c r="H596" s="8" t="s">
        <v>33</v>
      </c>
      <c r="I596" s="8" t="s">
        <v>2</v>
      </c>
      <c r="J596" s="8" t="s">
        <v>13</v>
      </c>
      <c r="K596" s="8" t="s">
        <v>34</v>
      </c>
      <c r="L596" s="8" t="s">
        <v>45</v>
      </c>
      <c r="M596" s="3">
        <v>2</v>
      </c>
      <c r="N596" s="10">
        <v>51.24</v>
      </c>
      <c r="O596" s="11">
        <v>0</v>
      </c>
      <c r="P596" s="10">
        <v>22.52</v>
      </c>
      <c r="Q596" s="10">
        <f t="shared" si="36"/>
        <v>102.48</v>
      </c>
      <c r="R596" s="10">
        <f t="shared" si="37"/>
        <v>45.04</v>
      </c>
      <c r="S596" s="10">
        <f t="shared" si="38"/>
        <v>57.440000000000005</v>
      </c>
      <c r="T596" s="2">
        <f t="shared" si="39"/>
        <v>0.56049960967993762</v>
      </c>
      <c r="U596" s="3">
        <f>YEAR(SalesDataTable[[#This Row],[Order Date]])</f>
        <v>2026</v>
      </c>
      <c r="V596" s="2" t="str">
        <f>"Q"&amp;ROUNDUP(MONTH(SalesDataTable[[#This Row],[Order Date]])/3,0)</f>
        <v>Q2</v>
      </c>
      <c r="W596" s="3">
        <f>MONTH(SalesDataTable[[#This Row],[Order Date]])</f>
        <v>4</v>
      </c>
      <c r="X596" s="2" t="str">
        <f>TEXT(SalesDataTable[[#This Row],[Order Date]],"mmm")</f>
        <v>Apr</v>
      </c>
    </row>
    <row r="597" spans="1:24" ht="15.6">
      <c r="A597" s="6">
        <v>1444</v>
      </c>
      <c r="B597" s="7">
        <v>46130</v>
      </c>
      <c r="C597" s="8">
        <f>YEAR(SalesDataTable[[#This Row],[Order Date]])</f>
        <v>2026</v>
      </c>
      <c r="D597" s="9" t="str">
        <f>"Q" &amp;ROUNDUP(MONTH(SalesDataTable[[#This Row],[Order Date]]),0)</f>
        <v>Q4</v>
      </c>
      <c r="E597" s="9">
        <f>MONTH(SalesDataTable[[#This Row],[Order Date]])</f>
        <v>4</v>
      </c>
      <c r="F597" s="8" t="str">
        <f>TEXT(SalesDataTable[[#This Row],[Order Date]],"mmm")</f>
        <v>Apr</v>
      </c>
      <c r="G597" s="8" t="s">
        <v>11</v>
      </c>
      <c r="H597" s="8" t="s">
        <v>39</v>
      </c>
      <c r="I597" s="8" t="s">
        <v>19</v>
      </c>
      <c r="J597" s="8" t="s">
        <v>3</v>
      </c>
      <c r="K597" s="8" t="s">
        <v>23</v>
      </c>
      <c r="L597" s="8" t="s">
        <v>51</v>
      </c>
      <c r="M597" s="3">
        <v>1</v>
      </c>
      <c r="N597" s="10">
        <v>120.52</v>
      </c>
      <c r="O597" s="11">
        <v>0.1</v>
      </c>
      <c r="P597" s="10">
        <v>59.01</v>
      </c>
      <c r="Q597" s="10">
        <f t="shared" si="36"/>
        <v>108.468</v>
      </c>
      <c r="R597" s="10">
        <f t="shared" si="37"/>
        <v>59.01</v>
      </c>
      <c r="S597" s="10">
        <f t="shared" si="38"/>
        <v>49.458000000000006</v>
      </c>
      <c r="T597" s="2">
        <f t="shared" si="39"/>
        <v>0.45596858059519862</v>
      </c>
      <c r="U597" s="3">
        <f>YEAR(SalesDataTable[[#This Row],[Order Date]])</f>
        <v>2026</v>
      </c>
      <c r="V597" s="2" t="str">
        <f>"Q"&amp;ROUNDUP(MONTH(SalesDataTable[[#This Row],[Order Date]])/3,0)</f>
        <v>Q2</v>
      </c>
      <c r="W597" s="3">
        <f>MONTH(SalesDataTable[[#This Row],[Order Date]])</f>
        <v>4</v>
      </c>
      <c r="X597" s="2" t="str">
        <f>TEXT(SalesDataTable[[#This Row],[Order Date]],"mmm")</f>
        <v>Apr</v>
      </c>
    </row>
    <row r="598" spans="1:24" ht="15.6">
      <c r="A598" s="6">
        <v>2390</v>
      </c>
      <c r="B598" s="7">
        <v>46130</v>
      </c>
      <c r="C598" s="8">
        <f>YEAR(SalesDataTable[[#This Row],[Order Date]])</f>
        <v>2026</v>
      </c>
      <c r="D598" s="9" t="str">
        <f>"Q" &amp;ROUNDUP(MONTH(SalesDataTable[[#This Row],[Order Date]]),0)</f>
        <v>Q4</v>
      </c>
      <c r="E598" s="9">
        <f>MONTH(SalesDataTable[[#This Row],[Order Date]])</f>
        <v>4</v>
      </c>
      <c r="F598" s="8" t="str">
        <f>TEXT(SalesDataTable[[#This Row],[Order Date]],"mmm")</f>
        <v>Apr</v>
      </c>
      <c r="G598" s="8" t="s">
        <v>20</v>
      </c>
      <c r="H598" s="8" t="s">
        <v>33</v>
      </c>
      <c r="I598" s="8" t="s">
        <v>19</v>
      </c>
      <c r="J598" s="8" t="s">
        <v>3</v>
      </c>
      <c r="K598" s="8" t="s">
        <v>23</v>
      </c>
      <c r="L598" s="8" t="s">
        <v>40</v>
      </c>
      <c r="M598" s="3">
        <v>1</v>
      </c>
      <c r="N598" s="10">
        <v>80.98</v>
      </c>
      <c r="O598" s="11">
        <v>0</v>
      </c>
      <c r="P598" s="10">
        <v>40.19</v>
      </c>
      <c r="Q598" s="10">
        <f t="shared" si="36"/>
        <v>80.98</v>
      </c>
      <c r="R598" s="10">
        <f t="shared" si="37"/>
        <v>40.19</v>
      </c>
      <c r="S598" s="10">
        <f t="shared" si="38"/>
        <v>40.790000000000006</v>
      </c>
      <c r="T598" s="2">
        <f t="shared" si="39"/>
        <v>0.50370461842430236</v>
      </c>
      <c r="U598" s="3">
        <f>YEAR(SalesDataTable[[#This Row],[Order Date]])</f>
        <v>2026</v>
      </c>
      <c r="V598" s="2" t="str">
        <f>"Q"&amp;ROUNDUP(MONTH(SalesDataTable[[#This Row],[Order Date]])/3,0)</f>
        <v>Q2</v>
      </c>
      <c r="W598" s="3">
        <f>MONTH(SalesDataTable[[#This Row],[Order Date]])</f>
        <v>4</v>
      </c>
      <c r="X598" s="2" t="str">
        <f>TEXT(SalesDataTable[[#This Row],[Order Date]],"mmm")</f>
        <v>Apr</v>
      </c>
    </row>
    <row r="599" spans="1:24" ht="15.6">
      <c r="A599" s="6">
        <v>3076</v>
      </c>
      <c r="B599" s="7">
        <v>46130</v>
      </c>
      <c r="C599" s="8">
        <f>YEAR(SalesDataTable[[#This Row],[Order Date]])</f>
        <v>2026</v>
      </c>
      <c r="D599" s="9" t="str">
        <f>"Q" &amp;ROUNDUP(MONTH(SalesDataTable[[#This Row],[Order Date]]),0)</f>
        <v>Q4</v>
      </c>
      <c r="E599" s="9">
        <f>MONTH(SalesDataTable[[#This Row],[Order Date]])</f>
        <v>4</v>
      </c>
      <c r="F599" s="8" t="str">
        <f>TEXT(SalesDataTable[[#This Row],[Order Date]],"mmm")</f>
        <v>Apr</v>
      </c>
      <c r="G599" s="8" t="s">
        <v>11</v>
      </c>
      <c r="H599" s="8" t="s">
        <v>12</v>
      </c>
      <c r="I599" s="8" t="s">
        <v>2</v>
      </c>
      <c r="J599" s="8" t="s">
        <v>16</v>
      </c>
      <c r="K599" s="8" t="s">
        <v>23</v>
      </c>
      <c r="L599" s="8" t="s">
        <v>40</v>
      </c>
      <c r="M599" s="3">
        <v>2</v>
      </c>
      <c r="N599" s="10">
        <v>82.58</v>
      </c>
      <c r="O599" s="11">
        <v>0.1</v>
      </c>
      <c r="P599" s="10">
        <v>39.93</v>
      </c>
      <c r="Q599" s="10">
        <f t="shared" si="36"/>
        <v>148.64400000000001</v>
      </c>
      <c r="R599" s="10">
        <f t="shared" si="37"/>
        <v>79.86</v>
      </c>
      <c r="S599" s="10">
        <f t="shared" si="38"/>
        <v>68.784000000000006</v>
      </c>
      <c r="T599" s="2">
        <f t="shared" si="39"/>
        <v>0.46274319851457174</v>
      </c>
      <c r="U599" s="3">
        <f>YEAR(SalesDataTable[[#This Row],[Order Date]])</f>
        <v>2026</v>
      </c>
      <c r="V599" s="2" t="str">
        <f>"Q"&amp;ROUNDUP(MONTH(SalesDataTable[[#This Row],[Order Date]])/3,0)</f>
        <v>Q2</v>
      </c>
      <c r="W599" s="3">
        <f>MONTH(SalesDataTable[[#This Row],[Order Date]])</f>
        <v>4</v>
      </c>
      <c r="X599" s="2" t="str">
        <f>TEXT(SalesDataTable[[#This Row],[Order Date]],"mmm")</f>
        <v>Apr</v>
      </c>
    </row>
    <row r="600" spans="1:24" ht="15.6">
      <c r="A600" s="6">
        <v>3157</v>
      </c>
      <c r="B600" s="7">
        <v>46130</v>
      </c>
      <c r="C600" s="8">
        <f>YEAR(SalesDataTable[[#This Row],[Order Date]])</f>
        <v>2026</v>
      </c>
      <c r="D600" s="9" t="str">
        <f>"Q" &amp;ROUNDUP(MONTH(SalesDataTable[[#This Row],[Order Date]]),0)</f>
        <v>Q4</v>
      </c>
      <c r="E600" s="9">
        <f>MONTH(SalesDataTable[[#This Row],[Order Date]])</f>
        <v>4</v>
      </c>
      <c r="F600" s="8" t="str">
        <f>TEXT(SalesDataTable[[#This Row],[Order Date]],"mmm")</f>
        <v>Apr</v>
      </c>
      <c r="G600" s="8" t="s">
        <v>20</v>
      </c>
      <c r="H600" s="8" t="s">
        <v>33</v>
      </c>
      <c r="I600" s="8" t="s">
        <v>2</v>
      </c>
      <c r="J600" s="8" t="s">
        <v>13</v>
      </c>
      <c r="K600" s="8" t="s">
        <v>23</v>
      </c>
      <c r="L600" s="8" t="s">
        <v>29</v>
      </c>
      <c r="M600" s="3">
        <v>2</v>
      </c>
      <c r="N600" s="10">
        <v>200.36</v>
      </c>
      <c r="O600" s="11">
        <v>0</v>
      </c>
      <c r="P600" s="10">
        <v>105.12</v>
      </c>
      <c r="Q600" s="10">
        <f t="shared" si="36"/>
        <v>400.72</v>
      </c>
      <c r="R600" s="10">
        <f t="shared" si="37"/>
        <v>210.24</v>
      </c>
      <c r="S600" s="10">
        <f t="shared" si="38"/>
        <v>190.48000000000002</v>
      </c>
      <c r="T600" s="2">
        <f t="shared" si="39"/>
        <v>0.47534438011579161</v>
      </c>
      <c r="U600" s="3">
        <f>YEAR(SalesDataTable[[#This Row],[Order Date]])</f>
        <v>2026</v>
      </c>
      <c r="V600" s="2" t="str">
        <f>"Q"&amp;ROUNDUP(MONTH(SalesDataTable[[#This Row],[Order Date]])/3,0)</f>
        <v>Q2</v>
      </c>
      <c r="W600" s="3">
        <f>MONTH(SalesDataTable[[#This Row],[Order Date]])</f>
        <v>4</v>
      </c>
      <c r="X600" s="2" t="str">
        <f>TEXT(SalesDataTable[[#This Row],[Order Date]],"mmm")</f>
        <v>Apr</v>
      </c>
    </row>
    <row r="601" spans="1:24" ht="15.6">
      <c r="A601" s="6">
        <v>4516</v>
      </c>
      <c r="B601" s="7">
        <v>46130</v>
      </c>
      <c r="C601" s="8">
        <f>YEAR(SalesDataTable[[#This Row],[Order Date]])</f>
        <v>2026</v>
      </c>
      <c r="D601" s="9" t="str">
        <f>"Q" &amp;ROUNDUP(MONTH(SalesDataTable[[#This Row],[Order Date]]),0)</f>
        <v>Q4</v>
      </c>
      <c r="E601" s="9">
        <f>MONTH(SalesDataTable[[#This Row],[Order Date]])</f>
        <v>4</v>
      </c>
      <c r="F601" s="8" t="str">
        <f>TEXT(SalesDataTable[[#This Row],[Order Date]],"mmm")</f>
        <v>Apr</v>
      </c>
      <c r="G601" s="8" t="s">
        <v>11</v>
      </c>
      <c r="H601" s="8" t="s">
        <v>25</v>
      </c>
      <c r="I601" s="8" t="s">
        <v>2</v>
      </c>
      <c r="J601" s="8" t="s">
        <v>3</v>
      </c>
      <c r="K601" s="8" t="s">
        <v>23</v>
      </c>
      <c r="L601" s="8" t="s">
        <v>29</v>
      </c>
      <c r="M601" s="3">
        <v>1</v>
      </c>
      <c r="N601" s="10">
        <v>196.24</v>
      </c>
      <c r="O601" s="11">
        <v>0</v>
      </c>
      <c r="P601" s="10">
        <v>106.34</v>
      </c>
      <c r="Q601" s="10">
        <f t="shared" si="36"/>
        <v>196.24</v>
      </c>
      <c r="R601" s="10">
        <f t="shared" si="37"/>
        <v>106.34</v>
      </c>
      <c r="S601" s="10">
        <f t="shared" si="38"/>
        <v>89.9</v>
      </c>
      <c r="T601" s="2">
        <f t="shared" si="39"/>
        <v>0.45811251528740321</v>
      </c>
      <c r="U601" s="3">
        <f>YEAR(SalesDataTable[[#This Row],[Order Date]])</f>
        <v>2026</v>
      </c>
      <c r="V601" s="2" t="str">
        <f>"Q"&amp;ROUNDUP(MONTH(SalesDataTable[[#This Row],[Order Date]])/3,0)</f>
        <v>Q2</v>
      </c>
      <c r="W601" s="3">
        <f>MONTH(SalesDataTable[[#This Row],[Order Date]])</f>
        <v>4</v>
      </c>
      <c r="X601" s="2" t="str">
        <f>TEXT(SalesDataTable[[#This Row],[Order Date]],"mmm")</f>
        <v>Apr</v>
      </c>
    </row>
    <row r="602" spans="1:24" ht="15.6">
      <c r="A602" s="6">
        <v>5119</v>
      </c>
      <c r="B602" s="7">
        <v>46130</v>
      </c>
      <c r="C602" s="8">
        <f>YEAR(SalesDataTable[[#This Row],[Order Date]])</f>
        <v>2026</v>
      </c>
      <c r="D602" s="9" t="str">
        <f>"Q" &amp;ROUNDUP(MONTH(SalesDataTable[[#This Row],[Order Date]]),0)</f>
        <v>Q4</v>
      </c>
      <c r="E602" s="9">
        <f>MONTH(SalesDataTable[[#This Row],[Order Date]])</f>
        <v>4</v>
      </c>
      <c r="F602" s="8" t="str">
        <f>TEXT(SalesDataTable[[#This Row],[Order Date]],"mmm")</f>
        <v>Apr</v>
      </c>
      <c r="G602" s="8" t="s">
        <v>0</v>
      </c>
      <c r="H602" s="8" t="s">
        <v>50</v>
      </c>
      <c r="I602" s="8" t="s">
        <v>2</v>
      </c>
      <c r="J602" s="8" t="s">
        <v>16</v>
      </c>
      <c r="K602" s="8" t="s">
        <v>9</v>
      </c>
      <c r="L602" s="8" t="s">
        <v>10</v>
      </c>
      <c r="M602" s="3">
        <v>1</v>
      </c>
      <c r="N602" s="10">
        <v>93.32</v>
      </c>
      <c r="O602" s="11">
        <v>0</v>
      </c>
      <c r="P602" s="10">
        <v>44.82</v>
      </c>
      <c r="Q602" s="10">
        <f t="shared" si="36"/>
        <v>93.32</v>
      </c>
      <c r="R602" s="10">
        <f t="shared" si="37"/>
        <v>44.82</v>
      </c>
      <c r="S602" s="10">
        <f t="shared" si="38"/>
        <v>48.499999999999993</v>
      </c>
      <c r="T602" s="2">
        <f t="shared" si="39"/>
        <v>0.51971710244320612</v>
      </c>
      <c r="U602" s="3">
        <f>YEAR(SalesDataTable[[#This Row],[Order Date]])</f>
        <v>2026</v>
      </c>
      <c r="V602" s="2" t="str">
        <f>"Q"&amp;ROUNDUP(MONTH(SalesDataTable[[#This Row],[Order Date]])/3,0)</f>
        <v>Q2</v>
      </c>
      <c r="W602" s="3">
        <f>MONTH(SalesDataTable[[#This Row],[Order Date]])</f>
        <v>4</v>
      </c>
      <c r="X602" s="2" t="str">
        <f>TEXT(SalesDataTable[[#This Row],[Order Date]],"mmm")</f>
        <v>Apr</v>
      </c>
    </row>
    <row r="603" spans="1:24" ht="15.6">
      <c r="A603" s="6">
        <v>125</v>
      </c>
      <c r="B603" s="7">
        <v>46131</v>
      </c>
      <c r="C603" s="8">
        <f>YEAR(SalesDataTable[[#This Row],[Order Date]])</f>
        <v>2026</v>
      </c>
      <c r="D603" s="9" t="str">
        <f>"Q" &amp;ROUNDUP(MONTH(SalesDataTable[[#This Row],[Order Date]]),0)</f>
        <v>Q4</v>
      </c>
      <c r="E603" s="9">
        <f>MONTH(SalesDataTable[[#This Row],[Order Date]])</f>
        <v>4</v>
      </c>
      <c r="F603" s="8" t="str">
        <f>TEXT(SalesDataTable[[#This Row],[Order Date]],"mmm")</f>
        <v>Apr</v>
      </c>
      <c r="G603" s="8" t="s">
        <v>20</v>
      </c>
      <c r="H603" s="8" t="s">
        <v>31</v>
      </c>
      <c r="I603" s="8" t="s">
        <v>2</v>
      </c>
      <c r="J603" s="8" t="s">
        <v>3</v>
      </c>
      <c r="K603" s="8" t="s">
        <v>4</v>
      </c>
      <c r="L603" s="8" t="s">
        <v>30</v>
      </c>
      <c r="M603" s="3">
        <v>2</v>
      </c>
      <c r="N603" s="10">
        <v>101.61</v>
      </c>
      <c r="O603" s="11">
        <v>0</v>
      </c>
      <c r="P603" s="10">
        <v>49.9</v>
      </c>
      <c r="Q603" s="10">
        <f t="shared" si="36"/>
        <v>203.22</v>
      </c>
      <c r="R603" s="10">
        <f t="shared" si="37"/>
        <v>99.8</v>
      </c>
      <c r="S603" s="10">
        <f t="shared" si="38"/>
        <v>103.42</v>
      </c>
      <c r="T603" s="2">
        <f t="shared" si="39"/>
        <v>0.50890660368074014</v>
      </c>
      <c r="U603" s="3">
        <f>YEAR(SalesDataTable[[#This Row],[Order Date]])</f>
        <v>2026</v>
      </c>
      <c r="V603" s="2" t="str">
        <f>"Q"&amp;ROUNDUP(MONTH(SalesDataTable[[#This Row],[Order Date]])/3,0)</f>
        <v>Q2</v>
      </c>
      <c r="W603" s="3">
        <f>MONTH(SalesDataTable[[#This Row],[Order Date]])</f>
        <v>4</v>
      </c>
      <c r="X603" s="2" t="str">
        <f>TEXT(SalesDataTable[[#This Row],[Order Date]],"mmm")</f>
        <v>Apr</v>
      </c>
    </row>
    <row r="604" spans="1:24" ht="15.6">
      <c r="A604" s="6">
        <v>728</v>
      </c>
      <c r="B604" s="7">
        <v>46131</v>
      </c>
      <c r="C604" s="8">
        <f>YEAR(SalesDataTable[[#This Row],[Order Date]])</f>
        <v>2026</v>
      </c>
      <c r="D604" s="9" t="str">
        <f>"Q" &amp;ROUNDUP(MONTH(SalesDataTable[[#This Row],[Order Date]]),0)</f>
        <v>Q4</v>
      </c>
      <c r="E604" s="9">
        <f>MONTH(SalesDataTable[[#This Row],[Order Date]])</f>
        <v>4</v>
      </c>
      <c r="F604" s="8" t="str">
        <f>TEXT(SalesDataTable[[#This Row],[Order Date]],"mmm")</f>
        <v>Apr</v>
      </c>
      <c r="G604" s="8" t="s">
        <v>6</v>
      </c>
      <c r="H604" s="8" t="s">
        <v>49</v>
      </c>
      <c r="I604" s="8" t="s">
        <v>2</v>
      </c>
      <c r="J604" s="8" t="s">
        <v>3</v>
      </c>
      <c r="K604" s="8" t="s">
        <v>4</v>
      </c>
      <c r="L604" s="8" t="s">
        <v>30</v>
      </c>
      <c r="M604" s="3">
        <v>1</v>
      </c>
      <c r="N604" s="10">
        <v>104.91</v>
      </c>
      <c r="O604" s="11">
        <v>0</v>
      </c>
      <c r="P604" s="10">
        <v>51.68</v>
      </c>
      <c r="Q604" s="10">
        <f t="shared" si="36"/>
        <v>104.91</v>
      </c>
      <c r="R604" s="10">
        <f t="shared" si="37"/>
        <v>51.68</v>
      </c>
      <c r="S604" s="10">
        <f t="shared" si="38"/>
        <v>53.23</v>
      </c>
      <c r="T604" s="2">
        <f t="shared" si="39"/>
        <v>0.50738728433895719</v>
      </c>
      <c r="U604" s="3">
        <f>YEAR(SalesDataTable[[#This Row],[Order Date]])</f>
        <v>2026</v>
      </c>
      <c r="V604" s="2" t="str">
        <f>"Q"&amp;ROUNDUP(MONTH(SalesDataTable[[#This Row],[Order Date]])/3,0)</f>
        <v>Q2</v>
      </c>
      <c r="W604" s="3">
        <f>MONTH(SalesDataTable[[#This Row],[Order Date]])</f>
        <v>4</v>
      </c>
      <c r="X604" s="2" t="str">
        <f>TEXT(SalesDataTable[[#This Row],[Order Date]],"mmm")</f>
        <v>Apr</v>
      </c>
    </row>
    <row r="605" spans="1:24" ht="15.6">
      <c r="A605" s="6">
        <v>1271</v>
      </c>
      <c r="B605" s="7">
        <v>46131</v>
      </c>
      <c r="C605" s="8">
        <f>YEAR(SalesDataTable[[#This Row],[Order Date]])</f>
        <v>2026</v>
      </c>
      <c r="D605" s="9" t="str">
        <f>"Q" &amp;ROUNDUP(MONTH(SalesDataTable[[#This Row],[Order Date]]),0)</f>
        <v>Q4</v>
      </c>
      <c r="E605" s="9">
        <f>MONTH(SalesDataTable[[#This Row],[Order Date]])</f>
        <v>4</v>
      </c>
      <c r="F605" s="8" t="str">
        <f>TEXT(SalesDataTable[[#This Row],[Order Date]],"mmm")</f>
        <v>Apr</v>
      </c>
      <c r="G605" s="8" t="s">
        <v>11</v>
      </c>
      <c r="H605" s="8" t="s">
        <v>12</v>
      </c>
      <c r="I605" s="8" t="s">
        <v>8</v>
      </c>
      <c r="J605" s="8" t="s">
        <v>16</v>
      </c>
      <c r="K605" s="8" t="s">
        <v>34</v>
      </c>
      <c r="L605" s="8" t="s">
        <v>35</v>
      </c>
      <c r="M605" s="3">
        <v>8</v>
      </c>
      <c r="N605" s="10">
        <v>39.99</v>
      </c>
      <c r="O605" s="11">
        <v>0.15</v>
      </c>
      <c r="P605" s="10">
        <v>14.92</v>
      </c>
      <c r="Q605" s="10">
        <f t="shared" si="36"/>
        <v>271.93200000000002</v>
      </c>
      <c r="R605" s="10">
        <f t="shared" si="37"/>
        <v>119.36</v>
      </c>
      <c r="S605" s="10">
        <f t="shared" si="38"/>
        <v>152.572</v>
      </c>
      <c r="T605" s="2">
        <f t="shared" si="39"/>
        <v>0.56106673727255341</v>
      </c>
      <c r="U605" s="3">
        <f>YEAR(SalesDataTable[[#This Row],[Order Date]])</f>
        <v>2026</v>
      </c>
      <c r="V605" s="2" t="str">
        <f>"Q"&amp;ROUNDUP(MONTH(SalesDataTable[[#This Row],[Order Date]])/3,0)</f>
        <v>Q2</v>
      </c>
      <c r="W605" s="3">
        <f>MONTH(SalesDataTable[[#This Row],[Order Date]])</f>
        <v>4</v>
      </c>
      <c r="X605" s="2" t="str">
        <f>TEXT(SalesDataTable[[#This Row],[Order Date]],"mmm")</f>
        <v>Apr</v>
      </c>
    </row>
    <row r="606" spans="1:24" ht="15.6">
      <c r="A606" s="6">
        <v>1284</v>
      </c>
      <c r="B606" s="7">
        <v>46131</v>
      </c>
      <c r="C606" s="8">
        <f>YEAR(SalesDataTable[[#This Row],[Order Date]])</f>
        <v>2026</v>
      </c>
      <c r="D606" s="9" t="str">
        <f>"Q" &amp;ROUNDUP(MONTH(SalesDataTable[[#This Row],[Order Date]]),0)</f>
        <v>Q4</v>
      </c>
      <c r="E606" s="9">
        <f>MONTH(SalesDataTable[[#This Row],[Order Date]])</f>
        <v>4</v>
      </c>
      <c r="F606" s="8" t="str">
        <f>TEXT(SalesDataTable[[#This Row],[Order Date]],"mmm")</f>
        <v>Apr</v>
      </c>
      <c r="G606" s="8" t="s">
        <v>6</v>
      </c>
      <c r="H606" s="8" t="s">
        <v>43</v>
      </c>
      <c r="I606" s="8" t="s">
        <v>19</v>
      </c>
      <c r="J606" s="8" t="s">
        <v>13</v>
      </c>
      <c r="K606" s="8" t="s">
        <v>14</v>
      </c>
      <c r="L606" s="8" t="s">
        <v>44</v>
      </c>
      <c r="M606" s="3">
        <v>1</v>
      </c>
      <c r="N606" s="10">
        <v>136.01</v>
      </c>
      <c r="O606" s="11">
        <v>0</v>
      </c>
      <c r="P606" s="10">
        <v>66.59</v>
      </c>
      <c r="Q606" s="10">
        <f t="shared" si="36"/>
        <v>136.01</v>
      </c>
      <c r="R606" s="10">
        <f t="shared" si="37"/>
        <v>66.59</v>
      </c>
      <c r="S606" s="10">
        <f t="shared" si="38"/>
        <v>69.419999999999987</v>
      </c>
      <c r="T606" s="2">
        <f t="shared" si="39"/>
        <v>0.51040364679067707</v>
      </c>
      <c r="U606" s="3">
        <f>YEAR(SalesDataTable[[#This Row],[Order Date]])</f>
        <v>2026</v>
      </c>
      <c r="V606" s="2" t="str">
        <f>"Q"&amp;ROUNDUP(MONTH(SalesDataTable[[#This Row],[Order Date]])/3,0)</f>
        <v>Q2</v>
      </c>
      <c r="W606" s="3">
        <f>MONTH(SalesDataTable[[#This Row],[Order Date]])</f>
        <v>4</v>
      </c>
      <c r="X606" s="2" t="str">
        <f>TEXT(SalesDataTable[[#This Row],[Order Date]],"mmm")</f>
        <v>Apr</v>
      </c>
    </row>
    <row r="607" spans="1:24" ht="15.6">
      <c r="A607" s="6">
        <v>1657</v>
      </c>
      <c r="B607" s="7">
        <v>46131</v>
      </c>
      <c r="C607" s="8">
        <f>YEAR(SalesDataTable[[#This Row],[Order Date]])</f>
        <v>2026</v>
      </c>
      <c r="D607" s="9" t="str">
        <f>"Q" &amp;ROUNDUP(MONTH(SalesDataTable[[#This Row],[Order Date]]),0)</f>
        <v>Q4</v>
      </c>
      <c r="E607" s="9">
        <f>MONTH(SalesDataTable[[#This Row],[Order Date]])</f>
        <v>4</v>
      </c>
      <c r="F607" s="8" t="str">
        <f>TEXT(SalesDataTable[[#This Row],[Order Date]],"mmm")</f>
        <v>Apr</v>
      </c>
      <c r="G607" s="8" t="s">
        <v>0</v>
      </c>
      <c r="H607" s="8" t="s">
        <v>1</v>
      </c>
      <c r="I607" s="8" t="s">
        <v>8</v>
      </c>
      <c r="J607" s="8" t="s">
        <v>16</v>
      </c>
      <c r="K607" s="8" t="s">
        <v>23</v>
      </c>
      <c r="L607" s="8" t="s">
        <v>51</v>
      </c>
      <c r="M607" s="3">
        <v>15</v>
      </c>
      <c r="N607" s="10">
        <v>122.1</v>
      </c>
      <c r="O607" s="11">
        <v>0.15</v>
      </c>
      <c r="P607" s="10">
        <v>62.33</v>
      </c>
      <c r="Q607" s="10">
        <f t="shared" si="36"/>
        <v>1556.7749999999999</v>
      </c>
      <c r="R607" s="10">
        <f t="shared" si="37"/>
        <v>934.94999999999993</v>
      </c>
      <c r="S607" s="10">
        <f t="shared" si="38"/>
        <v>621.82499999999993</v>
      </c>
      <c r="T607" s="2">
        <f t="shared" si="39"/>
        <v>0.39943151707857588</v>
      </c>
      <c r="U607" s="3">
        <f>YEAR(SalesDataTable[[#This Row],[Order Date]])</f>
        <v>2026</v>
      </c>
      <c r="V607" s="2" t="str">
        <f>"Q"&amp;ROUNDUP(MONTH(SalesDataTable[[#This Row],[Order Date]])/3,0)</f>
        <v>Q2</v>
      </c>
      <c r="W607" s="3">
        <f>MONTH(SalesDataTable[[#This Row],[Order Date]])</f>
        <v>4</v>
      </c>
      <c r="X607" s="2" t="str">
        <f>TEXT(SalesDataTable[[#This Row],[Order Date]],"mmm")</f>
        <v>Apr</v>
      </c>
    </row>
    <row r="608" spans="1:24" ht="15.6">
      <c r="A608" s="6">
        <v>2240</v>
      </c>
      <c r="B608" s="7">
        <v>46131</v>
      </c>
      <c r="C608" s="8">
        <f>YEAR(SalesDataTable[[#This Row],[Order Date]])</f>
        <v>2026</v>
      </c>
      <c r="D608" s="9" t="str">
        <f>"Q" &amp;ROUNDUP(MONTH(SalesDataTable[[#This Row],[Order Date]]),0)</f>
        <v>Q4</v>
      </c>
      <c r="E608" s="9">
        <f>MONTH(SalesDataTable[[#This Row],[Order Date]])</f>
        <v>4</v>
      </c>
      <c r="F608" s="8" t="str">
        <f>TEXT(SalesDataTable[[#This Row],[Order Date]],"mmm")</f>
        <v>Apr</v>
      </c>
      <c r="G608" s="8" t="s">
        <v>0</v>
      </c>
      <c r="H608" s="8" t="s">
        <v>50</v>
      </c>
      <c r="I608" s="8" t="s">
        <v>28</v>
      </c>
      <c r="J608" s="8" t="s">
        <v>3</v>
      </c>
      <c r="K608" s="8" t="s">
        <v>23</v>
      </c>
      <c r="L608" s="8" t="s">
        <v>24</v>
      </c>
      <c r="M608" s="3">
        <v>4</v>
      </c>
      <c r="N608" s="10">
        <v>341.75</v>
      </c>
      <c r="O608" s="11">
        <v>0.1</v>
      </c>
      <c r="P608" s="10">
        <v>191.91</v>
      </c>
      <c r="Q608" s="10">
        <f t="shared" si="36"/>
        <v>1230.3</v>
      </c>
      <c r="R608" s="10">
        <f t="shared" si="37"/>
        <v>767.64</v>
      </c>
      <c r="S608" s="10">
        <f t="shared" si="38"/>
        <v>462.65999999999997</v>
      </c>
      <c r="T608" s="2">
        <f t="shared" si="39"/>
        <v>0.37605462082418922</v>
      </c>
      <c r="U608" s="3">
        <f>YEAR(SalesDataTable[[#This Row],[Order Date]])</f>
        <v>2026</v>
      </c>
      <c r="V608" s="2" t="str">
        <f>"Q"&amp;ROUNDUP(MONTH(SalesDataTable[[#This Row],[Order Date]])/3,0)</f>
        <v>Q2</v>
      </c>
      <c r="W608" s="3">
        <f>MONTH(SalesDataTable[[#This Row],[Order Date]])</f>
        <v>4</v>
      </c>
      <c r="X608" s="2" t="str">
        <f>TEXT(SalesDataTable[[#This Row],[Order Date]],"mmm")</f>
        <v>Apr</v>
      </c>
    </row>
    <row r="609" spans="1:24" ht="15.6">
      <c r="A609" s="6">
        <v>3050</v>
      </c>
      <c r="B609" s="7">
        <v>46131</v>
      </c>
      <c r="C609" s="8">
        <f>YEAR(SalesDataTable[[#This Row],[Order Date]])</f>
        <v>2026</v>
      </c>
      <c r="D609" s="9" t="str">
        <f>"Q" &amp;ROUNDUP(MONTH(SalesDataTable[[#This Row],[Order Date]]),0)</f>
        <v>Q4</v>
      </c>
      <c r="E609" s="9">
        <f>MONTH(SalesDataTable[[#This Row],[Order Date]])</f>
        <v>4</v>
      </c>
      <c r="F609" s="8" t="str">
        <f>TEXT(SalesDataTable[[#This Row],[Order Date]],"mmm")</f>
        <v>Apr</v>
      </c>
      <c r="G609" s="8" t="s">
        <v>20</v>
      </c>
      <c r="H609" s="8" t="s">
        <v>47</v>
      </c>
      <c r="I609" s="8" t="s">
        <v>19</v>
      </c>
      <c r="J609" s="8" t="s">
        <v>3</v>
      </c>
      <c r="K609" s="8" t="s">
        <v>9</v>
      </c>
      <c r="L609" s="8" t="s">
        <v>37</v>
      </c>
      <c r="M609" s="3">
        <v>3</v>
      </c>
      <c r="N609" s="10">
        <v>156.16</v>
      </c>
      <c r="O609" s="11">
        <v>0.05</v>
      </c>
      <c r="P609" s="10">
        <v>77.81</v>
      </c>
      <c r="Q609" s="10">
        <f t="shared" si="36"/>
        <v>445.05599999999998</v>
      </c>
      <c r="R609" s="10">
        <f t="shared" si="37"/>
        <v>233.43</v>
      </c>
      <c r="S609" s="10">
        <f t="shared" si="38"/>
        <v>211.62599999999998</v>
      </c>
      <c r="T609" s="2">
        <f t="shared" si="39"/>
        <v>0.47550420621225192</v>
      </c>
      <c r="U609" s="3">
        <f>YEAR(SalesDataTable[[#This Row],[Order Date]])</f>
        <v>2026</v>
      </c>
      <c r="V609" s="2" t="str">
        <f>"Q"&amp;ROUNDUP(MONTH(SalesDataTable[[#This Row],[Order Date]])/3,0)</f>
        <v>Q2</v>
      </c>
      <c r="W609" s="3">
        <f>MONTH(SalesDataTable[[#This Row],[Order Date]])</f>
        <v>4</v>
      </c>
      <c r="X609" s="2" t="str">
        <f>TEXT(SalesDataTable[[#This Row],[Order Date]],"mmm")</f>
        <v>Apr</v>
      </c>
    </row>
    <row r="610" spans="1:24" ht="15.6">
      <c r="A610" s="6">
        <v>3213</v>
      </c>
      <c r="B610" s="7">
        <v>46131</v>
      </c>
      <c r="C610" s="8">
        <f>YEAR(SalesDataTable[[#This Row],[Order Date]])</f>
        <v>2026</v>
      </c>
      <c r="D610" s="9" t="str">
        <f>"Q" &amp;ROUNDUP(MONTH(SalesDataTable[[#This Row],[Order Date]]),0)</f>
        <v>Q4</v>
      </c>
      <c r="E610" s="9">
        <f>MONTH(SalesDataTable[[#This Row],[Order Date]])</f>
        <v>4</v>
      </c>
      <c r="F610" s="8" t="str">
        <f>TEXT(SalesDataTable[[#This Row],[Order Date]],"mmm")</f>
        <v>Apr</v>
      </c>
      <c r="G610" s="8" t="s">
        <v>0</v>
      </c>
      <c r="H610" s="8" t="s">
        <v>50</v>
      </c>
      <c r="I610" s="8" t="s">
        <v>2</v>
      </c>
      <c r="J610" s="8" t="s">
        <v>3</v>
      </c>
      <c r="K610" s="8" t="s">
        <v>14</v>
      </c>
      <c r="L610" s="8" t="s">
        <v>44</v>
      </c>
      <c r="M610" s="3">
        <v>2</v>
      </c>
      <c r="N610" s="10">
        <v>132.53</v>
      </c>
      <c r="O610" s="11">
        <v>0.05</v>
      </c>
      <c r="P610" s="10">
        <v>66.39</v>
      </c>
      <c r="Q610" s="10">
        <f t="shared" si="36"/>
        <v>251.80699999999999</v>
      </c>
      <c r="R610" s="10">
        <f t="shared" si="37"/>
        <v>132.78</v>
      </c>
      <c r="S610" s="10">
        <f t="shared" si="38"/>
        <v>119.02699999999999</v>
      </c>
      <c r="T610" s="2">
        <f t="shared" si="39"/>
        <v>0.47269138665724142</v>
      </c>
      <c r="U610" s="3">
        <f>YEAR(SalesDataTable[[#This Row],[Order Date]])</f>
        <v>2026</v>
      </c>
      <c r="V610" s="2" t="str">
        <f>"Q"&amp;ROUNDUP(MONTH(SalesDataTable[[#This Row],[Order Date]])/3,0)</f>
        <v>Q2</v>
      </c>
      <c r="W610" s="3">
        <f>MONTH(SalesDataTable[[#This Row],[Order Date]])</f>
        <v>4</v>
      </c>
      <c r="X610" s="2" t="str">
        <f>TEXT(SalesDataTable[[#This Row],[Order Date]],"mmm")</f>
        <v>Apr</v>
      </c>
    </row>
    <row r="611" spans="1:24" ht="15.6">
      <c r="A611" s="6">
        <v>3367</v>
      </c>
      <c r="B611" s="7">
        <v>46131</v>
      </c>
      <c r="C611" s="8">
        <f>YEAR(SalesDataTable[[#This Row],[Order Date]])</f>
        <v>2026</v>
      </c>
      <c r="D611" s="9" t="str">
        <f>"Q" &amp;ROUNDUP(MONTH(SalesDataTable[[#This Row],[Order Date]]),0)</f>
        <v>Q4</v>
      </c>
      <c r="E611" s="9">
        <f>MONTH(SalesDataTable[[#This Row],[Order Date]])</f>
        <v>4</v>
      </c>
      <c r="F611" s="8" t="str">
        <f>TEXT(SalesDataTable[[#This Row],[Order Date]],"mmm")</f>
        <v>Apr</v>
      </c>
      <c r="G611" s="8" t="s">
        <v>11</v>
      </c>
      <c r="H611" s="8" t="s">
        <v>18</v>
      </c>
      <c r="I611" s="8" t="s">
        <v>2</v>
      </c>
      <c r="J611" s="8" t="s">
        <v>3</v>
      </c>
      <c r="K611" s="8" t="s">
        <v>14</v>
      </c>
      <c r="L611" s="8" t="s">
        <v>32</v>
      </c>
      <c r="M611" s="3">
        <v>3</v>
      </c>
      <c r="N611" s="10">
        <v>45.79</v>
      </c>
      <c r="O611" s="11">
        <v>0</v>
      </c>
      <c r="P611" s="10">
        <v>17.98</v>
      </c>
      <c r="Q611" s="10">
        <f t="shared" si="36"/>
        <v>137.37</v>
      </c>
      <c r="R611" s="10">
        <f t="shared" si="37"/>
        <v>53.94</v>
      </c>
      <c r="S611" s="10">
        <f t="shared" si="38"/>
        <v>83.43</v>
      </c>
      <c r="T611" s="2">
        <f t="shared" si="39"/>
        <v>0.60733784669141733</v>
      </c>
      <c r="U611" s="3">
        <f>YEAR(SalesDataTable[[#This Row],[Order Date]])</f>
        <v>2026</v>
      </c>
      <c r="V611" s="2" t="str">
        <f>"Q"&amp;ROUNDUP(MONTH(SalesDataTable[[#This Row],[Order Date]])/3,0)</f>
        <v>Q2</v>
      </c>
      <c r="W611" s="3">
        <f>MONTH(SalesDataTable[[#This Row],[Order Date]])</f>
        <v>4</v>
      </c>
      <c r="X611" s="2" t="str">
        <f>TEXT(SalesDataTable[[#This Row],[Order Date]],"mmm")</f>
        <v>Apr</v>
      </c>
    </row>
    <row r="612" spans="1:24" ht="15.6">
      <c r="A612" s="6">
        <v>3885</v>
      </c>
      <c r="B612" s="7">
        <v>46131</v>
      </c>
      <c r="C612" s="8">
        <f>YEAR(SalesDataTable[[#This Row],[Order Date]])</f>
        <v>2026</v>
      </c>
      <c r="D612" s="9" t="str">
        <f>"Q" &amp;ROUNDUP(MONTH(SalesDataTable[[#This Row],[Order Date]]),0)</f>
        <v>Q4</v>
      </c>
      <c r="E612" s="9">
        <f>MONTH(SalesDataTable[[#This Row],[Order Date]])</f>
        <v>4</v>
      </c>
      <c r="F612" s="8" t="str">
        <f>TEXT(SalesDataTable[[#This Row],[Order Date]],"mmm")</f>
        <v>Apr</v>
      </c>
      <c r="G612" s="8" t="s">
        <v>0</v>
      </c>
      <c r="H612" s="8" t="s">
        <v>50</v>
      </c>
      <c r="I612" s="8" t="s">
        <v>2</v>
      </c>
      <c r="J612" s="8" t="s">
        <v>13</v>
      </c>
      <c r="K612" s="8" t="s">
        <v>14</v>
      </c>
      <c r="L612" s="8" t="s">
        <v>44</v>
      </c>
      <c r="M612" s="3">
        <v>2</v>
      </c>
      <c r="N612" s="10">
        <v>133.97</v>
      </c>
      <c r="O612" s="11">
        <v>0.15</v>
      </c>
      <c r="P612" s="10">
        <v>67.36</v>
      </c>
      <c r="Q612" s="10">
        <f t="shared" si="36"/>
        <v>227.749</v>
      </c>
      <c r="R612" s="10">
        <f t="shared" si="37"/>
        <v>134.72</v>
      </c>
      <c r="S612" s="10">
        <f t="shared" si="38"/>
        <v>93.028999999999996</v>
      </c>
      <c r="T612" s="2">
        <f t="shared" si="39"/>
        <v>0.40847160690057915</v>
      </c>
      <c r="U612" s="3">
        <f>YEAR(SalesDataTable[[#This Row],[Order Date]])</f>
        <v>2026</v>
      </c>
      <c r="V612" s="2" t="str">
        <f>"Q"&amp;ROUNDUP(MONTH(SalesDataTable[[#This Row],[Order Date]])/3,0)</f>
        <v>Q2</v>
      </c>
      <c r="W612" s="3">
        <f>MONTH(SalesDataTable[[#This Row],[Order Date]])</f>
        <v>4</v>
      </c>
      <c r="X612" s="2" t="str">
        <f>TEXT(SalesDataTable[[#This Row],[Order Date]],"mmm")</f>
        <v>Apr</v>
      </c>
    </row>
    <row r="613" spans="1:24" ht="15.6">
      <c r="A613" s="6">
        <v>4372</v>
      </c>
      <c r="B613" s="7">
        <v>46131</v>
      </c>
      <c r="C613" s="8">
        <f>YEAR(SalesDataTable[[#This Row],[Order Date]])</f>
        <v>2026</v>
      </c>
      <c r="D613" s="9" t="str">
        <f>"Q" &amp;ROUNDUP(MONTH(SalesDataTable[[#This Row],[Order Date]]),0)</f>
        <v>Q4</v>
      </c>
      <c r="E613" s="9">
        <f>MONTH(SalesDataTable[[#This Row],[Order Date]])</f>
        <v>4</v>
      </c>
      <c r="F613" s="8" t="str">
        <f>TEXT(SalesDataTable[[#This Row],[Order Date]],"mmm")</f>
        <v>Apr</v>
      </c>
      <c r="G613" s="8" t="s">
        <v>0</v>
      </c>
      <c r="H613" s="8" t="s">
        <v>50</v>
      </c>
      <c r="I613" s="8" t="s">
        <v>2</v>
      </c>
      <c r="J613" s="8" t="s">
        <v>13</v>
      </c>
      <c r="K613" s="8" t="s">
        <v>34</v>
      </c>
      <c r="L613" s="8" t="s">
        <v>42</v>
      </c>
      <c r="M613" s="3">
        <v>1</v>
      </c>
      <c r="N613" s="10">
        <v>37.11</v>
      </c>
      <c r="O613" s="11">
        <v>0.1</v>
      </c>
      <c r="P613" s="10">
        <v>14.27</v>
      </c>
      <c r="Q613" s="10">
        <f t="shared" si="36"/>
        <v>33.399000000000001</v>
      </c>
      <c r="R613" s="10">
        <f t="shared" si="37"/>
        <v>14.27</v>
      </c>
      <c r="S613" s="10">
        <f t="shared" si="38"/>
        <v>19.129000000000001</v>
      </c>
      <c r="T613" s="2">
        <f t="shared" si="39"/>
        <v>0.5727416988532591</v>
      </c>
      <c r="U613" s="3">
        <f>YEAR(SalesDataTable[[#This Row],[Order Date]])</f>
        <v>2026</v>
      </c>
      <c r="V613" s="2" t="str">
        <f>"Q"&amp;ROUNDUP(MONTH(SalesDataTable[[#This Row],[Order Date]])/3,0)</f>
        <v>Q2</v>
      </c>
      <c r="W613" s="3">
        <f>MONTH(SalesDataTable[[#This Row],[Order Date]])</f>
        <v>4</v>
      </c>
      <c r="X613" s="2" t="str">
        <f>TEXT(SalesDataTable[[#This Row],[Order Date]],"mmm")</f>
        <v>Apr</v>
      </c>
    </row>
    <row r="614" spans="1:24" ht="15.6">
      <c r="A614" s="6">
        <v>4417</v>
      </c>
      <c r="B614" s="7">
        <v>46131</v>
      </c>
      <c r="C614" s="8">
        <f>YEAR(SalesDataTable[[#This Row],[Order Date]])</f>
        <v>2026</v>
      </c>
      <c r="D614" s="9" t="str">
        <f>"Q" &amp;ROUNDUP(MONTH(SalesDataTable[[#This Row],[Order Date]]),0)</f>
        <v>Q4</v>
      </c>
      <c r="E614" s="9">
        <f>MONTH(SalesDataTable[[#This Row],[Order Date]])</f>
        <v>4</v>
      </c>
      <c r="F614" s="8" t="str">
        <f>TEXT(SalesDataTable[[#This Row],[Order Date]],"mmm")</f>
        <v>Apr</v>
      </c>
      <c r="G614" s="8" t="s">
        <v>20</v>
      </c>
      <c r="H614" s="8" t="s">
        <v>33</v>
      </c>
      <c r="I614" s="8" t="s">
        <v>19</v>
      </c>
      <c r="J614" s="8" t="s">
        <v>13</v>
      </c>
      <c r="K614" s="8" t="s">
        <v>23</v>
      </c>
      <c r="L614" s="8" t="s">
        <v>24</v>
      </c>
      <c r="M614" s="3">
        <v>3</v>
      </c>
      <c r="N614" s="10">
        <v>334.01</v>
      </c>
      <c r="O614" s="11">
        <v>0.15</v>
      </c>
      <c r="P614" s="10">
        <v>192.17</v>
      </c>
      <c r="Q614" s="10">
        <f t="shared" si="36"/>
        <v>851.72550000000001</v>
      </c>
      <c r="R614" s="10">
        <f t="shared" si="37"/>
        <v>576.51</v>
      </c>
      <c r="S614" s="10">
        <f t="shared" si="38"/>
        <v>275.21550000000002</v>
      </c>
      <c r="T614" s="2">
        <f t="shared" si="39"/>
        <v>0.32312699337990941</v>
      </c>
      <c r="U614" s="3">
        <f>YEAR(SalesDataTable[[#This Row],[Order Date]])</f>
        <v>2026</v>
      </c>
      <c r="V614" s="2" t="str">
        <f>"Q"&amp;ROUNDUP(MONTH(SalesDataTable[[#This Row],[Order Date]])/3,0)</f>
        <v>Q2</v>
      </c>
      <c r="W614" s="3">
        <f>MONTH(SalesDataTable[[#This Row],[Order Date]])</f>
        <v>4</v>
      </c>
      <c r="X614" s="2" t="str">
        <f>TEXT(SalesDataTable[[#This Row],[Order Date]],"mmm")</f>
        <v>Apr</v>
      </c>
    </row>
    <row r="615" spans="1:24" ht="15.6">
      <c r="A615" s="6">
        <v>1147</v>
      </c>
      <c r="B615" s="7">
        <v>46132</v>
      </c>
      <c r="C615" s="8">
        <f>YEAR(SalesDataTable[[#This Row],[Order Date]])</f>
        <v>2026</v>
      </c>
      <c r="D615" s="9" t="str">
        <f>"Q" &amp;ROUNDUP(MONTH(SalesDataTable[[#This Row],[Order Date]]),0)</f>
        <v>Q4</v>
      </c>
      <c r="E615" s="9">
        <f>MONTH(SalesDataTable[[#This Row],[Order Date]])</f>
        <v>4</v>
      </c>
      <c r="F615" s="8" t="str">
        <f>TEXT(SalesDataTable[[#This Row],[Order Date]],"mmm")</f>
        <v>Apr</v>
      </c>
      <c r="G615" s="8" t="s">
        <v>20</v>
      </c>
      <c r="H615" s="8" t="s">
        <v>31</v>
      </c>
      <c r="I615" s="8" t="s">
        <v>2</v>
      </c>
      <c r="J615" s="8" t="s">
        <v>13</v>
      </c>
      <c r="K615" s="8" t="s">
        <v>14</v>
      </c>
      <c r="L615" s="8" t="s">
        <v>44</v>
      </c>
      <c r="M615" s="3">
        <v>1</v>
      </c>
      <c r="N615" s="10">
        <v>131.46</v>
      </c>
      <c r="O615" s="11">
        <v>0</v>
      </c>
      <c r="P615" s="10">
        <v>67.77</v>
      </c>
      <c r="Q615" s="10">
        <f t="shared" si="36"/>
        <v>131.46</v>
      </c>
      <c r="R615" s="10">
        <f t="shared" si="37"/>
        <v>67.77</v>
      </c>
      <c r="S615" s="10">
        <f t="shared" si="38"/>
        <v>63.690000000000012</v>
      </c>
      <c r="T615" s="2">
        <f t="shared" si="39"/>
        <v>0.48448197170241902</v>
      </c>
      <c r="U615" s="3">
        <f>YEAR(SalesDataTable[[#This Row],[Order Date]])</f>
        <v>2026</v>
      </c>
      <c r="V615" s="2" t="str">
        <f>"Q"&amp;ROUNDUP(MONTH(SalesDataTable[[#This Row],[Order Date]])/3,0)</f>
        <v>Q2</v>
      </c>
      <c r="W615" s="3">
        <f>MONTH(SalesDataTable[[#This Row],[Order Date]])</f>
        <v>4</v>
      </c>
      <c r="X615" s="2" t="str">
        <f>TEXT(SalesDataTable[[#This Row],[Order Date]],"mmm")</f>
        <v>Apr</v>
      </c>
    </row>
    <row r="616" spans="1:24" ht="15.6">
      <c r="A616" s="6">
        <v>1514</v>
      </c>
      <c r="B616" s="7">
        <v>46132</v>
      </c>
      <c r="C616" s="8">
        <f>YEAR(SalesDataTable[[#This Row],[Order Date]])</f>
        <v>2026</v>
      </c>
      <c r="D616" s="9" t="str">
        <f>"Q" &amp;ROUNDUP(MONTH(SalesDataTable[[#This Row],[Order Date]]),0)</f>
        <v>Q4</v>
      </c>
      <c r="E616" s="9">
        <f>MONTH(SalesDataTable[[#This Row],[Order Date]])</f>
        <v>4</v>
      </c>
      <c r="F616" s="8" t="str">
        <f>TEXT(SalesDataTable[[#This Row],[Order Date]],"mmm")</f>
        <v>Apr</v>
      </c>
      <c r="G616" s="8" t="s">
        <v>11</v>
      </c>
      <c r="H616" s="8" t="s">
        <v>18</v>
      </c>
      <c r="I616" s="8" t="s">
        <v>19</v>
      </c>
      <c r="J616" s="8" t="s">
        <v>3</v>
      </c>
      <c r="K616" s="8" t="s">
        <v>9</v>
      </c>
      <c r="L616" s="8" t="s">
        <v>46</v>
      </c>
      <c r="M616" s="3">
        <v>3</v>
      </c>
      <c r="N616" s="10">
        <v>72.48</v>
      </c>
      <c r="O616" s="11">
        <v>0</v>
      </c>
      <c r="P616" s="10">
        <v>32.36</v>
      </c>
      <c r="Q616" s="10">
        <f t="shared" si="36"/>
        <v>217.44</v>
      </c>
      <c r="R616" s="10">
        <f t="shared" si="37"/>
        <v>97.08</v>
      </c>
      <c r="S616" s="10">
        <f t="shared" si="38"/>
        <v>120.36</v>
      </c>
      <c r="T616" s="2">
        <f t="shared" si="39"/>
        <v>0.55353200883002207</v>
      </c>
      <c r="U616" s="3">
        <f>YEAR(SalesDataTable[[#This Row],[Order Date]])</f>
        <v>2026</v>
      </c>
      <c r="V616" s="2" t="str">
        <f>"Q"&amp;ROUNDUP(MONTH(SalesDataTable[[#This Row],[Order Date]])/3,0)</f>
        <v>Q2</v>
      </c>
      <c r="W616" s="3">
        <f>MONTH(SalesDataTable[[#This Row],[Order Date]])</f>
        <v>4</v>
      </c>
      <c r="X616" s="2" t="str">
        <f>TEXT(SalesDataTable[[#This Row],[Order Date]],"mmm")</f>
        <v>Apr</v>
      </c>
    </row>
    <row r="617" spans="1:24" ht="15.6">
      <c r="A617" s="6">
        <v>1538</v>
      </c>
      <c r="B617" s="7">
        <v>46132</v>
      </c>
      <c r="C617" s="8">
        <f>YEAR(SalesDataTable[[#This Row],[Order Date]])</f>
        <v>2026</v>
      </c>
      <c r="D617" s="9" t="str">
        <f>"Q" &amp;ROUNDUP(MONTH(SalesDataTable[[#This Row],[Order Date]]),0)</f>
        <v>Q4</v>
      </c>
      <c r="E617" s="9">
        <f>MONTH(SalesDataTable[[#This Row],[Order Date]])</f>
        <v>4</v>
      </c>
      <c r="F617" s="8" t="str">
        <f>TEXT(SalesDataTable[[#This Row],[Order Date]],"mmm")</f>
        <v>Apr</v>
      </c>
      <c r="G617" s="8" t="s">
        <v>11</v>
      </c>
      <c r="H617" s="8" t="s">
        <v>12</v>
      </c>
      <c r="I617" s="8" t="s">
        <v>28</v>
      </c>
      <c r="J617" s="8" t="s">
        <v>13</v>
      </c>
      <c r="K617" s="8" t="s">
        <v>4</v>
      </c>
      <c r="L617" s="8" t="s">
        <v>5</v>
      </c>
      <c r="M617" s="3">
        <v>1</v>
      </c>
      <c r="N617" s="10">
        <v>81.98</v>
      </c>
      <c r="O617" s="11">
        <v>0</v>
      </c>
      <c r="P617" s="10">
        <v>43.15</v>
      </c>
      <c r="Q617" s="10">
        <f t="shared" si="36"/>
        <v>81.98</v>
      </c>
      <c r="R617" s="10">
        <f t="shared" si="37"/>
        <v>43.15</v>
      </c>
      <c r="S617" s="10">
        <f t="shared" si="38"/>
        <v>38.830000000000005</v>
      </c>
      <c r="T617" s="2">
        <f t="shared" si="39"/>
        <v>0.47365211027079779</v>
      </c>
      <c r="U617" s="3">
        <f>YEAR(SalesDataTable[[#This Row],[Order Date]])</f>
        <v>2026</v>
      </c>
      <c r="V617" s="2" t="str">
        <f>"Q"&amp;ROUNDUP(MONTH(SalesDataTable[[#This Row],[Order Date]])/3,0)</f>
        <v>Q2</v>
      </c>
      <c r="W617" s="3">
        <f>MONTH(SalesDataTable[[#This Row],[Order Date]])</f>
        <v>4</v>
      </c>
      <c r="X617" s="2" t="str">
        <f>TEXT(SalesDataTable[[#This Row],[Order Date]],"mmm")</f>
        <v>Apr</v>
      </c>
    </row>
    <row r="618" spans="1:24" ht="15.6">
      <c r="A618" s="6">
        <v>1679</v>
      </c>
      <c r="B618" s="7">
        <v>46132</v>
      </c>
      <c r="C618" s="8">
        <f>YEAR(SalesDataTable[[#This Row],[Order Date]])</f>
        <v>2026</v>
      </c>
      <c r="D618" s="9" t="str">
        <f>"Q" &amp;ROUNDUP(MONTH(SalesDataTable[[#This Row],[Order Date]]),0)</f>
        <v>Q4</v>
      </c>
      <c r="E618" s="9">
        <f>MONTH(SalesDataTable[[#This Row],[Order Date]])</f>
        <v>4</v>
      </c>
      <c r="F618" s="8" t="str">
        <f>TEXT(SalesDataTable[[#This Row],[Order Date]],"mmm")</f>
        <v>Apr</v>
      </c>
      <c r="G618" s="8" t="s">
        <v>20</v>
      </c>
      <c r="H618" s="8" t="s">
        <v>47</v>
      </c>
      <c r="I618" s="8" t="s">
        <v>28</v>
      </c>
      <c r="J618" s="8" t="s">
        <v>3</v>
      </c>
      <c r="K618" s="8" t="s">
        <v>14</v>
      </c>
      <c r="L618" s="8" t="s">
        <v>32</v>
      </c>
      <c r="M618" s="3">
        <v>1</v>
      </c>
      <c r="N618" s="10">
        <v>46.71</v>
      </c>
      <c r="O618" s="11">
        <v>0</v>
      </c>
      <c r="P618" s="10">
        <v>18.18</v>
      </c>
      <c r="Q618" s="10">
        <f t="shared" si="36"/>
        <v>46.71</v>
      </c>
      <c r="R618" s="10">
        <f t="shared" si="37"/>
        <v>18.18</v>
      </c>
      <c r="S618" s="10">
        <f t="shared" si="38"/>
        <v>28.53</v>
      </c>
      <c r="T618" s="2">
        <f t="shared" si="39"/>
        <v>0.61078998073217727</v>
      </c>
      <c r="U618" s="3">
        <f>YEAR(SalesDataTable[[#This Row],[Order Date]])</f>
        <v>2026</v>
      </c>
      <c r="V618" s="2" t="str">
        <f>"Q"&amp;ROUNDUP(MONTH(SalesDataTable[[#This Row],[Order Date]])/3,0)</f>
        <v>Q2</v>
      </c>
      <c r="W618" s="3">
        <f>MONTH(SalesDataTable[[#This Row],[Order Date]])</f>
        <v>4</v>
      </c>
      <c r="X618" s="2" t="str">
        <f>TEXT(SalesDataTable[[#This Row],[Order Date]],"mmm")</f>
        <v>Apr</v>
      </c>
    </row>
    <row r="619" spans="1:24" ht="15.6">
      <c r="A619" s="6">
        <v>1708</v>
      </c>
      <c r="B619" s="7">
        <v>46132</v>
      </c>
      <c r="C619" s="8">
        <f>YEAR(SalesDataTable[[#This Row],[Order Date]])</f>
        <v>2026</v>
      </c>
      <c r="D619" s="9" t="str">
        <f>"Q" &amp;ROUNDUP(MONTH(SalesDataTable[[#This Row],[Order Date]]),0)</f>
        <v>Q4</v>
      </c>
      <c r="E619" s="9">
        <f>MONTH(SalesDataTable[[#This Row],[Order Date]])</f>
        <v>4</v>
      </c>
      <c r="F619" s="8" t="str">
        <f>TEXT(SalesDataTable[[#This Row],[Order Date]],"mmm")</f>
        <v>Apr</v>
      </c>
      <c r="G619" s="8" t="s">
        <v>11</v>
      </c>
      <c r="H619" s="8" t="s">
        <v>25</v>
      </c>
      <c r="I619" s="8" t="s">
        <v>28</v>
      </c>
      <c r="J619" s="8" t="s">
        <v>13</v>
      </c>
      <c r="K619" s="8" t="s">
        <v>34</v>
      </c>
      <c r="L619" s="8" t="s">
        <v>35</v>
      </c>
      <c r="M619" s="3">
        <v>1</v>
      </c>
      <c r="N619" s="10">
        <v>41.01</v>
      </c>
      <c r="O619" s="11">
        <v>0</v>
      </c>
      <c r="P619" s="10">
        <v>14.5</v>
      </c>
      <c r="Q619" s="10">
        <f t="shared" si="36"/>
        <v>41.01</v>
      </c>
      <c r="R619" s="10">
        <f t="shared" si="37"/>
        <v>14.5</v>
      </c>
      <c r="S619" s="10">
        <f t="shared" si="38"/>
        <v>26.509999999999998</v>
      </c>
      <c r="T619" s="2">
        <f t="shared" si="39"/>
        <v>0.64642770056083876</v>
      </c>
      <c r="U619" s="3">
        <f>YEAR(SalesDataTable[[#This Row],[Order Date]])</f>
        <v>2026</v>
      </c>
      <c r="V619" s="2" t="str">
        <f>"Q"&amp;ROUNDUP(MONTH(SalesDataTable[[#This Row],[Order Date]])/3,0)</f>
        <v>Q2</v>
      </c>
      <c r="W619" s="3">
        <f>MONTH(SalesDataTable[[#This Row],[Order Date]])</f>
        <v>4</v>
      </c>
      <c r="X619" s="2" t="str">
        <f>TEXT(SalesDataTable[[#This Row],[Order Date]],"mmm")</f>
        <v>Apr</v>
      </c>
    </row>
    <row r="620" spans="1:24" ht="15.6">
      <c r="A620" s="6">
        <v>2686</v>
      </c>
      <c r="B620" s="7">
        <v>46132</v>
      </c>
      <c r="C620" s="8">
        <f>YEAR(SalesDataTable[[#This Row],[Order Date]])</f>
        <v>2026</v>
      </c>
      <c r="D620" s="9" t="str">
        <f>"Q" &amp;ROUNDUP(MONTH(SalesDataTable[[#This Row],[Order Date]]),0)</f>
        <v>Q4</v>
      </c>
      <c r="E620" s="9">
        <f>MONTH(SalesDataTable[[#This Row],[Order Date]])</f>
        <v>4</v>
      </c>
      <c r="F620" s="8" t="str">
        <f>TEXT(SalesDataTable[[#This Row],[Order Date]],"mmm")</f>
        <v>Apr</v>
      </c>
      <c r="G620" s="8" t="s">
        <v>6</v>
      </c>
      <c r="H620" s="8" t="s">
        <v>43</v>
      </c>
      <c r="I620" s="8" t="s">
        <v>2</v>
      </c>
      <c r="J620" s="8" t="s">
        <v>3</v>
      </c>
      <c r="K620" s="8" t="s">
        <v>9</v>
      </c>
      <c r="L620" s="8" t="s">
        <v>46</v>
      </c>
      <c r="M620" s="3">
        <v>1</v>
      </c>
      <c r="N620" s="10">
        <v>70.45</v>
      </c>
      <c r="O620" s="11">
        <v>0.05</v>
      </c>
      <c r="P620" s="10">
        <v>31.98</v>
      </c>
      <c r="Q620" s="10">
        <f t="shared" si="36"/>
        <v>66.927499999999995</v>
      </c>
      <c r="R620" s="10">
        <f t="shared" si="37"/>
        <v>31.98</v>
      </c>
      <c r="S620" s="10">
        <f t="shared" si="38"/>
        <v>34.947499999999991</v>
      </c>
      <c r="T620" s="2">
        <f t="shared" si="39"/>
        <v>0.52216951178514059</v>
      </c>
      <c r="U620" s="3">
        <f>YEAR(SalesDataTable[[#This Row],[Order Date]])</f>
        <v>2026</v>
      </c>
      <c r="V620" s="2" t="str">
        <f>"Q"&amp;ROUNDUP(MONTH(SalesDataTable[[#This Row],[Order Date]])/3,0)</f>
        <v>Q2</v>
      </c>
      <c r="W620" s="3">
        <f>MONTH(SalesDataTable[[#This Row],[Order Date]])</f>
        <v>4</v>
      </c>
      <c r="X620" s="2" t="str">
        <f>TEXT(SalesDataTable[[#This Row],[Order Date]],"mmm")</f>
        <v>Apr</v>
      </c>
    </row>
    <row r="621" spans="1:24" ht="15.6">
      <c r="A621" s="6">
        <v>3307</v>
      </c>
      <c r="B621" s="7">
        <v>46132</v>
      </c>
      <c r="C621" s="8">
        <f>YEAR(SalesDataTable[[#This Row],[Order Date]])</f>
        <v>2026</v>
      </c>
      <c r="D621" s="9" t="str">
        <f>"Q" &amp;ROUNDUP(MONTH(SalesDataTable[[#This Row],[Order Date]]),0)</f>
        <v>Q4</v>
      </c>
      <c r="E621" s="9">
        <f>MONTH(SalesDataTable[[#This Row],[Order Date]])</f>
        <v>4</v>
      </c>
      <c r="F621" s="8" t="str">
        <f>TEXT(SalesDataTable[[#This Row],[Order Date]],"mmm")</f>
        <v>Apr</v>
      </c>
      <c r="G621" s="8" t="s">
        <v>20</v>
      </c>
      <c r="H621" s="8" t="s">
        <v>47</v>
      </c>
      <c r="I621" s="8" t="s">
        <v>19</v>
      </c>
      <c r="J621" s="8" t="s">
        <v>16</v>
      </c>
      <c r="K621" s="8" t="s">
        <v>4</v>
      </c>
      <c r="L621" s="8" t="s">
        <v>22</v>
      </c>
      <c r="M621" s="3">
        <v>2</v>
      </c>
      <c r="N621" s="10">
        <v>51.39</v>
      </c>
      <c r="O621" s="11">
        <v>0.05</v>
      </c>
      <c r="P621" s="10">
        <v>22.28</v>
      </c>
      <c r="Q621" s="10">
        <f t="shared" si="36"/>
        <v>97.640999999999991</v>
      </c>
      <c r="R621" s="10">
        <f t="shared" si="37"/>
        <v>44.56</v>
      </c>
      <c r="S621" s="10">
        <f t="shared" si="38"/>
        <v>53.080999999999989</v>
      </c>
      <c r="T621" s="2">
        <f t="shared" si="39"/>
        <v>0.54363433393758764</v>
      </c>
      <c r="U621" s="3">
        <f>YEAR(SalesDataTable[[#This Row],[Order Date]])</f>
        <v>2026</v>
      </c>
      <c r="V621" s="2" t="str">
        <f>"Q"&amp;ROUNDUP(MONTH(SalesDataTable[[#This Row],[Order Date]])/3,0)</f>
        <v>Q2</v>
      </c>
      <c r="W621" s="3">
        <f>MONTH(SalesDataTable[[#This Row],[Order Date]])</f>
        <v>4</v>
      </c>
      <c r="X621" s="2" t="str">
        <f>TEXT(SalesDataTable[[#This Row],[Order Date]],"mmm")</f>
        <v>Apr</v>
      </c>
    </row>
    <row r="622" spans="1:24" ht="15.6">
      <c r="A622" s="6">
        <v>3772</v>
      </c>
      <c r="B622" s="7">
        <v>46132</v>
      </c>
      <c r="C622" s="8">
        <f>YEAR(SalesDataTable[[#This Row],[Order Date]])</f>
        <v>2026</v>
      </c>
      <c r="D622" s="9" t="str">
        <f>"Q" &amp;ROUNDUP(MONTH(SalesDataTable[[#This Row],[Order Date]]),0)</f>
        <v>Q4</v>
      </c>
      <c r="E622" s="9">
        <f>MONTH(SalesDataTable[[#This Row],[Order Date]])</f>
        <v>4</v>
      </c>
      <c r="F622" s="8" t="str">
        <f>TEXT(SalesDataTable[[#This Row],[Order Date]],"mmm")</f>
        <v>Apr</v>
      </c>
      <c r="G622" s="8" t="s">
        <v>0</v>
      </c>
      <c r="H622" s="8" t="s">
        <v>50</v>
      </c>
      <c r="I622" s="8" t="s">
        <v>19</v>
      </c>
      <c r="J622" s="8" t="s">
        <v>3</v>
      </c>
      <c r="K622" s="8" t="s">
        <v>23</v>
      </c>
      <c r="L622" s="8" t="s">
        <v>51</v>
      </c>
      <c r="M622" s="3">
        <v>2</v>
      </c>
      <c r="N622" s="10">
        <v>122.03</v>
      </c>
      <c r="O622" s="11">
        <v>0</v>
      </c>
      <c r="P622" s="10">
        <v>59.43</v>
      </c>
      <c r="Q622" s="10">
        <f t="shared" si="36"/>
        <v>244.06</v>
      </c>
      <c r="R622" s="10">
        <f t="shared" si="37"/>
        <v>118.86</v>
      </c>
      <c r="S622" s="10">
        <f t="shared" si="38"/>
        <v>125.2</v>
      </c>
      <c r="T622" s="2">
        <f t="shared" si="39"/>
        <v>0.51298860935835455</v>
      </c>
      <c r="U622" s="3">
        <f>YEAR(SalesDataTable[[#This Row],[Order Date]])</f>
        <v>2026</v>
      </c>
      <c r="V622" s="2" t="str">
        <f>"Q"&amp;ROUNDUP(MONTH(SalesDataTable[[#This Row],[Order Date]])/3,0)</f>
        <v>Q2</v>
      </c>
      <c r="W622" s="3">
        <f>MONTH(SalesDataTable[[#This Row],[Order Date]])</f>
        <v>4</v>
      </c>
      <c r="X622" s="2" t="str">
        <f>TEXT(SalesDataTable[[#This Row],[Order Date]],"mmm")</f>
        <v>Apr</v>
      </c>
    </row>
    <row r="623" spans="1:24" ht="15.6">
      <c r="A623" s="6">
        <v>3877</v>
      </c>
      <c r="B623" s="7">
        <v>46132</v>
      </c>
      <c r="C623" s="8">
        <f>YEAR(SalesDataTable[[#This Row],[Order Date]])</f>
        <v>2026</v>
      </c>
      <c r="D623" s="9" t="str">
        <f>"Q" &amp;ROUNDUP(MONTH(SalesDataTable[[#This Row],[Order Date]]),0)</f>
        <v>Q4</v>
      </c>
      <c r="E623" s="9">
        <f>MONTH(SalesDataTable[[#This Row],[Order Date]])</f>
        <v>4</v>
      </c>
      <c r="F623" s="8" t="str">
        <f>TEXT(SalesDataTable[[#This Row],[Order Date]],"mmm")</f>
        <v>Apr</v>
      </c>
      <c r="G623" s="8" t="s">
        <v>20</v>
      </c>
      <c r="H623" s="8" t="s">
        <v>21</v>
      </c>
      <c r="I623" s="8" t="s">
        <v>2</v>
      </c>
      <c r="J623" s="8" t="s">
        <v>13</v>
      </c>
      <c r="K623" s="8" t="s">
        <v>14</v>
      </c>
      <c r="L623" s="8" t="s">
        <v>44</v>
      </c>
      <c r="M623" s="3">
        <v>3</v>
      </c>
      <c r="N623" s="10">
        <v>132.07</v>
      </c>
      <c r="O623" s="11">
        <v>0.05</v>
      </c>
      <c r="P623" s="10">
        <v>66.41</v>
      </c>
      <c r="Q623" s="10">
        <f t="shared" si="36"/>
        <v>376.39949999999999</v>
      </c>
      <c r="R623" s="10">
        <f t="shared" si="37"/>
        <v>199.23</v>
      </c>
      <c r="S623" s="10">
        <f t="shared" si="38"/>
        <v>177.1695</v>
      </c>
      <c r="T623" s="2">
        <f t="shared" si="39"/>
        <v>0.47069536489819991</v>
      </c>
      <c r="U623" s="3">
        <f>YEAR(SalesDataTable[[#This Row],[Order Date]])</f>
        <v>2026</v>
      </c>
      <c r="V623" s="2" t="str">
        <f>"Q"&amp;ROUNDUP(MONTH(SalesDataTable[[#This Row],[Order Date]])/3,0)</f>
        <v>Q2</v>
      </c>
      <c r="W623" s="3">
        <f>MONTH(SalesDataTable[[#This Row],[Order Date]])</f>
        <v>4</v>
      </c>
      <c r="X623" s="2" t="str">
        <f>TEXT(SalesDataTable[[#This Row],[Order Date]],"mmm")</f>
        <v>Apr</v>
      </c>
    </row>
    <row r="624" spans="1:24" ht="15.6">
      <c r="A624" s="6">
        <v>4117</v>
      </c>
      <c r="B624" s="7">
        <v>46132</v>
      </c>
      <c r="C624" s="8">
        <f>YEAR(SalesDataTable[[#This Row],[Order Date]])</f>
        <v>2026</v>
      </c>
      <c r="D624" s="9" t="str">
        <f>"Q" &amp;ROUNDUP(MONTH(SalesDataTable[[#This Row],[Order Date]]),0)</f>
        <v>Q4</v>
      </c>
      <c r="E624" s="9">
        <f>MONTH(SalesDataTable[[#This Row],[Order Date]])</f>
        <v>4</v>
      </c>
      <c r="F624" s="8" t="str">
        <f>TEXT(SalesDataTable[[#This Row],[Order Date]],"mmm")</f>
        <v>Apr</v>
      </c>
      <c r="G624" s="8" t="s">
        <v>20</v>
      </c>
      <c r="H624" s="8" t="s">
        <v>31</v>
      </c>
      <c r="I624" s="8" t="s">
        <v>28</v>
      </c>
      <c r="J624" s="8" t="s">
        <v>3</v>
      </c>
      <c r="K624" s="8" t="s">
        <v>4</v>
      </c>
      <c r="L624" s="8" t="s">
        <v>26</v>
      </c>
      <c r="M624" s="3">
        <v>1</v>
      </c>
      <c r="N624" s="10">
        <v>41.04</v>
      </c>
      <c r="O624" s="11">
        <v>0.1</v>
      </c>
      <c r="P624" s="10">
        <v>17.02</v>
      </c>
      <c r="Q624" s="10">
        <f t="shared" si="36"/>
        <v>36.936</v>
      </c>
      <c r="R624" s="10">
        <f t="shared" si="37"/>
        <v>17.02</v>
      </c>
      <c r="S624" s="10">
        <f t="shared" si="38"/>
        <v>19.916</v>
      </c>
      <c r="T624" s="2">
        <f t="shared" si="39"/>
        <v>0.53920294563569415</v>
      </c>
      <c r="U624" s="3">
        <f>YEAR(SalesDataTable[[#This Row],[Order Date]])</f>
        <v>2026</v>
      </c>
      <c r="V624" s="2" t="str">
        <f>"Q"&amp;ROUNDUP(MONTH(SalesDataTable[[#This Row],[Order Date]])/3,0)</f>
        <v>Q2</v>
      </c>
      <c r="W624" s="3">
        <f>MONTH(SalesDataTable[[#This Row],[Order Date]])</f>
        <v>4</v>
      </c>
      <c r="X624" s="2" t="str">
        <f>TEXT(SalesDataTable[[#This Row],[Order Date]],"mmm")</f>
        <v>Apr</v>
      </c>
    </row>
    <row r="625" spans="1:24" ht="15.6">
      <c r="A625" s="6">
        <v>4562</v>
      </c>
      <c r="B625" s="7">
        <v>46132</v>
      </c>
      <c r="C625" s="8">
        <f>YEAR(SalesDataTable[[#This Row],[Order Date]])</f>
        <v>2026</v>
      </c>
      <c r="D625" s="9" t="str">
        <f>"Q" &amp;ROUNDUP(MONTH(SalesDataTable[[#This Row],[Order Date]]),0)</f>
        <v>Q4</v>
      </c>
      <c r="E625" s="9">
        <f>MONTH(SalesDataTable[[#This Row],[Order Date]])</f>
        <v>4</v>
      </c>
      <c r="F625" s="8" t="str">
        <f>TEXT(SalesDataTable[[#This Row],[Order Date]],"mmm")</f>
        <v>Apr</v>
      </c>
      <c r="G625" s="8" t="s">
        <v>6</v>
      </c>
      <c r="H625" s="8" t="s">
        <v>7</v>
      </c>
      <c r="I625" s="8" t="s">
        <v>19</v>
      </c>
      <c r="J625" s="8" t="s">
        <v>13</v>
      </c>
      <c r="K625" s="8" t="s">
        <v>34</v>
      </c>
      <c r="L625" s="8" t="s">
        <v>35</v>
      </c>
      <c r="M625" s="3">
        <v>2</v>
      </c>
      <c r="N625" s="10">
        <v>40.56</v>
      </c>
      <c r="O625" s="11">
        <v>0</v>
      </c>
      <c r="P625" s="10">
        <v>15.09</v>
      </c>
      <c r="Q625" s="10">
        <f t="shared" si="36"/>
        <v>81.12</v>
      </c>
      <c r="R625" s="10">
        <f t="shared" si="37"/>
        <v>30.18</v>
      </c>
      <c r="S625" s="10">
        <f t="shared" si="38"/>
        <v>50.940000000000005</v>
      </c>
      <c r="T625" s="2">
        <f t="shared" si="39"/>
        <v>0.62795857988165682</v>
      </c>
      <c r="U625" s="3">
        <f>YEAR(SalesDataTable[[#This Row],[Order Date]])</f>
        <v>2026</v>
      </c>
      <c r="V625" s="2" t="str">
        <f>"Q"&amp;ROUNDUP(MONTH(SalesDataTable[[#This Row],[Order Date]])/3,0)</f>
        <v>Q2</v>
      </c>
      <c r="W625" s="3">
        <f>MONTH(SalesDataTable[[#This Row],[Order Date]])</f>
        <v>4</v>
      </c>
      <c r="X625" s="2" t="str">
        <f>TEXT(SalesDataTable[[#This Row],[Order Date]],"mmm")</f>
        <v>Apr</v>
      </c>
    </row>
    <row r="626" spans="1:24" ht="15.6">
      <c r="A626" s="6">
        <v>4683</v>
      </c>
      <c r="B626" s="7">
        <v>46132</v>
      </c>
      <c r="C626" s="8">
        <f>YEAR(SalesDataTable[[#This Row],[Order Date]])</f>
        <v>2026</v>
      </c>
      <c r="D626" s="9" t="str">
        <f>"Q" &amp;ROUNDUP(MONTH(SalesDataTable[[#This Row],[Order Date]]),0)</f>
        <v>Q4</v>
      </c>
      <c r="E626" s="9">
        <f>MONTH(SalesDataTable[[#This Row],[Order Date]])</f>
        <v>4</v>
      </c>
      <c r="F626" s="8" t="str">
        <f>TEXT(SalesDataTable[[#This Row],[Order Date]],"mmm")</f>
        <v>Apr</v>
      </c>
      <c r="G626" s="8" t="s">
        <v>11</v>
      </c>
      <c r="H626" s="8" t="s">
        <v>52</v>
      </c>
      <c r="I626" s="8" t="s">
        <v>2</v>
      </c>
      <c r="J626" s="8" t="s">
        <v>16</v>
      </c>
      <c r="K626" s="8" t="s">
        <v>34</v>
      </c>
      <c r="L626" s="8" t="s">
        <v>45</v>
      </c>
      <c r="M626" s="3">
        <v>3</v>
      </c>
      <c r="N626" s="10">
        <v>51.36</v>
      </c>
      <c r="O626" s="11">
        <v>0</v>
      </c>
      <c r="P626" s="10">
        <v>22.05</v>
      </c>
      <c r="Q626" s="10">
        <f t="shared" si="36"/>
        <v>154.07999999999998</v>
      </c>
      <c r="R626" s="10">
        <f t="shared" si="37"/>
        <v>66.150000000000006</v>
      </c>
      <c r="S626" s="10">
        <f t="shared" si="38"/>
        <v>87.929999999999978</v>
      </c>
      <c r="T626" s="2">
        <f t="shared" si="39"/>
        <v>0.57067757009345788</v>
      </c>
      <c r="U626" s="3">
        <f>YEAR(SalesDataTable[[#This Row],[Order Date]])</f>
        <v>2026</v>
      </c>
      <c r="V626" s="2" t="str">
        <f>"Q"&amp;ROUNDUP(MONTH(SalesDataTable[[#This Row],[Order Date]])/3,0)</f>
        <v>Q2</v>
      </c>
      <c r="W626" s="3">
        <f>MONTH(SalesDataTable[[#This Row],[Order Date]])</f>
        <v>4</v>
      </c>
      <c r="X626" s="2" t="str">
        <f>TEXT(SalesDataTable[[#This Row],[Order Date]],"mmm")</f>
        <v>Apr</v>
      </c>
    </row>
    <row r="627" spans="1:24" ht="15.6">
      <c r="A627" s="6">
        <v>308</v>
      </c>
      <c r="B627" s="7">
        <v>46133</v>
      </c>
      <c r="C627" s="8">
        <f>YEAR(SalesDataTable[[#This Row],[Order Date]])</f>
        <v>2026</v>
      </c>
      <c r="D627" s="9" t="str">
        <f>"Q" &amp;ROUNDUP(MONTH(SalesDataTable[[#This Row],[Order Date]]),0)</f>
        <v>Q4</v>
      </c>
      <c r="E627" s="9">
        <f>MONTH(SalesDataTable[[#This Row],[Order Date]])</f>
        <v>4</v>
      </c>
      <c r="F627" s="8" t="str">
        <f>TEXT(SalesDataTable[[#This Row],[Order Date]],"mmm")</f>
        <v>Apr</v>
      </c>
      <c r="G627" s="8" t="s">
        <v>20</v>
      </c>
      <c r="H627" s="8" t="s">
        <v>31</v>
      </c>
      <c r="I627" s="8" t="s">
        <v>2</v>
      </c>
      <c r="J627" s="8" t="s">
        <v>3</v>
      </c>
      <c r="K627" s="8" t="s">
        <v>9</v>
      </c>
      <c r="L627" s="8" t="s">
        <v>10</v>
      </c>
      <c r="M627" s="3">
        <v>6</v>
      </c>
      <c r="N627" s="10">
        <v>93.58</v>
      </c>
      <c r="O627" s="11">
        <v>0</v>
      </c>
      <c r="P627" s="10">
        <v>46.68</v>
      </c>
      <c r="Q627" s="10">
        <f t="shared" si="36"/>
        <v>561.48</v>
      </c>
      <c r="R627" s="10">
        <f t="shared" si="37"/>
        <v>280.08</v>
      </c>
      <c r="S627" s="10">
        <f t="shared" si="38"/>
        <v>281.40000000000003</v>
      </c>
      <c r="T627" s="2">
        <f t="shared" si="39"/>
        <v>0.5011754648429152</v>
      </c>
      <c r="U627" s="3">
        <f>YEAR(SalesDataTable[[#This Row],[Order Date]])</f>
        <v>2026</v>
      </c>
      <c r="V627" s="2" t="str">
        <f>"Q"&amp;ROUNDUP(MONTH(SalesDataTable[[#This Row],[Order Date]])/3,0)</f>
        <v>Q2</v>
      </c>
      <c r="W627" s="3">
        <f>MONTH(SalesDataTable[[#This Row],[Order Date]])</f>
        <v>4</v>
      </c>
      <c r="X627" s="2" t="str">
        <f>TEXT(SalesDataTable[[#This Row],[Order Date]],"mmm")</f>
        <v>Apr</v>
      </c>
    </row>
    <row r="628" spans="1:24" ht="15.6">
      <c r="A628" s="6">
        <v>773</v>
      </c>
      <c r="B628" s="7">
        <v>46133</v>
      </c>
      <c r="C628" s="8">
        <f>YEAR(SalesDataTable[[#This Row],[Order Date]])</f>
        <v>2026</v>
      </c>
      <c r="D628" s="9" t="str">
        <f>"Q" &amp;ROUNDUP(MONTH(SalesDataTable[[#This Row],[Order Date]]),0)</f>
        <v>Q4</v>
      </c>
      <c r="E628" s="9">
        <f>MONTH(SalesDataTable[[#This Row],[Order Date]])</f>
        <v>4</v>
      </c>
      <c r="F628" s="8" t="str">
        <f>TEXT(SalesDataTable[[#This Row],[Order Date]],"mmm")</f>
        <v>Apr</v>
      </c>
      <c r="G628" s="8" t="s">
        <v>20</v>
      </c>
      <c r="H628" s="8" t="s">
        <v>31</v>
      </c>
      <c r="I628" s="8" t="s">
        <v>2</v>
      </c>
      <c r="J628" s="8" t="s">
        <v>16</v>
      </c>
      <c r="K628" s="8" t="s">
        <v>4</v>
      </c>
      <c r="L628" s="8" t="s">
        <v>5</v>
      </c>
      <c r="M628" s="3">
        <v>5</v>
      </c>
      <c r="N628" s="10">
        <v>80.16</v>
      </c>
      <c r="O628" s="11">
        <v>0.1</v>
      </c>
      <c r="P628" s="10">
        <v>42.5</v>
      </c>
      <c r="Q628" s="10">
        <f t="shared" si="36"/>
        <v>360.71999999999997</v>
      </c>
      <c r="R628" s="10">
        <f t="shared" si="37"/>
        <v>212.5</v>
      </c>
      <c r="S628" s="10">
        <f t="shared" si="38"/>
        <v>148.21999999999997</v>
      </c>
      <c r="T628" s="2">
        <f t="shared" si="39"/>
        <v>0.41090042137946325</v>
      </c>
      <c r="U628" s="3">
        <f>YEAR(SalesDataTable[[#This Row],[Order Date]])</f>
        <v>2026</v>
      </c>
      <c r="V628" s="2" t="str">
        <f>"Q"&amp;ROUNDUP(MONTH(SalesDataTable[[#This Row],[Order Date]])/3,0)</f>
        <v>Q2</v>
      </c>
      <c r="W628" s="3">
        <f>MONTH(SalesDataTable[[#This Row],[Order Date]])</f>
        <v>4</v>
      </c>
      <c r="X628" s="2" t="str">
        <f>TEXT(SalesDataTable[[#This Row],[Order Date]],"mmm")</f>
        <v>Apr</v>
      </c>
    </row>
    <row r="629" spans="1:24" ht="15.6">
      <c r="A629" s="6">
        <v>1303</v>
      </c>
      <c r="B629" s="7">
        <v>46133</v>
      </c>
      <c r="C629" s="8">
        <f>YEAR(SalesDataTable[[#This Row],[Order Date]])</f>
        <v>2026</v>
      </c>
      <c r="D629" s="9" t="str">
        <f>"Q" &amp;ROUNDUP(MONTH(SalesDataTable[[#This Row],[Order Date]]),0)</f>
        <v>Q4</v>
      </c>
      <c r="E629" s="9">
        <f>MONTH(SalesDataTable[[#This Row],[Order Date]])</f>
        <v>4</v>
      </c>
      <c r="F629" s="8" t="str">
        <f>TEXT(SalesDataTable[[#This Row],[Order Date]],"mmm")</f>
        <v>Apr</v>
      </c>
      <c r="G629" s="8" t="s">
        <v>6</v>
      </c>
      <c r="H629" s="8" t="s">
        <v>43</v>
      </c>
      <c r="I629" s="8" t="s">
        <v>2</v>
      </c>
      <c r="J629" s="8" t="s">
        <v>13</v>
      </c>
      <c r="K629" s="8" t="s">
        <v>9</v>
      </c>
      <c r="L629" s="8" t="s">
        <v>17</v>
      </c>
      <c r="M629" s="3">
        <v>1</v>
      </c>
      <c r="N629" s="10">
        <v>142.22999999999999</v>
      </c>
      <c r="O629" s="11">
        <v>0.05</v>
      </c>
      <c r="P629" s="10">
        <v>77.66</v>
      </c>
      <c r="Q629" s="10">
        <f t="shared" si="36"/>
        <v>135.11849999999998</v>
      </c>
      <c r="R629" s="10">
        <f t="shared" si="37"/>
        <v>77.66</v>
      </c>
      <c r="S629" s="10">
        <f t="shared" si="38"/>
        <v>57.458499999999987</v>
      </c>
      <c r="T629" s="2">
        <f t="shared" si="39"/>
        <v>0.42524524768999061</v>
      </c>
      <c r="U629" s="3">
        <f>YEAR(SalesDataTable[[#This Row],[Order Date]])</f>
        <v>2026</v>
      </c>
      <c r="V629" s="2" t="str">
        <f>"Q"&amp;ROUNDUP(MONTH(SalesDataTable[[#This Row],[Order Date]])/3,0)</f>
        <v>Q2</v>
      </c>
      <c r="W629" s="3">
        <f>MONTH(SalesDataTable[[#This Row],[Order Date]])</f>
        <v>4</v>
      </c>
      <c r="X629" s="2" t="str">
        <f>TEXT(SalesDataTable[[#This Row],[Order Date]],"mmm")</f>
        <v>Apr</v>
      </c>
    </row>
    <row r="630" spans="1:24" ht="15.6">
      <c r="A630" s="6">
        <v>1348</v>
      </c>
      <c r="B630" s="7">
        <v>46133</v>
      </c>
      <c r="C630" s="8">
        <f>YEAR(SalesDataTable[[#This Row],[Order Date]])</f>
        <v>2026</v>
      </c>
      <c r="D630" s="9" t="str">
        <f>"Q" &amp;ROUNDUP(MONTH(SalesDataTable[[#This Row],[Order Date]]),0)</f>
        <v>Q4</v>
      </c>
      <c r="E630" s="9">
        <f>MONTH(SalesDataTable[[#This Row],[Order Date]])</f>
        <v>4</v>
      </c>
      <c r="F630" s="8" t="str">
        <f>TEXT(SalesDataTable[[#This Row],[Order Date]],"mmm")</f>
        <v>Apr</v>
      </c>
      <c r="G630" s="8" t="s">
        <v>6</v>
      </c>
      <c r="H630" s="8" t="s">
        <v>49</v>
      </c>
      <c r="I630" s="8" t="s">
        <v>2</v>
      </c>
      <c r="J630" s="8" t="s">
        <v>3</v>
      </c>
      <c r="K630" s="8" t="s">
        <v>9</v>
      </c>
      <c r="L630" s="8" t="s">
        <v>46</v>
      </c>
      <c r="M630" s="3">
        <v>2</v>
      </c>
      <c r="N630" s="10">
        <v>71.77</v>
      </c>
      <c r="O630" s="11">
        <v>0</v>
      </c>
      <c r="P630" s="10">
        <v>32.450000000000003</v>
      </c>
      <c r="Q630" s="10">
        <f t="shared" si="36"/>
        <v>143.54</v>
      </c>
      <c r="R630" s="10">
        <f t="shared" si="37"/>
        <v>64.900000000000006</v>
      </c>
      <c r="S630" s="10">
        <f t="shared" si="38"/>
        <v>78.639999999999986</v>
      </c>
      <c r="T630" s="2">
        <f t="shared" si="39"/>
        <v>0.54786122335237553</v>
      </c>
      <c r="U630" s="3">
        <f>YEAR(SalesDataTable[[#This Row],[Order Date]])</f>
        <v>2026</v>
      </c>
      <c r="V630" s="2" t="str">
        <f>"Q"&amp;ROUNDUP(MONTH(SalesDataTable[[#This Row],[Order Date]])/3,0)</f>
        <v>Q2</v>
      </c>
      <c r="W630" s="3">
        <f>MONTH(SalesDataTable[[#This Row],[Order Date]])</f>
        <v>4</v>
      </c>
      <c r="X630" s="2" t="str">
        <f>TEXT(SalesDataTable[[#This Row],[Order Date]],"mmm")</f>
        <v>Apr</v>
      </c>
    </row>
    <row r="631" spans="1:24" ht="15.6">
      <c r="A631" s="6">
        <v>1496</v>
      </c>
      <c r="B631" s="7">
        <v>46133</v>
      </c>
      <c r="C631" s="8">
        <f>YEAR(SalesDataTable[[#This Row],[Order Date]])</f>
        <v>2026</v>
      </c>
      <c r="D631" s="9" t="str">
        <f>"Q" &amp;ROUNDUP(MONTH(SalesDataTable[[#This Row],[Order Date]]),0)</f>
        <v>Q4</v>
      </c>
      <c r="E631" s="9">
        <f>MONTH(SalesDataTable[[#This Row],[Order Date]])</f>
        <v>4</v>
      </c>
      <c r="F631" s="8" t="str">
        <f>TEXT(SalesDataTable[[#This Row],[Order Date]],"mmm")</f>
        <v>Apr</v>
      </c>
      <c r="G631" s="8" t="s">
        <v>0</v>
      </c>
      <c r="H631" s="8" t="s">
        <v>1</v>
      </c>
      <c r="I631" s="8" t="s">
        <v>28</v>
      </c>
      <c r="J631" s="8" t="s">
        <v>3</v>
      </c>
      <c r="K631" s="8" t="s">
        <v>9</v>
      </c>
      <c r="L631" s="8" t="s">
        <v>46</v>
      </c>
      <c r="M631" s="3">
        <v>1</v>
      </c>
      <c r="N631" s="10">
        <v>71.23</v>
      </c>
      <c r="O631" s="11">
        <v>0.05</v>
      </c>
      <c r="P631" s="10">
        <v>33.28</v>
      </c>
      <c r="Q631" s="10">
        <f t="shared" si="36"/>
        <v>67.668499999999995</v>
      </c>
      <c r="R631" s="10">
        <f t="shared" si="37"/>
        <v>33.28</v>
      </c>
      <c r="S631" s="10">
        <f t="shared" si="38"/>
        <v>34.388499999999993</v>
      </c>
      <c r="T631" s="2">
        <f t="shared" si="39"/>
        <v>0.50819066478494423</v>
      </c>
      <c r="U631" s="3">
        <f>YEAR(SalesDataTable[[#This Row],[Order Date]])</f>
        <v>2026</v>
      </c>
      <c r="V631" s="2" t="str">
        <f>"Q"&amp;ROUNDUP(MONTH(SalesDataTable[[#This Row],[Order Date]])/3,0)</f>
        <v>Q2</v>
      </c>
      <c r="W631" s="3">
        <f>MONTH(SalesDataTable[[#This Row],[Order Date]])</f>
        <v>4</v>
      </c>
      <c r="X631" s="2" t="str">
        <f>TEXT(SalesDataTable[[#This Row],[Order Date]],"mmm")</f>
        <v>Apr</v>
      </c>
    </row>
    <row r="632" spans="1:24" ht="15.6">
      <c r="A632" s="6">
        <v>1695</v>
      </c>
      <c r="B632" s="7">
        <v>46133</v>
      </c>
      <c r="C632" s="8">
        <f>YEAR(SalesDataTable[[#This Row],[Order Date]])</f>
        <v>2026</v>
      </c>
      <c r="D632" s="9" t="str">
        <f>"Q" &amp;ROUNDUP(MONTH(SalesDataTable[[#This Row],[Order Date]]),0)</f>
        <v>Q4</v>
      </c>
      <c r="E632" s="9">
        <f>MONTH(SalesDataTable[[#This Row],[Order Date]])</f>
        <v>4</v>
      </c>
      <c r="F632" s="8" t="str">
        <f>TEXT(SalesDataTable[[#This Row],[Order Date]],"mmm")</f>
        <v>Apr</v>
      </c>
      <c r="G632" s="8" t="s">
        <v>0</v>
      </c>
      <c r="H632" s="8" t="s">
        <v>1</v>
      </c>
      <c r="I632" s="8" t="s">
        <v>19</v>
      </c>
      <c r="J632" s="8" t="s">
        <v>3</v>
      </c>
      <c r="K632" s="8" t="s">
        <v>9</v>
      </c>
      <c r="L632" s="8" t="s">
        <v>46</v>
      </c>
      <c r="M632" s="3">
        <v>1</v>
      </c>
      <c r="N632" s="10">
        <v>71.239999999999995</v>
      </c>
      <c r="O632" s="11">
        <v>0.1</v>
      </c>
      <c r="P632" s="10">
        <v>33.07</v>
      </c>
      <c r="Q632" s="10">
        <f t="shared" si="36"/>
        <v>64.116</v>
      </c>
      <c r="R632" s="10">
        <f t="shared" si="37"/>
        <v>33.07</v>
      </c>
      <c r="S632" s="10">
        <f t="shared" si="38"/>
        <v>31.045999999999999</v>
      </c>
      <c r="T632" s="2">
        <f t="shared" si="39"/>
        <v>0.48421610830369954</v>
      </c>
      <c r="U632" s="3">
        <f>YEAR(SalesDataTable[[#This Row],[Order Date]])</f>
        <v>2026</v>
      </c>
      <c r="V632" s="2" t="str">
        <f>"Q"&amp;ROUNDUP(MONTH(SalesDataTable[[#This Row],[Order Date]])/3,0)</f>
        <v>Q2</v>
      </c>
      <c r="W632" s="3">
        <f>MONTH(SalesDataTable[[#This Row],[Order Date]])</f>
        <v>4</v>
      </c>
      <c r="X632" s="2" t="str">
        <f>TEXT(SalesDataTable[[#This Row],[Order Date]],"mmm")</f>
        <v>Apr</v>
      </c>
    </row>
    <row r="633" spans="1:24" ht="15.6">
      <c r="A633" s="6">
        <v>2812</v>
      </c>
      <c r="B633" s="7">
        <v>46133</v>
      </c>
      <c r="C633" s="8">
        <f>YEAR(SalesDataTable[[#This Row],[Order Date]])</f>
        <v>2026</v>
      </c>
      <c r="D633" s="9" t="str">
        <f>"Q" &amp;ROUNDUP(MONTH(SalesDataTable[[#This Row],[Order Date]]),0)</f>
        <v>Q4</v>
      </c>
      <c r="E633" s="9">
        <f>MONTH(SalesDataTable[[#This Row],[Order Date]])</f>
        <v>4</v>
      </c>
      <c r="F633" s="8" t="str">
        <f>TEXT(SalesDataTable[[#This Row],[Order Date]],"mmm")</f>
        <v>Apr</v>
      </c>
      <c r="G633" s="8" t="s">
        <v>6</v>
      </c>
      <c r="H633" s="8" t="s">
        <v>27</v>
      </c>
      <c r="I633" s="8" t="s">
        <v>2</v>
      </c>
      <c r="J633" s="8" t="s">
        <v>13</v>
      </c>
      <c r="K633" s="8" t="s">
        <v>4</v>
      </c>
      <c r="L633" s="8" t="s">
        <v>22</v>
      </c>
      <c r="M633" s="3">
        <v>1</v>
      </c>
      <c r="N633" s="10">
        <v>51.39</v>
      </c>
      <c r="O633" s="11">
        <v>0</v>
      </c>
      <c r="P633" s="10">
        <v>22.08</v>
      </c>
      <c r="Q633" s="10">
        <f t="shared" si="36"/>
        <v>51.39</v>
      </c>
      <c r="R633" s="10">
        <f t="shared" si="37"/>
        <v>22.08</v>
      </c>
      <c r="S633" s="10">
        <f t="shared" si="38"/>
        <v>29.310000000000002</v>
      </c>
      <c r="T633" s="2">
        <f t="shared" si="39"/>
        <v>0.57034442498540572</v>
      </c>
      <c r="U633" s="3">
        <f>YEAR(SalesDataTable[[#This Row],[Order Date]])</f>
        <v>2026</v>
      </c>
      <c r="V633" s="2" t="str">
        <f>"Q"&amp;ROUNDUP(MONTH(SalesDataTable[[#This Row],[Order Date]])/3,0)</f>
        <v>Q2</v>
      </c>
      <c r="W633" s="3">
        <f>MONTH(SalesDataTable[[#This Row],[Order Date]])</f>
        <v>4</v>
      </c>
      <c r="X633" s="2" t="str">
        <f>TEXT(SalesDataTable[[#This Row],[Order Date]],"mmm")</f>
        <v>Apr</v>
      </c>
    </row>
    <row r="634" spans="1:24" ht="15.6">
      <c r="A634" s="6">
        <v>3017</v>
      </c>
      <c r="B634" s="7">
        <v>46133</v>
      </c>
      <c r="C634" s="8">
        <f>YEAR(SalesDataTable[[#This Row],[Order Date]])</f>
        <v>2026</v>
      </c>
      <c r="D634" s="9" t="str">
        <f>"Q" &amp;ROUNDUP(MONTH(SalesDataTable[[#This Row],[Order Date]]),0)</f>
        <v>Q4</v>
      </c>
      <c r="E634" s="9">
        <f>MONTH(SalesDataTable[[#This Row],[Order Date]])</f>
        <v>4</v>
      </c>
      <c r="F634" s="8" t="str">
        <f>TEXT(SalesDataTable[[#This Row],[Order Date]],"mmm")</f>
        <v>Apr</v>
      </c>
      <c r="G634" s="8" t="s">
        <v>6</v>
      </c>
      <c r="H634" s="8" t="s">
        <v>43</v>
      </c>
      <c r="I634" s="8" t="s">
        <v>2</v>
      </c>
      <c r="J634" s="8" t="s">
        <v>3</v>
      </c>
      <c r="K634" s="8" t="s">
        <v>4</v>
      </c>
      <c r="L634" s="8" t="s">
        <v>30</v>
      </c>
      <c r="M634" s="3">
        <v>1</v>
      </c>
      <c r="N634" s="10">
        <v>102.64</v>
      </c>
      <c r="O634" s="11">
        <v>0</v>
      </c>
      <c r="P634" s="10">
        <v>51.86</v>
      </c>
      <c r="Q634" s="10">
        <f t="shared" si="36"/>
        <v>102.64</v>
      </c>
      <c r="R634" s="10">
        <f t="shared" si="37"/>
        <v>51.86</v>
      </c>
      <c r="S634" s="10">
        <f t="shared" si="38"/>
        <v>50.78</v>
      </c>
      <c r="T634" s="2">
        <f t="shared" si="39"/>
        <v>0.49473889321901793</v>
      </c>
      <c r="U634" s="3">
        <f>YEAR(SalesDataTable[[#This Row],[Order Date]])</f>
        <v>2026</v>
      </c>
      <c r="V634" s="2" t="str">
        <f>"Q"&amp;ROUNDUP(MONTH(SalesDataTable[[#This Row],[Order Date]])/3,0)</f>
        <v>Q2</v>
      </c>
      <c r="W634" s="3">
        <f>MONTH(SalesDataTable[[#This Row],[Order Date]])</f>
        <v>4</v>
      </c>
      <c r="X634" s="2" t="str">
        <f>TEXT(SalesDataTable[[#This Row],[Order Date]],"mmm")</f>
        <v>Apr</v>
      </c>
    </row>
    <row r="635" spans="1:24" ht="15.6">
      <c r="A635" s="6">
        <v>3719</v>
      </c>
      <c r="B635" s="7">
        <v>46133</v>
      </c>
      <c r="C635" s="8">
        <f>YEAR(SalesDataTable[[#This Row],[Order Date]])</f>
        <v>2026</v>
      </c>
      <c r="D635" s="9" t="str">
        <f>"Q" &amp;ROUNDUP(MONTH(SalesDataTable[[#This Row],[Order Date]]),0)</f>
        <v>Q4</v>
      </c>
      <c r="E635" s="9">
        <f>MONTH(SalesDataTable[[#This Row],[Order Date]])</f>
        <v>4</v>
      </c>
      <c r="F635" s="8" t="str">
        <f>TEXT(SalesDataTable[[#This Row],[Order Date]],"mmm")</f>
        <v>Apr</v>
      </c>
      <c r="G635" s="8" t="s">
        <v>11</v>
      </c>
      <c r="H635" s="8" t="s">
        <v>12</v>
      </c>
      <c r="I635" s="8" t="s">
        <v>2</v>
      </c>
      <c r="J635" s="8" t="s">
        <v>13</v>
      </c>
      <c r="K635" s="8" t="s">
        <v>34</v>
      </c>
      <c r="L635" s="8" t="s">
        <v>42</v>
      </c>
      <c r="M635" s="3">
        <v>2</v>
      </c>
      <c r="N635" s="10">
        <v>35.56</v>
      </c>
      <c r="O635" s="11">
        <v>0.1</v>
      </c>
      <c r="P635" s="10">
        <v>13.85</v>
      </c>
      <c r="Q635" s="10">
        <f t="shared" si="36"/>
        <v>64.00800000000001</v>
      </c>
      <c r="R635" s="10">
        <f t="shared" si="37"/>
        <v>27.7</v>
      </c>
      <c r="S635" s="10">
        <f t="shared" si="38"/>
        <v>36.308000000000007</v>
      </c>
      <c r="T635" s="2">
        <f t="shared" si="39"/>
        <v>0.56724159480064995</v>
      </c>
      <c r="U635" s="3">
        <f>YEAR(SalesDataTable[[#This Row],[Order Date]])</f>
        <v>2026</v>
      </c>
      <c r="V635" s="2" t="str">
        <f>"Q"&amp;ROUNDUP(MONTH(SalesDataTable[[#This Row],[Order Date]])/3,0)</f>
        <v>Q2</v>
      </c>
      <c r="W635" s="3">
        <f>MONTH(SalesDataTable[[#This Row],[Order Date]])</f>
        <v>4</v>
      </c>
      <c r="X635" s="2" t="str">
        <f>TEXT(SalesDataTable[[#This Row],[Order Date]],"mmm")</f>
        <v>Apr</v>
      </c>
    </row>
    <row r="636" spans="1:24" ht="15.6">
      <c r="A636" s="6">
        <v>3920</v>
      </c>
      <c r="B636" s="7">
        <v>46133</v>
      </c>
      <c r="C636" s="8">
        <f>YEAR(SalesDataTable[[#This Row],[Order Date]])</f>
        <v>2026</v>
      </c>
      <c r="D636" s="9" t="str">
        <f>"Q" &amp;ROUNDUP(MONTH(SalesDataTable[[#This Row],[Order Date]]),0)</f>
        <v>Q4</v>
      </c>
      <c r="E636" s="9">
        <f>MONTH(SalesDataTable[[#This Row],[Order Date]])</f>
        <v>4</v>
      </c>
      <c r="F636" s="8" t="str">
        <f>TEXT(SalesDataTable[[#This Row],[Order Date]],"mmm")</f>
        <v>Apr</v>
      </c>
      <c r="G636" s="8" t="s">
        <v>6</v>
      </c>
      <c r="H636" s="8" t="s">
        <v>41</v>
      </c>
      <c r="I636" s="8" t="s">
        <v>2</v>
      </c>
      <c r="J636" s="8" t="s">
        <v>3</v>
      </c>
      <c r="K636" s="8" t="s">
        <v>4</v>
      </c>
      <c r="L636" s="8" t="s">
        <v>30</v>
      </c>
      <c r="M636" s="3">
        <v>2</v>
      </c>
      <c r="N636" s="10">
        <v>100.39</v>
      </c>
      <c r="O636" s="11">
        <v>0</v>
      </c>
      <c r="P636" s="10">
        <v>49.05</v>
      </c>
      <c r="Q636" s="10">
        <f t="shared" si="36"/>
        <v>200.78</v>
      </c>
      <c r="R636" s="10">
        <f t="shared" si="37"/>
        <v>98.1</v>
      </c>
      <c r="S636" s="10">
        <f t="shared" si="38"/>
        <v>102.68</v>
      </c>
      <c r="T636" s="2">
        <f t="shared" si="39"/>
        <v>0.51140551847793603</v>
      </c>
      <c r="U636" s="3">
        <f>YEAR(SalesDataTable[[#This Row],[Order Date]])</f>
        <v>2026</v>
      </c>
      <c r="V636" s="2" t="str">
        <f>"Q"&amp;ROUNDUP(MONTH(SalesDataTable[[#This Row],[Order Date]])/3,0)</f>
        <v>Q2</v>
      </c>
      <c r="W636" s="3">
        <f>MONTH(SalesDataTable[[#This Row],[Order Date]])</f>
        <v>4</v>
      </c>
      <c r="X636" s="2" t="str">
        <f>TEXT(SalesDataTable[[#This Row],[Order Date]],"mmm")</f>
        <v>Apr</v>
      </c>
    </row>
    <row r="637" spans="1:24" ht="15.6">
      <c r="A637" s="6">
        <v>4654</v>
      </c>
      <c r="B637" s="7">
        <v>46133</v>
      </c>
      <c r="C637" s="8">
        <f>YEAR(SalesDataTable[[#This Row],[Order Date]])</f>
        <v>2026</v>
      </c>
      <c r="D637" s="9" t="str">
        <f>"Q" &amp;ROUNDUP(MONTH(SalesDataTable[[#This Row],[Order Date]]),0)</f>
        <v>Q4</v>
      </c>
      <c r="E637" s="9">
        <f>MONTH(SalesDataTable[[#This Row],[Order Date]])</f>
        <v>4</v>
      </c>
      <c r="F637" s="8" t="str">
        <f>TEXT(SalesDataTable[[#This Row],[Order Date]],"mmm")</f>
        <v>Apr</v>
      </c>
      <c r="G637" s="8" t="s">
        <v>0</v>
      </c>
      <c r="H637" s="8" t="s">
        <v>50</v>
      </c>
      <c r="I637" s="8" t="s">
        <v>19</v>
      </c>
      <c r="J637" s="8" t="s">
        <v>3</v>
      </c>
      <c r="K637" s="8" t="s">
        <v>23</v>
      </c>
      <c r="L637" s="8" t="s">
        <v>29</v>
      </c>
      <c r="M637" s="3">
        <v>2</v>
      </c>
      <c r="N637" s="10">
        <v>191.51</v>
      </c>
      <c r="O637" s="11">
        <v>0.1</v>
      </c>
      <c r="P637" s="10">
        <v>101.25</v>
      </c>
      <c r="Q637" s="10">
        <f t="shared" si="36"/>
        <v>344.71800000000002</v>
      </c>
      <c r="R637" s="10">
        <f t="shared" si="37"/>
        <v>202.5</v>
      </c>
      <c r="S637" s="10">
        <f t="shared" si="38"/>
        <v>142.21800000000002</v>
      </c>
      <c r="T637" s="2">
        <f t="shared" si="39"/>
        <v>0.41256331262075091</v>
      </c>
      <c r="U637" s="3">
        <f>YEAR(SalesDataTable[[#This Row],[Order Date]])</f>
        <v>2026</v>
      </c>
      <c r="V637" s="2" t="str">
        <f>"Q"&amp;ROUNDUP(MONTH(SalesDataTable[[#This Row],[Order Date]])/3,0)</f>
        <v>Q2</v>
      </c>
      <c r="W637" s="3">
        <f>MONTH(SalesDataTable[[#This Row],[Order Date]])</f>
        <v>4</v>
      </c>
      <c r="X637" s="2" t="str">
        <f>TEXT(SalesDataTable[[#This Row],[Order Date]],"mmm")</f>
        <v>Apr</v>
      </c>
    </row>
    <row r="638" spans="1:24" ht="15.6">
      <c r="A638" s="6">
        <v>4920</v>
      </c>
      <c r="B638" s="7">
        <v>46133</v>
      </c>
      <c r="C638" s="8">
        <f>YEAR(SalesDataTable[[#This Row],[Order Date]])</f>
        <v>2026</v>
      </c>
      <c r="D638" s="9" t="str">
        <f>"Q" &amp;ROUNDUP(MONTH(SalesDataTable[[#This Row],[Order Date]]),0)</f>
        <v>Q4</v>
      </c>
      <c r="E638" s="9">
        <f>MONTH(SalesDataTable[[#This Row],[Order Date]])</f>
        <v>4</v>
      </c>
      <c r="F638" s="8" t="str">
        <f>TEXT(SalesDataTable[[#This Row],[Order Date]],"mmm")</f>
        <v>Apr</v>
      </c>
      <c r="G638" s="8" t="s">
        <v>6</v>
      </c>
      <c r="H638" s="8" t="s">
        <v>43</v>
      </c>
      <c r="I638" s="8" t="s">
        <v>19</v>
      </c>
      <c r="J638" s="8" t="s">
        <v>13</v>
      </c>
      <c r="K638" s="8" t="s">
        <v>9</v>
      </c>
      <c r="L638" s="8" t="s">
        <v>17</v>
      </c>
      <c r="M638" s="3">
        <v>2</v>
      </c>
      <c r="N638" s="10">
        <v>147.30000000000001</v>
      </c>
      <c r="O638" s="11">
        <v>0</v>
      </c>
      <c r="P638" s="10">
        <v>81.2</v>
      </c>
      <c r="Q638" s="10">
        <f t="shared" si="36"/>
        <v>294.60000000000002</v>
      </c>
      <c r="R638" s="10">
        <f t="shared" si="37"/>
        <v>162.4</v>
      </c>
      <c r="S638" s="10">
        <f t="shared" si="38"/>
        <v>132.20000000000002</v>
      </c>
      <c r="T638" s="2">
        <f t="shared" si="39"/>
        <v>0.44874405974202308</v>
      </c>
      <c r="U638" s="3">
        <f>YEAR(SalesDataTable[[#This Row],[Order Date]])</f>
        <v>2026</v>
      </c>
      <c r="V638" s="2" t="str">
        <f>"Q"&amp;ROUNDUP(MONTH(SalesDataTable[[#This Row],[Order Date]])/3,0)</f>
        <v>Q2</v>
      </c>
      <c r="W638" s="3">
        <f>MONTH(SalesDataTable[[#This Row],[Order Date]])</f>
        <v>4</v>
      </c>
      <c r="X638" s="2" t="str">
        <f>TEXT(SalesDataTable[[#This Row],[Order Date]],"mmm")</f>
        <v>Apr</v>
      </c>
    </row>
    <row r="639" spans="1:24" ht="15.6">
      <c r="A639" s="6">
        <v>5191</v>
      </c>
      <c r="B639" s="7">
        <v>46133</v>
      </c>
      <c r="C639" s="8">
        <f>YEAR(SalesDataTable[[#This Row],[Order Date]])</f>
        <v>2026</v>
      </c>
      <c r="D639" s="9" t="str">
        <f>"Q" &amp;ROUNDUP(MONTH(SalesDataTable[[#This Row],[Order Date]]),0)</f>
        <v>Q4</v>
      </c>
      <c r="E639" s="9">
        <f>MONTH(SalesDataTable[[#This Row],[Order Date]])</f>
        <v>4</v>
      </c>
      <c r="F639" s="8" t="str">
        <f>TEXT(SalesDataTable[[#This Row],[Order Date]],"mmm")</f>
        <v>Apr</v>
      </c>
      <c r="G639" s="8" t="s">
        <v>6</v>
      </c>
      <c r="H639" s="8" t="s">
        <v>41</v>
      </c>
      <c r="I639" s="8" t="s">
        <v>19</v>
      </c>
      <c r="J639" s="8" t="s">
        <v>3</v>
      </c>
      <c r="K639" s="8" t="s">
        <v>4</v>
      </c>
      <c r="L639" s="8" t="s">
        <v>5</v>
      </c>
      <c r="M639" s="3">
        <v>1</v>
      </c>
      <c r="N639" s="10">
        <v>79.92</v>
      </c>
      <c r="O639" s="11">
        <v>0.1</v>
      </c>
      <c r="P639" s="10">
        <v>43.13</v>
      </c>
      <c r="Q639" s="10">
        <f t="shared" si="36"/>
        <v>71.927999999999997</v>
      </c>
      <c r="R639" s="10">
        <f t="shared" si="37"/>
        <v>43.13</v>
      </c>
      <c r="S639" s="10">
        <f t="shared" si="38"/>
        <v>28.797999999999995</v>
      </c>
      <c r="T639" s="2">
        <f t="shared" si="39"/>
        <v>0.40037259481703918</v>
      </c>
      <c r="U639" s="3">
        <f>YEAR(SalesDataTable[[#This Row],[Order Date]])</f>
        <v>2026</v>
      </c>
      <c r="V639" s="2" t="str">
        <f>"Q"&amp;ROUNDUP(MONTH(SalesDataTable[[#This Row],[Order Date]])/3,0)</f>
        <v>Q2</v>
      </c>
      <c r="W639" s="3">
        <f>MONTH(SalesDataTable[[#This Row],[Order Date]])</f>
        <v>4</v>
      </c>
      <c r="X639" s="2" t="str">
        <f>TEXT(SalesDataTable[[#This Row],[Order Date]],"mmm")</f>
        <v>Apr</v>
      </c>
    </row>
    <row r="640" spans="1:24" ht="15.6">
      <c r="A640" s="6">
        <v>413</v>
      </c>
      <c r="B640" s="7">
        <v>46134</v>
      </c>
      <c r="C640" s="8">
        <f>YEAR(SalesDataTable[[#This Row],[Order Date]])</f>
        <v>2026</v>
      </c>
      <c r="D640" s="9" t="str">
        <f>"Q" &amp;ROUNDUP(MONTH(SalesDataTable[[#This Row],[Order Date]]),0)</f>
        <v>Q4</v>
      </c>
      <c r="E640" s="9">
        <f>MONTH(SalesDataTable[[#This Row],[Order Date]])</f>
        <v>4</v>
      </c>
      <c r="F640" s="8" t="str">
        <f>TEXT(SalesDataTable[[#This Row],[Order Date]],"mmm")</f>
        <v>Apr</v>
      </c>
      <c r="G640" s="8" t="s">
        <v>6</v>
      </c>
      <c r="H640" s="8" t="s">
        <v>7</v>
      </c>
      <c r="I640" s="8" t="s">
        <v>2</v>
      </c>
      <c r="J640" s="8" t="s">
        <v>3</v>
      </c>
      <c r="K640" s="8" t="s">
        <v>23</v>
      </c>
      <c r="L640" s="8" t="s">
        <v>24</v>
      </c>
      <c r="M640" s="3">
        <v>2</v>
      </c>
      <c r="N640" s="10">
        <v>344.29</v>
      </c>
      <c r="O640" s="11">
        <v>0.1</v>
      </c>
      <c r="P640" s="10">
        <v>192.66</v>
      </c>
      <c r="Q640" s="10">
        <f t="shared" si="36"/>
        <v>619.72200000000009</v>
      </c>
      <c r="R640" s="10">
        <f t="shared" si="37"/>
        <v>385.32</v>
      </c>
      <c r="S640" s="10">
        <f t="shared" si="38"/>
        <v>234.4020000000001</v>
      </c>
      <c r="T640" s="2">
        <f t="shared" si="39"/>
        <v>0.37823733867766524</v>
      </c>
      <c r="U640" s="3">
        <f>YEAR(SalesDataTable[[#This Row],[Order Date]])</f>
        <v>2026</v>
      </c>
      <c r="V640" s="2" t="str">
        <f>"Q"&amp;ROUNDUP(MONTH(SalesDataTable[[#This Row],[Order Date]])/3,0)</f>
        <v>Q2</v>
      </c>
      <c r="W640" s="3">
        <f>MONTH(SalesDataTable[[#This Row],[Order Date]])</f>
        <v>4</v>
      </c>
      <c r="X640" s="2" t="str">
        <f>TEXT(SalesDataTable[[#This Row],[Order Date]],"mmm")</f>
        <v>Apr</v>
      </c>
    </row>
    <row r="641" spans="1:24" ht="15.6">
      <c r="A641" s="6">
        <v>1658</v>
      </c>
      <c r="B641" s="7">
        <v>46134</v>
      </c>
      <c r="C641" s="8">
        <f>YEAR(SalesDataTable[[#This Row],[Order Date]])</f>
        <v>2026</v>
      </c>
      <c r="D641" s="9" t="str">
        <f>"Q" &amp;ROUNDUP(MONTH(SalesDataTable[[#This Row],[Order Date]]),0)</f>
        <v>Q4</v>
      </c>
      <c r="E641" s="9">
        <f>MONTH(SalesDataTable[[#This Row],[Order Date]])</f>
        <v>4</v>
      </c>
      <c r="F641" s="8" t="str">
        <f>TEXT(SalesDataTable[[#This Row],[Order Date]],"mmm")</f>
        <v>Apr</v>
      </c>
      <c r="G641" s="8" t="s">
        <v>11</v>
      </c>
      <c r="H641" s="8" t="s">
        <v>25</v>
      </c>
      <c r="I641" s="8" t="s">
        <v>2</v>
      </c>
      <c r="J641" s="8" t="s">
        <v>3</v>
      </c>
      <c r="K641" s="8" t="s">
        <v>9</v>
      </c>
      <c r="L641" s="8" t="s">
        <v>37</v>
      </c>
      <c r="M641" s="3">
        <v>1</v>
      </c>
      <c r="N641" s="10">
        <v>151.15</v>
      </c>
      <c r="O641" s="11">
        <v>0</v>
      </c>
      <c r="P641" s="10">
        <v>77.680000000000007</v>
      </c>
      <c r="Q641" s="10">
        <f t="shared" si="36"/>
        <v>151.15</v>
      </c>
      <c r="R641" s="10">
        <f t="shared" si="37"/>
        <v>77.680000000000007</v>
      </c>
      <c r="S641" s="10">
        <f t="shared" si="38"/>
        <v>73.47</v>
      </c>
      <c r="T641" s="2">
        <f t="shared" si="39"/>
        <v>0.48607343698312933</v>
      </c>
      <c r="U641" s="3">
        <f>YEAR(SalesDataTable[[#This Row],[Order Date]])</f>
        <v>2026</v>
      </c>
      <c r="V641" s="2" t="str">
        <f>"Q"&amp;ROUNDUP(MONTH(SalesDataTable[[#This Row],[Order Date]])/3,0)</f>
        <v>Q2</v>
      </c>
      <c r="W641" s="3">
        <f>MONTH(SalesDataTable[[#This Row],[Order Date]])</f>
        <v>4</v>
      </c>
      <c r="X641" s="2" t="str">
        <f>TEXT(SalesDataTable[[#This Row],[Order Date]],"mmm")</f>
        <v>Apr</v>
      </c>
    </row>
    <row r="642" spans="1:24" ht="15.6">
      <c r="A642" s="6">
        <v>2024</v>
      </c>
      <c r="B642" s="7">
        <v>46134</v>
      </c>
      <c r="C642" s="8">
        <f>YEAR(SalesDataTable[[#This Row],[Order Date]])</f>
        <v>2026</v>
      </c>
      <c r="D642" s="9" t="str">
        <f>"Q" &amp;ROUNDUP(MONTH(SalesDataTable[[#This Row],[Order Date]]),0)</f>
        <v>Q4</v>
      </c>
      <c r="E642" s="9">
        <f>MONTH(SalesDataTable[[#This Row],[Order Date]])</f>
        <v>4</v>
      </c>
      <c r="F642" s="8" t="str">
        <f>TEXT(SalesDataTable[[#This Row],[Order Date]],"mmm")</f>
        <v>Apr</v>
      </c>
      <c r="G642" s="8" t="s">
        <v>6</v>
      </c>
      <c r="H642" s="8" t="s">
        <v>27</v>
      </c>
      <c r="I642" s="8" t="s">
        <v>19</v>
      </c>
      <c r="J642" s="8" t="s">
        <v>13</v>
      </c>
      <c r="K642" s="8" t="s">
        <v>23</v>
      </c>
      <c r="L642" s="8" t="s">
        <v>40</v>
      </c>
      <c r="M642" s="3">
        <v>1</v>
      </c>
      <c r="N642" s="10">
        <v>81.73</v>
      </c>
      <c r="O642" s="11">
        <v>0.05</v>
      </c>
      <c r="P642" s="10">
        <v>39.979999999999997</v>
      </c>
      <c r="Q642" s="10">
        <f t="shared" ref="Q642:Q705" si="40">M642*N642*(1-O642)</f>
        <v>77.643500000000003</v>
      </c>
      <c r="R642" s="10">
        <f t="shared" ref="R642:R705" si="41">M642*P642</f>
        <v>39.979999999999997</v>
      </c>
      <c r="S642" s="10">
        <f t="shared" ref="S642:S705" si="42">Q642-R642</f>
        <v>37.663500000000006</v>
      </c>
      <c r="T642" s="2">
        <f t="shared" ref="T642:T705" si="43">IFERROR(S642/Q642,0)</f>
        <v>0.48508246021882068</v>
      </c>
      <c r="U642" s="3">
        <f>YEAR(SalesDataTable[[#This Row],[Order Date]])</f>
        <v>2026</v>
      </c>
      <c r="V642" s="2" t="str">
        <f>"Q"&amp;ROUNDUP(MONTH(SalesDataTable[[#This Row],[Order Date]])/3,0)</f>
        <v>Q2</v>
      </c>
      <c r="W642" s="3">
        <f>MONTH(SalesDataTable[[#This Row],[Order Date]])</f>
        <v>4</v>
      </c>
      <c r="X642" s="2" t="str">
        <f>TEXT(SalesDataTable[[#This Row],[Order Date]],"mmm")</f>
        <v>Apr</v>
      </c>
    </row>
    <row r="643" spans="1:24" ht="15.6">
      <c r="A643" s="6">
        <v>3980</v>
      </c>
      <c r="B643" s="7">
        <v>46134</v>
      </c>
      <c r="C643" s="8">
        <f>YEAR(SalesDataTable[[#This Row],[Order Date]])</f>
        <v>2026</v>
      </c>
      <c r="D643" s="9" t="str">
        <f>"Q" &amp;ROUNDUP(MONTH(SalesDataTable[[#This Row],[Order Date]]),0)</f>
        <v>Q4</v>
      </c>
      <c r="E643" s="9">
        <f>MONTH(SalesDataTable[[#This Row],[Order Date]])</f>
        <v>4</v>
      </c>
      <c r="F643" s="8" t="str">
        <f>TEXT(SalesDataTable[[#This Row],[Order Date]],"mmm")</f>
        <v>Apr</v>
      </c>
      <c r="G643" s="8" t="s">
        <v>20</v>
      </c>
      <c r="H643" s="8" t="s">
        <v>21</v>
      </c>
      <c r="I643" s="8" t="s">
        <v>19</v>
      </c>
      <c r="J643" s="8" t="s">
        <v>13</v>
      </c>
      <c r="K643" s="8" t="s">
        <v>9</v>
      </c>
      <c r="L643" s="8" t="s">
        <v>17</v>
      </c>
      <c r="M643" s="3">
        <v>1</v>
      </c>
      <c r="N643" s="10">
        <v>142.53</v>
      </c>
      <c r="O643" s="11">
        <v>0.05</v>
      </c>
      <c r="P643" s="10">
        <v>77.77</v>
      </c>
      <c r="Q643" s="10">
        <f t="shared" si="40"/>
        <v>135.40350000000001</v>
      </c>
      <c r="R643" s="10">
        <f t="shared" si="41"/>
        <v>77.77</v>
      </c>
      <c r="S643" s="10">
        <f t="shared" si="42"/>
        <v>57.633500000000012</v>
      </c>
      <c r="T643" s="2">
        <f t="shared" si="43"/>
        <v>0.4256426163282338</v>
      </c>
      <c r="U643" s="3">
        <f>YEAR(SalesDataTable[[#This Row],[Order Date]])</f>
        <v>2026</v>
      </c>
      <c r="V643" s="2" t="str">
        <f>"Q"&amp;ROUNDUP(MONTH(SalesDataTable[[#This Row],[Order Date]])/3,0)</f>
        <v>Q2</v>
      </c>
      <c r="W643" s="3">
        <f>MONTH(SalesDataTable[[#This Row],[Order Date]])</f>
        <v>4</v>
      </c>
      <c r="X643" s="2" t="str">
        <f>TEXT(SalesDataTable[[#This Row],[Order Date]],"mmm")</f>
        <v>Apr</v>
      </c>
    </row>
    <row r="644" spans="1:24" ht="15.6">
      <c r="A644" s="6">
        <v>4239</v>
      </c>
      <c r="B644" s="7">
        <v>46134</v>
      </c>
      <c r="C644" s="8">
        <f>YEAR(SalesDataTable[[#This Row],[Order Date]])</f>
        <v>2026</v>
      </c>
      <c r="D644" s="9" t="str">
        <f>"Q" &amp;ROUNDUP(MONTH(SalesDataTable[[#This Row],[Order Date]]),0)</f>
        <v>Q4</v>
      </c>
      <c r="E644" s="9">
        <f>MONTH(SalesDataTable[[#This Row],[Order Date]])</f>
        <v>4</v>
      </c>
      <c r="F644" s="8" t="str">
        <f>TEXT(SalesDataTable[[#This Row],[Order Date]],"mmm")</f>
        <v>Apr</v>
      </c>
      <c r="G644" s="8" t="s">
        <v>6</v>
      </c>
      <c r="H644" s="8" t="s">
        <v>7</v>
      </c>
      <c r="I644" s="8" t="s">
        <v>2</v>
      </c>
      <c r="J644" s="8" t="s">
        <v>13</v>
      </c>
      <c r="K644" s="8" t="s">
        <v>23</v>
      </c>
      <c r="L644" s="8" t="s">
        <v>40</v>
      </c>
      <c r="M644" s="3">
        <v>2</v>
      </c>
      <c r="N644" s="10">
        <v>83.24</v>
      </c>
      <c r="O644" s="11">
        <v>0</v>
      </c>
      <c r="P644" s="10">
        <v>40.03</v>
      </c>
      <c r="Q644" s="10">
        <f t="shared" si="40"/>
        <v>166.48</v>
      </c>
      <c r="R644" s="10">
        <f t="shared" si="41"/>
        <v>80.06</v>
      </c>
      <c r="S644" s="10">
        <f t="shared" si="42"/>
        <v>86.419999999999987</v>
      </c>
      <c r="T644" s="2">
        <f t="shared" si="43"/>
        <v>0.51910139356078799</v>
      </c>
      <c r="U644" s="3">
        <f>YEAR(SalesDataTable[[#This Row],[Order Date]])</f>
        <v>2026</v>
      </c>
      <c r="V644" s="2" t="str">
        <f>"Q"&amp;ROUNDUP(MONTH(SalesDataTable[[#This Row],[Order Date]])/3,0)</f>
        <v>Q2</v>
      </c>
      <c r="W644" s="3">
        <f>MONTH(SalesDataTable[[#This Row],[Order Date]])</f>
        <v>4</v>
      </c>
      <c r="X644" s="2" t="str">
        <f>TEXT(SalesDataTable[[#This Row],[Order Date]],"mmm")</f>
        <v>Apr</v>
      </c>
    </row>
    <row r="645" spans="1:24" ht="15.6">
      <c r="A645" s="6">
        <v>4761</v>
      </c>
      <c r="B645" s="7">
        <v>46134</v>
      </c>
      <c r="C645" s="8">
        <f>YEAR(SalesDataTable[[#This Row],[Order Date]])</f>
        <v>2026</v>
      </c>
      <c r="D645" s="9" t="str">
        <f>"Q" &amp;ROUNDUP(MONTH(SalesDataTable[[#This Row],[Order Date]]),0)</f>
        <v>Q4</v>
      </c>
      <c r="E645" s="9">
        <f>MONTH(SalesDataTable[[#This Row],[Order Date]])</f>
        <v>4</v>
      </c>
      <c r="F645" s="8" t="str">
        <f>TEXT(SalesDataTable[[#This Row],[Order Date]],"mmm")</f>
        <v>Apr</v>
      </c>
      <c r="G645" s="8" t="s">
        <v>0</v>
      </c>
      <c r="H645" s="8" t="s">
        <v>1</v>
      </c>
      <c r="I645" s="8" t="s">
        <v>28</v>
      </c>
      <c r="J645" s="8" t="s">
        <v>13</v>
      </c>
      <c r="K645" s="8" t="s">
        <v>9</v>
      </c>
      <c r="L645" s="8" t="s">
        <v>17</v>
      </c>
      <c r="M645" s="3">
        <v>1</v>
      </c>
      <c r="N645" s="10">
        <v>141.99</v>
      </c>
      <c r="O645" s="11">
        <v>0.05</v>
      </c>
      <c r="P645" s="10">
        <v>79.7</v>
      </c>
      <c r="Q645" s="10">
        <f t="shared" si="40"/>
        <v>134.8905</v>
      </c>
      <c r="R645" s="10">
        <f t="shared" si="41"/>
        <v>79.7</v>
      </c>
      <c r="S645" s="10">
        <f t="shared" si="42"/>
        <v>55.1905</v>
      </c>
      <c r="T645" s="2">
        <f t="shared" si="43"/>
        <v>0.40915038494186023</v>
      </c>
      <c r="U645" s="3">
        <f>YEAR(SalesDataTable[[#This Row],[Order Date]])</f>
        <v>2026</v>
      </c>
      <c r="V645" s="2" t="str">
        <f>"Q"&amp;ROUNDUP(MONTH(SalesDataTable[[#This Row],[Order Date]])/3,0)</f>
        <v>Q2</v>
      </c>
      <c r="W645" s="3">
        <f>MONTH(SalesDataTable[[#This Row],[Order Date]])</f>
        <v>4</v>
      </c>
      <c r="X645" s="2" t="str">
        <f>TEXT(SalesDataTable[[#This Row],[Order Date]],"mmm")</f>
        <v>Apr</v>
      </c>
    </row>
    <row r="646" spans="1:24" ht="15.6">
      <c r="A646" s="6">
        <v>5160</v>
      </c>
      <c r="B646" s="7">
        <v>46134</v>
      </c>
      <c r="C646" s="8">
        <f>YEAR(SalesDataTable[[#This Row],[Order Date]])</f>
        <v>2026</v>
      </c>
      <c r="D646" s="9" t="str">
        <f>"Q" &amp;ROUNDUP(MONTH(SalesDataTable[[#This Row],[Order Date]]),0)</f>
        <v>Q4</v>
      </c>
      <c r="E646" s="9">
        <f>MONTH(SalesDataTable[[#This Row],[Order Date]])</f>
        <v>4</v>
      </c>
      <c r="F646" s="8" t="str">
        <f>TEXT(SalesDataTable[[#This Row],[Order Date]],"mmm")</f>
        <v>Apr</v>
      </c>
      <c r="G646" s="8" t="s">
        <v>6</v>
      </c>
      <c r="H646" s="8" t="s">
        <v>43</v>
      </c>
      <c r="I646" s="8" t="s">
        <v>2</v>
      </c>
      <c r="J646" s="8" t="s">
        <v>13</v>
      </c>
      <c r="K646" s="8" t="s">
        <v>34</v>
      </c>
      <c r="L646" s="8" t="s">
        <v>42</v>
      </c>
      <c r="M646" s="3">
        <v>2</v>
      </c>
      <c r="N646" s="10">
        <v>35.94</v>
      </c>
      <c r="O646" s="11">
        <v>0.05</v>
      </c>
      <c r="P646" s="10">
        <v>14.17</v>
      </c>
      <c r="Q646" s="10">
        <f t="shared" si="40"/>
        <v>68.285999999999987</v>
      </c>
      <c r="R646" s="10">
        <f t="shared" si="41"/>
        <v>28.34</v>
      </c>
      <c r="S646" s="10">
        <f t="shared" si="42"/>
        <v>39.945999999999984</v>
      </c>
      <c r="T646" s="2">
        <f t="shared" si="43"/>
        <v>0.5849808159798493</v>
      </c>
      <c r="U646" s="3">
        <f>YEAR(SalesDataTable[[#This Row],[Order Date]])</f>
        <v>2026</v>
      </c>
      <c r="V646" s="2" t="str">
        <f>"Q"&amp;ROUNDUP(MONTH(SalesDataTable[[#This Row],[Order Date]])/3,0)</f>
        <v>Q2</v>
      </c>
      <c r="W646" s="3">
        <f>MONTH(SalesDataTable[[#This Row],[Order Date]])</f>
        <v>4</v>
      </c>
      <c r="X646" s="2" t="str">
        <f>TEXT(SalesDataTable[[#This Row],[Order Date]],"mmm")</f>
        <v>Apr</v>
      </c>
    </row>
    <row r="647" spans="1:24" ht="15.6">
      <c r="A647" s="6">
        <v>2224</v>
      </c>
      <c r="B647" s="7">
        <v>46135</v>
      </c>
      <c r="C647" s="8">
        <f>YEAR(SalesDataTable[[#This Row],[Order Date]])</f>
        <v>2026</v>
      </c>
      <c r="D647" s="9" t="str">
        <f>"Q" &amp;ROUNDUP(MONTH(SalesDataTable[[#This Row],[Order Date]]),0)</f>
        <v>Q4</v>
      </c>
      <c r="E647" s="9">
        <f>MONTH(SalesDataTable[[#This Row],[Order Date]])</f>
        <v>4</v>
      </c>
      <c r="F647" s="8" t="str">
        <f>TEXT(SalesDataTable[[#This Row],[Order Date]],"mmm")</f>
        <v>Apr</v>
      </c>
      <c r="G647" s="8" t="s">
        <v>6</v>
      </c>
      <c r="H647" s="8" t="s">
        <v>7</v>
      </c>
      <c r="I647" s="8" t="s">
        <v>2</v>
      </c>
      <c r="J647" s="8" t="s">
        <v>13</v>
      </c>
      <c r="K647" s="8" t="s">
        <v>34</v>
      </c>
      <c r="L647" s="8" t="s">
        <v>45</v>
      </c>
      <c r="M647" s="3">
        <v>3</v>
      </c>
      <c r="N647" s="10">
        <v>49.55</v>
      </c>
      <c r="O647" s="11">
        <v>0</v>
      </c>
      <c r="P647" s="10">
        <v>22.55</v>
      </c>
      <c r="Q647" s="10">
        <f t="shared" si="40"/>
        <v>148.64999999999998</v>
      </c>
      <c r="R647" s="10">
        <f t="shared" si="41"/>
        <v>67.650000000000006</v>
      </c>
      <c r="S647" s="10">
        <f t="shared" si="42"/>
        <v>80.999999999999972</v>
      </c>
      <c r="T647" s="2">
        <f t="shared" si="43"/>
        <v>0.54490413723511588</v>
      </c>
      <c r="U647" s="3">
        <f>YEAR(SalesDataTable[[#This Row],[Order Date]])</f>
        <v>2026</v>
      </c>
      <c r="V647" s="2" t="str">
        <f>"Q"&amp;ROUNDUP(MONTH(SalesDataTable[[#This Row],[Order Date]])/3,0)</f>
        <v>Q2</v>
      </c>
      <c r="W647" s="3">
        <f>MONTH(SalesDataTable[[#This Row],[Order Date]])</f>
        <v>4</v>
      </c>
      <c r="X647" s="2" t="str">
        <f>TEXT(SalesDataTable[[#This Row],[Order Date]],"mmm")</f>
        <v>Apr</v>
      </c>
    </row>
    <row r="648" spans="1:24" ht="15.6">
      <c r="A648" s="6">
        <v>2832</v>
      </c>
      <c r="B648" s="7">
        <v>46135</v>
      </c>
      <c r="C648" s="8">
        <f>YEAR(SalesDataTable[[#This Row],[Order Date]])</f>
        <v>2026</v>
      </c>
      <c r="D648" s="9" t="str">
        <f>"Q" &amp;ROUNDUP(MONTH(SalesDataTable[[#This Row],[Order Date]]),0)</f>
        <v>Q4</v>
      </c>
      <c r="E648" s="9">
        <f>MONTH(SalesDataTable[[#This Row],[Order Date]])</f>
        <v>4</v>
      </c>
      <c r="F648" s="8" t="str">
        <f>TEXT(SalesDataTable[[#This Row],[Order Date]],"mmm")</f>
        <v>Apr</v>
      </c>
      <c r="G648" s="8" t="s">
        <v>20</v>
      </c>
      <c r="H648" s="8" t="s">
        <v>33</v>
      </c>
      <c r="I648" s="8" t="s">
        <v>28</v>
      </c>
      <c r="J648" s="8" t="s">
        <v>3</v>
      </c>
      <c r="K648" s="8" t="s">
        <v>34</v>
      </c>
      <c r="L648" s="8" t="s">
        <v>35</v>
      </c>
      <c r="M648" s="3">
        <v>1</v>
      </c>
      <c r="N648" s="10">
        <v>39.89</v>
      </c>
      <c r="O648" s="11">
        <v>0.05</v>
      </c>
      <c r="P648" s="10">
        <v>15.06</v>
      </c>
      <c r="Q648" s="10">
        <f t="shared" si="40"/>
        <v>37.895499999999998</v>
      </c>
      <c r="R648" s="10">
        <f t="shared" si="41"/>
        <v>15.06</v>
      </c>
      <c r="S648" s="10">
        <f t="shared" si="42"/>
        <v>22.835499999999996</v>
      </c>
      <c r="T648" s="2">
        <f t="shared" si="43"/>
        <v>0.60259133670224685</v>
      </c>
      <c r="U648" s="3">
        <f>YEAR(SalesDataTable[[#This Row],[Order Date]])</f>
        <v>2026</v>
      </c>
      <c r="V648" s="2" t="str">
        <f>"Q"&amp;ROUNDUP(MONTH(SalesDataTable[[#This Row],[Order Date]])/3,0)</f>
        <v>Q2</v>
      </c>
      <c r="W648" s="3">
        <f>MONTH(SalesDataTable[[#This Row],[Order Date]])</f>
        <v>4</v>
      </c>
      <c r="X648" s="2" t="str">
        <f>TEXT(SalesDataTable[[#This Row],[Order Date]],"mmm")</f>
        <v>Apr</v>
      </c>
    </row>
    <row r="649" spans="1:24" ht="15.6">
      <c r="A649" s="6">
        <v>3000</v>
      </c>
      <c r="B649" s="7">
        <v>46135</v>
      </c>
      <c r="C649" s="8">
        <f>YEAR(SalesDataTable[[#This Row],[Order Date]])</f>
        <v>2026</v>
      </c>
      <c r="D649" s="9" t="str">
        <f>"Q" &amp;ROUNDUP(MONTH(SalesDataTable[[#This Row],[Order Date]]),0)</f>
        <v>Q4</v>
      </c>
      <c r="E649" s="9">
        <f>MONTH(SalesDataTable[[#This Row],[Order Date]])</f>
        <v>4</v>
      </c>
      <c r="F649" s="8" t="str">
        <f>TEXT(SalesDataTable[[#This Row],[Order Date]],"mmm")</f>
        <v>Apr</v>
      </c>
      <c r="G649" s="8" t="s">
        <v>20</v>
      </c>
      <c r="H649" s="8" t="s">
        <v>31</v>
      </c>
      <c r="I649" s="8" t="s">
        <v>28</v>
      </c>
      <c r="J649" s="8" t="s">
        <v>13</v>
      </c>
      <c r="K649" s="8" t="s">
        <v>34</v>
      </c>
      <c r="L649" s="8" t="s">
        <v>35</v>
      </c>
      <c r="M649" s="3">
        <v>1</v>
      </c>
      <c r="N649" s="10">
        <v>40.630000000000003</v>
      </c>
      <c r="O649" s="11">
        <v>0.1</v>
      </c>
      <c r="P649" s="10">
        <v>14.67</v>
      </c>
      <c r="Q649" s="10">
        <f t="shared" si="40"/>
        <v>36.567</v>
      </c>
      <c r="R649" s="10">
        <f t="shared" si="41"/>
        <v>14.67</v>
      </c>
      <c r="S649" s="10">
        <f t="shared" si="42"/>
        <v>21.896999999999998</v>
      </c>
      <c r="T649" s="2">
        <f t="shared" si="43"/>
        <v>0.59881860694068423</v>
      </c>
      <c r="U649" s="3">
        <f>YEAR(SalesDataTable[[#This Row],[Order Date]])</f>
        <v>2026</v>
      </c>
      <c r="V649" s="2" t="str">
        <f>"Q"&amp;ROUNDUP(MONTH(SalesDataTable[[#This Row],[Order Date]])/3,0)</f>
        <v>Q2</v>
      </c>
      <c r="W649" s="3">
        <f>MONTH(SalesDataTable[[#This Row],[Order Date]])</f>
        <v>4</v>
      </c>
      <c r="X649" s="2" t="str">
        <f>TEXT(SalesDataTable[[#This Row],[Order Date]],"mmm")</f>
        <v>Apr</v>
      </c>
    </row>
    <row r="650" spans="1:24" ht="15.6">
      <c r="A650" s="6">
        <v>3206</v>
      </c>
      <c r="B650" s="7">
        <v>46135</v>
      </c>
      <c r="C650" s="8">
        <f>YEAR(SalesDataTable[[#This Row],[Order Date]])</f>
        <v>2026</v>
      </c>
      <c r="D650" s="9" t="str">
        <f>"Q" &amp;ROUNDUP(MONTH(SalesDataTable[[#This Row],[Order Date]]),0)</f>
        <v>Q4</v>
      </c>
      <c r="E650" s="9">
        <f>MONTH(SalesDataTable[[#This Row],[Order Date]])</f>
        <v>4</v>
      </c>
      <c r="F650" s="8" t="str">
        <f>TEXT(SalesDataTable[[#This Row],[Order Date]],"mmm")</f>
        <v>Apr</v>
      </c>
      <c r="G650" s="8" t="s">
        <v>20</v>
      </c>
      <c r="H650" s="8" t="s">
        <v>33</v>
      </c>
      <c r="I650" s="8" t="s">
        <v>28</v>
      </c>
      <c r="J650" s="8" t="s">
        <v>3</v>
      </c>
      <c r="K650" s="8" t="s">
        <v>4</v>
      </c>
      <c r="L650" s="8" t="s">
        <v>26</v>
      </c>
      <c r="M650" s="3">
        <v>4</v>
      </c>
      <c r="N650" s="10">
        <v>39.78</v>
      </c>
      <c r="O650" s="11">
        <v>0.05</v>
      </c>
      <c r="P650" s="10">
        <v>16.7</v>
      </c>
      <c r="Q650" s="10">
        <f t="shared" si="40"/>
        <v>151.16399999999999</v>
      </c>
      <c r="R650" s="10">
        <f t="shared" si="41"/>
        <v>66.8</v>
      </c>
      <c r="S650" s="10">
        <f t="shared" si="42"/>
        <v>84.36399999999999</v>
      </c>
      <c r="T650" s="2">
        <f t="shared" si="43"/>
        <v>0.55809584292556425</v>
      </c>
      <c r="U650" s="3">
        <f>YEAR(SalesDataTable[[#This Row],[Order Date]])</f>
        <v>2026</v>
      </c>
      <c r="V650" s="2" t="str">
        <f>"Q"&amp;ROUNDUP(MONTH(SalesDataTable[[#This Row],[Order Date]])/3,0)</f>
        <v>Q2</v>
      </c>
      <c r="W650" s="3">
        <f>MONTH(SalesDataTable[[#This Row],[Order Date]])</f>
        <v>4</v>
      </c>
      <c r="X650" s="2" t="str">
        <f>TEXT(SalesDataTable[[#This Row],[Order Date]],"mmm")</f>
        <v>Apr</v>
      </c>
    </row>
    <row r="651" spans="1:24" ht="15.6">
      <c r="A651" s="6">
        <v>3777</v>
      </c>
      <c r="B651" s="7">
        <v>46135</v>
      </c>
      <c r="C651" s="8">
        <f>YEAR(SalesDataTable[[#This Row],[Order Date]])</f>
        <v>2026</v>
      </c>
      <c r="D651" s="9" t="str">
        <f>"Q" &amp;ROUNDUP(MONTH(SalesDataTable[[#This Row],[Order Date]]),0)</f>
        <v>Q4</v>
      </c>
      <c r="E651" s="9">
        <f>MONTH(SalesDataTable[[#This Row],[Order Date]])</f>
        <v>4</v>
      </c>
      <c r="F651" s="8" t="str">
        <f>TEXT(SalesDataTable[[#This Row],[Order Date]],"mmm")</f>
        <v>Apr</v>
      </c>
      <c r="G651" s="8" t="s">
        <v>20</v>
      </c>
      <c r="H651" s="8" t="s">
        <v>21</v>
      </c>
      <c r="I651" s="8" t="s">
        <v>28</v>
      </c>
      <c r="J651" s="8" t="s">
        <v>16</v>
      </c>
      <c r="K651" s="8" t="s">
        <v>9</v>
      </c>
      <c r="L651" s="8" t="s">
        <v>10</v>
      </c>
      <c r="M651" s="3">
        <v>1</v>
      </c>
      <c r="N651" s="10">
        <v>92.74</v>
      </c>
      <c r="O651" s="11">
        <v>0</v>
      </c>
      <c r="P651" s="10">
        <v>46.1</v>
      </c>
      <c r="Q651" s="10">
        <f t="shared" si="40"/>
        <v>92.74</v>
      </c>
      <c r="R651" s="10">
        <f t="shared" si="41"/>
        <v>46.1</v>
      </c>
      <c r="S651" s="10">
        <f t="shared" si="42"/>
        <v>46.639999999999993</v>
      </c>
      <c r="T651" s="2">
        <f t="shared" si="43"/>
        <v>0.50291136510675005</v>
      </c>
      <c r="U651" s="3">
        <f>YEAR(SalesDataTable[[#This Row],[Order Date]])</f>
        <v>2026</v>
      </c>
      <c r="V651" s="2" t="str">
        <f>"Q"&amp;ROUNDUP(MONTH(SalesDataTable[[#This Row],[Order Date]])/3,0)</f>
        <v>Q2</v>
      </c>
      <c r="W651" s="3">
        <f>MONTH(SalesDataTable[[#This Row],[Order Date]])</f>
        <v>4</v>
      </c>
      <c r="X651" s="2" t="str">
        <f>TEXT(SalesDataTable[[#This Row],[Order Date]],"mmm")</f>
        <v>Apr</v>
      </c>
    </row>
    <row r="652" spans="1:24" ht="15.6">
      <c r="A652" s="6">
        <v>4980</v>
      </c>
      <c r="B652" s="7">
        <v>46135</v>
      </c>
      <c r="C652" s="8">
        <f>YEAR(SalesDataTable[[#This Row],[Order Date]])</f>
        <v>2026</v>
      </c>
      <c r="D652" s="9" t="str">
        <f>"Q" &amp;ROUNDUP(MONTH(SalesDataTable[[#This Row],[Order Date]]),0)</f>
        <v>Q4</v>
      </c>
      <c r="E652" s="9">
        <f>MONTH(SalesDataTable[[#This Row],[Order Date]])</f>
        <v>4</v>
      </c>
      <c r="F652" s="8" t="str">
        <f>TEXT(SalesDataTable[[#This Row],[Order Date]],"mmm")</f>
        <v>Apr</v>
      </c>
      <c r="G652" s="8" t="s">
        <v>6</v>
      </c>
      <c r="H652" s="8" t="s">
        <v>27</v>
      </c>
      <c r="I652" s="8" t="s">
        <v>19</v>
      </c>
      <c r="J652" s="8" t="s">
        <v>3</v>
      </c>
      <c r="K652" s="8" t="s">
        <v>23</v>
      </c>
      <c r="L652" s="8" t="s">
        <v>51</v>
      </c>
      <c r="M652" s="3">
        <v>2</v>
      </c>
      <c r="N652" s="10">
        <v>120.49</v>
      </c>
      <c r="O652" s="11">
        <v>0.1</v>
      </c>
      <c r="P652" s="10">
        <v>62.23</v>
      </c>
      <c r="Q652" s="10">
        <f t="shared" si="40"/>
        <v>216.88200000000001</v>
      </c>
      <c r="R652" s="10">
        <f t="shared" si="41"/>
        <v>124.46</v>
      </c>
      <c r="S652" s="10">
        <f t="shared" si="42"/>
        <v>92.422000000000011</v>
      </c>
      <c r="T652" s="2">
        <f t="shared" si="43"/>
        <v>0.42613955976060719</v>
      </c>
      <c r="U652" s="3">
        <f>YEAR(SalesDataTable[[#This Row],[Order Date]])</f>
        <v>2026</v>
      </c>
      <c r="V652" s="2" t="str">
        <f>"Q"&amp;ROUNDUP(MONTH(SalesDataTable[[#This Row],[Order Date]])/3,0)</f>
        <v>Q2</v>
      </c>
      <c r="W652" s="3">
        <f>MONTH(SalesDataTable[[#This Row],[Order Date]])</f>
        <v>4</v>
      </c>
      <c r="X652" s="2" t="str">
        <f>TEXT(SalesDataTable[[#This Row],[Order Date]],"mmm")</f>
        <v>Apr</v>
      </c>
    </row>
    <row r="653" spans="1:24" ht="15.6">
      <c r="A653" s="6">
        <v>1102</v>
      </c>
      <c r="B653" s="7">
        <v>46136</v>
      </c>
      <c r="C653" s="8">
        <f>YEAR(SalesDataTable[[#This Row],[Order Date]])</f>
        <v>2026</v>
      </c>
      <c r="D653" s="9" t="str">
        <f>"Q" &amp;ROUNDUP(MONTH(SalesDataTable[[#This Row],[Order Date]]),0)</f>
        <v>Q4</v>
      </c>
      <c r="E653" s="9">
        <f>MONTH(SalesDataTable[[#This Row],[Order Date]])</f>
        <v>4</v>
      </c>
      <c r="F653" s="8" t="str">
        <f>TEXT(SalesDataTable[[#This Row],[Order Date]],"mmm")</f>
        <v>Apr</v>
      </c>
      <c r="G653" s="8" t="s">
        <v>6</v>
      </c>
      <c r="H653" s="8" t="s">
        <v>27</v>
      </c>
      <c r="I653" s="8" t="s">
        <v>2</v>
      </c>
      <c r="J653" s="8" t="s">
        <v>16</v>
      </c>
      <c r="K653" s="8" t="s">
        <v>9</v>
      </c>
      <c r="L653" s="8" t="s">
        <v>46</v>
      </c>
      <c r="M653" s="3">
        <v>2</v>
      </c>
      <c r="N653" s="10">
        <v>70.53</v>
      </c>
      <c r="O653" s="11">
        <v>0</v>
      </c>
      <c r="P653" s="10">
        <v>32.229999999999997</v>
      </c>
      <c r="Q653" s="10">
        <f t="shared" si="40"/>
        <v>141.06</v>
      </c>
      <c r="R653" s="10">
        <f t="shared" si="41"/>
        <v>64.459999999999994</v>
      </c>
      <c r="S653" s="10">
        <f t="shared" si="42"/>
        <v>76.600000000000009</v>
      </c>
      <c r="T653" s="2">
        <f t="shared" si="43"/>
        <v>0.54303133418403526</v>
      </c>
      <c r="U653" s="3">
        <f>YEAR(SalesDataTable[[#This Row],[Order Date]])</f>
        <v>2026</v>
      </c>
      <c r="V653" s="2" t="str">
        <f>"Q"&amp;ROUNDUP(MONTH(SalesDataTable[[#This Row],[Order Date]])/3,0)</f>
        <v>Q2</v>
      </c>
      <c r="W653" s="3">
        <f>MONTH(SalesDataTable[[#This Row],[Order Date]])</f>
        <v>4</v>
      </c>
      <c r="X653" s="2" t="str">
        <f>TEXT(SalesDataTable[[#This Row],[Order Date]],"mmm")</f>
        <v>Apr</v>
      </c>
    </row>
    <row r="654" spans="1:24" ht="15.6">
      <c r="A654" s="6">
        <v>1333</v>
      </c>
      <c r="B654" s="7">
        <v>46136</v>
      </c>
      <c r="C654" s="8">
        <f>YEAR(SalesDataTable[[#This Row],[Order Date]])</f>
        <v>2026</v>
      </c>
      <c r="D654" s="9" t="str">
        <f>"Q" &amp;ROUNDUP(MONTH(SalesDataTable[[#This Row],[Order Date]]),0)</f>
        <v>Q4</v>
      </c>
      <c r="E654" s="9">
        <f>MONTH(SalesDataTable[[#This Row],[Order Date]])</f>
        <v>4</v>
      </c>
      <c r="F654" s="8" t="str">
        <f>TEXT(SalesDataTable[[#This Row],[Order Date]],"mmm")</f>
        <v>Apr</v>
      </c>
      <c r="G654" s="8" t="s">
        <v>6</v>
      </c>
      <c r="H654" s="8" t="s">
        <v>49</v>
      </c>
      <c r="I654" s="8" t="s">
        <v>2</v>
      </c>
      <c r="J654" s="8" t="s">
        <v>13</v>
      </c>
      <c r="K654" s="8" t="s">
        <v>9</v>
      </c>
      <c r="L654" s="8" t="s">
        <v>10</v>
      </c>
      <c r="M654" s="3">
        <v>1</v>
      </c>
      <c r="N654" s="10">
        <v>90.87</v>
      </c>
      <c r="O654" s="11">
        <v>0.1</v>
      </c>
      <c r="P654" s="10">
        <v>44.4</v>
      </c>
      <c r="Q654" s="10">
        <f t="shared" si="40"/>
        <v>81.783000000000001</v>
      </c>
      <c r="R654" s="10">
        <f t="shared" si="41"/>
        <v>44.4</v>
      </c>
      <c r="S654" s="10">
        <f t="shared" si="42"/>
        <v>37.383000000000003</v>
      </c>
      <c r="T654" s="2">
        <f t="shared" si="43"/>
        <v>0.45709988628443565</v>
      </c>
      <c r="U654" s="3">
        <f>YEAR(SalesDataTable[[#This Row],[Order Date]])</f>
        <v>2026</v>
      </c>
      <c r="V654" s="2" t="str">
        <f>"Q"&amp;ROUNDUP(MONTH(SalesDataTable[[#This Row],[Order Date]])/3,0)</f>
        <v>Q2</v>
      </c>
      <c r="W654" s="3">
        <f>MONTH(SalesDataTable[[#This Row],[Order Date]])</f>
        <v>4</v>
      </c>
      <c r="X654" s="2" t="str">
        <f>TEXT(SalesDataTable[[#This Row],[Order Date]],"mmm")</f>
        <v>Apr</v>
      </c>
    </row>
    <row r="655" spans="1:24" ht="15.6">
      <c r="A655" s="6">
        <v>1369</v>
      </c>
      <c r="B655" s="7">
        <v>46136</v>
      </c>
      <c r="C655" s="8">
        <f>YEAR(SalesDataTable[[#This Row],[Order Date]])</f>
        <v>2026</v>
      </c>
      <c r="D655" s="9" t="str">
        <f>"Q" &amp;ROUNDUP(MONTH(SalesDataTable[[#This Row],[Order Date]]),0)</f>
        <v>Q4</v>
      </c>
      <c r="E655" s="9">
        <f>MONTH(SalesDataTable[[#This Row],[Order Date]])</f>
        <v>4</v>
      </c>
      <c r="F655" s="8" t="str">
        <f>TEXT(SalesDataTable[[#This Row],[Order Date]],"mmm")</f>
        <v>Apr</v>
      </c>
      <c r="G655" s="8" t="s">
        <v>6</v>
      </c>
      <c r="H655" s="8" t="s">
        <v>49</v>
      </c>
      <c r="I655" s="8" t="s">
        <v>8</v>
      </c>
      <c r="J655" s="8" t="s">
        <v>3</v>
      </c>
      <c r="K655" s="8" t="s">
        <v>34</v>
      </c>
      <c r="L655" s="8" t="s">
        <v>38</v>
      </c>
      <c r="M655" s="3">
        <v>3</v>
      </c>
      <c r="N655" s="10">
        <v>124.31</v>
      </c>
      <c r="O655" s="11">
        <v>0.2</v>
      </c>
      <c r="P655" s="10">
        <v>67.97</v>
      </c>
      <c r="Q655" s="10">
        <f t="shared" si="40"/>
        <v>298.34399999999999</v>
      </c>
      <c r="R655" s="10">
        <f t="shared" si="41"/>
        <v>203.91</v>
      </c>
      <c r="S655" s="10">
        <f t="shared" si="42"/>
        <v>94.433999999999997</v>
      </c>
      <c r="T655" s="2">
        <f t="shared" si="43"/>
        <v>0.31652723031131846</v>
      </c>
      <c r="U655" s="3">
        <f>YEAR(SalesDataTable[[#This Row],[Order Date]])</f>
        <v>2026</v>
      </c>
      <c r="V655" s="2" t="str">
        <f>"Q"&amp;ROUNDUP(MONTH(SalesDataTable[[#This Row],[Order Date]])/3,0)</f>
        <v>Q2</v>
      </c>
      <c r="W655" s="3">
        <f>MONTH(SalesDataTable[[#This Row],[Order Date]])</f>
        <v>4</v>
      </c>
      <c r="X655" s="2" t="str">
        <f>TEXT(SalesDataTable[[#This Row],[Order Date]],"mmm")</f>
        <v>Apr</v>
      </c>
    </row>
    <row r="656" spans="1:24" ht="15.6">
      <c r="A656" s="6">
        <v>1712</v>
      </c>
      <c r="B656" s="7">
        <v>46136</v>
      </c>
      <c r="C656" s="8">
        <f>YEAR(SalesDataTable[[#This Row],[Order Date]])</f>
        <v>2026</v>
      </c>
      <c r="D656" s="9" t="str">
        <f>"Q" &amp;ROUNDUP(MONTH(SalesDataTable[[#This Row],[Order Date]]),0)</f>
        <v>Q4</v>
      </c>
      <c r="E656" s="9">
        <f>MONTH(SalesDataTable[[#This Row],[Order Date]])</f>
        <v>4</v>
      </c>
      <c r="F656" s="8" t="str">
        <f>TEXT(SalesDataTable[[#This Row],[Order Date]],"mmm")</f>
        <v>Apr</v>
      </c>
      <c r="G656" s="8" t="s">
        <v>6</v>
      </c>
      <c r="H656" s="8" t="s">
        <v>7</v>
      </c>
      <c r="I656" s="8" t="s">
        <v>8</v>
      </c>
      <c r="J656" s="8" t="s">
        <v>3</v>
      </c>
      <c r="K656" s="8" t="s">
        <v>4</v>
      </c>
      <c r="L656" s="8" t="s">
        <v>26</v>
      </c>
      <c r="M656" s="3">
        <v>15</v>
      </c>
      <c r="N656" s="10">
        <v>41.21</v>
      </c>
      <c r="O656" s="11">
        <v>0.15</v>
      </c>
      <c r="P656" s="10">
        <v>16.760000000000002</v>
      </c>
      <c r="Q656" s="10">
        <f t="shared" si="40"/>
        <v>525.42750000000001</v>
      </c>
      <c r="R656" s="10">
        <f t="shared" si="41"/>
        <v>251.40000000000003</v>
      </c>
      <c r="S656" s="10">
        <f t="shared" si="42"/>
        <v>274.02749999999997</v>
      </c>
      <c r="T656" s="2">
        <f t="shared" si="43"/>
        <v>0.52153246642020068</v>
      </c>
      <c r="U656" s="3">
        <f>YEAR(SalesDataTable[[#This Row],[Order Date]])</f>
        <v>2026</v>
      </c>
      <c r="V656" s="2" t="str">
        <f>"Q"&amp;ROUNDUP(MONTH(SalesDataTable[[#This Row],[Order Date]])/3,0)</f>
        <v>Q2</v>
      </c>
      <c r="W656" s="3">
        <f>MONTH(SalesDataTable[[#This Row],[Order Date]])</f>
        <v>4</v>
      </c>
      <c r="X656" s="2" t="str">
        <f>TEXT(SalesDataTable[[#This Row],[Order Date]],"mmm")</f>
        <v>Apr</v>
      </c>
    </row>
    <row r="657" spans="1:24" ht="15.6">
      <c r="A657" s="6">
        <v>2229</v>
      </c>
      <c r="B657" s="7">
        <v>46136</v>
      </c>
      <c r="C657" s="8">
        <f>YEAR(SalesDataTable[[#This Row],[Order Date]])</f>
        <v>2026</v>
      </c>
      <c r="D657" s="9" t="str">
        <f>"Q" &amp;ROUNDUP(MONTH(SalesDataTable[[#This Row],[Order Date]]),0)</f>
        <v>Q4</v>
      </c>
      <c r="E657" s="9">
        <f>MONTH(SalesDataTable[[#This Row],[Order Date]])</f>
        <v>4</v>
      </c>
      <c r="F657" s="8" t="str">
        <f>TEXT(SalesDataTable[[#This Row],[Order Date]],"mmm")</f>
        <v>Apr</v>
      </c>
      <c r="G657" s="8" t="s">
        <v>0</v>
      </c>
      <c r="H657" s="8" t="s">
        <v>1</v>
      </c>
      <c r="I657" s="8" t="s">
        <v>2</v>
      </c>
      <c r="J657" s="8" t="s">
        <v>13</v>
      </c>
      <c r="K657" s="8" t="s">
        <v>9</v>
      </c>
      <c r="L657" s="8" t="s">
        <v>17</v>
      </c>
      <c r="M657" s="3">
        <v>2</v>
      </c>
      <c r="N657" s="10">
        <v>145.75</v>
      </c>
      <c r="O657" s="11">
        <v>0.1</v>
      </c>
      <c r="P657" s="10">
        <v>78.900000000000006</v>
      </c>
      <c r="Q657" s="10">
        <f t="shared" si="40"/>
        <v>262.35000000000002</v>
      </c>
      <c r="R657" s="10">
        <f t="shared" si="41"/>
        <v>157.80000000000001</v>
      </c>
      <c r="S657" s="10">
        <f t="shared" si="42"/>
        <v>104.55000000000001</v>
      </c>
      <c r="T657" s="2">
        <f t="shared" si="43"/>
        <v>0.39851343624928531</v>
      </c>
      <c r="U657" s="3">
        <f>YEAR(SalesDataTable[[#This Row],[Order Date]])</f>
        <v>2026</v>
      </c>
      <c r="V657" s="2" t="str">
        <f>"Q"&amp;ROUNDUP(MONTH(SalesDataTable[[#This Row],[Order Date]])/3,0)</f>
        <v>Q2</v>
      </c>
      <c r="W657" s="3">
        <f>MONTH(SalesDataTable[[#This Row],[Order Date]])</f>
        <v>4</v>
      </c>
      <c r="X657" s="2" t="str">
        <f>TEXT(SalesDataTable[[#This Row],[Order Date]],"mmm")</f>
        <v>Apr</v>
      </c>
    </row>
    <row r="658" spans="1:24" ht="15.6">
      <c r="A658" s="6">
        <v>3458</v>
      </c>
      <c r="B658" s="7">
        <v>46136</v>
      </c>
      <c r="C658" s="8">
        <f>YEAR(SalesDataTable[[#This Row],[Order Date]])</f>
        <v>2026</v>
      </c>
      <c r="D658" s="9" t="str">
        <f>"Q" &amp;ROUNDUP(MONTH(SalesDataTable[[#This Row],[Order Date]]),0)</f>
        <v>Q4</v>
      </c>
      <c r="E658" s="9">
        <f>MONTH(SalesDataTable[[#This Row],[Order Date]])</f>
        <v>4</v>
      </c>
      <c r="F658" s="8" t="str">
        <f>TEXT(SalesDataTable[[#This Row],[Order Date]],"mmm")</f>
        <v>Apr</v>
      </c>
      <c r="G658" s="8" t="s">
        <v>11</v>
      </c>
      <c r="H658" s="8" t="s">
        <v>18</v>
      </c>
      <c r="I658" s="8" t="s">
        <v>2</v>
      </c>
      <c r="J658" s="8" t="s">
        <v>13</v>
      </c>
      <c r="K658" s="8" t="s">
        <v>14</v>
      </c>
      <c r="L658" s="8" t="s">
        <v>44</v>
      </c>
      <c r="M658" s="3">
        <v>1</v>
      </c>
      <c r="N658" s="10">
        <v>134.86000000000001</v>
      </c>
      <c r="O658" s="11">
        <v>0</v>
      </c>
      <c r="P658" s="10">
        <v>66.040000000000006</v>
      </c>
      <c r="Q658" s="10">
        <f t="shared" si="40"/>
        <v>134.86000000000001</v>
      </c>
      <c r="R658" s="10">
        <f t="shared" si="41"/>
        <v>66.040000000000006</v>
      </c>
      <c r="S658" s="10">
        <f t="shared" si="42"/>
        <v>68.820000000000007</v>
      </c>
      <c r="T658" s="2">
        <f t="shared" si="43"/>
        <v>0.51030698502150373</v>
      </c>
      <c r="U658" s="3">
        <f>YEAR(SalesDataTable[[#This Row],[Order Date]])</f>
        <v>2026</v>
      </c>
      <c r="V658" s="2" t="str">
        <f>"Q"&amp;ROUNDUP(MONTH(SalesDataTable[[#This Row],[Order Date]])/3,0)</f>
        <v>Q2</v>
      </c>
      <c r="W658" s="3">
        <f>MONTH(SalesDataTable[[#This Row],[Order Date]])</f>
        <v>4</v>
      </c>
      <c r="X658" s="2" t="str">
        <f>TEXT(SalesDataTable[[#This Row],[Order Date]],"mmm")</f>
        <v>Apr</v>
      </c>
    </row>
    <row r="659" spans="1:24" ht="15.6">
      <c r="A659" s="6">
        <v>4637</v>
      </c>
      <c r="B659" s="7">
        <v>46136</v>
      </c>
      <c r="C659" s="8">
        <f>YEAR(SalesDataTable[[#This Row],[Order Date]])</f>
        <v>2026</v>
      </c>
      <c r="D659" s="9" t="str">
        <f>"Q" &amp;ROUNDUP(MONTH(SalesDataTable[[#This Row],[Order Date]]),0)</f>
        <v>Q4</v>
      </c>
      <c r="E659" s="9">
        <f>MONTH(SalesDataTable[[#This Row],[Order Date]])</f>
        <v>4</v>
      </c>
      <c r="F659" s="8" t="str">
        <f>TEXT(SalesDataTable[[#This Row],[Order Date]],"mmm")</f>
        <v>Apr</v>
      </c>
      <c r="G659" s="8" t="s">
        <v>20</v>
      </c>
      <c r="H659" s="8" t="s">
        <v>47</v>
      </c>
      <c r="I659" s="8" t="s">
        <v>19</v>
      </c>
      <c r="J659" s="8" t="s">
        <v>13</v>
      </c>
      <c r="K659" s="8" t="s">
        <v>14</v>
      </c>
      <c r="L659" s="8" t="s">
        <v>44</v>
      </c>
      <c r="M659" s="3">
        <v>1</v>
      </c>
      <c r="N659" s="10">
        <v>136.07</v>
      </c>
      <c r="O659" s="11">
        <v>0</v>
      </c>
      <c r="P659" s="10">
        <v>65.17</v>
      </c>
      <c r="Q659" s="10">
        <f t="shared" si="40"/>
        <v>136.07</v>
      </c>
      <c r="R659" s="10">
        <f t="shared" si="41"/>
        <v>65.17</v>
      </c>
      <c r="S659" s="10">
        <f t="shared" si="42"/>
        <v>70.899999999999991</v>
      </c>
      <c r="T659" s="2">
        <f t="shared" si="43"/>
        <v>0.52105533916366575</v>
      </c>
      <c r="U659" s="3">
        <f>YEAR(SalesDataTable[[#This Row],[Order Date]])</f>
        <v>2026</v>
      </c>
      <c r="V659" s="2" t="str">
        <f>"Q"&amp;ROUNDUP(MONTH(SalesDataTable[[#This Row],[Order Date]])/3,0)</f>
        <v>Q2</v>
      </c>
      <c r="W659" s="3">
        <f>MONTH(SalesDataTable[[#This Row],[Order Date]])</f>
        <v>4</v>
      </c>
      <c r="X659" s="2" t="str">
        <f>TEXT(SalesDataTable[[#This Row],[Order Date]],"mmm")</f>
        <v>Apr</v>
      </c>
    </row>
    <row r="660" spans="1:24" ht="15.6">
      <c r="A660" s="6">
        <v>4726</v>
      </c>
      <c r="B660" s="7">
        <v>46136</v>
      </c>
      <c r="C660" s="8">
        <f>YEAR(SalesDataTable[[#This Row],[Order Date]])</f>
        <v>2026</v>
      </c>
      <c r="D660" s="9" t="str">
        <f>"Q" &amp;ROUNDUP(MONTH(SalesDataTable[[#This Row],[Order Date]]),0)</f>
        <v>Q4</v>
      </c>
      <c r="E660" s="9">
        <f>MONTH(SalesDataTable[[#This Row],[Order Date]])</f>
        <v>4</v>
      </c>
      <c r="F660" s="8" t="str">
        <f>TEXT(SalesDataTable[[#This Row],[Order Date]],"mmm")</f>
        <v>Apr</v>
      </c>
      <c r="G660" s="8" t="s">
        <v>0</v>
      </c>
      <c r="H660" s="8" t="s">
        <v>50</v>
      </c>
      <c r="I660" s="8" t="s">
        <v>19</v>
      </c>
      <c r="J660" s="8" t="s">
        <v>16</v>
      </c>
      <c r="K660" s="8" t="s">
        <v>14</v>
      </c>
      <c r="L660" s="8" t="s">
        <v>32</v>
      </c>
      <c r="M660" s="3">
        <v>1</v>
      </c>
      <c r="N660" s="10">
        <v>47.25</v>
      </c>
      <c r="O660" s="11">
        <v>0.1</v>
      </c>
      <c r="P660" s="10">
        <v>18.25</v>
      </c>
      <c r="Q660" s="10">
        <f t="shared" si="40"/>
        <v>42.524999999999999</v>
      </c>
      <c r="R660" s="10">
        <f t="shared" si="41"/>
        <v>18.25</v>
      </c>
      <c r="S660" s="10">
        <f t="shared" si="42"/>
        <v>24.274999999999999</v>
      </c>
      <c r="T660" s="2">
        <f t="shared" si="43"/>
        <v>0.57084068195179305</v>
      </c>
      <c r="U660" s="3">
        <f>YEAR(SalesDataTable[[#This Row],[Order Date]])</f>
        <v>2026</v>
      </c>
      <c r="V660" s="2" t="str">
        <f>"Q"&amp;ROUNDUP(MONTH(SalesDataTable[[#This Row],[Order Date]])/3,0)</f>
        <v>Q2</v>
      </c>
      <c r="W660" s="3">
        <f>MONTH(SalesDataTable[[#This Row],[Order Date]])</f>
        <v>4</v>
      </c>
      <c r="X660" s="2" t="str">
        <f>TEXT(SalesDataTable[[#This Row],[Order Date]],"mmm")</f>
        <v>Apr</v>
      </c>
    </row>
    <row r="661" spans="1:24" ht="15.6">
      <c r="A661" s="6">
        <v>4838</v>
      </c>
      <c r="B661" s="7">
        <v>46136</v>
      </c>
      <c r="C661" s="8">
        <f>YEAR(SalesDataTable[[#This Row],[Order Date]])</f>
        <v>2026</v>
      </c>
      <c r="D661" s="9" t="str">
        <f>"Q" &amp;ROUNDUP(MONTH(SalesDataTable[[#This Row],[Order Date]]),0)</f>
        <v>Q4</v>
      </c>
      <c r="E661" s="9">
        <f>MONTH(SalesDataTable[[#This Row],[Order Date]])</f>
        <v>4</v>
      </c>
      <c r="F661" s="8" t="str">
        <f>TEXT(SalesDataTable[[#This Row],[Order Date]],"mmm")</f>
        <v>Apr</v>
      </c>
      <c r="G661" s="8" t="s">
        <v>0</v>
      </c>
      <c r="H661" s="8" t="s">
        <v>1</v>
      </c>
      <c r="I661" s="8" t="s">
        <v>2</v>
      </c>
      <c r="J661" s="8" t="s">
        <v>16</v>
      </c>
      <c r="K661" s="8" t="s">
        <v>4</v>
      </c>
      <c r="L661" s="8" t="s">
        <v>26</v>
      </c>
      <c r="M661" s="3">
        <v>2</v>
      </c>
      <c r="N661" s="10">
        <v>41.32</v>
      </c>
      <c r="O661" s="11">
        <v>0.1</v>
      </c>
      <c r="P661" s="10">
        <v>16.66</v>
      </c>
      <c r="Q661" s="10">
        <f t="shared" si="40"/>
        <v>74.376000000000005</v>
      </c>
      <c r="R661" s="10">
        <f t="shared" si="41"/>
        <v>33.32</v>
      </c>
      <c r="S661" s="10">
        <f t="shared" si="42"/>
        <v>41.056000000000004</v>
      </c>
      <c r="T661" s="2">
        <f t="shared" si="43"/>
        <v>0.5520060234484242</v>
      </c>
      <c r="U661" s="3">
        <f>YEAR(SalesDataTable[[#This Row],[Order Date]])</f>
        <v>2026</v>
      </c>
      <c r="V661" s="2" t="str">
        <f>"Q"&amp;ROUNDUP(MONTH(SalesDataTable[[#This Row],[Order Date]])/3,0)</f>
        <v>Q2</v>
      </c>
      <c r="W661" s="3">
        <f>MONTH(SalesDataTable[[#This Row],[Order Date]])</f>
        <v>4</v>
      </c>
      <c r="X661" s="2" t="str">
        <f>TEXT(SalesDataTable[[#This Row],[Order Date]],"mmm")</f>
        <v>Apr</v>
      </c>
    </row>
    <row r="662" spans="1:24" ht="15.6">
      <c r="A662" s="6">
        <v>5075</v>
      </c>
      <c r="B662" s="7">
        <v>46136</v>
      </c>
      <c r="C662" s="8">
        <f>YEAR(SalesDataTable[[#This Row],[Order Date]])</f>
        <v>2026</v>
      </c>
      <c r="D662" s="9" t="str">
        <f>"Q" &amp;ROUNDUP(MONTH(SalesDataTable[[#This Row],[Order Date]]),0)</f>
        <v>Q4</v>
      </c>
      <c r="E662" s="9">
        <f>MONTH(SalesDataTable[[#This Row],[Order Date]])</f>
        <v>4</v>
      </c>
      <c r="F662" s="8" t="str">
        <f>TEXT(SalesDataTable[[#This Row],[Order Date]],"mmm")</f>
        <v>Apr</v>
      </c>
      <c r="G662" s="8" t="s">
        <v>0</v>
      </c>
      <c r="H662" s="8" t="s">
        <v>50</v>
      </c>
      <c r="I662" s="8" t="s">
        <v>28</v>
      </c>
      <c r="J662" s="8" t="s">
        <v>13</v>
      </c>
      <c r="K662" s="8" t="s">
        <v>4</v>
      </c>
      <c r="L662" s="8" t="s">
        <v>5</v>
      </c>
      <c r="M662" s="3">
        <v>2</v>
      </c>
      <c r="N662" s="10">
        <v>81.75</v>
      </c>
      <c r="O662" s="11">
        <v>0</v>
      </c>
      <c r="P662" s="10">
        <v>41.92</v>
      </c>
      <c r="Q662" s="10">
        <f t="shared" si="40"/>
        <v>163.5</v>
      </c>
      <c r="R662" s="10">
        <f t="shared" si="41"/>
        <v>83.84</v>
      </c>
      <c r="S662" s="10">
        <f t="shared" si="42"/>
        <v>79.66</v>
      </c>
      <c r="T662" s="2">
        <f t="shared" si="43"/>
        <v>0.48721712538226297</v>
      </c>
      <c r="U662" s="3">
        <f>YEAR(SalesDataTable[[#This Row],[Order Date]])</f>
        <v>2026</v>
      </c>
      <c r="V662" s="2" t="str">
        <f>"Q"&amp;ROUNDUP(MONTH(SalesDataTable[[#This Row],[Order Date]])/3,0)</f>
        <v>Q2</v>
      </c>
      <c r="W662" s="3">
        <f>MONTH(SalesDataTable[[#This Row],[Order Date]])</f>
        <v>4</v>
      </c>
      <c r="X662" s="2" t="str">
        <f>TEXT(SalesDataTable[[#This Row],[Order Date]],"mmm")</f>
        <v>Apr</v>
      </c>
    </row>
    <row r="663" spans="1:24" ht="15.6">
      <c r="A663" s="6">
        <v>149</v>
      </c>
      <c r="B663" s="7">
        <v>46137</v>
      </c>
      <c r="C663" s="8">
        <f>YEAR(SalesDataTable[[#This Row],[Order Date]])</f>
        <v>2026</v>
      </c>
      <c r="D663" s="9" t="str">
        <f>"Q" &amp;ROUNDUP(MONTH(SalesDataTable[[#This Row],[Order Date]]),0)</f>
        <v>Q4</v>
      </c>
      <c r="E663" s="9">
        <f>MONTH(SalesDataTable[[#This Row],[Order Date]])</f>
        <v>4</v>
      </c>
      <c r="F663" s="8" t="str">
        <f>TEXT(SalesDataTable[[#This Row],[Order Date]],"mmm")</f>
        <v>Apr</v>
      </c>
      <c r="G663" s="8" t="s">
        <v>6</v>
      </c>
      <c r="H663" s="8" t="s">
        <v>43</v>
      </c>
      <c r="I663" s="8" t="s">
        <v>2</v>
      </c>
      <c r="J663" s="8" t="s">
        <v>3</v>
      </c>
      <c r="K663" s="8" t="s">
        <v>14</v>
      </c>
      <c r="L663" s="8" t="s">
        <v>15</v>
      </c>
      <c r="M663" s="3">
        <v>1</v>
      </c>
      <c r="N663" s="10">
        <v>36.020000000000003</v>
      </c>
      <c r="O663" s="11">
        <v>0.05</v>
      </c>
      <c r="P663" s="10">
        <v>13.72</v>
      </c>
      <c r="Q663" s="10">
        <f t="shared" si="40"/>
        <v>34.219000000000001</v>
      </c>
      <c r="R663" s="10">
        <f t="shared" si="41"/>
        <v>13.72</v>
      </c>
      <c r="S663" s="10">
        <f t="shared" si="42"/>
        <v>20.499000000000002</v>
      </c>
      <c r="T663" s="2">
        <f t="shared" si="43"/>
        <v>0.59905315760250155</v>
      </c>
      <c r="U663" s="3">
        <f>YEAR(SalesDataTable[[#This Row],[Order Date]])</f>
        <v>2026</v>
      </c>
      <c r="V663" s="2" t="str">
        <f>"Q"&amp;ROUNDUP(MONTH(SalesDataTable[[#This Row],[Order Date]])/3,0)</f>
        <v>Q2</v>
      </c>
      <c r="W663" s="3">
        <f>MONTH(SalesDataTable[[#This Row],[Order Date]])</f>
        <v>4</v>
      </c>
      <c r="X663" s="2" t="str">
        <f>TEXT(SalesDataTable[[#This Row],[Order Date]],"mmm")</f>
        <v>Apr</v>
      </c>
    </row>
    <row r="664" spans="1:24" ht="15.6">
      <c r="A664" s="6">
        <v>449</v>
      </c>
      <c r="B664" s="7">
        <v>46137</v>
      </c>
      <c r="C664" s="8">
        <f>YEAR(SalesDataTable[[#This Row],[Order Date]])</f>
        <v>2026</v>
      </c>
      <c r="D664" s="9" t="str">
        <f>"Q" &amp;ROUNDUP(MONTH(SalesDataTable[[#This Row],[Order Date]]),0)</f>
        <v>Q4</v>
      </c>
      <c r="E664" s="9">
        <f>MONTH(SalesDataTable[[#This Row],[Order Date]])</f>
        <v>4</v>
      </c>
      <c r="F664" s="8" t="str">
        <f>TEXT(SalesDataTable[[#This Row],[Order Date]],"mmm")</f>
        <v>Apr</v>
      </c>
      <c r="G664" s="8" t="s">
        <v>11</v>
      </c>
      <c r="H664" s="8" t="s">
        <v>25</v>
      </c>
      <c r="I664" s="8" t="s">
        <v>2</v>
      </c>
      <c r="J664" s="8" t="s">
        <v>16</v>
      </c>
      <c r="K664" s="8" t="s">
        <v>14</v>
      </c>
      <c r="L664" s="8" t="s">
        <v>15</v>
      </c>
      <c r="M664" s="3">
        <v>1</v>
      </c>
      <c r="N664" s="10">
        <v>36.68</v>
      </c>
      <c r="O664" s="11">
        <v>0</v>
      </c>
      <c r="P664" s="10">
        <v>13.27</v>
      </c>
      <c r="Q664" s="10">
        <f t="shared" si="40"/>
        <v>36.68</v>
      </c>
      <c r="R664" s="10">
        <f t="shared" si="41"/>
        <v>13.27</v>
      </c>
      <c r="S664" s="10">
        <f t="shared" si="42"/>
        <v>23.41</v>
      </c>
      <c r="T664" s="2">
        <f t="shared" si="43"/>
        <v>0.63822246455834242</v>
      </c>
      <c r="U664" s="3">
        <f>YEAR(SalesDataTable[[#This Row],[Order Date]])</f>
        <v>2026</v>
      </c>
      <c r="V664" s="2" t="str">
        <f>"Q"&amp;ROUNDUP(MONTH(SalesDataTable[[#This Row],[Order Date]])/3,0)</f>
        <v>Q2</v>
      </c>
      <c r="W664" s="3">
        <f>MONTH(SalesDataTable[[#This Row],[Order Date]])</f>
        <v>4</v>
      </c>
      <c r="X664" s="2" t="str">
        <f>TEXT(SalesDataTable[[#This Row],[Order Date]],"mmm")</f>
        <v>Apr</v>
      </c>
    </row>
    <row r="665" spans="1:24" ht="15.6">
      <c r="A665" s="6">
        <v>1422</v>
      </c>
      <c r="B665" s="7">
        <v>46137</v>
      </c>
      <c r="C665" s="8">
        <f>YEAR(SalesDataTable[[#This Row],[Order Date]])</f>
        <v>2026</v>
      </c>
      <c r="D665" s="9" t="str">
        <f>"Q" &amp;ROUNDUP(MONTH(SalesDataTable[[#This Row],[Order Date]]),0)</f>
        <v>Q4</v>
      </c>
      <c r="E665" s="9">
        <f>MONTH(SalesDataTable[[#This Row],[Order Date]])</f>
        <v>4</v>
      </c>
      <c r="F665" s="8" t="str">
        <f>TEXT(SalesDataTable[[#This Row],[Order Date]],"mmm")</f>
        <v>Apr</v>
      </c>
      <c r="G665" s="8" t="s">
        <v>20</v>
      </c>
      <c r="H665" s="8" t="s">
        <v>33</v>
      </c>
      <c r="I665" s="8" t="s">
        <v>8</v>
      </c>
      <c r="J665" s="8" t="s">
        <v>16</v>
      </c>
      <c r="K665" s="8" t="s">
        <v>23</v>
      </c>
      <c r="L665" s="8" t="s">
        <v>24</v>
      </c>
      <c r="M665" s="3">
        <v>6</v>
      </c>
      <c r="N665" s="10">
        <v>348.16</v>
      </c>
      <c r="O665" s="11">
        <v>0.1</v>
      </c>
      <c r="P665" s="10">
        <v>198.24</v>
      </c>
      <c r="Q665" s="10">
        <f t="shared" si="40"/>
        <v>1880.0640000000001</v>
      </c>
      <c r="R665" s="10">
        <f t="shared" si="41"/>
        <v>1189.44</v>
      </c>
      <c r="S665" s="10">
        <f t="shared" si="42"/>
        <v>690.62400000000002</v>
      </c>
      <c r="T665" s="2">
        <f t="shared" si="43"/>
        <v>0.36734068627450978</v>
      </c>
      <c r="U665" s="3">
        <f>YEAR(SalesDataTable[[#This Row],[Order Date]])</f>
        <v>2026</v>
      </c>
      <c r="V665" s="2" t="str">
        <f>"Q"&amp;ROUNDUP(MONTH(SalesDataTable[[#This Row],[Order Date]])/3,0)</f>
        <v>Q2</v>
      </c>
      <c r="W665" s="3">
        <f>MONTH(SalesDataTable[[#This Row],[Order Date]])</f>
        <v>4</v>
      </c>
      <c r="X665" s="2" t="str">
        <f>TEXT(SalesDataTable[[#This Row],[Order Date]],"mmm")</f>
        <v>Apr</v>
      </c>
    </row>
    <row r="666" spans="1:24" ht="15.6">
      <c r="A666" s="6">
        <v>3248</v>
      </c>
      <c r="B666" s="7">
        <v>46137</v>
      </c>
      <c r="C666" s="8">
        <f>YEAR(SalesDataTable[[#This Row],[Order Date]])</f>
        <v>2026</v>
      </c>
      <c r="D666" s="9" t="str">
        <f>"Q" &amp;ROUNDUP(MONTH(SalesDataTable[[#This Row],[Order Date]]),0)</f>
        <v>Q4</v>
      </c>
      <c r="E666" s="9">
        <f>MONTH(SalesDataTable[[#This Row],[Order Date]])</f>
        <v>4</v>
      </c>
      <c r="F666" s="8" t="str">
        <f>TEXT(SalesDataTable[[#This Row],[Order Date]],"mmm")</f>
        <v>Apr</v>
      </c>
      <c r="G666" s="8" t="s">
        <v>11</v>
      </c>
      <c r="H666" s="8" t="s">
        <v>52</v>
      </c>
      <c r="I666" s="8" t="s">
        <v>2</v>
      </c>
      <c r="J666" s="8" t="s">
        <v>3</v>
      </c>
      <c r="K666" s="8" t="s">
        <v>4</v>
      </c>
      <c r="L666" s="8" t="s">
        <v>26</v>
      </c>
      <c r="M666" s="3">
        <v>2</v>
      </c>
      <c r="N666" s="10">
        <v>39.799999999999997</v>
      </c>
      <c r="O666" s="11">
        <v>0.05</v>
      </c>
      <c r="P666" s="10">
        <v>16.23</v>
      </c>
      <c r="Q666" s="10">
        <f t="shared" si="40"/>
        <v>75.61999999999999</v>
      </c>
      <c r="R666" s="10">
        <f t="shared" si="41"/>
        <v>32.46</v>
      </c>
      <c r="S666" s="10">
        <f t="shared" si="42"/>
        <v>43.159999999999989</v>
      </c>
      <c r="T666" s="2">
        <f t="shared" si="43"/>
        <v>0.57074847923829664</v>
      </c>
      <c r="U666" s="3">
        <f>YEAR(SalesDataTable[[#This Row],[Order Date]])</f>
        <v>2026</v>
      </c>
      <c r="V666" s="2" t="str">
        <f>"Q"&amp;ROUNDUP(MONTH(SalesDataTable[[#This Row],[Order Date]])/3,0)</f>
        <v>Q2</v>
      </c>
      <c r="W666" s="3">
        <f>MONTH(SalesDataTable[[#This Row],[Order Date]])</f>
        <v>4</v>
      </c>
      <c r="X666" s="2" t="str">
        <f>TEXT(SalesDataTable[[#This Row],[Order Date]],"mmm")</f>
        <v>Apr</v>
      </c>
    </row>
    <row r="667" spans="1:24" ht="15.6">
      <c r="A667" s="6">
        <v>3445</v>
      </c>
      <c r="B667" s="7">
        <v>46137</v>
      </c>
      <c r="C667" s="8">
        <f>YEAR(SalesDataTable[[#This Row],[Order Date]])</f>
        <v>2026</v>
      </c>
      <c r="D667" s="9" t="str">
        <f>"Q" &amp;ROUNDUP(MONTH(SalesDataTable[[#This Row],[Order Date]]),0)</f>
        <v>Q4</v>
      </c>
      <c r="E667" s="9">
        <f>MONTH(SalesDataTable[[#This Row],[Order Date]])</f>
        <v>4</v>
      </c>
      <c r="F667" s="8" t="str">
        <f>TEXT(SalesDataTable[[#This Row],[Order Date]],"mmm")</f>
        <v>Apr</v>
      </c>
      <c r="G667" s="8" t="s">
        <v>0</v>
      </c>
      <c r="H667" s="8" t="s">
        <v>50</v>
      </c>
      <c r="I667" s="8" t="s">
        <v>2</v>
      </c>
      <c r="J667" s="8" t="s">
        <v>3</v>
      </c>
      <c r="K667" s="8" t="s">
        <v>4</v>
      </c>
      <c r="L667" s="8" t="s">
        <v>26</v>
      </c>
      <c r="M667" s="3">
        <v>5</v>
      </c>
      <c r="N667" s="10">
        <v>39.369999999999997</v>
      </c>
      <c r="O667" s="11">
        <v>0.05</v>
      </c>
      <c r="P667" s="10">
        <v>16.760000000000002</v>
      </c>
      <c r="Q667" s="10">
        <f t="shared" si="40"/>
        <v>187.00749999999999</v>
      </c>
      <c r="R667" s="10">
        <f t="shared" si="41"/>
        <v>83.800000000000011</v>
      </c>
      <c r="S667" s="10">
        <f t="shared" si="42"/>
        <v>103.20749999999998</v>
      </c>
      <c r="T667" s="2">
        <f t="shared" si="43"/>
        <v>0.55188963009504954</v>
      </c>
      <c r="U667" s="3">
        <f>YEAR(SalesDataTable[[#This Row],[Order Date]])</f>
        <v>2026</v>
      </c>
      <c r="V667" s="2" t="str">
        <f>"Q"&amp;ROUNDUP(MONTH(SalesDataTable[[#This Row],[Order Date]])/3,0)</f>
        <v>Q2</v>
      </c>
      <c r="W667" s="3">
        <f>MONTH(SalesDataTable[[#This Row],[Order Date]])</f>
        <v>4</v>
      </c>
      <c r="X667" s="2" t="str">
        <f>TEXT(SalesDataTable[[#This Row],[Order Date]],"mmm")</f>
        <v>Apr</v>
      </c>
    </row>
    <row r="668" spans="1:24" ht="15.6">
      <c r="A668" s="6">
        <v>3930</v>
      </c>
      <c r="B668" s="7">
        <v>46137</v>
      </c>
      <c r="C668" s="8">
        <f>YEAR(SalesDataTable[[#This Row],[Order Date]])</f>
        <v>2026</v>
      </c>
      <c r="D668" s="9" t="str">
        <f>"Q" &amp;ROUNDUP(MONTH(SalesDataTable[[#This Row],[Order Date]]),0)</f>
        <v>Q4</v>
      </c>
      <c r="E668" s="9">
        <f>MONTH(SalesDataTable[[#This Row],[Order Date]])</f>
        <v>4</v>
      </c>
      <c r="F668" s="8" t="str">
        <f>TEXT(SalesDataTable[[#This Row],[Order Date]],"mmm")</f>
        <v>Apr</v>
      </c>
      <c r="G668" s="8" t="s">
        <v>6</v>
      </c>
      <c r="H668" s="8" t="s">
        <v>43</v>
      </c>
      <c r="I668" s="8" t="s">
        <v>28</v>
      </c>
      <c r="J668" s="8" t="s">
        <v>3</v>
      </c>
      <c r="K668" s="8" t="s">
        <v>34</v>
      </c>
      <c r="L668" s="8" t="s">
        <v>35</v>
      </c>
      <c r="M668" s="3">
        <v>2</v>
      </c>
      <c r="N668" s="10">
        <v>40.85</v>
      </c>
      <c r="O668" s="11">
        <v>0</v>
      </c>
      <c r="P668" s="10">
        <v>14.99</v>
      </c>
      <c r="Q668" s="10">
        <f t="shared" si="40"/>
        <v>81.7</v>
      </c>
      <c r="R668" s="10">
        <f t="shared" si="41"/>
        <v>29.98</v>
      </c>
      <c r="S668" s="10">
        <f t="shared" si="42"/>
        <v>51.72</v>
      </c>
      <c r="T668" s="2">
        <f t="shared" si="43"/>
        <v>0.633047735618115</v>
      </c>
      <c r="U668" s="3">
        <f>YEAR(SalesDataTable[[#This Row],[Order Date]])</f>
        <v>2026</v>
      </c>
      <c r="V668" s="2" t="str">
        <f>"Q"&amp;ROUNDUP(MONTH(SalesDataTable[[#This Row],[Order Date]])/3,0)</f>
        <v>Q2</v>
      </c>
      <c r="W668" s="3">
        <f>MONTH(SalesDataTable[[#This Row],[Order Date]])</f>
        <v>4</v>
      </c>
      <c r="X668" s="2" t="str">
        <f>TEXT(SalesDataTable[[#This Row],[Order Date]],"mmm")</f>
        <v>Apr</v>
      </c>
    </row>
    <row r="669" spans="1:24" ht="15.6">
      <c r="A669" s="6">
        <v>3969</v>
      </c>
      <c r="B669" s="7">
        <v>46137</v>
      </c>
      <c r="C669" s="8">
        <f>YEAR(SalesDataTable[[#This Row],[Order Date]])</f>
        <v>2026</v>
      </c>
      <c r="D669" s="9" t="str">
        <f>"Q" &amp;ROUNDUP(MONTH(SalesDataTable[[#This Row],[Order Date]]),0)</f>
        <v>Q4</v>
      </c>
      <c r="E669" s="9">
        <f>MONTH(SalesDataTable[[#This Row],[Order Date]])</f>
        <v>4</v>
      </c>
      <c r="F669" s="8" t="str">
        <f>TEXT(SalesDataTable[[#This Row],[Order Date]],"mmm")</f>
        <v>Apr</v>
      </c>
      <c r="G669" s="8" t="s">
        <v>20</v>
      </c>
      <c r="H669" s="8" t="s">
        <v>33</v>
      </c>
      <c r="I669" s="8" t="s">
        <v>28</v>
      </c>
      <c r="J669" s="8" t="s">
        <v>3</v>
      </c>
      <c r="K669" s="8" t="s">
        <v>9</v>
      </c>
      <c r="L669" s="8" t="s">
        <v>10</v>
      </c>
      <c r="M669" s="3">
        <v>1</v>
      </c>
      <c r="N669" s="10">
        <v>92.91</v>
      </c>
      <c r="O669" s="11">
        <v>0.05</v>
      </c>
      <c r="P669" s="10">
        <v>46</v>
      </c>
      <c r="Q669" s="10">
        <f t="shared" si="40"/>
        <v>88.264499999999998</v>
      </c>
      <c r="R669" s="10">
        <f t="shared" si="41"/>
        <v>46</v>
      </c>
      <c r="S669" s="10">
        <f t="shared" si="42"/>
        <v>42.264499999999998</v>
      </c>
      <c r="T669" s="2">
        <f t="shared" si="43"/>
        <v>0.4788391709010984</v>
      </c>
      <c r="U669" s="3">
        <f>YEAR(SalesDataTable[[#This Row],[Order Date]])</f>
        <v>2026</v>
      </c>
      <c r="V669" s="2" t="str">
        <f>"Q"&amp;ROUNDUP(MONTH(SalesDataTable[[#This Row],[Order Date]])/3,0)</f>
        <v>Q2</v>
      </c>
      <c r="W669" s="3">
        <f>MONTH(SalesDataTable[[#This Row],[Order Date]])</f>
        <v>4</v>
      </c>
      <c r="X669" s="2" t="str">
        <f>TEXT(SalesDataTable[[#This Row],[Order Date]],"mmm")</f>
        <v>Apr</v>
      </c>
    </row>
    <row r="670" spans="1:24" ht="15.6">
      <c r="A670" s="6">
        <v>4190</v>
      </c>
      <c r="B670" s="7">
        <v>46137</v>
      </c>
      <c r="C670" s="8">
        <f>YEAR(SalesDataTable[[#This Row],[Order Date]])</f>
        <v>2026</v>
      </c>
      <c r="D670" s="9" t="str">
        <f>"Q" &amp;ROUNDUP(MONTH(SalesDataTable[[#This Row],[Order Date]]),0)</f>
        <v>Q4</v>
      </c>
      <c r="E670" s="9">
        <f>MONTH(SalesDataTable[[#This Row],[Order Date]])</f>
        <v>4</v>
      </c>
      <c r="F670" s="8" t="str">
        <f>TEXT(SalesDataTable[[#This Row],[Order Date]],"mmm")</f>
        <v>Apr</v>
      </c>
      <c r="G670" s="8" t="s">
        <v>20</v>
      </c>
      <c r="H670" s="8" t="s">
        <v>47</v>
      </c>
      <c r="I670" s="8" t="s">
        <v>2</v>
      </c>
      <c r="J670" s="8" t="s">
        <v>13</v>
      </c>
      <c r="K670" s="8" t="s">
        <v>9</v>
      </c>
      <c r="L670" s="8" t="s">
        <v>37</v>
      </c>
      <c r="M670" s="3">
        <v>1</v>
      </c>
      <c r="N670" s="10">
        <v>152.01</v>
      </c>
      <c r="O670" s="11">
        <v>0</v>
      </c>
      <c r="P670" s="10">
        <v>80.33</v>
      </c>
      <c r="Q670" s="10">
        <f t="shared" si="40"/>
        <v>152.01</v>
      </c>
      <c r="R670" s="10">
        <f t="shared" si="41"/>
        <v>80.33</v>
      </c>
      <c r="S670" s="10">
        <f t="shared" si="42"/>
        <v>71.679999999999993</v>
      </c>
      <c r="T670" s="2">
        <f t="shared" si="43"/>
        <v>0.47154792447865268</v>
      </c>
      <c r="U670" s="3">
        <f>YEAR(SalesDataTable[[#This Row],[Order Date]])</f>
        <v>2026</v>
      </c>
      <c r="V670" s="2" t="str">
        <f>"Q"&amp;ROUNDUP(MONTH(SalesDataTable[[#This Row],[Order Date]])/3,0)</f>
        <v>Q2</v>
      </c>
      <c r="W670" s="3">
        <f>MONTH(SalesDataTable[[#This Row],[Order Date]])</f>
        <v>4</v>
      </c>
      <c r="X670" s="2" t="str">
        <f>TEXT(SalesDataTable[[#This Row],[Order Date]],"mmm")</f>
        <v>Apr</v>
      </c>
    </row>
    <row r="671" spans="1:24" ht="15.6">
      <c r="A671" s="6">
        <v>4442</v>
      </c>
      <c r="B671" s="7">
        <v>46137</v>
      </c>
      <c r="C671" s="8">
        <f>YEAR(SalesDataTable[[#This Row],[Order Date]])</f>
        <v>2026</v>
      </c>
      <c r="D671" s="9" t="str">
        <f>"Q" &amp;ROUNDUP(MONTH(SalesDataTable[[#This Row],[Order Date]]),0)</f>
        <v>Q4</v>
      </c>
      <c r="E671" s="9">
        <f>MONTH(SalesDataTable[[#This Row],[Order Date]])</f>
        <v>4</v>
      </c>
      <c r="F671" s="8" t="str">
        <f>TEXT(SalesDataTable[[#This Row],[Order Date]],"mmm")</f>
        <v>Apr</v>
      </c>
      <c r="G671" s="8" t="s">
        <v>6</v>
      </c>
      <c r="H671" s="8" t="s">
        <v>27</v>
      </c>
      <c r="I671" s="8" t="s">
        <v>28</v>
      </c>
      <c r="J671" s="8" t="s">
        <v>13</v>
      </c>
      <c r="K671" s="8" t="s">
        <v>14</v>
      </c>
      <c r="L671" s="8" t="s">
        <v>15</v>
      </c>
      <c r="M671" s="3">
        <v>1</v>
      </c>
      <c r="N671" s="10">
        <v>36.65</v>
      </c>
      <c r="O671" s="11">
        <v>0</v>
      </c>
      <c r="P671" s="10">
        <v>13.28</v>
      </c>
      <c r="Q671" s="10">
        <f t="shared" si="40"/>
        <v>36.65</v>
      </c>
      <c r="R671" s="10">
        <f t="shared" si="41"/>
        <v>13.28</v>
      </c>
      <c r="S671" s="10">
        <f t="shared" si="42"/>
        <v>23.369999999999997</v>
      </c>
      <c r="T671" s="2">
        <f t="shared" si="43"/>
        <v>0.63765347885402446</v>
      </c>
      <c r="U671" s="3">
        <f>YEAR(SalesDataTable[[#This Row],[Order Date]])</f>
        <v>2026</v>
      </c>
      <c r="V671" s="2" t="str">
        <f>"Q"&amp;ROUNDUP(MONTH(SalesDataTable[[#This Row],[Order Date]])/3,0)</f>
        <v>Q2</v>
      </c>
      <c r="W671" s="3">
        <f>MONTH(SalesDataTable[[#This Row],[Order Date]])</f>
        <v>4</v>
      </c>
      <c r="X671" s="2" t="str">
        <f>TEXT(SalesDataTable[[#This Row],[Order Date]],"mmm")</f>
        <v>Apr</v>
      </c>
    </row>
    <row r="672" spans="1:24" ht="15.6">
      <c r="A672" s="6">
        <v>228</v>
      </c>
      <c r="B672" s="7">
        <v>46138</v>
      </c>
      <c r="C672" s="8">
        <f>YEAR(SalesDataTable[[#This Row],[Order Date]])</f>
        <v>2026</v>
      </c>
      <c r="D672" s="9" t="str">
        <f>"Q" &amp;ROUNDUP(MONTH(SalesDataTable[[#This Row],[Order Date]]),0)</f>
        <v>Q4</v>
      </c>
      <c r="E672" s="9">
        <f>MONTH(SalesDataTable[[#This Row],[Order Date]])</f>
        <v>4</v>
      </c>
      <c r="F672" s="8" t="str">
        <f>TEXT(SalesDataTable[[#This Row],[Order Date]],"mmm")</f>
        <v>Apr</v>
      </c>
      <c r="G672" s="8" t="s">
        <v>20</v>
      </c>
      <c r="H672" s="8" t="s">
        <v>33</v>
      </c>
      <c r="I672" s="8" t="s">
        <v>2</v>
      </c>
      <c r="J672" s="8" t="s">
        <v>3</v>
      </c>
      <c r="K672" s="8" t="s">
        <v>23</v>
      </c>
      <c r="L672" s="8" t="s">
        <v>40</v>
      </c>
      <c r="M672" s="3">
        <v>5</v>
      </c>
      <c r="N672" s="10">
        <v>80.819999999999993</v>
      </c>
      <c r="O672" s="11">
        <v>0</v>
      </c>
      <c r="P672" s="10">
        <v>40.47</v>
      </c>
      <c r="Q672" s="10">
        <f t="shared" si="40"/>
        <v>404.09999999999997</v>
      </c>
      <c r="R672" s="10">
        <f t="shared" si="41"/>
        <v>202.35</v>
      </c>
      <c r="S672" s="10">
        <f t="shared" si="42"/>
        <v>201.74999999999997</v>
      </c>
      <c r="T672" s="2">
        <f t="shared" si="43"/>
        <v>0.49925760950259834</v>
      </c>
      <c r="U672" s="3">
        <f>YEAR(SalesDataTable[[#This Row],[Order Date]])</f>
        <v>2026</v>
      </c>
      <c r="V672" s="2" t="str">
        <f>"Q"&amp;ROUNDUP(MONTH(SalesDataTable[[#This Row],[Order Date]])/3,0)</f>
        <v>Q2</v>
      </c>
      <c r="W672" s="3">
        <f>MONTH(SalesDataTable[[#This Row],[Order Date]])</f>
        <v>4</v>
      </c>
      <c r="X672" s="2" t="str">
        <f>TEXT(SalesDataTable[[#This Row],[Order Date]],"mmm")</f>
        <v>Apr</v>
      </c>
    </row>
    <row r="673" spans="1:24" ht="15.6">
      <c r="A673" s="6">
        <v>2101</v>
      </c>
      <c r="B673" s="7">
        <v>46138</v>
      </c>
      <c r="C673" s="8">
        <f>YEAR(SalesDataTable[[#This Row],[Order Date]])</f>
        <v>2026</v>
      </c>
      <c r="D673" s="9" t="str">
        <f>"Q" &amp;ROUNDUP(MONTH(SalesDataTable[[#This Row],[Order Date]]),0)</f>
        <v>Q4</v>
      </c>
      <c r="E673" s="9">
        <f>MONTH(SalesDataTable[[#This Row],[Order Date]])</f>
        <v>4</v>
      </c>
      <c r="F673" s="8" t="str">
        <f>TEXT(SalesDataTable[[#This Row],[Order Date]],"mmm")</f>
        <v>Apr</v>
      </c>
      <c r="G673" s="8" t="s">
        <v>20</v>
      </c>
      <c r="H673" s="8" t="s">
        <v>21</v>
      </c>
      <c r="I673" s="8" t="s">
        <v>2</v>
      </c>
      <c r="J673" s="8" t="s">
        <v>13</v>
      </c>
      <c r="K673" s="8" t="s">
        <v>9</v>
      </c>
      <c r="L673" s="8" t="s">
        <v>17</v>
      </c>
      <c r="M673" s="3">
        <v>4</v>
      </c>
      <c r="N673" s="10">
        <v>144.69999999999999</v>
      </c>
      <c r="O673" s="11">
        <v>0</v>
      </c>
      <c r="P673" s="10">
        <v>79.41</v>
      </c>
      <c r="Q673" s="10">
        <f t="shared" si="40"/>
        <v>578.79999999999995</v>
      </c>
      <c r="R673" s="10">
        <f t="shared" si="41"/>
        <v>317.64</v>
      </c>
      <c r="S673" s="10">
        <f t="shared" si="42"/>
        <v>261.15999999999997</v>
      </c>
      <c r="T673" s="2">
        <f t="shared" si="43"/>
        <v>0.45120939875604699</v>
      </c>
      <c r="U673" s="3">
        <f>YEAR(SalesDataTable[[#This Row],[Order Date]])</f>
        <v>2026</v>
      </c>
      <c r="V673" s="2" t="str">
        <f>"Q"&amp;ROUNDUP(MONTH(SalesDataTable[[#This Row],[Order Date]])/3,0)</f>
        <v>Q2</v>
      </c>
      <c r="W673" s="3">
        <f>MONTH(SalesDataTable[[#This Row],[Order Date]])</f>
        <v>4</v>
      </c>
      <c r="X673" s="2" t="str">
        <f>TEXT(SalesDataTable[[#This Row],[Order Date]],"mmm")</f>
        <v>Apr</v>
      </c>
    </row>
    <row r="674" spans="1:24" ht="15.6">
      <c r="A674" s="6">
        <v>2590</v>
      </c>
      <c r="B674" s="7">
        <v>46138</v>
      </c>
      <c r="C674" s="8">
        <f>YEAR(SalesDataTable[[#This Row],[Order Date]])</f>
        <v>2026</v>
      </c>
      <c r="D674" s="9" t="str">
        <f>"Q" &amp;ROUNDUP(MONTH(SalesDataTable[[#This Row],[Order Date]]),0)</f>
        <v>Q4</v>
      </c>
      <c r="E674" s="9">
        <f>MONTH(SalesDataTable[[#This Row],[Order Date]])</f>
        <v>4</v>
      </c>
      <c r="F674" s="8" t="str">
        <f>TEXT(SalesDataTable[[#This Row],[Order Date]],"mmm")</f>
        <v>Apr</v>
      </c>
      <c r="G674" s="8" t="s">
        <v>6</v>
      </c>
      <c r="H674" s="8" t="s">
        <v>27</v>
      </c>
      <c r="I674" s="8" t="s">
        <v>19</v>
      </c>
      <c r="J674" s="8" t="s">
        <v>13</v>
      </c>
      <c r="K674" s="8" t="s">
        <v>34</v>
      </c>
      <c r="L674" s="8" t="s">
        <v>42</v>
      </c>
      <c r="M674" s="3">
        <v>2</v>
      </c>
      <c r="N674" s="10">
        <v>36.51</v>
      </c>
      <c r="O674" s="11">
        <v>0.1</v>
      </c>
      <c r="P674" s="10">
        <v>14.18</v>
      </c>
      <c r="Q674" s="10">
        <f t="shared" si="40"/>
        <v>65.718000000000004</v>
      </c>
      <c r="R674" s="10">
        <f t="shared" si="41"/>
        <v>28.36</v>
      </c>
      <c r="S674" s="10">
        <f t="shared" si="42"/>
        <v>37.358000000000004</v>
      </c>
      <c r="T674" s="2">
        <f t="shared" si="43"/>
        <v>0.56845917404668433</v>
      </c>
      <c r="U674" s="3">
        <f>YEAR(SalesDataTable[[#This Row],[Order Date]])</f>
        <v>2026</v>
      </c>
      <c r="V674" s="2" t="str">
        <f>"Q"&amp;ROUNDUP(MONTH(SalesDataTable[[#This Row],[Order Date]])/3,0)</f>
        <v>Q2</v>
      </c>
      <c r="W674" s="3">
        <f>MONTH(SalesDataTable[[#This Row],[Order Date]])</f>
        <v>4</v>
      </c>
      <c r="X674" s="2" t="str">
        <f>TEXT(SalesDataTable[[#This Row],[Order Date]],"mmm")</f>
        <v>Apr</v>
      </c>
    </row>
    <row r="675" spans="1:24" ht="15.6">
      <c r="A675" s="6">
        <v>2957</v>
      </c>
      <c r="B675" s="7">
        <v>46138</v>
      </c>
      <c r="C675" s="8">
        <f>YEAR(SalesDataTable[[#This Row],[Order Date]])</f>
        <v>2026</v>
      </c>
      <c r="D675" s="9" t="str">
        <f>"Q" &amp;ROUNDUP(MONTH(SalesDataTable[[#This Row],[Order Date]]),0)</f>
        <v>Q4</v>
      </c>
      <c r="E675" s="9">
        <f>MONTH(SalesDataTable[[#This Row],[Order Date]])</f>
        <v>4</v>
      </c>
      <c r="F675" s="8" t="str">
        <f>TEXT(SalesDataTable[[#This Row],[Order Date]],"mmm")</f>
        <v>Apr</v>
      </c>
      <c r="G675" s="8" t="s">
        <v>20</v>
      </c>
      <c r="H675" s="8" t="s">
        <v>31</v>
      </c>
      <c r="I675" s="8" t="s">
        <v>28</v>
      </c>
      <c r="J675" s="8" t="s">
        <v>13</v>
      </c>
      <c r="K675" s="8" t="s">
        <v>14</v>
      </c>
      <c r="L675" s="8" t="s">
        <v>15</v>
      </c>
      <c r="M675" s="3">
        <v>3</v>
      </c>
      <c r="N675" s="10">
        <v>36.58</v>
      </c>
      <c r="O675" s="11">
        <v>0.05</v>
      </c>
      <c r="P675" s="10">
        <v>13.71</v>
      </c>
      <c r="Q675" s="10">
        <f t="shared" si="40"/>
        <v>104.25299999999999</v>
      </c>
      <c r="R675" s="10">
        <f t="shared" si="41"/>
        <v>41.13</v>
      </c>
      <c r="S675" s="10">
        <f t="shared" si="42"/>
        <v>63.122999999999983</v>
      </c>
      <c r="T675" s="2">
        <f t="shared" si="43"/>
        <v>0.60547897902218628</v>
      </c>
      <c r="U675" s="3">
        <f>YEAR(SalesDataTable[[#This Row],[Order Date]])</f>
        <v>2026</v>
      </c>
      <c r="V675" s="2" t="str">
        <f>"Q"&amp;ROUNDUP(MONTH(SalesDataTable[[#This Row],[Order Date]])/3,0)</f>
        <v>Q2</v>
      </c>
      <c r="W675" s="3">
        <f>MONTH(SalesDataTable[[#This Row],[Order Date]])</f>
        <v>4</v>
      </c>
      <c r="X675" s="2" t="str">
        <f>TEXT(SalesDataTable[[#This Row],[Order Date]],"mmm")</f>
        <v>Apr</v>
      </c>
    </row>
    <row r="676" spans="1:24" ht="15.6">
      <c r="A676" s="6">
        <v>4270</v>
      </c>
      <c r="B676" s="7">
        <v>46138</v>
      </c>
      <c r="C676" s="8">
        <f>YEAR(SalesDataTable[[#This Row],[Order Date]])</f>
        <v>2026</v>
      </c>
      <c r="D676" s="9" t="str">
        <f>"Q" &amp;ROUNDUP(MONTH(SalesDataTable[[#This Row],[Order Date]]),0)</f>
        <v>Q4</v>
      </c>
      <c r="E676" s="9">
        <f>MONTH(SalesDataTable[[#This Row],[Order Date]])</f>
        <v>4</v>
      </c>
      <c r="F676" s="8" t="str">
        <f>TEXT(SalesDataTable[[#This Row],[Order Date]],"mmm")</f>
        <v>Apr</v>
      </c>
      <c r="G676" s="8" t="s">
        <v>20</v>
      </c>
      <c r="H676" s="8" t="s">
        <v>31</v>
      </c>
      <c r="I676" s="8" t="s">
        <v>19</v>
      </c>
      <c r="J676" s="8" t="s">
        <v>16</v>
      </c>
      <c r="K676" s="8" t="s">
        <v>23</v>
      </c>
      <c r="L676" s="8" t="s">
        <v>29</v>
      </c>
      <c r="M676" s="3">
        <v>2</v>
      </c>
      <c r="N676" s="10">
        <v>191.59</v>
      </c>
      <c r="O676" s="11">
        <v>0</v>
      </c>
      <c r="P676" s="10">
        <v>102.52</v>
      </c>
      <c r="Q676" s="10">
        <f t="shared" si="40"/>
        <v>383.18</v>
      </c>
      <c r="R676" s="10">
        <f t="shared" si="41"/>
        <v>205.04</v>
      </c>
      <c r="S676" s="10">
        <f t="shared" si="42"/>
        <v>178.14000000000001</v>
      </c>
      <c r="T676" s="2">
        <f t="shared" si="43"/>
        <v>0.46489900307949272</v>
      </c>
      <c r="U676" s="3">
        <f>YEAR(SalesDataTable[[#This Row],[Order Date]])</f>
        <v>2026</v>
      </c>
      <c r="V676" s="2" t="str">
        <f>"Q"&amp;ROUNDUP(MONTH(SalesDataTable[[#This Row],[Order Date]])/3,0)</f>
        <v>Q2</v>
      </c>
      <c r="W676" s="3">
        <f>MONTH(SalesDataTable[[#This Row],[Order Date]])</f>
        <v>4</v>
      </c>
      <c r="X676" s="2" t="str">
        <f>TEXT(SalesDataTable[[#This Row],[Order Date]],"mmm")</f>
        <v>Apr</v>
      </c>
    </row>
    <row r="677" spans="1:24" ht="15.6">
      <c r="A677" s="6">
        <v>4324</v>
      </c>
      <c r="B677" s="7">
        <v>46138</v>
      </c>
      <c r="C677" s="8">
        <f>YEAR(SalesDataTable[[#This Row],[Order Date]])</f>
        <v>2026</v>
      </c>
      <c r="D677" s="9" t="str">
        <f>"Q" &amp;ROUNDUP(MONTH(SalesDataTable[[#This Row],[Order Date]]),0)</f>
        <v>Q4</v>
      </c>
      <c r="E677" s="9">
        <f>MONTH(SalesDataTable[[#This Row],[Order Date]])</f>
        <v>4</v>
      </c>
      <c r="F677" s="8" t="str">
        <f>TEXT(SalesDataTable[[#This Row],[Order Date]],"mmm")</f>
        <v>Apr</v>
      </c>
      <c r="G677" s="8" t="s">
        <v>20</v>
      </c>
      <c r="H677" s="8" t="s">
        <v>33</v>
      </c>
      <c r="I677" s="8" t="s">
        <v>8</v>
      </c>
      <c r="J677" s="8" t="s">
        <v>16</v>
      </c>
      <c r="K677" s="8" t="s">
        <v>23</v>
      </c>
      <c r="L677" s="8" t="s">
        <v>24</v>
      </c>
      <c r="M677" s="3">
        <v>6</v>
      </c>
      <c r="N677" s="10">
        <v>337.24</v>
      </c>
      <c r="O677" s="11">
        <v>0.05</v>
      </c>
      <c r="P677" s="10">
        <v>198.63</v>
      </c>
      <c r="Q677" s="10">
        <f t="shared" si="40"/>
        <v>1922.268</v>
      </c>
      <c r="R677" s="10">
        <f t="shared" si="41"/>
        <v>1191.78</v>
      </c>
      <c r="S677" s="10">
        <f t="shared" si="42"/>
        <v>730.48800000000006</v>
      </c>
      <c r="T677" s="2">
        <f t="shared" si="43"/>
        <v>0.38001360892445801</v>
      </c>
      <c r="U677" s="3">
        <f>YEAR(SalesDataTable[[#This Row],[Order Date]])</f>
        <v>2026</v>
      </c>
      <c r="V677" s="2" t="str">
        <f>"Q"&amp;ROUNDUP(MONTH(SalesDataTable[[#This Row],[Order Date]])/3,0)</f>
        <v>Q2</v>
      </c>
      <c r="W677" s="3">
        <f>MONTH(SalesDataTable[[#This Row],[Order Date]])</f>
        <v>4</v>
      </c>
      <c r="X677" s="2" t="str">
        <f>TEXT(SalesDataTable[[#This Row],[Order Date]],"mmm")</f>
        <v>Apr</v>
      </c>
    </row>
    <row r="678" spans="1:24" ht="15.6">
      <c r="A678" s="6">
        <v>5010</v>
      </c>
      <c r="B678" s="7">
        <v>46138</v>
      </c>
      <c r="C678" s="8">
        <f>YEAR(SalesDataTable[[#This Row],[Order Date]])</f>
        <v>2026</v>
      </c>
      <c r="D678" s="9" t="str">
        <f>"Q" &amp;ROUNDUP(MONTH(SalesDataTable[[#This Row],[Order Date]]),0)</f>
        <v>Q4</v>
      </c>
      <c r="E678" s="9">
        <f>MONTH(SalesDataTable[[#This Row],[Order Date]])</f>
        <v>4</v>
      </c>
      <c r="F678" s="8" t="str">
        <f>TEXT(SalesDataTable[[#This Row],[Order Date]],"mmm")</f>
        <v>Apr</v>
      </c>
      <c r="G678" s="8" t="s">
        <v>20</v>
      </c>
      <c r="H678" s="8" t="s">
        <v>31</v>
      </c>
      <c r="I678" s="8" t="s">
        <v>8</v>
      </c>
      <c r="J678" s="8" t="s">
        <v>16</v>
      </c>
      <c r="K678" s="8" t="s">
        <v>14</v>
      </c>
      <c r="L678" s="8" t="s">
        <v>32</v>
      </c>
      <c r="M678" s="3">
        <v>3</v>
      </c>
      <c r="N678" s="10">
        <v>46.2</v>
      </c>
      <c r="O678" s="11">
        <v>0.1</v>
      </c>
      <c r="P678" s="10">
        <v>18.149999999999999</v>
      </c>
      <c r="Q678" s="10">
        <f t="shared" si="40"/>
        <v>124.74000000000002</v>
      </c>
      <c r="R678" s="10">
        <f t="shared" si="41"/>
        <v>54.449999999999996</v>
      </c>
      <c r="S678" s="10">
        <f t="shared" si="42"/>
        <v>70.29000000000002</v>
      </c>
      <c r="T678" s="2">
        <f t="shared" si="43"/>
        <v>0.5634920634920636</v>
      </c>
      <c r="U678" s="3">
        <f>YEAR(SalesDataTable[[#This Row],[Order Date]])</f>
        <v>2026</v>
      </c>
      <c r="V678" s="2" t="str">
        <f>"Q"&amp;ROUNDUP(MONTH(SalesDataTable[[#This Row],[Order Date]])/3,0)</f>
        <v>Q2</v>
      </c>
      <c r="W678" s="3">
        <f>MONTH(SalesDataTable[[#This Row],[Order Date]])</f>
        <v>4</v>
      </c>
      <c r="X678" s="2" t="str">
        <f>TEXT(SalesDataTable[[#This Row],[Order Date]],"mmm")</f>
        <v>Apr</v>
      </c>
    </row>
    <row r="679" spans="1:24" ht="15.6">
      <c r="A679" s="6">
        <v>5092</v>
      </c>
      <c r="B679" s="7">
        <v>46138</v>
      </c>
      <c r="C679" s="8">
        <f>YEAR(SalesDataTable[[#This Row],[Order Date]])</f>
        <v>2026</v>
      </c>
      <c r="D679" s="9" t="str">
        <f>"Q" &amp;ROUNDUP(MONTH(SalesDataTable[[#This Row],[Order Date]]),0)</f>
        <v>Q4</v>
      </c>
      <c r="E679" s="9">
        <f>MONTH(SalesDataTable[[#This Row],[Order Date]])</f>
        <v>4</v>
      </c>
      <c r="F679" s="8" t="str">
        <f>TEXT(SalesDataTable[[#This Row],[Order Date]],"mmm")</f>
        <v>Apr</v>
      </c>
      <c r="G679" s="8" t="s">
        <v>6</v>
      </c>
      <c r="H679" s="8" t="s">
        <v>7</v>
      </c>
      <c r="I679" s="8" t="s">
        <v>28</v>
      </c>
      <c r="J679" s="8" t="s">
        <v>16</v>
      </c>
      <c r="K679" s="8" t="s">
        <v>34</v>
      </c>
      <c r="L679" s="8" t="s">
        <v>45</v>
      </c>
      <c r="M679" s="3">
        <v>4</v>
      </c>
      <c r="N679" s="10">
        <v>50.84</v>
      </c>
      <c r="O679" s="11">
        <v>0.05</v>
      </c>
      <c r="P679" s="10">
        <v>22.63</v>
      </c>
      <c r="Q679" s="10">
        <f t="shared" si="40"/>
        <v>193.19200000000001</v>
      </c>
      <c r="R679" s="10">
        <f t="shared" si="41"/>
        <v>90.52</v>
      </c>
      <c r="S679" s="10">
        <f t="shared" si="42"/>
        <v>102.67200000000001</v>
      </c>
      <c r="T679" s="2">
        <f t="shared" si="43"/>
        <v>0.53145057766367143</v>
      </c>
      <c r="U679" s="3">
        <f>YEAR(SalesDataTable[[#This Row],[Order Date]])</f>
        <v>2026</v>
      </c>
      <c r="V679" s="2" t="str">
        <f>"Q"&amp;ROUNDUP(MONTH(SalesDataTable[[#This Row],[Order Date]])/3,0)</f>
        <v>Q2</v>
      </c>
      <c r="W679" s="3">
        <f>MONTH(SalesDataTable[[#This Row],[Order Date]])</f>
        <v>4</v>
      </c>
      <c r="X679" s="2" t="str">
        <f>TEXT(SalesDataTable[[#This Row],[Order Date]],"mmm")</f>
        <v>Apr</v>
      </c>
    </row>
    <row r="680" spans="1:24" ht="15.6">
      <c r="A680" s="6">
        <v>1061</v>
      </c>
      <c r="B680" s="7">
        <v>46139</v>
      </c>
      <c r="C680" s="8">
        <f>YEAR(SalesDataTable[[#This Row],[Order Date]])</f>
        <v>2026</v>
      </c>
      <c r="D680" s="9" t="str">
        <f>"Q" &amp;ROUNDUP(MONTH(SalesDataTable[[#This Row],[Order Date]]),0)</f>
        <v>Q4</v>
      </c>
      <c r="E680" s="9">
        <f>MONTH(SalesDataTable[[#This Row],[Order Date]])</f>
        <v>4</v>
      </c>
      <c r="F680" s="8" t="str">
        <f>TEXT(SalesDataTable[[#This Row],[Order Date]],"mmm")</f>
        <v>Apr</v>
      </c>
      <c r="G680" s="8" t="s">
        <v>20</v>
      </c>
      <c r="H680" s="8" t="s">
        <v>47</v>
      </c>
      <c r="I680" s="8" t="s">
        <v>2</v>
      </c>
      <c r="J680" s="8" t="s">
        <v>3</v>
      </c>
      <c r="K680" s="8" t="s">
        <v>14</v>
      </c>
      <c r="L680" s="8" t="s">
        <v>48</v>
      </c>
      <c r="M680" s="3">
        <v>1</v>
      </c>
      <c r="N680" s="10">
        <v>166.5</v>
      </c>
      <c r="O680" s="11">
        <v>0</v>
      </c>
      <c r="P680" s="10">
        <v>85.55</v>
      </c>
      <c r="Q680" s="10">
        <f t="shared" si="40"/>
        <v>166.5</v>
      </c>
      <c r="R680" s="10">
        <f t="shared" si="41"/>
        <v>85.55</v>
      </c>
      <c r="S680" s="10">
        <f t="shared" si="42"/>
        <v>80.95</v>
      </c>
      <c r="T680" s="2">
        <f t="shared" si="43"/>
        <v>0.4861861861861862</v>
      </c>
      <c r="U680" s="3">
        <f>YEAR(SalesDataTable[[#This Row],[Order Date]])</f>
        <v>2026</v>
      </c>
      <c r="V680" s="2" t="str">
        <f>"Q"&amp;ROUNDUP(MONTH(SalesDataTable[[#This Row],[Order Date]])/3,0)</f>
        <v>Q2</v>
      </c>
      <c r="W680" s="3">
        <f>MONTH(SalesDataTable[[#This Row],[Order Date]])</f>
        <v>4</v>
      </c>
      <c r="X680" s="2" t="str">
        <f>TEXT(SalesDataTable[[#This Row],[Order Date]],"mmm")</f>
        <v>Apr</v>
      </c>
    </row>
    <row r="681" spans="1:24" ht="15.6">
      <c r="A681" s="6">
        <v>1099</v>
      </c>
      <c r="B681" s="7">
        <v>46139</v>
      </c>
      <c r="C681" s="8">
        <f>YEAR(SalesDataTable[[#This Row],[Order Date]])</f>
        <v>2026</v>
      </c>
      <c r="D681" s="9" t="str">
        <f>"Q" &amp;ROUNDUP(MONTH(SalesDataTable[[#This Row],[Order Date]]),0)</f>
        <v>Q4</v>
      </c>
      <c r="E681" s="9">
        <f>MONTH(SalesDataTable[[#This Row],[Order Date]])</f>
        <v>4</v>
      </c>
      <c r="F681" s="8" t="str">
        <f>TEXT(SalesDataTable[[#This Row],[Order Date]],"mmm")</f>
        <v>Apr</v>
      </c>
      <c r="G681" s="8" t="s">
        <v>20</v>
      </c>
      <c r="H681" s="8" t="s">
        <v>21</v>
      </c>
      <c r="I681" s="8" t="s">
        <v>28</v>
      </c>
      <c r="J681" s="8" t="s">
        <v>13</v>
      </c>
      <c r="K681" s="8" t="s">
        <v>9</v>
      </c>
      <c r="L681" s="8" t="s">
        <v>46</v>
      </c>
      <c r="M681" s="3">
        <v>1</v>
      </c>
      <c r="N681" s="10">
        <v>70.2</v>
      </c>
      <c r="O681" s="11">
        <v>0</v>
      </c>
      <c r="P681" s="10">
        <v>32.06</v>
      </c>
      <c r="Q681" s="10">
        <f t="shared" si="40"/>
        <v>70.2</v>
      </c>
      <c r="R681" s="10">
        <f t="shared" si="41"/>
        <v>32.06</v>
      </c>
      <c r="S681" s="10">
        <f t="shared" si="42"/>
        <v>38.14</v>
      </c>
      <c r="T681" s="2">
        <f t="shared" si="43"/>
        <v>0.5433048433048433</v>
      </c>
      <c r="U681" s="3">
        <f>YEAR(SalesDataTable[[#This Row],[Order Date]])</f>
        <v>2026</v>
      </c>
      <c r="V681" s="2" t="str">
        <f>"Q"&amp;ROUNDUP(MONTH(SalesDataTable[[#This Row],[Order Date]])/3,0)</f>
        <v>Q2</v>
      </c>
      <c r="W681" s="3">
        <f>MONTH(SalesDataTable[[#This Row],[Order Date]])</f>
        <v>4</v>
      </c>
      <c r="X681" s="2" t="str">
        <f>TEXT(SalesDataTable[[#This Row],[Order Date]],"mmm")</f>
        <v>Apr</v>
      </c>
    </row>
    <row r="682" spans="1:24" ht="15.6">
      <c r="A682" s="6">
        <v>3500</v>
      </c>
      <c r="B682" s="7">
        <v>46139</v>
      </c>
      <c r="C682" s="8">
        <f>YEAR(SalesDataTable[[#This Row],[Order Date]])</f>
        <v>2026</v>
      </c>
      <c r="D682" s="9" t="str">
        <f>"Q" &amp;ROUNDUP(MONTH(SalesDataTable[[#This Row],[Order Date]]),0)</f>
        <v>Q4</v>
      </c>
      <c r="E682" s="9">
        <f>MONTH(SalesDataTable[[#This Row],[Order Date]])</f>
        <v>4</v>
      </c>
      <c r="F682" s="8" t="str">
        <f>TEXT(SalesDataTable[[#This Row],[Order Date]],"mmm")</f>
        <v>Apr</v>
      </c>
      <c r="G682" s="8" t="s">
        <v>6</v>
      </c>
      <c r="H682" s="8" t="s">
        <v>43</v>
      </c>
      <c r="I682" s="8" t="s">
        <v>2</v>
      </c>
      <c r="J682" s="8" t="s">
        <v>13</v>
      </c>
      <c r="K682" s="8" t="s">
        <v>34</v>
      </c>
      <c r="L682" s="8" t="s">
        <v>45</v>
      </c>
      <c r="M682" s="3">
        <v>4</v>
      </c>
      <c r="N682" s="10">
        <v>50.67</v>
      </c>
      <c r="O682" s="11">
        <v>0</v>
      </c>
      <c r="P682" s="10">
        <v>22.62</v>
      </c>
      <c r="Q682" s="10">
        <f t="shared" si="40"/>
        <v>202.68</v>
      </c>
      <c r="R682" s="10">
        <f t="shared" si="41"/>
        <v>90.48</v>
      </c>
      <c r="S682" s="10">
        <f t="shared" si="42"/>
        <v>112.2</v>
      </c>
      <c r="T682" s="2">
        <f t="shared" si="43"/>
        <v>0.55358200118413259</v>
      </c>
      <c r="U682" s="3">
        <f>YEAR(SalesDataTable[[#This Row],[Order Date]])</f>
        <v>2026</v>
      </c>
      <c r="V682" s="2" t="str">
        <f>"Q"&amp;ROUNDUP(MONTH(SalesDataTable[[#This Row],[Order Date]])/3,0)</f>
        <v>Q2</v>
      </c>
      <c r="W682" s="3">
        <f>MONTH(SalesDataTable[[#This Row],[Order Date]])</f>
        <v>4</v>
      </c>
      <c r="X682" s="2" t="str">
        <f>TEXT(SalesDataTable[[#This Row],[Order Date]],"mmm")</f>
        <v>Apr</v>
      </c>
    </row>
    <row r="683" spans="1:24" ht="15.6">
      <c r="A683" s="6">
        <v>3856</v>
      </c>
      <c r="B683" s="7">
        <v>46139</v>
      </c>
      <c r="C683" s="8">
        <f>YEAR(SalesDataTable[[#This Row],[Order Date]])</f>
        <v>2026</v>
      </c>
      <c r="D683" s="9" t="str">
        <f>"Q" &amp;ROUNDUP(MONTH(SalesDataTable[[#This Row],[Order Date]]),0)</f>
        <v>Q4</v>
      </c>
      <c r="E683" s="9">
        <f>MONTH(SalesDataTable[[#This Row],[Order Date]])</f>
        <v>4</v>
      </c>
      <c r="F683" s="8" t="str">
        <f>TEXT(SalesDataTable[[#This Row],[Order Date]],"mmm")</f>
        <v>Apr</v>
      </c>
      <c r="G683" s="8" t="s">
        <v>6</v>
      </c>
      <c r="H683" s="8" t="s">
        <v>41</v>
      </c>
      <c r="I683" s="8" t="s">
        <v>19</v>
      </c>
      <c r="J683" s="8" t="s">
        <v>13</v>
      </c>
      <c r="K683" s="8" t="s">
        <v>14</v>
      </c>
      <c r="L683" s="8" t="s">
        <v>48</v>
      </c>
      <c r="M683" s="3">
        <v>3</v>
      </c>
      <c r="N683" s="10">
        <v>161.05000000000001</v>
      </c>
      <c r="O683" s="11">
        <v>0.05</v>
      </c>
      <c r="P683" s="10">
        <v>87.43</v>
      </c>
      <c r="Q683" s="10">
        <f t="shared" si="40"/>
        <v>458.99250000000001</v>
      </c>
      <c r="R683" s="10">
        <f t="shared" si="41"/>
        <v>262.29000000000002</v>
      </c>
      <c r="S683" s="10">
        <f t="shared" si="42"/>
        <v>196.70249999999999</v>
      </c>
      <c r="T683" s="2">
        <f t="shared" si="43"/>
        <v>0.4285527541299694</v>
      </c>
      <c r="U683" s="3">
        <f>YEAR(SalesDataTable[[#This Row],[Order Date]])</f>
        <v>2026</v>
      </c>
      <c r="V683" s="2" t="str">
        <f>"Q"&amp;ROUNDUP(MONTH(SalesDataTable[[#This Row],[Order Date]])/3,0)</f>
        <v>Q2</v>
      </c>
      <c r="W683" s="3">
        <f>MONTH(SalesDataTable[[#This Row],[Order Date]])</f>
        <v>4</v>
      </c>
      <c r="X683" s="2" t="str">
        <f>TEXT(SalesDataTable[[#This Row],[Order Date]],"mmm")</f>
        <v>Apr</v>
      </c>
    </row>
    <row r="684" spans="1:24" ht="15.6">
      <c r="A684" s="6">
        <v>4044</v>
      </c>
      <c r="B684" s="7">
        <v>46139</v>
      </c>
      <c r="C684" s="8">
        <f>YEAR(SalesDataTable[[#This Row],[Order Date]])</f>
        <v>2026</v>
      </c>
      <c r="D684" s="9" t="str">
        <f>"Q" &amp;ROUNDUP(MONTH(SalesDataTable[[#This Row],[Order Date]]),0)</f>
        <v>Q4</v>
      </c>
      <c r="E684" s="9">
        <f>MONTH(SalesDataTable[[#This Row],[Order Date]])</f>
        <v>4</v>
      </c>
      <c r="F684" s="8" t="str">
        <f>TEXT(SalesDataTable[[#This Row],[Order Date]],"mmm")</f>
        <v>Apr</v>
      </c>
      <c r="G684" s="8" t="s">
        <v>6</v>
      </c>
      <c r="H684" s="8" t="s">
        <v>27</v>
      </c>
      <c r="I684" s="8" t="s">
        <v>8</v>
      </c>
      <c r="J684" s="8" t="s">
        <v>13</v>
      </c>
      <c r="K684" s="8" t="s">
        <v>34</v>
      </c>
      <c r="L684" s="8" t="s">
        <v>38</v>
      </c>
      <c r="M684" s="3">
        <v>10</v>
      </c>
      <c r="N684" s="10">
        <v>124.59</v>
      </c>
      <c r="O684" s="11">
        <v>0.15</v>
      </c>
      <c r="P684" s="10">
        <v>67.14</v>
      </c>
      <c r="Q684" s="10">
        <f t="shared" si="40"/>
        <v>1059.0150000000001</v>
      </c>
      <c r="R684" s="10">
        <f t="shared" si="41"/>
        <v>671.4</v>
      </c>
      <c r="S684" s="10">
        <f t="shared" si="42"/>
        <v>387.61500000000012</v>
      </c>
      <c r="T684" s="2">
        <f t="shared" si="43"/>
        <v>0.36601464568490538</v>
      </c>
      <c r="U684" s="3">
        <f>YEAR(SalesDataTable[[#This Row],[Order Date]])</f>
        <v>2026</v>
      </c>
      <c r="V684" s="2" t="str">
        <f>"Q"&amp;ROUNDUP(MONTH(SalesDataTable[[#This Row],[Order Date]])/3,0)</f>
        <v>Q2</v>
      </c>
      <c r="W684" s="3">
        <f>MONTH(SalesDataTable[[#This Row],[Order Date]])</f>
        <v>4</v>
      </c>
      <c r="X684" s="2" t="str">
        <f>TEXT(SalesDataTable[[#This Row],[Order Date]],"mmm")</f>
        <v>Apr</v>
      </c>
    </row>
    <row r="685" spans="1:24" ht="15.6">
      <c r="A685" s="6">
        <v>4235</v>
      </c>
      <c r="B685" s="7">
        <v>46139</v>
      </c>
      <c r="C685" s="8">
        <f>YEAR(SalesDataTable[[#This Row],[Order Date]])</f>
        <v>2026</v>
      </c>
      <c r="D685" s="9" t="str">
        <f>"Q" &amp;ROUNDUP(MONTH(SalesDataTable[[#This Row],[Order Date]]),0)</f>
        <v>Q4</v>
      </c>
      <c r="E685" s="9">
        <f>MONTH(SalesDataTable[[#This Row],[Order Date]])</f>
        <v>4</v>
      </c>
      <c r="F685" s="8" t="str">
        <f>TEXT(SalesDataTable[[#This Row],[Order Date]],"mmm")</f>
        <v>Apr</v>
      </c>
      <c r="G685" s="8" t="s">
        <v>11</v>
      </c>
      <c r="H685" s="8" t="s">
        <v>52</v>
      </c>
      <c r="I685" s="8" t="s">
        <v>2</v>
      </c>
      <c r="J685" s="8" t="s">
        <v>16</v>
      </c>
      <c r="K685" s="8" t="s">
        <v>34</v>
      </c>
      <c r="L685" s="8" t="s">
        <v>45</v>
      </c>
      <c r="M685" s="3">
        <v>1</v>
      </c>
      <c r="N685" s="10">
        <v>50.18</v>
      </c>
      <c r="O685" s="11">
        <v>0</v>
      </c>
      <c r="P685" s="10">
        <v>22.05</v>
      </c>
      <c r="Q685" s="10">
        <f t="shared" si="40"/>
        <v>50.18</v>
      </c>
      <c r="R685" s="10">
        <f t="shared" si="41"/>
        <v>22.05</v>
      </c>
      <c r="S685" s="10">
        <f t="shared" si="42"/>
        <v>28.13</v>
      </c>
      <c r="T685" s="2">
        <f t="shared" si="43"/>
        <v>0.56058190514149064</v>
      </c>
      <c r="U685" s="3">
        <f>YEAR(SalesDataTable[[#This Row],[Order Date]])</f>
        <v>2026</v>
      </c>
      <c r="V685" s="2" t="str">
        <f>"Q"&amp;ROUNDUP(MONTH(SalesDataTable[[#This Row],[Order Date]])/3,0)</f>
        <v>Q2</v>
      </c>
      <c r="W685" s="3">
        <f>MONTH(SalesDataTable[[#This Row],[Order Date]])</f>
        <v>4</v>
      </c>
      <c r="X685" s="2" t="str">
        <f>TEXT(SalesDataTable[[#This Row],[Order Date]],"mmm")</f>
        <v>Apr</v>
      </c>
    </row>
    <row r="686" spans="1:24" ht="15.6">
      <c r="A686" s="6">
        <v>122</v>
      </c>
      <c r="B686" s="7">
        <v>46140</v>
      </c>
      <c r="C686" s="8">
        <f>YEAR(SalesDataTable[[#This Row],[Order Date]])</f>
        <v>2026</v>
      </c>
      <c r="D686" s="9" t="str">
        <f>"Q" &amp;ROUNDUP(MONTH(SalesDataTable[[#This Row],[Order Date]]),0)</f>
        <v>Q4</v>
      </c>
      <c r="E686" s="9">
        <f>MONTH(SalesDataTable[[#This Row],[Order Date]])</f>
        <v>4</v>
      </c>
      <c r="F686" s="8" t="str">
        <f>TEXT(SalesDataTable[[#This Row],[Order Date]],"mmm")</f>
        <v>Apr</v>
      </c>
      <c r="G686" s="8" t="s">
        <v>6</v>
      </c>
      <c r="H686" s="8" t="s">
        <v>41</v>
      </c>
      <c r="I686" s="8" t="s">
        <v>2</v>
      </c>
      <c r="J686" s="8" t="s">
        <v>13</v>
      </c>
      <c r="K686" s="8" t="s">
        <v>23</v>
      </c>
      <c r="L686" s="8" t="s">
        <v>40</v>
      </c>
      <c r="M686" s="3">
        <v>1</v>
      </c>
      <c r="N686" s="10">
        <v>83.38</v>
      </c>
      <c r="O686" s="11">
        <v>0</v>
      </c>
      <c r="P686" s="10">
        <v>38.979999999999997</v>
      </c>
      <c r="Q686" s="10">
        <f t="shared" si="40"/>
        <v>83.38</v>
      </c>
      <c r="R686" s="10">
        <f t="shared" si="41"/>
        <v>38.979999999999997</v>
      </c>
      <c r="S686" s="10">
        <f t="shared" si="42"/>
        <v>44.4</v>
      </c>
      <c r="T686" s="2">
        <f t="shared" si="43"/>
        <v>0.53250179899256422</v>
      </c>
      <c r="U686" s="3">
        <f>YEAR(SalesDataTable[[#This Row],[Order Date]])</f>
        <v>2026</v>
      </c>
      <c r="V686" s="2" t="str">
        <f>"Q"&amp;ROUNDUP(MONTH(SalesDataTable[[#This Row],[Order Date]])/3,0)</f>
        <v>Q2</v>
      </c>
      <c r="W686" s="3">
        <f>MONTH(SalesDataTable[[#This Row],[Order Date]])</f>
        <v>4</v>
      </c>
      <c r="X686" s="2" t="str">
        <f>TEXT(SalesDataTable[[#This Row],[Order Date]],"mmm")</f>
        <v>Apr</v>
      </c>
    </row>
    <row r="687" spans="1:24" ht="15.6">
      <c r="A687" s="6">
        <v>239</v>
      </c>
      <c r="B687" s="7">
        <v>46140</v>
      </c>
      <c r="C687" s="8">
        <f>YEAR(SalesDataTable[[#This Row],[Order Date]])</f>
        <v>2026</v>
      </c>
      <c r="D687" s="9" t="str">
        <f>"Q" &amp;ROUNDUP(MONTH(SalesDataTable[[#This Row],[Order Date]]),0)</f>
        <v>Q4</v>
      </c>
      <c r="E687" s="9">
        <f>MONTH(SalesDataTable[[#This Row],[Order Date]])</f>
        <v>4</v>
      </c>
      <c r="F687" s="8" t="str">
        <f>TEXT(SalesDataTable[[#This Row],[Order Date]],"mmm")</f>
        <v>Apr</v>
      </c>
      <c r="G687" s="8" t="s">
        <v>20</v>
      </c>
      <c r="H687" s="8" t="s">
        <v>31</v>
      </c>
      <c r="I687" s="8" t="s">
        <v>2</v>
      </c>
      <c r="J687" s="8" t="s">
        <v>3</v>
      </c>
      <c r="K687" s="8" t="s">
        <v>14</v>
      </c>
      <c r="L687" s="8" t="s">
        <v>15</v>
      </c>
      <c r="M687" s="3">
        <v>1</v>
      </c>
      <c r="N687" s="10">
        <v>35.549999999999997</v>
      </c>
      <c r="O687" s="11">
        <v>0.05</v>
      </c>
      <c r="P687" s="10">
        <v>13.25</v>
      </c>
      <c r="Q687" s="10">
        <f t="shared" si="40"/>
        <v>33.772499999999994</v>
      </c>
      <c r="R687" s="10">
        <f t="shared" si="41"/>
        <v>13.25</v>
      </c>
      <c r="S687" s="10">
        <f t="shared" si="42"/>
        <v>20.522499999999994</v>
      </c>
      <c r="T687" s="2">
        <f t="shared" si="43"/>
        <v>0.60766896143311855</v>
      </c>
      <c r="U687" s="3">
        <f>YEAR(SalesDataTable[[#This Row],[Order Date]])</f>
        <v>2026</v>
      </c>
      <c r="V687" s="2" t="str">
        <f>"Q"&amp;ROUNDUP(MONTH(SalesDataTable[[#This Row],[Order Date]])/3,0)</f>
        <v>Q2</v>
      </c>
      <c r="W687" s="3">
        <f>MONTH(SalesDataTable[[#This Row],[Order Date]])</f>
        <v>4</v>
      </c>
      <c r="X687" s="2" t="str">
        <f>TEXT(SalesDataTable[[#This Row],[Order Date]],"mmm")</f>
        <v>Apr</v>
      </c>
    </row>
    <row r="688" spans="1:24" ht="15.6">
      <c r="A688" s="6">
        <v>356</v>
      </c>
      <c r="B688" s="7">
        <v>46140</v>
      </c>
      <c r="C688" s="8">
        <f>YEAR(SalesDataTable[[#This Row],[Order Date]])</f>
        <v>2026</v>
      </c>
      <c r="D688" s="9" t="str">
        <f>"Q" &amp;ROUNDUP(MONTH(SalesDataTable[[#This Row],[Order Date]]),0)</f>
        <v>Q4</v>
      </c>
      <c r="E688" s="9">
        <f>MONTH(SalesDataTable[[#This Row],[Order Date]])</f>
        <v>4</v>
      </c>
      <c r="F688" s="8" t="str">
        <f>TEXT(SalesDataTable[[#This Row],[Order Date]],"mmm")</f>
        <v>Apr</v>
      </c>
      <c r="G688" s="8" t="s">
        <v>20</v>
      </c>
      <c r="H688" s="8" t="s">
        <v>33</v>
      </c>
      <c r="I688" s="8" t="s">
        <v>19</v>
      </c>
      <c r="J688" s="8" t="s">
        <v>13</v>
      </c>
      <c r="K688" s="8" t="s">
        <v>9</v>
      </c>
      <c r="L688" s="8" t="s">
        <v>37</v>
      </c>
      <c r="M688" s="3">
        <v>1</v>
      </c>
      <c r="N688" s="10">
        <v>154.36000000000001</v>
      </c>
      <c r="O688" s="11">
        <v>0</v>
      </c>
      <c r="P688" s="10">
        <v>77.760000000000005</v>
      </c>
      <c r="Q688" s="10">
        <f t="shared" si="40"/>
        <v>154.36000000000001</v>
      </c>
      <c r="R688" s="10">
        <f t="shared" si="41"/>
        <v>77.760000000000005</v>
      </c>
      <c r="S688" s="10">
        <f t="shared" si="42"/>
        <v>76.600000000000009</v>
      </c>
      <c r="T688" s="2">
        <f t="shared" si="43"/>
        <v>0.49624254988338951</v>
      </c>
      <c r="U688" s="3">
        <f>YEAR(SalesDataTable[[#This Row],[Order Date]])</f>
        <v>2026</v>
      </c>
      <c r="V688" s="2" t="str">
        <f>"Q"&amp;ROUNDUP(MONTH(SalesDataTable[[#This Row],[Order Date]])/3,0)</f>
        <v>Q2</v>
      </c>
      <c r="W688" s="3">
        <f>MONTH(SalesDataTable[[#This Row],[Order Date]])</f>
        <v>4</v>
      </c>
      <c r="X688" s="2" t="str">
        <f>TEXT(SalesDataTable[[#This Row],[Order Date]],"mmm")</f>
        <v>Apr</v>
      </c>
    </row>
    <row r="689" spans="1:24" ht="15.6">
      <c r="A689" s="6">
        <v>785</v>
      </c>
      <c r="B689" s="7">
        <v>46140</v>
      </c>
      <c r="C689" s="8">
        <f>YEAR(SalesDataTable[[#This Row],[Order Date]])</f>
        <v>2026</v>
      </c>
      <c r="D689" s="9" t="str">
        <f>"Q" &amp;ROUNDUP(MONTH(SalesDataTable[[#This Row],[Order Date]]),0)</f>
        <v>Q4</v>
      </c>
      <c r="E689" s="9">
        <f>MONTH(SalesDataTable[[#This Row],[Order Date]])</f>
        <v>4</v>
      </c>
      <c r="F689" s="8" t="str">
        <f>TEXT(SalesDataTable[[#This Row],[Order Date]],"mmm")</f>
        <v>Apr</v>
      </c>
      <c r="G689" s="8" t="s">
        <v>0</v>
      </c>
      <c r="H689" s="8" t="s">
        <v>36</v>
      </c>
      <c r="I689" s="8" t="s">
        <v>28</v>
      </c>
      <c r="J689" s="8" t="s">
        <v>13</v>
      </c>
      <c r="K689" s="8" t="s">
        <v>9</v>
      </c>
      <c r="L689" s="8" t="s">
        <v>37</v>
      </c>
      <c r="M689" s="3">
        <v>1</v>
      </c>
      <c r="N689" s="10">
        <v>155.68</v>
      </c>
      <c r="O689" s="11">
        <v>0</v>
      </c>
      <c r="P689" s="10">
        <v>77.97</v>
      </c>
      <c r="Q689" s="10">
        <f t="shared" si="40"/>
        <v>155.68</v>
      </c>
      <c r="R689" s="10">
        <f t="shared" si="41"/>
        <v>77.97</v>
      </c>
      <c r="S689" s="10">
        <f t="shared" si="42"/>
        <v>77.710000000000008</v>
      </c>
      <c r="T689" s="2">
        <f t="shared" si="43"/>
        <v>0.49916495375128472</v>
      </c>
      <c r="U689" s="3">
        <f>YEAR(SalesDataTable[[#This Row],[Order Date]])</f>
        <v>2026</v>
      </c>
      <c r="V689" s="2" t="str">
        <f>"Q"&amp;ROUNDUP(MONTH(SalesDataTable[[#This Row],[Order Date]])/3,0)</f>
        <v>Q2</v>
      </c>
      <c r="W689" s="3">
        <f>MONTH(SalesDataTable[[#This Row],[Order Date]])</f>
        <v>4</v>
      </c>
      <c r="X689" s="2" t="str">
        <f>TEXT(SalesDataTable[[#This Row],[Order Date]],"mmm")</f>
        <v>Apr</v>
      </c>
    </row>
    <row r="690" spans="1:24" ht="15.6">
      <c r="A690" s="6">
        <v>2325</v>
      </c>
      <c r="B690" s="7">
        <v>46140</v>
      </c>
      <c r="C690" s="8">
        <f>YEAR(SalesDataTable[[#This Row],[Order Date]])</f>
        <v>2026</v>
      </c>
      <c r="D690" s="9" t="str">
        <f>"Q" &amp;ROUNDUP(MONTH(SalesDataTable[[#This Row],[Order Date]]),0)</f>
        <v>Q4</v>
      </c>
      <c r="E690" s="9">
        <f>MONTH(SalesDataTable[[#This Row],[Order Date]])</f>
        <v>4</v>
      </c>
      <c r="F690" s="8" t="str">
        <f>TEXT(SalesDataTable[[#This Row],[Order Date]],"mmm")</f>
        <v>Apr</v>
      </c>
      <c r="G690" s="8" t="s">
        <v>0</v>
      </c>
      <c r="H690" s="8" t="s">
        <v>1</v>
      </c>
      <c r="I690" s="8" t="s">
        <v>2</v>
      </c>
      <c r="J690" s="8" t="s">
        <v>3</v>
      </c>
      <c r="K690" s="8" t="s">
        <v>34</v>
      </c>
      <c r="L690" s="8" t="s">
        <v>35</v>
      </c>
      <c r="M690" s="3">
        <v>1</v>
      </c>
      <c r="N690" s="10">
        <v>40.950000000000003</v>
      </c>
      <c r="O690" s="11">
        <v>0.15</v>
      </c>
      <c r="P690" s="10">
        <v>14.89</v>
      </c>
      <c r="Q690" s="10">
        <f t="shared" si="40"/>
        <v>34.807500000000005</v>
      </c>
      <c r="R690" s="10">
        <f t="shared" si="41"/>
        <v>14.89</v>
      </c>
      <c r="S690" s="10">
        <f t="shared" si="42"/>
        <v>19.917500000000004</v>
      </c>
      <c r="T690" s="2">
        <f t="shared" si="43"/>
        <v>0.57221863104216053</v>
      </c>
      <c r="U690" s="3">
        <f>YEAR(SalesDataTable[[#This Row],[Order Date]])</f>
        <v>2026</v>
      </c>
      <c r="V690" s="2" t="str">
        <f>"Q"&amp;ROUNDUP(MONTH(SalesDataTable[[#This Row],[Order Date]])/3,0)</f>
        <v>Q2</v>
      </c>
      <c r="W690" s="3">
        <f>MONTH(SalesDataTable[[#This Row],[Order Date]])</f>
        <v>4</v>
      </c>
      <c r="X690" s="2" t="str">
        <f>TEXT(SalesDataTable[[#This Row],[Order Date]],"mmm")</f>
        <v>Apr</v>
      </c>
    </row>
    <row r="691" spans="1:24" ht="15.6">
      <c r="A691" s="6">
        <v>2566</v>
      </c>
      <c r="B691" s="7">
        <v>46140</v>
      </c>
      <c r="C691" s="8">
        <f>YEAR(SalesDataTable[[#This Row],[Order Date]])</f>
        <v>2026</v>
      </c>
      <c r="D691" s="9" t="str">
        <f>"Q" &amp;ROUNDUP(MONTH(SalesDataTable[[#This Row],[Order Date]]),0)</f>
        <v>Q4</v>
      </c>
      <c r="E691" s="9">
        <f>MONTH(SalesDataTable[[#This Row],[Order Date]])</f>
        <v>4</v>
      </c>
      <c r="F691" s="8" t="str">
        <f>TEXT(SalesDataTable[[#This Row],[Order Date]],"mmm")</f>
        <v>Apr</v>
      </c>
      <c r="G691" s="8" t="s">
        <v>20</v>
      </c>
      <c r="H691" s="8" t="s">
        <v>47</v>
      </c>
      <c r="I691" s="8" t="s">
        <v>28</v>
      </c>
      <c r="J691" s="8" t="s">
        <v>3</v>
      </c>
      <c r="K691" s="8" t="s">
        <v>14</v>
      </c>
      <c r="L691" s="8" t="s">
        <v>32</v>
      </c>
      <c r="M691" s="3">
        <v>3</v>
      </c>
      <c r="N691" s="10">
        <v>47.28</v>
      </c>
      <c r="O691" s="11">
        <v>0.05</v>
      </c>
      <c r="P691" s="10">
        <v>18.52</v>
      </c>
      <c r="Q691" s="10">
        <f t="shared" si="40"/>
        <v>134.74799999999999</v>
      </c>
      <c r="R691" s="10">
        <f t="shared" si="41"/>
        <v>55.56</v>
      </c>
      <c r="S691" s="10">
        <f t="shared" si="42"/>
        <v>79.187999999999988</v>
      </c>
      <c r="T691" s="2">
        <f t="shared" si="43"/>
        <v>0.58767477068305274</v>
      </c>
      <c r="U691" s="3">
        <f>YEAR(SalesDataTable[[#This Row],[Order Date]])</f>
        <v>2026</v>
      </c>
      <c r="V691" s="2" t="str">
        <f>"Q"&amp;ROUNDUP(MONTH(SalesDataTable[[#This Row],[Order Date]])/3,0)</f>
        <v>Q2</v>
      </c>
      <c r="W691" s="3">
        <f>MONTH(SalesDataTable[[#This Row],[Order Date]])</f>
        <v>4</v>
      </c>
      <c r="X691" s="2" t="str">
        <f>TEXT(SalesDataTable[[#This Row],[Order Date]],"mmm")</f>
        <v>Apr</v>
      </c>
    </row>
    <row r="692" spans="1:24" ht="15.6">
      <c r="A692" s="6">
        <v>3105</v>
      </c>
      <c r="B692" s="7">
        <v>46140</v>
      </c>
      <c r="C692" s="8">
        <f>YEAR(SalesDataTable[[#This Row],[Order Date]])</f>
        <v>2026</v>
      </c>
      <c r="D692" s="9" t="str">
        <f>"Q" &amp;ROUNDUP(MONTH(SalesDataTable[[#This Row],[Order Date]]),0)</f>
        <v>Q4</v>
      </c>
      <c r="E692" s="9">
        <f>MONTH(SalesDataTable[[#This Row],[Order Date]])</f>
        <v>4</v>
      </c>
      <c r="F692" s="8" t="str">
        <f>TEXT(SalesDataTable[[#This Row],[Order Date]],"mmm")</f>
        <v>Apr</v>
      </c>
      <c r="G692" s="8" t="s">
        <v>20</v>
      </c>
      <c r="H692" s="8" t="s">
        <v>31</v>
      </c>
      <c r="I692" s="8" t="s">
        <v>2</v>
      </c>
      <c r="J692" s="8" t="s">
        <v>3</v>
      </c>
      <c r="K692" s="8" t="s">
        <v>34</v>
      </c>
      <c r="L692" s="8" t="s">
        <v>45</v>
      </c>
      <c r="M692" s="3">
        <v>4</v>
      </c>
      <c r="N692" s="10">
        <v>51.57</v>
      </c>
      <c r="O692" s="11">
        <v>0.1</v>
      </c>
      <c r="P692" s="10">
        <v>22.58</v>
      </c>
      <c r="Q692" s="10">
        <f t="shared" si="40"/>
        <v>185.65200000000002</v>
      </c>
      <c r="R692" s="10">
        <f t="shared" si="41"/>
        <v>90.32</v>
      </c>
      <c r="S692" s="10">
        <f t="shared" si="42"/>
        <v>95.332000000000022</v>
      </c>
      <c r="T692" s="2">
        <f t="shared" si="43"/>
        <v>0.51349837330058401</v>
      </c>
      <c r="U692" s="3">
        <f>YEAR(SalesDataTable[[#This Row],[Order Date]])</f>
        <v>2026</v>
      </c>
      <c r="V692" s="2" t="str">
        <f>"Q"&amp;ROUNDUP(MONTH(SalesDataTable[[#This Row],[Order Date]])/3,0)</f>
        <v>Q2</v>
      </c>
      <c r="W692" s="3">
        <f>MONTH(SalesDataTable[[#This Row],[Order Date]])</f>
        <v>4</v>
      </c>
      <c r="X692" s="2" t="str">
        <f>TEXT(SalesDataTable[[#This Row],[Order Date]],"mmm")</f>
        <v>Apr</v>
      </c>
    </row>
    <row r="693" spans="1:24" ht="15.6">
      <c r="A693" s="6">
        <v>3167</v>
      </c>
      <c r="B693" s="7">
        <v>46140</v>
      </c>
      <c r="C693" s="8">
        <f>YEAR(SalesDataTable[[#This Row],[Order Date]])</f>
        <v>2026</v>
      </c>
      <c r="D693" s="9" t="str">
        <f>"Q" &amp;ROUNDUP(MONTH(SalesDataTable[[#This Row],[Order Date]]),0)</f>
        <v>Q4</v>
      </c>
      <c r="E693" s="9">
        <f>MONTH(SalesDataTable[[#This Row],[Order Date]])</f>
        <v>4</v>
      </c>
      <c r="F693" s="8" t="str">
        <f>TEXT(SalesDataTable[[#This Row],[Order Date]],"mmm")</f>
        <v>Apr</v>
      </c>
      <c r="G693" s="8" t="s">
        <v>20</v>
      </c>
      <c r="H693" s="8" t="s">
        <v>33</v>
      </c>
      <c r="I693" s="8" t="s">
        <v>2</v>
      </c>
      <c r="J693" s="8" t="s">
        <v>16</v>
      </c>
      <c r="K693" s="8" t="s">
        <v>4</v>
      </c>
      <c r="L693" s="8" t="s">
        <v>22</v>
      </c>
      <c r="M693" s="3">
        <v>1</v>
      </c>
      <c r="N693" s="10">
        <v>51.61</v>
      </c>
      <c r="O693" s="11">
        <v>0</v>
      </c>
      <c r="P693" s="10">
        <v>23</v>
      </c>
      <c r="Q693" s="10">
        <f t="shared" si="40"/>
        <v>51.61</v>
      </c>
      <c r="R693" s="10">
        <f t="shared" si="41"/>
        <v>23</v>
      </c>
      <c r="S693" s="10">
        <f t="shared" si="42"/>
        <v>28.61</v>
      </c>
      <c r="T693" s="2">
        <f t="shared" si="43"/>
        <v>0.55434993218368533</v>
      </c>
      <c r="U693" s="3">
        <f>YEAR(SalesDataTable[[#This Row],[Order Date]])</f>
        <v>2026</v>
      </c>
      <c r="V693" s="2" t="str">
        <f>"Q"&amp;ROUNDUP(MONTH(SalesDataTable[[#This Row],[Order Date]])/3,0)</f>
        <v>Q2</v>
      </c>
      <c r="W693" s="3">
        <f>MONTH(SalesDataTable[[#This Row],[Order Date]])</f>
        <v>4</v>
      </c>
      <c r="X693" s="2" t="str">
        <f>TEXT(SalesDataTable[[#This Row],[Order Date]],"mmm")</f>
        <v>Apr</v>
      </c>
    </row>
    <row r="694" spans="1:24" ht="15.6">
      <c r="A694" s="6">
        <v>4396</v>
      </c>
      <c r="B694" s="7">
        <v>46140</v>
      </c>
      <c r="C694" s="8">
        <f>YEAR(SalesDataTable[[#This Row],[Order Date]])</f>
        <v>2026</v>
      </c>
      <c r="D694" s="9" t="str">
        <f>"Q" &amp;ROUNDUP(MONTH(SalesDataTable[[#This Row],[Order Date]]),0)</f>
        <v>Q4</v>
      </c>
      <c r="E694" s="9">
        <f>MONTH(SalesDataTable[[#This Row],[Order Date]])</f>
        <v>4</v>
      </c>
      <c r="F694" s="8" t="str">
        <f>TEXT(SalesDataTable[[#This Row],[Order Date]],"mmm")</f>
        <v>Apr</v>
      </c>
      <c r="G694" s="8" t="s">
        <v>0</v>
      </c>
      <c r="H694" s="8" t="s">
        <v>50</v>
      </c>
      <c r="I694" s="8" t="s">
        <v>19</v>
      </c>
      <c r="J694" s="8" t="s">
        <v>3</v>
      </c>
      <c r="K694" s="8" t="s">
        <v>34</v>
      </c>
      <c r="L694" s="8" t="s">
        <v>45</v>
      </c>
      <c r="M694" s="3">
        <v>1</v>
      </c>
      <c r="N694" s="10">
        <v>50.56</v>
      </c>
      <c r="O694" s="11">
        <v>0.05</v>
      </c>
      <c r="P694" s="10">
        <v>22.06</v>
      </c>
      <c r="Q694" s="10">
        <f t="shared" si="40"/>
        <v>48.031999999999996</v>
      </c>
      <c r="R694" s="10">
        <f t="shared" si="41"/>
        <v>22.06</v>
      </c>
      <c r="S694" s="10">
        <f t="shared" si="42"/>
        <v>25.971999999999998</v>
      </c>
      <c r="T694" s="2">
        <f t="shared" si="43"/>
        <v>0.54072285143237842</v>
      </c>
      <c r="U694" s="3">
        <f>YEAR(SalesDataTable[[#This Row],[Order Date]])</f>
        <v>2026</v>
      </c>
      <c r="V694" s="2" t="str">
        <f>"Q"&amp;ROUNDUP(MONTH(SalesDataTable[[#This Row],[Order Date]])/3,0)</f>
        <v>Q2</v>
      </c>
      <c r="W694" s="3">
        <f>MONTH(SalesDataTable[[#This Row],[Order Date]])</f>
        <v>4</v>
      </c>
      <c r="X694" s="2" t="str">
        <f>TEXT(SalesDataTable[[#This Row],[Order Date]],"mmm")</f>
        <v>Apr</v>
      </c>
    </row>
    <row r="695" spans="1:24" ht="15.6">
      <c r="A695" s="6">
        <v>4475</v>
      </c>
      <c r="B695" s="7">
        <v>46140</v>
      </c>
      <c r="C695" s="8">
        <f>YEAR(SalesDataTable[[#This Row],[Order Date]])</f>
        <v>2026</v>
      </c>
      <c r="D695" s="9" t="str">
        <f>"Q" &amp;ROUNDUP(MONTH(SalesDataTable[[#This Row],[Order Date]]),0)</f>
        <v>Q4</v>
      </c>
      <c r="E695" s="9">
        <f>MONTH(SalesDataTable[[#This Row],[Order Date]])</f>
        <v>4</v>
      </c>
      <c r="F695" s="8" t="str">
        <f>TEXT(SalesDataTable[[#This Row],[Order Date]],"mmm")</f>
        <v>Apr</v>
      </c>
      <c r="G695" s="8" t="s">
        <v>11</v>
      </c>
      <c r="H695" s="8" t="s">
        <v>25</v>
      </c>
      <c r="I695" s="8" t="s">
        <v>28</v>
      </c>
      <c r="J695" s="8" t="s">
        <v>16</v>
      </c>
      <c r="K695" s="8" t="s">
        <v>14</v>
      </c>
      <c r="L695" s="8" t="s">
        <v>48</v>
      </c>
      <c r="M695" s="3">
        <v>2</v>
      </c>
      <c r="N695" s="10">
        <v>165.74</v>
      </c>
      <c r="O695" s="11">
        <v>0</v>
      </c>
      <c r="P695" s="10">
        <v>87.73</v>
      </c>
      <c r="Q695" s="10">
        <f t="shared" si="40"/>
        <v>331.48</v>
      </c>
      <c r="R695" s="10">
        <f t="shared" si="41"/>
        <v>175.46</v>
      </c>
      <c r="S695" s="10">
        <f t="shared" si="42"/>
        <v>156.02000000000001</v>
      </c>
      <c r="T695" s="2">
        <f t="shared" si="43"/>
        <v>0.47067696391939184</v>
      </c>
      <c r="U695" s="3">
        <f>YEAR(SalesDataTable[[#This Row],[Order Date]])</f>
        <v>2026</v>
      </c>
      <c r="V695" s="2" t="str">
        <f>"Q"&amp;ROUNDUP(MONTH(SalesDataTable[[#This Row],[Order Date]])/3,0)</f>
        <v>Q2</v>
      </c>
      <c r="W695" s="3">
        <f>MONTH(SalesDataTable[[#This Row],[Order Date]])</f>
        <v>4</v>
      </c>
      <c r="X695" s="2" t="str">
        <f>TEXT(SalesDataTable[[#This Row],[Order Date]],"mmm")</f>
        <v>Apr</v>
      </c>
    </row>
    <row r="696" spans="1:24" ht="15.6">
      <c r="A696" s="6">
        <v>4482</v>
      </c>
      <c r="B696" s="7">
        <v>46140</v>
      </c>
      <c r="C696" s="8">
        <f>YEAR(SalesDataTable[[#This Row],[Order Date]])</f>
        <v>2026</v>
      </c>
      <c r="D696" s="9" t="str">
        <f>"Q" &amp;ROUNDUP(MONTH(SalesDataTable[[#This Row],[Order Date]]),0)</f>
        <v>Q4</v>
      </c>
      <c r="E696" s="9">
        <f>MONTH(SalesDataTable[[#This Row],[Order Date]])</f>
        <v>4</v>
      </c>
      <c r="F696" s="8" t="str">
        <f>TEXT(SalesDataTable[[#This Row],[Order Date]],"mmm")</f>
        <v>Apr</v>
      </c>
      <c r="G696" s="8" t="s">
        <v>11</v>
      </c>
      <c r="H696" s="8" t="s">
        <v>12</v>
      </c>
      <c r="I696" s="8" t="s">
        <v>2</v>
      </c>
      <c r="J696" s="8" t="s">
        <v>16</v>
      </c>
      <c r="K696" s="8" t="s">
        <v>34</v>
      </c>
      <c r="L696" s="8" t="s">
        <v>42</v>
      </c>
      <c r="M696" s="3">
        <v>3</v>
      </c>
      <c r="N696" s="10">
        <v>36.770000000000003</v>
      </c>
      <c r="O696" s="11">
        <v>0</v>
      </c>
      <c r="P696" s="10">
        <v>13.63</v>
      </c>
      <c r="Q696" s="10">
        <f t="shared" si="40"/>
        <v>110.31</v>
      </c>
      <c r="R696" s="10">
        <f t="shared" si="41"/>
        <v>40.89</v>
      </c>
      <c r="S696" s="10">
        <f t="shared" si="42"/>
        <v>69.42</v>
      </c>
      <c r="T696" s="2">
        <f t="shared" si="43"/>
        <v>0.62931737829752521</v>
      </c>
      <c r="U696" s="3">
        <f>YEAR(SalesDataTable[[#This Row],[Order Date]])</f>
        <v>2026</v>
      </c>
      <c r="V696" s="2" t="str">
        <f>"Q"&amp;ROUNDUP(MONTH(SalesDataTable[[#This Row],[Order Date]])/3,0)</f>
        <v>Q2</v>
      </c>
      <c r="W696" s="3">
        <f>MONTH(SalesDataTable[[#This Row],[Order Date]])</f>
        <v>4</v>
      </c>
      <c r="X696" s="2" t="str">
        <f>TEXT(SalesDataTable[[#This Row],[Order Date]],"mmm")</f>
        <v>Apr</v>
      </c>
    </row>
    <row r="697" spans="1:24" ht="15.6">
      <c r="A697" s="6">
        <v>5022</v>
      </c>
      <c r="B697" s="7">
        <v>46140</v>
      </c>
      <c r="C697" s="8">
        <f>YEAR(SalesDataTable[[#This Row],[Order Date]])</f>
        <v>2026</v>
      </c>
      <c r="D697" s="9" t="str">
        <f>"Q" &amp;ROUNDUP(MONTH(SalesDataTable[[#This Row],[Order Date]]),0)</f>
        <v>Q4</v>
      </c>
      <c r="E697" s="9">
        <f>MONTH(SalesDataTable[[#This Row],[Order Date]])</f>
        <v>4</v>
      </c>
      <c r="F697" s="8" t="str">
        <f>TEXT(SalesDataTable[[#This Row],[Order Date]],"mmm")</f>
        <v>Apr</v>
      </c>
      <c r="G697" s="8" t="s">
        <v>20</v>
      </c>
      <c r="H697" s="8" t="s">
        <v>31</v>
      </c>
      <c r="I697" s="8" t="s">
        <v>2</v>
      </c>
      <c r="J697" s="8" t="s">
        <v>16</v>
      </c>
      <c r="K697" s="8" t="s">
        <v>23</v>
      </c>
      <c r="L697" s="8" t="s">
        <v>29</v>
      </c>
      <c r="M697" s="3">
        <v>2</v>
      </c>
      <c r="N697" s="10">
        <v>196.37</v>
      </c>
      <c r="O697" s="11">
        <v>0</v>
      </c>
      <c r="P697" s="10">
        <v>101.73</v>
      </c>
      <c r="Q697" s="10">
        <f t="shared" si="40"/>
        <v>392.74</v>
      </c>
      <c r="R697" s="10">
        <f t="shared" si="41"/>
        <v>203.46</v>
      </c>
      <c r="S697" s="10">
        <f t="shared" si="42"/>
        <v>189.28</v>
      </c>
      <c r="T697" s="2">
        <f t="shared" si="43"/>
        <v>0.48194734429902736</v>
      </c>
      <c r="U697" s="3">
        <f>YEAR(SalesDataTable[[#This Row],[Order Date]])</f>
        <v>2026</v>
      </c>
      <c r="V697" s="2" t="str">
        <f>"Q"&amp;ROUNDUP(MONTH(SalesDataTable[[#This Row],[Order Date]])/3,0)</f>
        <v>Q2</v>
      </c>
      <c r="W697" s="3">
        <f>MONTH(SalesDataTable[[#This Row],[Order Date]])</f>
        <v>4</v>
      </c>
      <c r="X697" s="2" t="str">
        <f>TEXT(SalesDataTable[[#This Row],[Order Date]],"mmm")</f>
        <v>Apr</v>
      </c>
    </row>
    <row r="698" spans="1:24" ht="15.6">
      <c r="A698" s="6">
        <v>1304</v>
      </c>
      <c r="B698" s="7">
        <v>46141</v>
      </c>
      <c r="C698" s="8">
        <f>YEAR(SalesDataTable[[#This Row],[Order Date]])</f>
        <v>2026</v>
      </c>
      <c r="D698" s="9" t="str">
        <f>"Q" &amp;ROUNDUP(MONTH(SalesDataTable[[#This Row],[Order Date]]),0)</f>
        <v>Q4</v>
      </c>
      <c r="E698" s="9">
        <f>MONTH(SalesDataTable[[#This Row],[Order Date]])</f>
        <v>4</v>
      </c>
      <c r="F698" s="8" t="str">
        <f>TEXT(SalesDataTable[[#This Row],[Order Date]],"mmm")</f>
        <v>Apr</v>
      </c>
      <c r="G698" s="8" t="s">
        <v>0</v>
      </c>
      <c r="H698" s="8" t="s">
        <v>1</v>
      </c>
      <c r="I698" s="8" t="s">
        <v>28</v>
      </c>
      <c r="J698" s="8" t="s">
        <v>3</v>
      </c>
      <c r="K698" s="8" t="s">
        <v>14</v>
      </c>
      <c r="L698" s="8" t="s">
        <v>15</v>
      </c>
      <c r="M698" s="3">
        <v>2</v>
      </c>
      <c r="N698" s="10">
        <v>35.33</v>
      </c>
      <c r="O698" s="11">
        <v>0</v>
      </c>
      <c r="P698" s="10">
        <v>13.69</v>
      </c>
      <c r="Q698" s="10">
        <f t="shared" si="40"/>
        <v>70.66</v>
      </c>
      <c r="R698" s="10">
        <f t="shared" si="41"/>
        <v>27.38</v>
      </c>
      <c r="S698" s="10">
        <f t="shared" si="42"/>
        <v>43.28</v>
      </c>
      <c r="T698" s="2">
        <f t="shared" si="43"/>
        <v>0.61251061420888764</v>
      </c>
      <c r="U698" s="3">
        <f>YEAR(SalesDataTable[[#This Row],[Order Date]])</f>
        <v>2026</v>
      </c>
      <c r="V698" s="2" t="str">
        <f>"Q"&amp;ROUNDUP(MONTH(SalesDataTable[[#This Row],[Order Date]])/3,0)</f>
        <v>Q2</v>
      </c>
      <c r="W698" s="3">
        <f>MONTH(SalesDataTable[[#This Row],[Order Date]])</f>
        <v>4</v>
      </c>
      <c r="X698" s="2" t="str">
        <f>TEXT(SalesDataTable[[#This Row],[Order Date]],"mmm")</f>
        <v>Apr</v>
      </c>
    </row>
    <row r="699" spans="1:24" ht="15.6">
      <c r="A699" s="6">
        <v>3008</v>
      </c>
      <c r="B699" s="7">
        <v>46141</v>
      </c>
      <c r="C699" s="8">
        <f>YEAR(SalesDataTable[[#This Row],[Order Date]])</f>
        <v>2026</v>
      </c>
      <c r="D699" s="9" t="str">
        <f>"Q" &amp;ROUNDUP(MONTH(SalesDataTable[[#This Row],[Order Date]]),0)</f>
        <v>Q4</v>
      </c>
      <c r="E699" s="9">
        <f>MONTH(SalesDataTable[[#This Row],[Order Date]])</f>
        <v>4</v>
      </c>
      <c r="F699" s="8" t="str">
        <f>TEXT(SalesDataTable[[#This Row],[Order Date]],"mmm")</f>
        <v>Apr</v>
      </c>
      <c r="G699" s="8" t="s">
        <v>11</v>
      </c>
      <c r="H699" s="8" t="s">
        <v>12</v>
      </c>
      <c r="I699" s="8" t="s">
        <v>8</v>
      </c>
      <c r="J699" s="8" t="s">
        <v>16</v>
      </c>
      <c r="K699" s="8" t="s">
        <v>14</v>
      </c>
      <c r="L699" s="8" t="s">
        <v>32</v>
      </c>
      <c r="M699" s="3">
        <v>4</v>
      </c>
      <c r="N699" s="10">
        <v>46.43</v>
      </c>
      <c r="O699" s="11">
        <v>0.1</v>
      </c>
      <c r="P699" s="10">
        <v>18.04</v>
      </c>
      <c r="Q699" s="10">
        <f t="shared" si="40"/>
        <v>167.148</v>
      </c>
      <c r="R699" s="10">
        <f t="shared" si="41"/>
        <v>72.16</v>
      </c>
      <c r="S699" s="10">
        <f t="shared" si="42"/>
        <v>94.988</v>
      </c>
      <c r="T699" s="2">
        <f t="shared" si="43"/>
        <v>0.56828678775695796</v>
      </c>
      <c r="U699" s="3">
        <f>YEAR(SalesDataTable[[#This Row],[Order Date]])</f>
        <v>2026</v>
      </c>
      <c r="V699" s="2" t="str">
        <f>"Q"&amp;ROUNDUP(MONTH(SalesDataTable[[#This Row],[Order Date]])/3,0)</f>
        <v>Q2</v>
      </c>
      <c r="W699" s="3">
        <f>MONTH(SalesDataTable[[#This Row],[Order Date]])</f>
        <v>4</v>
      </c>
      <c r="X699" s="2" t="str">
        <f>TEXT(SalesDataTable[[#This Row],[Order Date]],"mmm")</f>
        <v>Apr</v>
      </c>
    </row>
    <row r="700" spans="1:24" ht="15.6">
      <c r="A700" s="6">
        <v>4140</v>
      </c>
      <c r="B700" s="7">
        <v>46141</v>
      </c>
      <c r="C700" s="8">
        <f>YEAR(SalesDataTable[[#This Row],[Order Date]])</f>
        <v>2026</v>
      </c>
      <c r="D700" s="9" t="str">
        <f>"Q" &amp;ROUNDUP(MONTH(SalesDataTable[[#This Row],[Order Date]]),0)</f>
        <v>Q4</v>
      </c>
      <c r="E700" s="9">
        <f>MONTH(SalesDataTable[[#This Row],[Order Date]])</f>
        <v>4</v>
      </c>
      <c r="F700" s="8" t="str">
        <f>TEXT(SalesDataTable[[#This Row],[Order Date]],"mmm")</f>
        <v>Apr</v>
      </c>
      <c r="G700" s="8" t="s">
        <v>20</v>
      </c>
      <c r="H700" s="8" t="s">
        <v>31</v>
      </c>
      <c r="I700" s="8" t="s">
        <v>28</v>
      </c>
      <c r="J700" s="8" t="s">
        <v>13</v>
      </c>
      <c r="K700" s="8" t="s">
        <v>34</v>
      </c>
      <c r="L700" s="8" t="s">
        <v>38</v>
      </c>
      <c r="M700" s="3">
        <v>1</v>
      </c>
      <c r="N700" s="10">
        <v>125.25</v>
      </c>
      <c r="O700" s="11">
        <v>0</v>
      </c>
      <c r="P700" s="10">
        <v>70.88</v>
      </c>
      <c r="Q700" s="10">
        <f t="shared" si="40"/>
        <v>125.25</v>
      </c>
      <c r="R700" s="10">
        <f t="shared" si="41"/>
        <v>70.88</v>
      </c>
      <c r="S700" s="10">
        <f t="shared" si="42"/>
        <v>54.370000000000005</v>
      </c>
      <c r="T700" s="2">
        <f t="shared" si="43"/>
        <v>0.43409181636726552</v>
      </c>
      <c r="U700" s="3">
        <f>YEAR(SalesDataTable[[#This Row],[Order Date]])</f>
        <v>2026</v>
      </c>
      <c r="V700" s="2" t="str">
        <f>"Q"&amp;ROUNDUP(MONTH(SalesDataTable[[#This Row],[Order Date]])/3,0)</f>
        <v>Q2</v>
      </c>
      <c r="W700" s="3">
        <f>MONTH(SalesDataTable[[#This Row],[Order Date]])</f>
        <v>4</v>
      </c>
      <c r="X700" s="2" t="str">
        <f>TEXT(SalesDataTable[[#This Row],[Order Date]],"mmm")</f>
        <v>Apr</v>
      </c>
    </row>
    <row r="701" spans="1:24" ht="15.6">
      <c r="A701" s="6">
        <v>4151</v>
      </c>
      <c r="B701" s="7">
        <v>46141</v>
      </c>
      <c r="C701" s="8">
        <f>YEAR(SalesDataTable[[#This Row],[Order Date]])</f>
        <v>2026</v>
      </c>
      <c r="D701" s="9" t="str">
        <f>"Q" &amp;ROUNDUP(MONTH(SalesDataTable[[#This Row],[Order Date]]),0)</f>
        <v>Q4</v>
      </c>
      <c r="E701" s="9">
        <f>MONTH(SalesDataTable[[#This Row],[Order Date]])</f>
        <v>4</v>
      </c>
      <c r="F701" s="8" t="str">
        <f>TEXT(SalesDataTable[[#This Row],[Order Date]],"mmm")</f>
        <v>Apr</v>
      </c>
      <c r="G701" s="8" t="s">
        <v>6</v>
      </c>
      <c r="H701" s="8" t="s">
        <v>49</v>
      </c>
      <c r="I701" s="8" t="s">
        <v>2</v>
      </c>
      <c r="J701" s="8" t="s">
        <v>3</v>
      </c>
      <c r="K701" s="8" t="s">
        <v>23</v>
      </c>
      <c r="L701" s="8" t="s">
        <v>24</v>
      </c>
      <c r="M701" s="3">
        <v>1</v>
      </c>
      <c r="N701" s="10">
        <v>341.98</v>
      </c>
      <c r="O701" s="11">
        <v>0</v>
      </c>
      <c r="P701" s="10">
        <v>192.43</v>
      </c>
      <c r="Q701" s="10">
        <f t="shared" si="40"/>
        <v>341.98</v>
      </c>
      <c r="R701" s="10">
        <f t="shared" si="41"/>
        <v>192.43</v>
      </c>
      <c r="S701" s="10">
        <f t="shared" si="42"/>
        <v>149.55000000000001</v>
      </c>
      <c r="T701" s="2">
        <f t="shared" si="43"/>
        <v>0.43730627522077314</v>
      </c>
      <c r="U701" s="3">
        <f>YEAR(SalesDataTable[[#This Row],[Order Date]])</f>
        <v>2026</v>
      </c>
      <c r="V701" s="2" t="str">
        <f>"Q"&amp;ROUNDUP(MONTH(SalesDataTable[[#This Row],[Order Date]])/3,0)</f>
        <v>Q2</v>
      </c>
      <c r="W701" s="3">
        <f>MONTH(SalesDataTable[[#This Row],[Order Date]])</f>
        <v>4</v>
      </c>
      <c r="X701" s="2" t="str">
        <f>TEXT(SalesDataTable[[#This Row],[Order Date]],"mmm")</f>
        <v>Apr</v>
      </c>
    </row>
    <row r="702" spans="1:24" ht="15.6">
      <c r="A702" s="6">
        <v>4650</v>
      </c>
      <c r="B702" s="7">
        <v>46141</v>
      </c>
      <c r="C702" s="8">
        <f>YEAR(SalesDataTable[[#This Row],[Order Date]])</f>
        <v>2026</v>
      </c>
      <c r="D702" s="9" t="str">
        <f>"Q" &amp;ROUNDUP(MONTH(SalesDataTable[[#This Row],[Order Date]]),0)</f>
        <v>Q4</v>
      </c>
      <c r="E702" s="9">
        <f>MONTH(SalesDataTable[[#This Row],[Order Date]])</f>
        <v>4</v>
      </c>
      <c r="F702" s="8" t="str">
        <f>TEXT(SalesDataTable[[#This Row],[Order Date]],"mmm")</f>
        <v>Apr</v>
      </c>
      <c r="G702" s="8" t="s">
        <v>6</v>
      </c>
      <c r="H702" s="8" t="s">
        <v>27</v>
      </c>
      <c r="I702" s="8" t="s">
        <v>28</v>
      </c>
      <c r="J702" s="8" t="s">
        <v>16</v>
      </c>
      <c r="K702" s="8" t="s">
        <v>34</v>
      </c>
      <c r="L702" s="8" t="s">
        <v>35</v>
      </c>
      <c r="M702" s="3">
        <v>1</v>
      </c>
      <c r="N702" s="10">
        <v>40.04</v>
      </c>
      <c r="O702" s="11">
        <v>0</v>
      </c>
      <c r="P702" s="10">
        <v>14.72</v>
      </c>
      <c r="Q702" s="10">
        <f t="shared" si="40"/>
        <v>40.04</v>
      </c>
      <c r="R702" s="10">
        <f t="shared" si="41"/>
        <v>14.72</v>
      </c>
      <c r="S702" s="10">
        <f t="shared" si="42"/>
        <v>25.32</v>
      </c>
      <c r="T702" s="2">
        <f t="shared" si="43"/>
        <v>0.63236763236763238</v>
      </c>
      <c r="U702" s="3">
        <f>YEAR(SalesDataTable[[#This Row],[Order Date]])</f>
        <v>2026</v>
      </c>
      <c r="V702" s="2" t="str">
        <f>"Q"&amp;ROUNDUP(MONTH(SalesDataTable[[#This Row],[Order Date]])/3,0)</f>
        <v>Q2</v>
      </c>
      <c r="W702" s="3">
        <f>MONTH(SalesDataTable[[#This Row],[Order Date]])</f>
        <v>4</v>
      </c>
      <c r="X702" s="2" t="str">
        <f>TEXT(SalesDataTable[[#This Row],[Order Date]],"mmm")</f>
        <v>Apr</v>
      </c>
    </row>
    <row r="703" spans="1:24" ht="15.6">
      <c r="A703" s="6">
        <v>4897</v>
      </c>
      <c r="B703" s="7">
        <v>46141</v>
      </c>
      <c r="C703" s="8">
        <f>YEAR(SalesDataTable[[#This Row],[Order Date]])</f>
        <v>2026</v>
      </c>
      <c r="D703" s="9" t="str">
        <f>"Q" &amp;ROUNDUP(MONTH(SalesDataTable[[#This Row],[Order Date]]),0)</f>
        <v>Q4</v>
      </c>
      <c r="E703" s="9">
        <f>MONTH(SalesDataTable[[#This Row],[Order Date]])</f>
        <v>4</v>
      </c>
      <c r="F703" s="8" t="str">
        <f>TEXT(SalesDataTable[[#This Row],[Order Date]],"mmm")</f>
        <v>Apr</v>
      </c>
      <c r="G703" s="8" t="s">
        <v>20</v>
      </c>
      <c r="H703" s="8" t="s">
        <v>47</v>
      </c>
      <c r="I703" s="8" t="s">
        <v>2</v>
      </c>
      <c r="J703" s="8" t="s">
        <v>3</v>
      </c>
      <c r="K703" s="8" t="s">
        <v>4</v>
      </c>
      <c r="L703" s="8" t="s">
        <v>26</v>
      </c>
      <c r="M703" s="3">
        <v>3</v>
      </c>
      <c r="N703" s="10">
        <v>40.47</v>
      </c>
      <c r="O703" s="11">
        <v>0.05</v>
      </c>
      <c r="P703" s="10">
        <v>17.14</v>
      </c>
      <c r="Q703" s="10">
        <f t="shared" si="40"/>
        <v>115.33949999999999</v>
      </c>
      <c r="R703" s="10">
        <f t="shared" si="41"/>
        <v>51.42</v>
      </c>
      <c r="S703" s="10">
        <f t="shared" si="42"/>
        <v>63.919499999999985</v>
      </c>
      <c r="T703" s="2">
        <f t="shared" si="43"/>
        <v>0.5541856866034619</v>
      </c>
      <c r="U703" s="3">
        <f>YEAR(SalesDataTable[[#This Row],[Order Date]])</f>
        <v>2026</v>
      </c>
      <c r="V703" s="2" t="str">
        <f>"Q"&amp;ROUNDUP(MONTH(SalesDataTable[[#This Row],[Order Date]])/3,0)</f>
        <v>Q2</v>
      </c>
      <c r="W703" s="3">
        <f>MONTH(SalesDataTable[[#This Row],[Order Date]])</f>
        <v>4</v>
      </c>
      <c r="X703" s="2" t="str">
        <f>TEXT(SalesDataTable[[#This Row],[Order Date]],"mmm")</f>
        <v>Apr</v>
      </c>
    </row>
    <row r="704" spans="1:24" ht="15.6">
      <c r="A704" s="6">
        <v>792</v>
      </c>
      <c r="B704" s="7">
        <v>46142</v>
      </c>
      <c r="C704" s="8">
        <f>YEAR(SalesDataTable[[#This Row],[Order Date]])</f>
        <v>2026</v>
      </c>
      <c r="D704" s="9" t="str">
        <f>"Q" &amp;ROUNDUP(MONTH(SalesDataTable[[#This Row],[Order Date]]),0)</f>
        <v>Q4</v>
      </c>
      <c r="E704" s="9">
        <f>MONTH(SalesDataTable[[#This Row],[Order Date]])</f>
        <v>4</v>
      </c>
      <c r="F704" s="8" t="str">
        <f>TEXT(SalesDataTable[[#This Row],[Order Date]],"mmm")</f>
        <v>Apr</v>
      </c>
      <c r="G704" s="8" t="s">
        <v>20</v>
      </c>
      <c r="H704" s="8" t="s">
        <v>33</v>
      </c>
      <c r="I704" s="8" t="s">
        <v>8</v>
      </c>
      <c r="J704" s="8" t="s">
        <v>3</v>
      </c>
      <c r="K704" s="8" t="s">
        <v>23</v>
      </c>
      <c r="L704" s="8" t="s">
        <v>40</v>
      </c>
      <c r="M704" s="3">
        <v>6</v>
      </c>
      <c r="N704" s="10">
        <v>83.7</v>
      </c>
      <c r="O704" s="11">
        <v>0.2</v>
      </c>
      <c r="P704" s="10">
        <v>38.58</v>
      </c>
      <c r="Q704" s="10">
        <f t="shared" si="40"/>
        <v>401.76000000000005</v>
      </c>
      <c r="R704" s="10">
        <f t="shared" si="41"/>
        <v>231.48</v>
      </c>
      <c r="S704" s="10">
        <f t="shared" si="42"/>
        <v>170.28000000000006</v>
      </c>
      <c r="T704" s="2">
        <f t="shared" si="43"/>
        <v>0.42383512544802876</v>
      </c>
      <c r="U704" s="3">
        <f>YEAR(SalesDataTable[[#This Row],[Order Date]])</f>
        <v>2026</v>
      </c>
      <c r="V704" s="2" t="str">
        <f>"Q"&amp;ROUNDUP(MONTH(SalesDataTable[[#This Row],[Order Date]])/3,0)</f>
        <v>Q2</v>
      </c>
      <c r="W704" s="3">
        <f>MONTH(SalesDataTable[[#This Row],[Order Date]])</f>
        <v>4</v>
      </c>
      <c r="X704" s="2" t="str">
        <f>TEXT(SalesDataTable[[#This Row],[Order Date]],"mmm")</f>
        <v>Apr</v>
      </c>
    </row>
    <row r="705" spans="1:24" ht="15.6">
      <c r="A705" s="6">
        <v>1796</v>
      </c>
      <c r="B705" s="7">
        <v>46142</v>
      </c>
      <c r="C705" s="8">
        <f>YEAR(SalesDataTable[[#This Row],[Order Date]])</f>
        <v>2026</v>
      </c>
      <c r="D705" s="9" t="str">
        <f>"Q" &amp;ROUNDUP(MONTH(SalesDataTable[[#This Row],[Order Date]]),0)</f>
        <v>Q4</v>
      </c>
      <c r="E705" s="9">
        <f>MONTH(SalesDataTable[[#This Row],[Order Date]])</f>
        <v>4</v>
      </c>
      <c r="F705" s="8" t="str">
        <f>TEXT(SalesDataTable[[#This Row],[Order Date]],"mmm")</f>
        <v>Apr</v>
      </c>
      <c r="G705" s="8" t="s">
        <v>0</v>
      </c>
      <c r="H705" s="8" t="s">
        <v>50</v>
      </c>
      <c r="I705" s="8" t="s">
        <v>2</v>
      </c>
      <c r="J705" s="8" t="s">
        <v>3</v>
      </c>
      <c r="K705" s="8" t="s">
        <v>23</v>
      </c>
      <c r="L705" s="8" t="s">
        <v>40</v>
      </c>
      <c r="M705" s="3">
        <v>4</v>
      </c>
      <c r="N705" s="10">
        <v>83.27</v>
      </c>
      <c r="O705" s="11">
        <v>0</v>
      </c>
      <c r="P705" s="10">
        <v>39.979999999999997</v>
      </c>
      <c r="Q705" s="10">
        <f t="shared" si="40"/>
        <v>333.08</v>
      </c>
      <c r="R705" s="10">
        <f t="shared" si="41"/>
        <v>159.91999999999999</v>
      </c>
      <c r="S705" s="10">
        <f t="shared" si="42"/>
        <v>173.16</v>
      </c>
      <c r="T705" s="2">
        <f t="shared" si="43"/>
        <v>0.51987510507986068</v>
      </c>
      <c r="U705" s="3">
        <f>YEAR(SalesDataTable[[#This Row],[Order Date]])</f>
        <v>2026</v>
      </c>
      <c r="V705" s="2" t="str">
        <f>"Q"&amp;ROUNDUP(MONTH(SalesDataTable[[#This Row],[Order Date]])/3,0)</f>
        <v>Q2</v>
      </c>
      <c r="W705" s="3">
        <f>MONTH(SalesDataTable[[#This Row],[Order Date]])</f>
        <v>4</v>
      </c>
      <c r="X705" s="2" t="str">
        <f>TEXT(SalesDataTable[[#This Row],[Order Date]],"mmm")</f>
        <v>Apr</v>
      </c>
    </row>
    <row r="706" spans="1:24" ht="15.6">
      <c r="A706" s="6">
        <v>3222</v>
      </c>
      <c r="B706" s="7">
        <v>46142</v>
      </c>
      <c r="C706" s="8">
        <f>YEAR(SalesDataTable[[#This Row],[Order Date]])</f>
        <v>2026</v>
      </c>
      <c r="D706" s="9" t="str">
        <f>"Q" &amp;ROUNDUP(MONTH(SalesDataTable[[#This Row],[Order Date]]),0)</f>
        <v>Q4</v>
      </c>
      <c r="E706" s="9">
        <f>MONTH(SalesDataTable[[#This Row],[Order Date]])</f>
        <v>4</v>
      </c>
      <c r="F706" s="8" t="str">
        <f>TEXT(SalesDataTable[[#This Row],[Order Date]],"mmm")</f>
        <v>Apr</v>
      </c>
      <c r="G706" s="8" t="s">
        <v>11</v>
      </c>
      <c r="H706" s="8" t="s">
        <v>52</v>
      </c>
      <c r="I706" s="8" t="s">
        <v>8</v>
      </c>
      <c r="J706" s="8" t="s">
        <v>16</v>
      </c>
      <c r="K706" s="8" t="s">
        <v>23</v>
      </c>
      <c r="L706" s="8" t="s">
        <v>51</v>
      </c>
      <c r="M706" s="3">
        <v>3</v>
      </c>
      <c r="N706" s="10">
        <v>126.03</v>
      </c>
      <c r="O706" s="11">
        <v>0.1</v>
      </c>
      <c r="P706" s="10">
        <v>61.75</v>
      </c>
      <c r="Q706" s="10">
        <f t="shared" ref="Q706:Q769" si="44">M706*N706*(1-O706)</f>
        <v>340.28100000000006</v>
      </c>
      <c r="R706" s="10">
        <f t="shared" ref="R706:R769" si="45">M706*P706</f>
        <v>185.25</v>
      </c>
      <c r="S706" s="10">
        <f t="shared" ref="S706:S769" si="46">Q706-R706</f>
        <v>155.03100000000006</v>
      </c>
      <c r="T706" s="2">
        <f t="shared" ref="T706:T769" si="47">IFERROR(S706/Q706,0)</f>
        <v>0.45559699189787273</v>
      </c>
      <c r="U706" s="3">
        <f>YEAR(SalesDataTable[[#This Row],[Order Date]])</f>
        <v>2026</v>
      </c>
      <c r="V706" s="2" t="str">
        <f>"Q"&amp;ROUNDUP(MONTH(SalesDataTable[[#This Row],[Order Date]])/3,0)</f>
        <v>Q2</v>
      </c>
      <c r="W706" s="3">
        <f>MONTH(SalesDataTable[[#This Row],[Order Date]])</f>
        <v>4</v>
      </c>
      <c r="X706" s="2" t="str">
        <f>TEXT(SalesDataTable[[#This Row],[Order Date]],"mmm")</f>
        <v>Apr</v>
      </c>
    </row>
    <row r="707" spans="1:24" ht="15.6">
      <c r="A707" s="6">
        <v>3237</v>
      </c>
      <c r="B707" s="7">
        <v>46142</v>
      </c>
      <c r="C707" s="8">
        <f>YEAR(SalesDataTable[[#This Row],[Order Date]])</f>
        <v>2026</v>
      </c>
      <c r="D707" s="9" t="str">
        <f>"Q" &amp;ROUNDUP(MONTH(SalesDataTable[[#This Row],[Order Date]]),0)</f>
        <v>Q4</v>
      </c>
      <c r="E707" s="9">
        <f>MONTH(SalesDataTable[[#This Row],[Order Date]])</f>
        <v>4</v>
      </c>
      <c r="F707" s="8" t="str">
        <f>TEXT(SalesDataTable[[#This Row],[Order Date]],"mmm")</f>
        <v>Apr</v>
      </c>
      <c r="G707" s="8" t="s">
        <v>6</v>
      </c>
      <c r="H707" s="8" t="s">
        <v>49</v>
      </c>
      <c r="I707" s="8" t="s">
        <v>2</v>
      </c>
      <c r="J707" s="8" t="s">
        <v>13</v>
      </c>
      <c r="K707" s="8" t="s">
        <v>23</v>
      </c>
      <c r="L707" s="8" t="s">
        <v>51</v>
      </c>
      <c r="M707" s="3">
        <v>1</v>
      </c>
      <c r="N707" s="10">
        <v>122.86</v>
      </c>
      <c r="O707" s="11">
        <v>0.05</v>
      </c>
      <c r="P707" s="10">
        <v>59.22</v>
      </c>
      <c r="Q707" s="10">
        <f t="shared" si="44"/>
        <v>116.717</v>
      </c>
      <c r="R707" s="10">
        <f t="shared" si="45"/>
        <v>59.22</v>
      </c>
      <c r="S707" s="10">
        <f t="shared" si="46"/>
        <v>57.497</v>
      </c>
      <c r="T707" s="2">
        <f t="shared" si="47"/>
        <v>0.49261889870370212</v>
      </c>
      <c r="U707" s="3">
        <f>YEAR(SalesDataTable[[#This Row],[Order Date]])</f>
        <v>2026</v>
      </c>
      <c r="V707" s="2" t="str">
        <f>"Q"&amp;ROUNDUP(MONTH(SalesDataTable[[#This Row],[Order Date]])/3,0)</f>
        <v>Q2</v>
      </c>
      <c r="W707" s="3">
        <f>MONTH(SalesDataTable[[#This Row],[Order Date]])</f>
        <v>4</v>
      </c>
      <c r="X707" s="2" t="str">
        <f>TEXT(SalesDataTable[[#This Row],[Order Date]],"mmm")</f>
        <v>Apr</v>
      </c>
    </row>
    <row r="708" spans="1:24" ht="15.6">
      <c r="A708" s="6">
        <v>3695</v>
      </c>
      <c r="B708" s="7">
        <v>46142</v>
      </c>
      <c r="C708" s="8">
        <f>YEAR(SalesDataTable[[#This Row],[Order Date]])</f>
        <v>2026</v>
      </c>
      <c r="D708" s="9" t="str">
        <f>"Q" &amp;ROUNDUP(MONTH(SalesDataTable[[#This Row],[Order Date]]),0)</f>
        <v>Q4</v>
      </c>
      <c r="E708" s="9">
        <f>MONTH(SalesDataTable[[#This Row],[Order Date]])</f>
        <v>4</v>
      </c>
      <c r="F708" s="8" t="str">
        <f>TEXT(SalesDataTable[[#This Row],[Order Date]],"mmm")</f>
        <v>Apr</v>
      </c>
      <c r="G708" s="8" t="s">
        <v>11</v>
      </c>
      <c r="H708" s="8" t="s">
        <v>12</v>
      </c>
      <c r="I708" s="8" t="s">
        <v>2</v>
      </c>
      <c r="J708" s="8" t="s">
        <v>13</v>
      </c>
      <c r="K708" s="8" t="s">
        <v>4</v>
      </c>
      <c r="L708" s="8" t="s">
        <v>26</v>
      </c>
      <c r="M708" s="3">
        <v>1</v>
      </c>
      <c r="N708" s="10">
        <v>39.44</v>
      </c>
      <c r="O708" s="11">
        <v>0.1</v>
      </c>
      <c r="P708" s="10">
        <v>16.63</v>
      </c>
      <c r="Q708" s="10">
        <f t="shared" si="44"/>
        <v>35.496000000000002</v>
      </c>
      <c r="R708" s="10">
        <f t="shared" si="45"/>
        <v>16.63</v>
      </c>
      <c r="S708" s="10">
        <f t="shared" si="46"/>
        <v>18.866000000000003</v>
      </c>
      <c r="T708" s="2">
        <f t="shared" si="47"/>
        <v>0.53149650664863657</v>
      </c>
      <c r="U708" s="3">
        <f>YEAR(SalesDataTable[[#This Row],[Order Date]])</f>
        <v>2026</v>
      </c>
      <c r="V708" s="2" t="str">
        <f>"Q"&amp;ROUNDUP(MONTH(SalesDataTable[[#This Row],[Order Date]])/3,0)</f>
        <v>Q2</v>
      </c>
      <c r="W708" s="3">
        <f>MONTH(SalesDataTable[[#This Row],[Order Date]])</f>
        <v>4</v>
      </c>
      <c r="X708" s="2" t="str">
        <f>TEXT(SalesDataTable[[#This Row],[Order Date]],"mmm")</f>
        <v>Apr</v>
      </c>
    </row>
    <row r="709" spans="1:24" ht="15.6">
      <c r="A709" s="6">
        <v>5148</v>
      </c>
      <c r="B709" s="7">
        <v>46142</v>
      </c>
      <c r="C709" s="8">
        <f>YEAR(SalesDataTable[[#This Row],[Order Date]])</f>
        <v>2026</v>
      </c>
      <c r="D709" s="9" t="str">
        <f>"Q" &amp;ROUNDUP(MONTH(SalesDataTable[[#This Row],[Order Date]]),0)</f>
        <v>Q4</v>
      </c>
      <c r="E709" s="9">
        <f>MONTH(SalesDataTable[[#This Row],[Order Date]])</f>
        <v>4</v>
      </c>
      <c r="F709" s="8" t="str">
        <f>TEXT(SalesDataTable[[#This Row],[Order Date]],"mmm")</f>
        <v>Apr</v>
      </c>
      <c r="G709" s="8" t="s">
        <v>11</v>
      </c>
      <c r="H709" s="8" t="s">
        <v>39</v>
      </c>
      <c r="I709" s="8" t="s">
        <v>2</v>
      </c>
      <c r="J709" s="8" t="s">
        <v>3</v>
      </c>
      <c r="K709" s="8" t="s">
        <v>14</v>
      </c>
      <c r="L709" s="8" t="s">
        <v>44</v>
      </c>
      <c r="M709" s="3">
        <v>1</v>
      </c>
      <c r="N709" s="10">
        <v>130.34</v>
      </c>
      <c r="O709" s="11">
        <v>0.1</v>
      </c>
      <c r="P709" s="10">
        <v>66.680000000000007</v>
      </c>
      <c r="Q709" s="10">
        <f t="shared" si="44"/>
        <v>117.30600000000001</v>
      </c>
      <c r="R709" s="10">
        <f t="shared" si="45"/>
        <v>66.680000000000007</v>
      </c>
      <c r="S709" s="10">
        <f t="shared" si="46"/>
        <v>50.626000000000005</v>
      </c>
      <c r="T709" s="2">
        <f t="shared" si="47"/>
        <v>0.43157212759790631</v>
      </c>
      <c r="U709" s="3">
        <f>YEAR(SalesDataTable[[#This Row],[Order Date]])</f>
        <v>2026</v>
      </c>
      <c r="V709" s="2" t="str">
        <f>"Q"&amp;ROUNDUP(MONTH(SalesDataTable[[#This Row],[Order Date]])/3,0)</f>
        <v>Q2</v>
      </c>
      <c r="W709" s="3">
        <f>MONTH(SalesDataTable[[#This Row],[Order Date]])</f>
        <v>4</v>
      </c>
      <c r="X709" s="2" t="str">
        <f>TEXT(SalesDataTable[[#This Row],[Order Date]],"mmm")</f>
        <v>Apr</v>
      </c>
    </row>
    <row r="710" spans="1:24" ht="15.6">
      <c r="A710" s="6">
        <v>534</v>
      </c>
      <c r="B710" s="7">
        <v>46143</v>
      </c>
      <c r="C710" s="8">
        <f>YEAR(SalesDataTable[[#This Row],[Order Date]])</f>
        <v>2026</v>
      </c>
      <c r="D710" s="9" t="str">
        <f>"Q" &amp;ROUNDUP(MONTH(SalesDataTable[[#This Row],[Order Date]]),0)</f>
        <v>Q5</v>
      </c>
      <c r="E710" s="9">
        <f>MONTH(SalesDataTable[[#This Row],[Order Date]])</f>
        <v>5</v>
      </c>
      <c r="F710" s="8" t="str">
        <f>TEXT(SalesDataTable[[#This Row],[Order Date]],"mmm")</f>
        <v>May</v>
      </c>
      <c r="G710" s="8" t="s">
        <v>6</v>
      </c>
      <c r="H710" s="8" t="s">
        <v>43</v>
      </c>
      <c r="I710" s="8" t="s">
        <v>2</v>
      </c>
      <c r="J710" s="8" t="s">
        <v>16</v>
      </c>
      <c r="K710" s="8" t="s">
        <v>9</v>
      </c>
      <c r="L710" s="8" t="s">
        <v>37</v>
      </c>
      <c r="M710" s="3">
        <v>1</v>
      </c>
      <c r="N710" s="10">
        <v>154.86000000000001</v>
      </c>
      <c r="O710" s="11">
        <v>0</v>
      </c>
      <c r="P710" s="10">
        <v>78.37</v>
      </c>
      <c r="Q710" s="10">
        <f t="shared" si="44"/>
        <v>154.86000000000001</v>
      </c>
      <c r="R710" s="10">
        <f t="shared" si="45"/>
        <v>78.37</v>
      </c>
      <c r="S710" s="10">
        <f t="shared" si="46"/>
        <v>76.490000000000009</v>
      </c>
      <c r="T710" s="2">
        <f t="shared" si="47"/>
        <v>0.49393000129148912</v>
      </c>
      <c r="U710" s="3">
        <f>YEAR(SalesDataTable[[#This Row],[Order Date]])</f>
        <v>2026</v>
      </c>
      <c r="V710" s="2" t="str">
        <f>"Q"&amp;ROUNDUP(MONTH(SalesDataTable[[#This Row],[Order Date]])/3,0)</f>
        <v>Q2</v>
      </c>
      <c r="W710" s="3">
        <f>MONTH(SalesDataTable[[#This Row],[Order Date]])</f>
        <v>5</v>
      </c>
      <c r="X710" s="2" t="str">
        <f>TEXT(SalesDataTable[[#This Row],[Order Date]],"mmm")</f>
        <v>May</v>
      </c>
    </row>
    <row r="711" spans="1:24" ht="15.6">
      <c r="A711" s="6">
        <v>551</v>
      </c>
      <c r="B711" s="7">
        <v>46143</v>
      </c>
      <c r="C711" s="8">
        <f>YEAR(SalesDataTable[[#This Row],[Order Date]])</f>
        <v>2026</v>
      </c>
      <c r="D711" s="9" t="str">
        <f>"Q" &amp;ROUNDUP(MONTH(SalesDataTable[[#This Row],[Order Date]]),0)</f>
        <v>Q5</v>
      </c>
      <c r="E711" s="9">
        <f>MONTH(SalesDataTable[[#This Row],[Order Date]])</f>
        <v>5</v>
      </c>
      <c r="F711" s="8" t="str">
        <f>TEXT(SalesDataTable[[#This Row],[Order Date]],"mmm")</f>
        <v>May</v>
      </c>
      <c r="G711" s="8" t="s">
        <v>20</v>
      </c>
      <c r="H711" s="8" t="s">
        <v>33</v>
      </c>
      <c r="I711" s="8" t="s">
        <v>19</v>
      </c>
      <c r="J711" s="8" t="s">
        <v>3</v>
      </c>
      <c r="K711" s="8" t="s">
        <v>4</v>
      </c>
      <c r="L711" s="8" t="s">
        <v>30</v>
      </c>
      <c r="M711" s="3">
        <v>4</v>
      </c>
      <c r="N711" s="10">
        <v>103.64</v>
      </c>
      <c r="O711" s="11">
        <v>0</v>
      </c>
      <c r="P711" s="10">
        <v>50.59</v>
      </c>
      <c r="Q711" s="10">
        <f t="shared" si="44"/>
        <v>414.56</v>
      </c>
      <c r="R711" s="10">
        <f t="shared" si="45"/>
        <v>202.36</v>
      </c>
      <c r="S711" s="10">
        <f t="shared" si="46"/>
        <v>212.2</v>
      </c>
      <c r="T711" s="2">
        <f t="shared" si="47"/>
        <v>0.51186800463141646</v>
      </c>
      <c r="U711" s="3">
        <f>YEAR(SalesDataTable[[#This Row],[Order Date]])</f>
        <v>2026</v>
      </c>
      <c r="V711" s="2" t="str">
        <f>"Q"&amp;ROUNDUP(MONTH(SalesDataTable[[#This Row],[Order Date]])/3,0)</f>
        <v>Q2</v>
      </c>
      <c r="W711" s="3">
        <f>MONTH(SalesDataTable[[#This Row],[Order Date]])</f>
        <v>5</v>
      </c>
      <c r="X711" s="2" t="str">
        <f>TEXT(SalesDataTable[[#This Row],[Order Date]],"mmm")</f>
        <v>May</v>
      </c>
    </row>
    <row r="712" spans="1:24" ht="15.6">
      <c r="A712" s="6">
        <v>2110</v>
      </c>
      <c r="B712" s="7">
        <v>46143</v>
      </c>
      <c r="C712" s="8">
        <f>YEAR(SalesDataTable[[#This Row],[Order Date]])</f>
        <v>2026</v>
      </c>
      <c r="D712" s="9" t="str">
        <f>"Q" &amp;ROUNDUP(MONTH(SalesDataTable[[#This Row],[Order Date]]),0)</f>
        <v>Q5</v>
      </c>
      <c r="E712" s="9">
        <f>MONTH(SalesDataTable[[#This Row],[Order Date]])</f>
        <v>5</v>
      </c>
      <c r="F712" s="8" t="str">
        <f>TEXT(SalesDataTable[[#This Row],[Order Date]],"mmm")</f>
        <v>May</v>
      </c>
      <c r="G712" s="8" t="s">
        <v>0</v>
      </c>
      <c r="H712" s="8" t="s">
        <v>50</v>
      </c>
      <c r="I712" s="8" t="s">
        <v>2</v>
      </c>
      <c r="J712" s="8" t="s">
        <v>3</v>
      </c>
      <c r="K712" s="8" t="s">
        <v>14</v>
      </c>
      <c r="L712" s="8" t="s">
        <v>48</v>
      </c>
      <c r="M712" s="3">
        <v>1</v>
      </c>
      <c r="N712" s="10">
        <v>164.49</v>
      </c>
      <c r="O712" s="11">
        <v>0.05</v>
      </c>
      <c r="P712" s="10">
        <v>87.81</v>
      </c>
      <c r="Q712" s="10">
        <f t="shared" si="44"/>
        <v>156.2655</v>
      </c>
      <c r="R712" s="10">
        <f t="shared" si="45"/>
        <v>87.81</v>
      </c>
      <c r="S712" s="10">
        <f t="shared" si="46"/>
        <v>68.455500000000001</v>
      </c>
      <c r="T712" s="2">
        <f t="shared" si="47"/>
        <v>0.43807174328306631</v>
      </c>
      <c r="U712" s="3">
        <f>YEAR(SalesDataTable[[#This Row],[Order Date]])</f>
        <v>2026</v>
      </c>
      <c r="V712" s="2" t="str">
        <f>"Q"&amp;ROUNDUP(MONTH(SalesDataTable[[#This Row],[Order Date]])/3,0)</f>
        <v>Q2</v>
      </c>
      <c r="W712" s="3">
        <f>MONTH(SalesDataTable[[#This Row],[Order Date]])</f>
        <v>5</v>
      </c>
      <c r="X712" s="2" t="str">
        <f>TEXT(SalesDataTable[[#This Row],[Order Date]],"mmm")</f>
        <v>May</v>
      </c>
    </row>
    <row r="713" spans="1:24" ht="15.6">
      <c r="A713" s="6">
        <v>2217</v>
      </c>
      <c r="B713" s="7">
        <v>46143</v>
      </c>
      <c r="C713" s="8">
        <f>YEAR(SalesDataTable[[#This Row],[Order Date]])</f>
        <v>2026</v>
      </c>
      <c r="D713" s="9" t="str">
        <f>"Q" &amp;ROUNDUP(MONTH(SalesDataTable[[#This Row],[Order Date]]),0)</f>
        <v>Q5</v>
      </c>
      <c r="E713" s="9">
        <f>MONTH(SalesDataTable[[#This Row],[Order Date]])</f>
        <v>5</v>
      </c>
      <c r="F713" s="8" t="str">
        <f>TEXT(SalesDataTable[[#This Row],[Order Date]],"mmm")</f>
        <v>May</v>
      </c>
      <c r="G713" s="8" t="s">
        <v>20</v>
      </c>
      <c r="H713" s="8" t="s">
        <v>33</v>
      </c>
      <c r="I713" s="8" t="s">
        <v>8</v>
      </c>
      <c r="J713" s="8" t="s">
        <v>3</v>
      </c>
      <c r="K713" s="8" t="s">
        <v>14</v>
      </c>
      <c r="L713" s="8" t="s">
        <v>48</v>
      </c>
      <c r="M713" s="3">
        <v>3</v>
      </c>
      <c r="N713" s="10">
        <v>163.44999999999999</v>
      </c>
      <c r="O713" s="11">
        <v>0.05</v>
      </c>
      <c r="P713" s="10">
        <v>87.54</v>
      </c>
      <c r="Q713" s="10">
        <f t="shared" si="44"/>
        <v>465.83249999999992</v>
      </c>
      <c r="R713" s="10">
        <f t="shared" si="45"/>
        <v>262.62</v>
      </c>
      <c r="S713" s="10">
        <f t="shared" si="46"/>
        <v>203.21249999999992</v>
      </c>
      <c r="T713" s="2">
        <f t="shared" si="47"/>
        <v>0.4362351274331438</v>
      </c>
      <c r="U713" s="3">
        <f>YEAR(SalesDataTable[[#This Row],[Order Date]])</f>
        <v>2026</v>
      </c>
      <c r="V713" s="2" t="str">
        <f>"Q"&amp;ROUNDUP(MONTH(SalesDataTable[[#This Row],[Order Date]])/3,0)</f>
        <v>Q2</v>
      </c>
      <c r="W713" s="3">
        <f>MONTH(SalesDataTable[[#This Row],[Order Date]])</f>
        <v>5</v>
      </c>
      <c r="X713" s="2" t="str">
        <f>TEXT(SalesDataTable[[#This Row],[Order Date]],"mmm")</f>
        <v>May</v>
      </c>
    </row>
    <row r="714" spans="1:24" ht="15.6">
      <c r="A714" s="6">
        <v>2544</v>
      </c>
      <c r="B714" s="7">
        <v>46143</v>
      </c>
      <c r="C714" s="8">
        <f>YEAR(SalesDataTable[[#This Row],[Order Date]])</f>
        <v>2026</v>
      </c>
      <c r="D714" s="9" t="str">
        <f>"Q" &amp;ROUNDUP(MONTH(SalesDataTable[[#This Row],[Order Date]]),0)</f>
        <v>Q5</v>
      </c>
      <c r="E714" s="9">
        <f>MONTH(SalesDataTable[[#This Row],[Order Date]])</f>
        <v>5</v>
      </c>
      <c r="F714" s="8" t="str">
        <f>TEXT(SalesDataTable[[#This Row],[Order Date]],"mmm")</f>
        <v>May</v>
      </c>
      <c r="G714" s="8" t="s">
        <v>20</v>
      </c>
      <c r="H714" s="8" t="s">
        <v>21</v>
      </c>
      <c r="I714" s="8" t="s">
        <v>2</v>
      </c>
      <c r="J714" s="8" t="s">
        <v>3</v>
      </c>
      <c r="K714" s="8" t="s">
        <v>9</v>
      </c>
      <c r="L714" s="8" t="s">
        <v>46</v>
      </c>
      <c r="M714" s="3">
        <v>1</v>
      </c>
      <c r="N714" s="10">
        <v>71.87</v>
      </c>
      <c r="O714" s="11">
        <v>0.05</v>
      </c>
      <c r="P714" s="10">
        <v>31.97</v>
      </c>
      <c r="Q714" s="10">
        <f t="shared" si="44"/>
        <v>68.276499999999999</v>
      </c>
      <c r="R714" s="10">
        <f t="shared" si="45"/>
        <v>31.97</v>
      </c>
      <c r="S714" s="10">
        <f t="shared" si="46"/>
        <v>36.3065</v>
      </c>
      <c r="T714" s="2">
        <f t="shared" si="47"/>
        <v>0.53175690025118449</v>
      </c>
      <c r="U714" s="3">
        <f>YEAR(SalesDataTable[[#This Row],[Order Date]])</f>
        <v>2026</v>
      </c>
      <c r="V714" s="2" t="str">
        <f>"Q"&amp;ROUNDUP(MONTH(SalesDataTable[[#This Row],[Order Date]])/3,0)</f>
        <v>Q2</v>
      </c>
      <c r="W714" s="3">
        <f>MONTH(SalesDataTable[[#This Row],[Order Date]])</f>
        <v>5</v>
      </c>
      <c r="X714" s="2" t="str">
        <f>TEXT(SalesDataTable[[#This Row],[Order Date]],"mmm")</f>
        <v>May</v>
      </c>
    </row>
    <row r="715" spans="1:24" ht="15.6">
      <c r="A715" s="6">
        <v>3678</v>
      </c>
      <c r="B715" s="7">
        <v>46143</v>
      </c>
      <c r="C715" s="8">
        <f>YEAR(SalesDataTable[[#This Row],[Order Date]])</f>
        <v>2026</v>
      </c>
      <c r="D715" s="9" t="str">
        <f>"Q" &amp;ROUNDUP(MONTH(SalesDataTable[[#This Row],[Order Date]]),0)</f>
        <v>Q5</v>
      </c>
      <c r="E715" s="9">
        <f>MONTH(SalesDataTable[[#This Row],[Order Date]])</f>
        <v>5</v>
      </c>
      <c r="F715" s="8" t="str">
        <f>TEXT(SalesDataTable[[#This Row],[Order Date]],"mmm")</f>
        <v>May</v>
      </c>
      <c r="G715" s="8" t="s">
        <v>6</v>
      </c>
      <c r="H715" s="8" t="s">
        <v>49</v>
      </c>
      <c r="I715" s="8" t="s">
        <v>28</v>
      </c>
      <c r="J715" s="8" t="s">
        <v>3</v>
      </c>
      <c r="K715" s="8" t="s">
        <v>23</v>
      </c>
      <c r="L715" s="8" t="s">
        <v>29</v>
      </c>
      <c r="M715" s="3">
        <v>2</v>
      </c>
      <c r="N715" s="10">
        <v>194.97</v>
      </c>
      <c r="O715" s="11">
        <v>0</v>
      </c>
      <c r="P715" s="10">
        <v>101.14</v>
      </c>
      <c r="Q715" s="10">
        <f t="shared" si="44"/>
        <v>389.94</v>
      </c>
      <c r="R715" s="10">
        <f t="shared" si="45"/>
        <v>202.28</v>
      </c>
      <c r="S715" s="10">
        <f t="shared" si="46"/>
        <v>187.66</v>
      </c>
      <c r="T715" s="2">
        <f t="shared" si="47"/>
        <v>0.48125352618351541</v>
      </c>
      <c r="U715" s="3">
        <f>YEAR(SalesDataTable[[#This Row],[Order Date]])</f>
        <v>2026</v>
      </c>
      <c r="V715" s="2" t="str">
        <f>"Q"&amp;ROUNDUP(MONTH(SalesDataTable[[#This Row],[Order Date]])/3,0)</f>
        <v>Q2</v>
      </c>
      <c r="W715" s="3">
        <f>MONTH(SalesDataTable[[#This Row],[Order Date]])</f>
        <v>5</v>
      </c>
      <c r="X715" s="2" t="str">
        <f>TEXT(SalesDataTable[[#This Row],[Order Date]],"mmm")</f>
        <v>May</v>
      </c>
    </row>
    <row r="716" spans="1:24" ht="15.6">
      <c r="A716" s="6">
        <v>3726</v>
      </c>
      <c r="B716" s="7">
        <v>46143</v>
      </c>
      <c r="C716" s="8">
        <f>YEAR(SalesDataTable[[#This Row],[Order Date]])</f>
        <v>2026</v>
      </c>
      <c r="D716" s="9" t="str">
        <f>"Q" &amp;ROUNDUP(MONTH(SalesDataTable[[#This Row],[Order Date]]),0)</f>
        <v>Q5</v>
      </c>
      <c r="E716" s="9">
        <f>MONTH(SalesDataTable[[#This Row],[Order Date]])</f>
        <v>5</v>
      </c>
      <c r="F716" s="8" t="str">
        <f>TEXT(SalesDataTable[[#This Row],[Order Date]],"mmm")</f>
        <v>May</v>
      </c>
      <c r="G716" s="8" t="s">
        <v>20</v>
      </c>
      <c r="H716" s="8" t="s">
        <v>33</v>
      </c>
      <c r="I716" s="8" t="s">
        <v>28</v>
      </c>
      <c r="J716" s="8" t="s">
        <v>3</v>
      </c>
      <c r="K716" s="8" t="s">
        <v>4</v>
      </c>
      <c r="L716" s="8" t="s">
        <v>22</v>
      </c>
      <c r="M716" s="3">
        <v>2</v>
      </c>
      <c r="N716" s="10">
        <v>49.53</v>
      </c>
      <c r="O716" s="11">
        <v>0</v>
      </c>
      <c r="P716" s="10">
        <v>22.91</v>
      </c>
      <c r="Q716" s="10">
        <f t="shared" si="44"/>
        <v>99.06</v>
      </c>
      <c r="R716" s="10">
        <f t="shared" si="45"/>
        <v>45.82</v>
      </c>
      <c r="S716" s="10">
        <f t="shared" si="46"/>
        <v>53.24</v>
      </c>
      <c r="T716" s="2">
        <f t="shared" si="47"/>
        <v>0.53745204926307288</v>
      </c>
      <c r="U716" s="3">
        <f>YEAR(SalesDataTable[[#This Row],[Order Date]])</f>
        <v>2026</v>
      </c>
      <c r="V716" s="2" t="str">
        <f>"Q"&amp;ROUNDUP(MONTH(SalesDataTable[[#This Row],[Order Date]])/3,0)</f>
        <v>Q2</v>
      </c>
      <c r="W716" s="3">
        <f>MONTH(SalesDataTable[[#This Row],[Order Date]])</f>
        <v>5</v>
      </c>
      <c r="X716" s="2" t="str">
        <f>TEXT(SalesDataTable[[#This Row],[Order Date]],"mmm")</f>
        <v>May</v>
      </c>
    </row>
    <row r="717" spans="1:24" ht="15.6">
      <c r="A717" s="6">
        <v>3897</v>
      </c>
      <c r="B717" s="7">
        <v>46143</v>
      </c>
      <c r="C717" s="8">
        <f>YEAR(SalesDataTable[[#This Row],[Order Date]])</f>
        <v>2026</v>
      </c>
      <c r="D717" s="9" t="str">
        <f>"Q" &amp;ROUNDUP(MONTH(SalesDataTable[[#This Row],[Order Date]]),0)</f>
        <v>Q5</v>
      </c>
      <c r="E717" s="9">
        <f>MONTH(SalesDataTable[[#This Row],[Order Date]])</f>
        <v>5</v>
      </c>
      <c r="F717" s="8" t="str">
        <f>TEXT(SalesDataTable[[#This Row],[Order Date]],"mmm")</f>
        <v>May</v>
      </c>
      <c r="G717" s="8" t="s">
        <v>20</v>
      </c>
      <c r="H717" s="8" t="s">
        <v>33</v>
      </c>
      <c r="I717" s="8" t="s">
        <v>8</v>
      </c>
      <c r="J717" s="8" t="s">
        <v>16</v>
      </c>
      <c r="K717" s="8" t="s">
        <v>34</v>
      </c>
      <c r="L717" s="8" t="s">
        <v>42</v>
      </c>
      <c r="M717" s="3">
        <v>4</v>
      </c>
      <c r="N717" s="10">
        <v>35.619999999999997</v>
      </c>
      <c r="O717" s="11">
        <v>0.15</v>
      </c>
      <c r="P717" s="10">
        <v>13.76</v>
      </c>
      <c r="Q717" s="10">
        <f t="shared" si="44"/>
        <v>121.10799999999999</v>
      </c>
      <c r="R717" s="10">
        <f t="shared" si="45"/>
        <v>55.04</v>
      </c>
      <c r="S717" s="10">
        <f t="shared" si="46"/>
        <v>66.067999999999984</v>
      </c>
      <c r="T717" s="2">
        <f t="shared" si="47"/>
        <v>0.54552960993493405</v>
      </c>
      <c r="U717" s="3">
        <f>YEAR(SalesDataTable[[#This Row],[Order Date]])</f>
        <v>2026</v>
      </c>
      <c r="V717" s="2" t="str">
        <f>"Q"&amp;ROUNDUP(MONTH(SalesDataTable[[#This Row],[Order Date]])/3,0)</f>
        <v>Q2</v>
      </c>
      <c r="W717" s="3">
        <f>MONTH(SalesDataTable[[#This Row],[Order Date]])</f>
        <v>5</v>
      </c>
      <c r="X717" s="2" t="str">
        <f>TEXT(SalesDataTable[[#This Row],[Order Date]],"mmm")</f>
        <v>May</v>
      </c>
    </row>
    <row r="718" spans="1:24" ht="15.6">
      <c r="A718" s="6">
        <v>1262</v>
      </c>
      <c r="B718" s="7">
        <v>46144</v>
      </c>
      <c r="C718" s="8">
        <f>YEAR(SalesDataTable[[#This Row],[Order Date]])</f>
        <v>2026</v>
      </c>
      <c r="D718" s="9" t="str">
        <f>"Q" &amp;ROUNDUP(MONTH(SalesDataTable[[#This Row],[Order Date]]),0)</f>
        <v>Q5</v>
      </c>
      <c r="E718" s="9">
        <f>MONTH(SalesDataTable[[#This Row],[Order Date]])</f>
        <v>5</v>
      </c>
      <c r="F718" s="8" t="str">
        <f>TEXT(SalesDataTable[[#This Row],[Order Date]],"mmm")</f>
        <v>May</v>
      </c>
      <c r="G718" s="8" t="s">
        <v>20</v>
      </c>
      <c r="H718" s="8" t="s">
        <v>31</v>
      </c>
      <c r="I718" s="8" t="s">
        <v>19</v>
      </c>
      <c r="J718" s="8" t="s">
        <v>3</v>
      </c>
      <c r="K718" s="8" t="s">
        <v>14</v>
      </c>
      <c r="L718" s="8" t="s">
        <v>32</v>
      </c>
      <c r="M718" s="3">
        <v>2</v>
      </c>
      <c r="N718" s="10">
        <v>45.47</v>
      </c>
      <c r="O718" s="11">
        <v>0</v>
      </c>
      <c r="P718" s="10">
        <v>18.37</v>
      </c>
      <c r="Q718" s="10">
        <f t="shared" si="44"/>
        <v>90.94</v>
      </c>
      <c r="R718" s="10">
        <f t="shared" si="45"/>
        <v>36.74</v>
      </c>
      <c r="S718" s="10">
        <f t="shared" si="46"/>
        <v>54.199999999999996</v>
      </c>
      <c r="T718" s="2">
        <f t="shared" si="47"/>
        <v>0.59599736089729494</v>
      </c>
      <c r="U718" s="3">
        <f>YEAR(SalesDataTable[[#This Row],[Order Date]])</f>
        <v>2026</v>
      </c>
      <c r="V718" s="2" t="str">
        <f>"Q"&amp;ROUNDUP(MONTH(SalesDataTable[[#This Row],[Order Date]])/3,0)</f>
        <v>Q2</v>
      </c>
      <c r="W718" s="3">
        <f>MONTH(SalesDataTable[[#This Row],[Order Date]])</f>
        <v>5</v>
      </c>
      <c r="X718" s="2" t="str">
        <f>TEXT(SalesDataTable[[#This Row],[Order Date]],"mmm")</f>
        <v>May</v>
      </c>
    </row>
    <row r="719" spans="1:24" ht="15.6">
      <c r="A719" s="6">
        <v>2657</v>
      </c>
      <c r="B719" s="7">
        <v>46144</v>
      </c>
      <c r="C719" s="8">
        <f>YEAR(SalesDataTable[[#This Row],[Order Date]])</f>
        <v>2026</v>
      </c>
      <c r="D719" s="9" t="str">
        <f>"Q" &amp;ROUNDUP(MONTH(SalesDataTable[[#This Row],[Order Date]]),0)</f>
        <v>Q5</v>
      </c>
      <c r="E719" s="9">
        <f>MONTH(SalesDataTable[[#This Row],[Order Date]])</f>
        <v>5</v>
      </c>
      <c r="F719" s="8" t="str">
        <f>TEXT(SalesDataTable[[#This Row],[Order Date]],"mmm")</f>
        <v>May</v>
      </c>
      <c r="G719" s="8" t="s">
        <v>0</v>
      </c>
      <c r="H719" s="8" t="s">
        <v>1</v>
      </c>
      <c r="I719" s="8" t="s">
        <v>19</v>
      </c>
      <c r="J719" s="8" t="s">
        <v>13</v>
      </c>
      <c r="K719" s="8" t="s">
        <v>9</v>
      </c>
      <c r="L719" s="8" t="s">
        <v>17</v>
      </c>
      <c r="M719" s="3">
        <v>1</v>
      </c>
      <c r="N719" s="10">
        <v>145.68</v>
      </c>
      <c r="O719" s="11">
        <v>0</v>
      </c>
      <c r="P719" s="10">
        <v>77.8</v>
      </c>
      <c r="Q719" s="10">
        <f t="shared" si="44"/>
        <v>145.68</v>
      </c>
      <c r="R719" s="10">
        <f t="shared" si="45"/>
        <v>77.8</v>
      </c>
      <c r="S719" s="10">
        <f t="shared" si="46"/>
        <v>67.88000000000001</v>
      </c>
      <c r="T719" s="2">
        <f t="shared" si="47"/>
        <v>0.46595277320153766</v>
      </c>
      <c r="U719" s="3">
        <f>YEAR(SalesDataTable[[#This Row],[Order Date]])</f>
        <v>2026</v>
      </c>
      <c r="V719" s="2" t="str">
        <f>"Q"&amp;ROUNDUP(MONTH(SalesDataTable[[#This Row],[Order Date]])/3,0)</f>
        <v>Q2</v>
      </c>
      <c r="W719" s="3">
        <f>MONTH(SalesDataTable[[#This Row],[Order Date]])</f>
        <v>5</v>
      </c>
      <c r="X719" s="2" t="str">
        <f>TEXT(SalesDataTable[[#This Row],[Order Date]],"mmm")</f>
        <v>May</v>
      </c>
    </row>
    <row r="720" spans="1:24" ht="15.6">
      <c r="A720" s="6">
        <v>3238</v>
      </c>
      <c r="B720" s="7">
        <v>46144</v>
      </c>
      <c r="C720" s="8">
        <f>YEAR(SalesDataTable[[#This Row],[Order Date]])</f>
        <v>2026</v>
      </c>
      <c r="D720" s="9" t="str">
        <f>"Q" &amp;ROUNDUP(MONTH(SalesDataTable[[#This Row],[Order Date]]),0)</f>
        <v>Q5</v>
      </c>
      <c r="E720" s="9">
        <f>MONTH(SalesDataTable[[#This Row],[Order Date]])</f>
        <v>5</v>
      </c>
      <c r="F720" s="8" t="str">
        <f>TEXT(SalesDataTable[[#This Row],[Order Date]],"mmm")</f>
        <v>May</v>
      </c>
      <c r="G720" s="8" t="s">
        <v>20</v>
      </c>
      <c r="H720" s="8" t="s">
        <v>33</v>
      </c>
      <c r="I720" s="8" t="s">
        <v>28</v>
      </c>
      <c r="J720" s="8" t="s">
        <v>3</v>
      </c>
      <c r="K720" s="8" t="s">
        <v>23</v>
      </c>
      <c r="L720" s="8" t="s">
        <v>40</v>
      </c>
      <c r="M720" s="3">
        <v>2</v>
      </c>
      <c r="N720" s="10">
        <v>82.65</v>
      </c>
      <c r="O720" s="11">
        <v>0.05</v>
      </c>
      <c r="P720" s="10">
        <v>40.46</v>
      </c>
      <c r="Q720" s="10">
        <f t="shared" si="44"/>
        <v>157.035</v>
      </c>
      <c r="R720" s="10">
        <f t="shared" si="45"/>
        <v>80.92</v>
      </c>
      <c r="S720" s="10">
        <f t="shared" si="46"/>
        <v>76.114999999999995</v>
      </c>
      <c r="T720" s="2">
        <f t="shared" si="47"/>
        <v>0.48470086286496639</v>
      </c>
      <c r="U720" s="3">
        <f>YEAR(SalesDataTable[[#This Row],[Order Date]])</f>
        <v>2026</v>
      </c>
      <c r="V720" s="2" t="str">
        <f>"Q"&amp;ROUNDUP(MONTH(SalesDataTable[[#This Row],[Order Date]])/3,0)</f>
        <v>Q2</v>
      </c>
      <c r="W720" s="3">
        <f>MONTH(SalesDataTable[[#This Row],[Order Date]])</f>
        <v>5</v>
      </c>
      <c r="X720" s="2" t="str">
        <f>TEXT(SalesDataTable[[#This Row],[Order Date]],"mmm")</f>
        <v>May</v>
      </c>
    </row>
    <row r="721" spans="1:24" ht="15.6">
      <c r="A721" s="6">
        <v>3607</v>
      </c>
      <c r="B721" s="7">
        <v>46144</v>
      </c>
      <c r="C721" s="8">
        <f>YEAR(SalesDataTable[[#This Row],[Order Date]])</f>
        <v>2026</v>
      </c>
      <c r="D721" s="9" t="str">
        <f>"Q" &amp;ROUNDUP(MONTH(SalesDataTable[[#This Row],[Order Date]]),0)</f>
        <v>Q5</v>
      </c>
      <c r="E721" s="9">
        <f>MONTH(SalesDataTable[[#This Row],[Order Date]])</f>
        <v>5</v>
      </c>
      <c r="F721" s="8" t="str">
        <f>TEXT(SalesDataTable[[#This Row],[Order Date]],"mmm")</f>
        <v>May</v>
      </c>
      <c r="G721" s="8" t="s">
        <v>6</v>
      </c>
      <c r="H721" s="8" t="s">
        <v>27</v>
      </c>
      <c r="I721" s="8" t="s">
        <v>2</v>
      </c>
      <c r="J721" s="8" t="s">
        <v>16</v>
      </c>
      <c r="K721" s="8" t="s">
        <v>14</v>
      </c>
      <c r="L721" s="8" t="s">
        <v>15</v>
      </c>
      <c r="M721" s="3">
        <v>1</v>
      </c>
      <c r="N721" s="10">
        <v>36.270000000000003</v>
      </c>
      <c r="O721" s="11">
        <v>0</v>
      </c>
      <c r="P721" s="10">
        <v>13.8</v>
      </c>
      <c r="Q721" s="10">
        <f t="shared" si="44"/>
        <v>36.270000000000003</v>
      </c>
      <c r="R721" s="10">
        <f t="shared" si="45"/>
        <v>13.8</v>
      </c>
      <c r="S721" s="10">
        <f t="shared" si="46"/>
        <v>22.470000000000002</v>
      </c>
      <c r="T721" s="2">
        <f t="shared" si="47"/>
        <v>0.61952026468155497</v>
      </c>
      <c r="U721" s="3">
        <f>YEAR(SalesDataTable[[#This Row],[Order Date]])</f>
        <v>2026</v>
      </c>
      <c r="V721" s="2" t="str">
        <f>"Q"&amp;ROUNDUP(MONTH(SalesDataTable[[#This Row],[Order Date]])/3,0)</f>
        <v>Q2</v>
      </c>
      <c r="W721" s="3">
        <f>MONTH(SalesDataTable[[#This Row],[Order Date]])</f>
        <v>5</v>
      </c>
      <c r="X721" s="2" t="str">
        <f>TEXT(SalesDataTable[[#This Row],[Order Date]],"mmm")</f>
        <v>May</v>
      </c>
    </row>
    <row r="722" spans="1:24" ht="15.6">
      <c r="A722" s="6">
        <v>5070</v>
      </c>
      <c r="B722" s="7">
        <v>46144</v>
      </c>
      <c r="C722" s="8">
        <f>YEAR(SalesDataTable[[#This Row],[Order Date]])</f>
        <v>2026</v>
      </c>
      <c r="D722" s="9" t="str">
        <f>"Q" &amp;ROUNDUP(MONTH(SalesDataTable[[#This Row],[Order Date]]),0)</f>
        <v>Q5</v>
      </c>
      <c r="E722" s="9">
        <f>MONTH(SalesDataTable[[#This Row],[Order Date]])</f>
        <v>5</v>
      </c>
      <c r="F722" s="8" t="str">
        <f>TEXT(SalesDataTable[[#This Row],[Order Date]],"mmm")</f>
        <v>May</v>
      </c>
      <c r="G722" s="8" t="s">
        <v>11</v>
      </c>
      <c r="H722" s="8" t="s">
        <v>52</v>
      </c>
      <c r="I722" s="8" t="s">
        <v>19</v>
      </c>
      <c r="J722" s="8" t="s">
        <v>13</v>
      </c>
      <c r="K722" s="8" t="s">
        <v>23</v>
      </c>
      <c r="L722" s="8" t="s">
        <v>40</v>
      </c>
      <c r="M722" s="3">
        <v>1</v>
      </c>
      <c r="N722" s="10">
        <v>80.819999999999993</v>
      </c>
      <c r="O722" s="11">
        <v>0</v>
      </c>
      <c r="P722" s="10">
        <v>39.950000000000003</v>
      </c>
      <c r="Q722" s="10">
        <f t="shared" si="44"/>
        <v>80.819999999999993</v>
      </c>
      <c r="R722" s="10">
        <f t="shared" si="45"/>
        <v>39.950000000000003</v>
      </c>
      <c r="S722" s="10">
        <f t="shared" si="46"/>
        <v>40.86999999999999</v>
      </c>
      <c r="T722" s="2">
        <f t="shared" si="47"/>
        <v>0.50569166048007907</v>
      </c>
      <c r="U722" s="3">
        <f>YEAR(SalesDataTable[[#This Row],[Order Date]])</f>
        <v>2026</v>
      </c>
      <c r="V722" s="2" t="str">
        <f>"Q"&amp;ROUNDUP(MONTH(SalesDataTable[[#This Row],[Order Date]])/3,0)</f>
        <v>Q2</v>
      </c>
      <c r="W722" s="3">
        <f>MONTH(SalesDataTable[[#This Row],[Order Date]])</f>
        <v>5</v>
      </c>
      <c r="X722" s="2" t="str">
        <f>TEXT(SalesDataTable[[#This Row],[Order Date]],"mmm")</f>
        <v>May</v>
      </c>
    </row>
    <row r="723" spans="1:24" ht="15.6">
      <c r="A723" s="6">
        <v>5171</v>
      </c>
      <c r="B723" s="7">
        <v>46144</v>
      </c>
      <c r="C723" s="8">
        <f>YEAR(SalesDataTable[[#This Row],[Order Date]])</f>
        <v>2026</v>
      </c>
      <c r="D723" s="9" t="str">
        <f>"Q" &amp;ROUNDUP(MONTH(SalesDataTable[[#This Row],[Order Date]]),0)</f>
        <v>Q5</v>
      </c>
      <c r="E723" s="9">
        <f>MONTH(SalesDataTable[[#This Row],[Order Date]])</f>
        <v>5</v>
      </c>
      <c r="F723" s="8" t="str">
        <f>TEXT(SalesDataTable[[#This Row],[Order Date]],"mmm")</f>
        <v>May</v>
      </c>
      <c r="G723" s="8" t="s">
        <v>6</v>
      </c>
      <c r="H723" s="8" t="s">
        <v>7</v>
      </c>
      <c r="I723" s="8" t="s">
        <v>19</v>
      </c>
      <c r="J723" s="8" t="s">
        <v>13</v>
      </c>
      <c r="K723" s="8" t="s">
        <v>9</v>
      </c>
      <c r="L723" s="8" t="s">
        <v>37</v>
      </c>
      <c r="M723" s="3">
        <v>2</v>
      </c>
      <c r="N723" s="10">
        <v>157.84</v>
      </c>
      <c r="O723" s="11">
        <v>0.1</v>
      </c>
      <c r="P723" s="10">
        <v>79.28</v>
      </c>
      <c r="Q723" s="10">
        <f t="shared" si="44"/>
        <v>284.11200000000002</v>
      </c>
      <c r="R723" s="10">
        <f t="shared" si="45"/>
        <v>158.56</v>
      </c>
      <c r="S723" s="10">
        <f t="shared" si="46"/>
        <v>125.55200000000002</v>
      </c>
      <c r="T723" s="2">
        <f t="shared" si="47"/>
        <v>0.44191023258433298</v>
      </c>
      <c r="U723" s="3">
        <f>YEAR(SalesDataTable[[#This Row],[Order Date]])</f>
        <v>2026</v>
      </c>
      <c r="V723" s="2" t="str">
        <f>"Q"&amp;ROUNDUP(MONTH(SalesDataTable[[#This Row],[Order Date]])/3,0)</f>
        <v>Q2</v>
      </c>
      <c r="W723" s="3">
        <f>MONTH(SalesDataTable[[#This Row],[Order Date]])</f>
        <v>5</v>
      </c>
      <c r="X723" s="2" t="str">
        <f>TEXT(SalesDataTable[[#This Row],[Order Date]],"mmm")</f>
        <v>May</v>
      </c>
    </row>
    <row r="724" spans="1:24" ht="15.6">
      <c r="A724" s="6">
        <v>617</v>
      </c>
      <c r="B724" s="7">
        <v>46145</v>
      </c>
      <c r="C724" s="8">
        <f>YEAR(SalesDataTable[[#This Row],[Order Date]])</f>
        <v>2026</v>
      </c>
      <c r="D724" s="9" t="str">
        <f>"Q" &amp;ROUNDUP(MONTH(SalesDataTable[[#This Row],[Order Date]]),0)</f>
        <v>Q5</v>
      </c>
      <c r="E724" s="9">
        <f>MONTH(SalesDataTable[[#This Row],[Order Date]])</f>
        <v>5</v>
      </c>
      <c r="F724" s="8" t="str">
        <f>TEXT(SalesDataTable[[#This Row],[Order Date]],"mmm")</f>
        <v>May</v>
      </c>
      <c r="G724" s="8" t="s">
        <v>6</v>
      </c>
      <c r="H724" s="8" t="s">
        <v>49</v>
      </c>
      <c r="I724" s="8" t="s">
        <v>28</v>
      </c>
      <c r="J724" s="8" t="s">
        <v>3</v>
      </c>
      <c r="K724" s="8" t="s">
        <v>34</v>
      </c>
      <c r="L724" s="8" t="s">
        <v>42</v>
      </c>
      <c r="M724" s="3">
        <v>4</v>
      </c>
      <c r="N724" s="10">
        <v>36.909999999999997</v>
      </c>
      <c r="O724" s="11">
        <v>0.1</v>
      </c>
      <c r="P724" s="10">
        <v>13.85</v>
      </c>
      <c r="Q724" s="10">
        <f t="shared" si="44"/>
        <v>132.876</v>
      </c>
      <c r="R724" s="10">
        <f t="shared" si="45"/>
        <v>55.4</v>
      </c>
      <c r="S724" s="10">
        <f t="shared" si="46"/>
        <v>77.475999999999999</v>
      </c>
      <c r="T724" s="2">
        <f t="shared" si="47"/>
        <v>0.58306992985941775</v>
      </c>
      <c r="U724" s="3">
        <f>YEAR(SalesDataTable[[#This Row],[Order Date]])</f>
        <v>2026</v>
      </c>
      <c r="V724" s="2" t="str">
        <f>"Q"&amp;ROUNDUP(MONTH(SalesDataTable[[#This Row],[Order Date]])/3,0)</f>
        <v>Q2</v>
      </c>
      <c r="W724" s="3">
        <f>MONTH(SalesDataTable[[#This Row],[Order Date]])</f>
        <v>5</v>
      </c>
      <c r="X724" s="2" t="str">
        <f>TEXT(SalesDataTable[[#This Row],[Order Date]],"mmm")</f>
        <v>May</v>
      </c>
    </row>
    <row r="725" spans="1:24" ht="15.6">
      <c r="A725" s="6">
        <v>849</v>
      </c>
      <c r="B725" s="7">
        <v>46145</v>
      </c>
      <c r="C725" s="8">
        <f>YEAR(SalesDataTable[[#This Row],[Order Date]])</f>
        <v>2026</v>
      </c>
      <c r="D725" s="9" t="str">
        <f>"Q" &amp;ROUNDUP(MONTH(SalesDataTable[[#This Row],[Order Date]]),0)</f>
        <v>Q5</v>
      </c>
      <c r="E725" s="9">
        <f>MONTH(SalesDataTable[[#This Row],[Order Date]])</f>
        <v>5</v>
      </c>
      <c r="F725" s="8" t="str">
        <f>TEXT(SalesDataTable[[#This Row],[Order Date]],"mmm")</f>
        <v>May</v>
      </c>
      <c r="G725" s="8" t="s">
        <v>6</v>
      </c>
      <c r="H725" s="8" t="s">
        <v>49</v>
      </c>
      <c r="I725" s="8" t="s">
        <v>8</v>
      </c>
      <c r="J725" s="8" t="s">
        <v>16</v>
      </c>
      <c r="K725" s="8" t="s">
        <v>23</v>
      </c>
      <c r="L725" s="8" t="s">
        <v>29</v>
      </c>
      <c r="M725" s="3">
        <v>3</v>
      </c>
      <c r="N725" s="10">
        <v>193.18</v>
      </c>
      <c r="O725" s="11">
        <v>0.1</v>
      </c>
      <c r="P725" s="10">
        <v>102.31</v>
      </c>
      <c r="Q725" s="10">
        <f t="shared" si="44"/>
        <v>521.58600000000001</v>
      </c>
      <c r="R725" s="10">
        <f t="shared" si="45"/>
        <v>306.93</v>
      </c>
      <c r="S725" s="10">
        <f t="shared" si="46"/>
        <v>214.65600000000001</v>
      </c>
      <c r="T725" s="2">
        <f t="shared" si="47"/>
        <v>0.41154478839539405</v>
      </c>
      <c r="U725" s="3">
        <f>YEAR(SalesDataTable[[#This Row],[Order Date]])</f>
        <v>2026</v>
      </c>
      <c r="V725" s="2" t="str">
        <f>"Q"&amp;ROUNDUP(MONTH(SalesDataTable[[#This Row],[Order Date]])/3,0)</f>
        <v>Q2</v>
      </c>
      <c r="W725" s="3">
        <f>MONTH(SalesDataTable[[#This Row],[Order Date]])</f>
        <v>5</v>
      </c>
      <c r="X725" s="2" t="str">
        <f>TEXT(SalesDataTable[[#This Row],[Order Date]],"mmm")</f>
        <v>May</v>
      </c>
    </row>
    <row r="726" spans="1:24" ht="15.6">
      <c r="A726" s="6">
        <v>956</v>
      </c>
      <c r="B726" s="7">
        <v>46145</v>
      </c>
      <c r="C726" s="8">
        <f>YEAR(SalesDataTable[[#This Row],[Order Date]])</f>
        <v>2026</v>
      </c>
      <c r="D726" s="9" t="str">
        <f>"Q" &amp;ROUNDUP(MONTH(SalesDataTable[[#This Row],[Order Date]]),0)</f>
        <v>Q5</v>
      </c>
      <c r="E726" s="9">
        <f>MONTH(SalesDataTable[[#This Row],[Order Date]])</f>
        <v>5</v>
      </c>
      <c r="F726" s="8" t="str">
        <f>TEXT(SalesDataTable[[#This Row],[Order Date]],"mmm")</f>
        <v>May</v>
      </c>
      <c r="G726" s="8" t="s">
        <v>0</v>
      </c>
      <c r="H726" s="8" t="s">
        <v>50</v>
      </c>
      <c r="I726" s="8" t="s">
        <v>2</v>
      </c>
      <c r="J726" s="8" t="s">
        <v>16</v>
      </c>
      <c r="K726" s="8" t="s">
        <v>9</v>
      </c>
      <c r="L726" s="8" t="s">
        <v>37</v>
      </c>
      <c r="M726" s="3">
        <v>1</v>
      </c>
      <c r="N726" s="10">
        <v>157.59</v>
      </c>
      <c r="O726" s="11">
        <v>0.05</v>
      </c>
      <c r="P726" s="10">
        <v>77.599999999999994</v>
      </c>
      <c r="Q726" s="10">
        <f t="shared" si="44"/>
        <v>149.7105</v>
      </c>
      <c r="R726" s="10">
        <f t="shared" si="45"/>
        <v>77.599999999999994</v>
      </c>
      <c r="S726" s="10">
        <f t="shared" si="46"/>
        <v>72.110500000000002</v>
      </c>
      <c r="T726" s="2">
        <f t="shared" si="47"/>
        <v>0.48166628259206939</v>
      </c>
      <c r="U726" s="3">
        <f>YEAR(SalesDataTable[[#This Row],[Order Date]])</f>
        <v>2026</v>
      </c>
      <c r="V726" s="2" t="str">
        <f>"Q"&amp;ROUNDUP(MONTH(SalesDataTable[[#This Row],[Order Date]])/3,0)</f>
        <v>Q2</v>
      </c>
      <c r="W726" s="3">
        <f>MONTH(SalesDataTable[[#This Row],[Order Date]])</f>
        <v>5</v>
      </c>
      <c r="X726" s="2" t="str">
        <f>TEXT(SalesDataTable[[#This Row],[Order Date]],"mmm")</f>
        <v>May</v>
      </c>
    </row>
    <row r="727" spans="1:24" ht="15.6">
      <c r="A727" s="6">
        <v>1896</v>
      </c>
      <c r="B727" s="7">
        <v>46145</v>
      </c>
      <c r="C727" s="8">
        <f>YEAR(SalesDataTable[[#This Row],[Order Date]])</f>
        <v>2026</v>
      </c>
      <c r="D727" s="9" t="str">
        <f>"Q" &amp;ROUNDUP(MONTH(SalesDataTable[[#This Row],[Order Date]]),0)</f>
        <v>Q5</v>
      </c>
      <c r="E727" s="9">
        <f>MONTH(SalesDataTable[[#This Row],[Order Date]])</f>
        <v>5</v>
      </c>
      <c r="F727" s="8" t="str">
        <f>TEXT(SalesDataTable[[#This Row],[Order Date]],"mmm")</f>
        <v>May</v>
      </c>
      <c r="G727" s="8" t="s">
        <v>6</v>
      </c>
      <c r="H727" s="8" t="s">
        <v>43</v>
      </c>
      <c r="I727" s="8" t="s">
        <v>28</v>
      </c>
      <c r="J727" s="8" t="s">
        <v>13</v>
      </c>
      <c r="K727" s="8" t="s">
        <v>34</v>
      </c>
      <c r="L727" s="8" t="s">
        <v>45</v>
      </c>
      <c r="M727" s="3">
        <v>2</v>
      </c>
      <c r="N727" s="10">
        <v>49.97</v>
      </c>
      <c r="O727" s="11">
        <v>0</v>
      </c>
      <c r="P727" s="10">
        <v>22.63</v>
      </c>
      <c r="Q727" s="10">
        <f t="shared" si="44"/>
        <v>99.94</v>
      </c>
      <c r="R727" s="10">
        <f t="shared" si="45"/>
        <v>45.26</v>
      </c>
      <c r="S727" s="10">
        <f t="shared" si="46"/>
        <v>54.68</v>
      </c>
      <c r="T727" s="2">
        <f t="shared" si="47"/>
        <v>0.54712827696617972</v>
      </c>
      <c r="U727" s="3">
        <f>YEAR(SalesDataTable[[#This Row],[Order Date]])</f>
        <v>2026</v>
      </c>
      <c r="V727" s="2" t="str">
        <f>"Q"&amp;ROUNDUP(MONTH(SalesDataTable[[#This Row],[Order Date]])/3,0)</f>
        <v>Q2</v>
      </c>
      <c r="W727" s="3">
        <f>MONTH(SalesDataTable[[#This Row],[Order Date]])</f>
        <v>5</v>
      </c>
      <c r="X727" s="2" t="str">
        <f>TEXT(SalesDataTable[[#This Row],[Order Date]],"mmm")</f>
        <v>May</v>
      </c>
    </row>
    <row r="728" spans="1:24" ht="15.6">
      <c r="A728" s="6">
        <v>2317</v>
      </c>
      <c r="B728" s="7">
        <v>46145</v>
      </c>
      <c r="C728" s="8">
        <f>YEAR(SalesDataTable[[#This Row],[Order Date]])</f>
        <v>2026</v>
      </c>
      <c r="D728" s="9" t="str">
        <f>"Q" &amp;ROUNDUP(MONTH(SalesDataTable[[#This Row],[Order Date]]),0)</f>
        <v>Q5</v>
      </c>
      <c r="E728" s="9">
        <f>MONTH(SalesDataTable[[#This Row],[Order Date]])</f>
        <v>5</v>
      </c>
      <c r="F728" s="8" t="str">
        <f>TEXT(SalesDataTable[[#This Row],[Order Date]],"mmm")</f>
        <v>May</v>
      </c>
      <c r="G728" s="8" t="s">
        <v>0</v>
      </c>
      <c r="H728" s="8" t="s">
        <v>50</v>
      </c>
      <c r="I728" s="8" t="s">
        <v>8</v>
      </c>
      <c r="J728" s="8" t="s">
        <v>16</v>
      </c>
      <c r="K728" s="8" t="s">
        <v>9</v>
      </c>
      <c r="L728" s="8" t="s">
        <v>37</v>
      </c>
      <c r="M728" s="3">
        <v>5</v>
      </c>
      <c r="N728" s="10">
        <v>155.54</v>
      </c>
      <c r="O728" s="11">
        <v>0.1</v>
      </c>
      <c r="P728" s="10">
        <v>78.02</v>
      </c>
      <c r="Q728" s="10">
        <f t="shared" si="44"/>
        <v>699.93</v>
      </c>
      <c r="R728" s="10">
        <f t="shared" si="45"/>
        <v>390.09999999999997</v>
      </c>
      <c r="S728" s="10">
        <f t="shared" si="46"/>
        <v>309.83</v>
      </c>
      <c r="T728" s="2">
        <f t="shared" si="47"/>
        <v>0.44265855156944267</v>
      </c>
      <c r="U728" s="3">
        <f>YEAR(SalesDataTable[[#This Row],[Order Date]])</f>
        <v>2026</v>
      </c>
      <c r="V728" s="2" t="str">
        <f>"Q"&amp;ROUNDUP(MONTH(SalesDataTable[[#This Row],[Order Date]])/3,0)</f>
        <v>Q2</v>
      </c>
      <c r="W728" s="3">
        <f>MONTH(SalesDataTable[[#This Row],[Order Date]])</f>
        <v>5</v>
      </c>
      <c r="X728" s="2" t="str">
        <f>TEXT(SalesDataTable[[#This Row],[Order Date]],"mmm")</f>
        <v>May</v>
      </c>
    </row>
    <row r="729" spans="1:24" ht="15.6">
      <c r="A729" s="6">
        <v>2542</v>
      </c>
      <c r="B729" s="7">
        <v>46145</v>
      </c>
      <c r="C729" s="8">
        <f>YEAR(SalesDataTable[[#This Row],[Order Date]])</f>
        <v>2026</v>
      </c>
      <c r="D729" s="9" t="str">
        <f>"Q" &amp;ROUNDUP(MONTH(SalesDataTable[[#This Row],[Order Date]]),0)</f>
        <v>Q5</v>
      </c>
      <c r="E729" s="9">
        <f>MONTH(SalesDataTable[[#This Row],[Order Date]])</f>
        <v>5</v>
      </c>
      <c r="F729" s="8" t="str">
        <f>TEXT(SalesDataTable[[#This Row],[Order Date]],"mmm")</f>
        <v>May</v>
      </c>
      <c r="G729" s="8" t="s">
        <v>20</v>
      </c>
      <c r="H729" s="8" t="s">
        <v>33</v>
      </c>
      <c r="I729" s="8" t="s">
        <v>19</v>
      </c>
      <c r="J729" s="8" t="s">
        <v>13</v>
      </c>
      <c r="K729" s="8" t="s">
        <v>14</v>
      </c>
      <c r="L729" s="8" t="s">
        <v>44</v>
      </c>
      <c r="M729" s="3">
        <v>1</v>
      </c>
      <c r="N729" s="10">
        <v>131.13</v>
      </c>
      <c r="O729" s="11">
        <v>0.05</v>
      </c>
      <c r="P729" s="10">
        <v>67.010000000000005</v>
      </c>
      <c r="Q729" s="10">
        <f t="shared" si="44"/>
        <v>124.5735</v>
      </c>
      <c r="R729" s="10">
        <f t="shared" si="45"/>
        <v>67.010000000000005</v>
      </c>
      <c r="S729" s="10">
        <f t="shared" si="46"/>
        <v>57.563499999999991</v>
      </c>
      <c r="T729" s="2">
        <f t="shared" si="47"/>
        <v>0.46208463276700096</v>
      </c>
      <c r="U729" s="3">
        <f>YEAR(SalesDataTable[[#This Row],[Order Date]])</f>
        <v>2026</v>
      </c>
      <c r="V729" s="2" t="str">
        <f>"Q"&amp;ROUNDUP(MONTH(SalesDataTable[[#This Row],[Order Date]])/3,0)</f>
        <v>Q2</v>
      </c>
      <c r="W729" s="3">
        <f>MONTH(SalesDataTable[[#This Row],[Order Date]])</f>
        <v>5</v>
      </c>
      <c r="X729" s="2" t="str">
        <f>TEXT(SalesDataTable[[#This Row],[Order Date]],"mmm")</f>
        <v>May</v>
      </c>
    </row>
    <row r="730" spans="1:24" ht="15.6">
      <c r="A730" s="6">
        <v>4535</v>
      </c>
      <c r="B730" s="7">
        <v>46145</v>
      </c>
      <c r="C730" s="8">
        <f>YEAR(SalesDataTable[[#This Row],[Order Date]])</f>
        <v>2026</v>
      </c>
      <c r="D730" s="9" t="str">
        <f>"Q" &amp;ROUNDUP(MONTH(SalesDataTable[[#This Row],[Order Date]]),0)</f>
        <v>Q5</v>
      </c>
      <c r="E730" s="9">
        <f>MONTH(SalesDataTable[[#This Row],[Order Date]])</f>
        <v>5</v>
      </c>
      <c r="F730" s="8" t="str">
        <f>TEXT(SalesDataTable[[#This Row],[Order Date]],"mmm")</f>
        <v>May</v>
      </c>
      <c r="G730" s="8" t="s">
        <v>11</v>
      </c>
      <c r="H730" s="8" t="s">
        <v>25</v>
      </c>
      <c r="I730" s="8" t="s">
        <v>2</v>
      </c>
      <c r="J730" s="8" t="s">
        <v>13</v>
      </c>
      <c r="K730" s="8" t="s">
        <v>14</v>
      </c>
      <c r="L730" s="8" t="s">
        <v>15</v>
      </c>
      <c r="M730" s="3">
        <v>1</v>
      </c>
      <c r="N730" s="10">
        <v>36.82</v>
      </c>
      <c r="O730" s="11">
        <v>0.1</v>
      </c>
      <c r="P730" s="10">
        <v>13.4</v>
      </c>
      <c r="Q730" s="10">
        <f t="shared" si="44"/>
        <v>33.137999999999998</v>
      </c>
      <c r="R730" s="10">
        <f t="shared" si="45"/>
        <v>13.4</v>
      </c>
      <c r="S730" s="10">
        <f t="shared" si="46"/>
        <v>19.738</v>
      </c>
      <c r="T730" s="2">
        <f t="shared" si="47"/>
        <v>0.5956303941094816</v>
      </c>
      <c r="U730" s="3">
        <f>YEAR(SalesDataTable[[#This Row],[Order Date]])</f>
        <v>2026</v>
      </c>
      <c r="V730" s="2" t="str">
        <f>"Q"&amp;ROUNDUP(MONTH(SalesDataTable[[#This Row],[Order Date]])/3,0)</f>
        <v>Q2</v>
      </c>
      <c r="W730" s="3">
        <f>MONTH(SalesDataTable[[#This Row],[Order Date]])</f>
        <v>5</v>
      </c>
      <c r="X730" s="2" t="str">
        <f>TEXT(SalesDataTable[[#This Row],[Order Date]],"mmm")</f>
        <v>May</v>
      </c>
    </row>
    <row r="731" spans="1:24" ht="15.6">
      <c r="A731" s="6">
        <v>4988</v>
      </c>
      <c r="B731" s="7">
        <v>46145</v>
      </c>
      <c r="C731" s="8">
        <f>YEAR(SalesDataTable[[#This Row],[Order Date]])</f>
        <v>2026</v>
      </c>
      <c r="D731" s="9" t="str">
        <f>"Q" &amp;ROUNDUP(MONTH(SalesDataTable[[#This Row],[Order Date]]),0)</f>
        <v>Q5</v>
      </c>
      <c r="E731" s="9">
        <f>MONTH(SalesDataTable[[#This Row],[Order Date]])</f>
        <v>5</v>
      </c>
      <c r="F731" s="8" t="str">
        <f>TEXT(SalesDataTable[[#This Row],[Order Date]],"mmm")</f>
        <v>May</v>
      </c>
      <c r="G731" s="8" t="s">
        <v>11</v>
      </c>
      <c r="H731" s="8" t="s">
        <v>39</v>
      </c>
      <c r="I731" s="8" t="s">
        <v>19</v>
      </c>
      <c r="J731" s="8" t="s">
        <v>13</v>
      </c>
      <c r="K731" s="8" t="s">
        <v>34</v>
      </c>
      <c r="L731" s="8" t="s">
        <v>38</v>
      </c>
      <c r="M731" s="3">
        <v>1</v>
      </c>
      <c r="N731" s="10">
        <v>122.28</v>
      </c>
      <c r="O731" s="11">
        <v>0</v>
      </c>
      <c r="P731" s="10">
        <v>67.28</v>
      </c>
      <c r="Q731" s="10">
        <f t="shared" si="44"/>
        <v>122.28</v>
      </c>
      <c r="R731" s="10">
        <f t="shared" si="45"/>
        <v>67.28</v>
      </c>
      <c r="S731" s="10">
        <f t="shared" si="46"/>
        <v>55</v>
      </c>
      <c r="T731" s="2">
        <f t="shared" si="47"/>
        <v>0.44978737324174028</v>
      </c>
      <c r="U731" s="3">
        <f>YEAR(SalesDataTable[[#This Row],[Order Date]])</f>
        <v>2026</v>
      </c>
      <c r="V731" s="2" t="str">
        <f>"Q"&amp;ROUNDUP(MONTH(SalesDataTable[[#This Row],[Order Date]])/3,0)</f>
        <v>Q2</v>
      </c>
      <c r="W731" s="3">
        <f>MONTH(SalesDataTable[[#This Row],[Order Date]])</f>
        <v>5</v>
      </c>
      <c r="X731" s="2" t="str">
        <f>TEXT(SalesDataTable[[#This Row],[Order Date]],"mmm")</f>
        <v>May</v>
      </c>
    </row>
    <row r="732" spans="1:24" ht="15.6">
      <c r="A732" s="6">
        <v>253</v>
      </c>
      <c r="B732" s="7">
        <v>46146</v>
      </c>
      <c r="C732" s="8">
        <f>YEAR(SalesDataTable[[#This Row],[Order Date]])</f>
        <v>2026</v>
      </c>
      <c r="D732" s="9" t="str">
        <f>"Q" &amp;ROUNDUP(MONTH(SalesDataTable[[#This Row],[Order Date]]),0)</f>
        <v>Q5</v>
      </c>
      <c r="E732" s="9">
        <f>MONTH(SalesDataTable[[#This Row],[Order Date]])</f>
        <v>5</v>
      </c>
      <c r="F732" s="8" t="str">
        <f>TEXT(SalesDataTable[[#This Row],[Order Date]],"mmm")</f>
        <v>May</v>
      </c>
      <c r="G732" s="8" t="s">
        <v>11</v>
      </c>
      <c r="H732" s="8" t="s">
        <v>39</v>
      </c>
      <c r="I732" s="8" t="s">
        <v>19</v>
      </c>
      <c r="J732" s="8" t="s">
        <v>16</v>
      </c>
      <c r="K732" s="8" t="s">
        <v>9</v>
      </c>
      <c r="L732" s="8" t="s">
        <v>10</v>
      </c>
      <c r="M732" s="3">
        <v>1</v>
      </c>
      <c r="N732" s="10">
        <v>90.92</v>
      </c>
      <c r="O732" s="11">
        <v>0.15</v>
      </c>
      <c r="P732" s="10">
        <v>44.93</v>
      </c>
      <c r="Q732" s="10">
        <f t="shared" si="44"/>
        <v>77.281999999999996</v>
      </c>
      <c r="R732" s="10">
        <f t="shared" si="45"/>
        <v>44.93</v>
      </c>
      <c r="S732" s="10">
        <f t="shared" si="46"/>
        <v>32.351999999999997</v>
      </c>
      <c r="T732" s="2">
        <f t="shared" si="47"/>
        <v>0.41862270645169636</v>
      </c>
      <c r="U732" s="3">
        <f>YEAR(SalesDataTable[[#This Row],[Order Date]])</f>
        <v>2026</v>
      </c>
      <c r="V732" s="2" t="str">
        <f>"Q"&amp;ROUNDUP(MONTH(SalesDataTable[[#This Row],[Order Date]])/3,0)</f>
        <v>Q2</v>
      </c>
      <c r="W732" s="3">
        <f>MONTH(SalesDataTable[[#This Row],[Order Date]])</f>
        <v>5</v>
      </c>
      <c r="X732" s="2" t="str">
        <f>TEXT(SalesDataTable[[#This Row],[Order Date]],"mmm")</f>
        <v>May</v>
      </c>
    </row>
    <row r="733" spans="1:24" ht="15.6">
      <c r="A733" s="6">
        <v>1743</v>
      </c>
      <c r="B733" s="7">
        <v>46146</v>
      </c>
      <c r="C733" s="8">
        <f>YEAR(SalesDataTable[[#This Row],[Order Date]])</f>
        <v>2026</v>
      </c>
      <c r="D733" s="9" t="str">
        <f>"Q" &amp;ROUNDUP(MONTH(SalesDataTable[[#This Row],[Order Date]]),0)</f>
        <v>Q5</v>
      </c>
      <c r="E733" s="9">
        <f>MONTH(SalesDataTable[[#This Row],[Order Date]])</f>
        <v>5</v>
      </c>
      <c r="F733" s="8" t="str">
        <f>TEXT(SalesDataTable[[#This Row],[Order Date]],"mmm")</f>
        <v>May</v>
      </c>
      <c r="G733" s="8" t="s">
        <v>6</v>
      </c>
      <c r="H733" s="8" t="s">
        <v>43</v>
      </c>
      <c r="I733" s="8" t="s">
        <v>2</v>
      </c>
      <c r="J733" s="8" t="s">
        <v>13</v>
      </c>
      <c r="K733" s="8" t="s">
        <v>34</v>
      </c>
      <c r="L733" s="8" t="s">
        <v>45</v>
      </c>
      <c r="M733" s="3">
        <v>1</v>
      </c>
      <c r="N733" s="10">
        <v>51.02</v>
      </c>
      <c r="O733" s="11">
        <v>0</v>
      </c>
      <c r="P733" s="10">
        <v>21.83</v>
      </c>
      <c r="Q733" s="10">
        <f t="shared" si="44"/>
        <v>51.02</v>
      </c>
      <c r="R733" s="10">
        <f t="shared" si="45"/>
        <v>21.83</v>
      </c>
      <c r="S733" s="10">
        <f t="shared" si="46"/>
        <v>29.190000000000005</v>
      </c>
      <c r="T733" s="2">
        <f t="shared" si="47"/>
        <v>0.5721285770286163</v>
      </c>
      <c r="U733" s="3">
        <f>YEAR(SalesDataTable[[#This Row],[Order Date]])</f>
        <v>2026</v>
      </c>
      <c r="V733" s="2" t="str">
        <f>"Q"&amp;ROUNDUP(MONTH(SalesDataTable[[#This Row],[Order Date]])/3,0)</f>
        <v>Q2</v>
      </c>
      <c r="W733" s="3">
        <f>MONTH(SalesDataTable[[#This Row],[Order Date]])</f>
        <v>5</v>
      </c>
      <c r="X733" s="2" t="str">
        <f>TEXT(SalesDataTable[[#This Row],[Order Date]],"mmm")</f>
        <v>May</v>
      </c>
    </row>
    <row r="734" spans="1:24" ht="15.6">
      <c r="A734" s="6">
        <v>1801</v>
      </c>
      <c r="B734" s="7">
        <v>46146</v>
      </c>
      <c r="C734" s="8">
        <f>YEAR(SalesDataTable[[#This Row],[Order Date]])</f>
        <v>2026</v>
      </c>
      <c r="D734" s="9" t="str">
        <f>"Q" &amp;ROUNDUP(MONTH(SalesDataTable[[#This Row],[Order Date]]),0)</f>
        <v>Q5</v>
      </c>
      <c r="E734" s="9">
        <f>MONTH(SalesDataTable[[#This Row],[Order Date]])</f>
        <v>5</v>
      </c>
      <c r="F734" s="8" t="str">
        <f>TEXT(SalesDataTable[[#This Row],[Order Date]],"mmm")</f>
        <v>May</v>
      </c>
      <c r="G734" s="8" t="s">
        <v>11</v>
      </c>
      <c r="H734" s="8" t="s">
        <v>12</v>
      </c>
      <c r="I734" s="8" t="s">
        <v>2</v>
      </c>
      <c r="J734" s="8" t="s">
        <v>16</v>
      </c>
      <c r="K734" s="8" t="s">
        <v>14</v>
      </c>
      <c r="L734" s="8" t="s">
        <v>15</v>
      </c>
      <c r="M734" s="3">
        <v>2</v>
      </c>
      <c r="N734" s="10">
        <v>36.299999999999997</v>
      </c>
      <c r="O734" s="11">
        <v>0.05</v>
      </c>
      <c r="P734" s="10">
        <v>13.9</v>
      </c>
      <c r="Q734" s="10">
        <f t="shared" si="44"/>
        <v>68.969999999999985</v>
      </c>
      <c r="R734" s="10">
        <f t="shared" si="45"/>
        <v>27.8</v>
      </c>
      <c r="S734" s="10">
        <f t="shared" si="46"/>
        <v>41.169999999999987</v>
      </c>
      <c r="T734" s="2">
        <f t="shared" si="47"/>
        <v>0.59692619979701311</v>
      </c>
      <c r="U734" s="3">
        <f>YEAR(SalesDataTable[[#This Row],[Order Date]])</f>
        <v>2026</v>
      </c>
      <c r="V734" s="2" t="str">
        <f>"Q"&amp;ROUNDUP(MONTH(SalesDataTable[[#This Row],[Order Date]])/3,0)</f>
        <v>Q2</v>
      </c>
      <c r="W734" s="3">
        <f>MONTH(SalesDataTable[[#This Row],[Order Date]])</f>
        <v>5</v>
      </c>
      <c r="X734" s="2" t="str">
        <f>TEXT(SalesDataTable[[#This Row],[Order Date]],"mmm")</f>
        <v>May</v>
      </c>
    </row>
    <row r="735" spans="1:24" ht="15.6">
      <c r="A735" s="6">
        <v>2511</v>
      </c>
      <c r="B735" s="7">
        <v>46146</v>
      </c>
      <c r="C735" s="8">
        <f>YEAR(SalesDataTable[[#This Row],[Order Date]])</f>
        <v>2026</v>
      </c>
      <c r="D735" s="9" t="str">
        <f>"Q" &amp;ROUNDUP(MONTH(SalesDataTable[[#This Row],[Order Date]]),0)</f>
        <v>Q5</v>
      </c>
      <c r="E735" s="9">
        <f>MONTH(SalesDataTable[[#This Row],[Order Date]])</f>
        <v>5</v>
      </c>
      <c r="F735" s="8" t="str">
        <f>TEXT(SalesDataTable[[#This Row],[Order Date]],"mmm")</f>
        <v>May</v>
      </c>
      <c r="G735" s="8" t="s">
        <v>11</v>
      </c>
      <c r="H735" s="8" t="s">
        <v>39</v>
      </c>
      <c r="I735" s="8" t="s">
        <v>8</v>
      </c>
      <c r="J735" s="8" t="s">
        <v>16</v>
      </c>
      <c r="K735" s="8" t="s">
        <v>23</v>
      </c>
      <c r="L735" s="8" t="s">
        <v>29</v>
      </c>
      <c r="M735" s="3">
        <v>8</v>
      </c>
      <c r="N735" s="10">
        <v>195.03</v>
      </c>
      <c r="O735" s="11">
        <v>0.15</v>
      </c>
      <c r="P735" s="10">
        <v>101.13</v>
      </c>
      <c r="Q735" s="10">
        <f t="shared" si="44"/>
        <v>1326.204</v>
      </c>
      <c r="R735" s="10">
        <f t="shared" si="45"/>
        <v>809.04</v>
      </c>
      <c r="S735" s="10">
        <f t="shared" si="46"/>
        <v>517.16399999999999</v>
      </c>
      <c r="T735" s="2">
        <f t="shared" si="47"/>
        <v>0.38995810599274322</v>
      </c>
      <c r="U735" s="3">
        <f>YEAR(SalesDataTable[[#This Row],[Order Date]])</f>
        <v>2026</v>
      </c>
      <c r="V735" s="2" t="str">
        <f>"Q"&amp;ROUNDUP(MONTH(SalesDataTable[[#This Row],[Order Date]])/3,0)</f>
        <v>Q2</v>
      </c>
      <c r="W735" s="3">
        <f>MONTH(SalesDataTable[[#This Row],[Order Date]])</f>
        <v>5</v>
      </c>
      <c r="X735" s="2" t="str">
        <f>TEXT(SalesDataTable[[#This Row],[Order Date]],"mmm")</f>
        <v>May</v>
      </c>
    </row>
    <row r="736" spans="1:24" ht="15.6">
      <c r="A736" s="6">
        <v>3186</v>
      </c>
      <c r="B736" s="7">
        <v>46146</v>
      </c>
      <c r="C736" s="8">
        <f>YEAR(SalesDataTable[[#This Row],[Order Date]])</f>
        <v>2026</v>
      </c>
      <c r="D736" s="9" t="str">
        <f>"Q" &amp;ROUNDUP(MONTH(SalesDataTable[[#This Row],[Order Date]]),0)</f>
        <v>Q5</v>
      </c>
      <c r="E736" s="9">
        <f>MONTH(SalesDataTable[[#This Row],[Order Date]])</f>
        <v>5</v>
      </c>
      <c r="F736" s="8" t="str">
        <f>TEXT(SalesDataTable[[#This Row],[Order Date]],"mmm")</f>
        <v>May</v>
      </c>
      <c r="G736" s="8" t="s">
        <v>6</v>
      </c>
      <c r="H736" s="8" t="s">
        <v>27</v>
      </c>
      <c r="I736" s="8" t="s">
        <v>2</v>
      </c>
      <c r="J736" s="8" t="s">
        <v>13</v>
      </c>
      <c r="K736" s="8" t="s">
        <v>9</v>
      </c>
      <c r="L736" s="8" t="s">
        <v>17</v>
      </c>
      <c r="M736" s="3">
        <v>1</v>
      </c>
      <c r="N736" s="10">
        <v>143.66</v>
      </c>
      <c r="O736" s="11">
        <v>0.1</v>
      </c>
      <c r="P736" s="10">
        <v>79.25</v>
      </c>
      <c r="Q736" s="10">
        <f t="shared" si="44"/>
        <v>129.29400000000001</v>
      </c>
      <c r="R736" s="10">
        <f t="shared" si="45"/>
        <v>79.25</v>
      </c>
      <c r="S736" s="10">
        <f t="shared" si="46"/>
        <v>50.044000000000011</v>
      </c>
      <c r="T736" s="2">
        <f t="shared" si="47"/>
        <v>0.38705585719368268</v>
      </c>
      <c r="U736" s="3">
        <f>YEAR(SalesDataTable[[#This Row],[Order Date]])</f>
        <v>2026</v>
      </c>
      <c r="V736" s="2" t="str">
        <f>"Q"&amp;ROUNDUP(MONTH(SalesDataTable[[#This Row],[Order Date]])/3,0)</f>
        <v>Q2</v>
      </c>
      <c r="W736" s="3">
        <f>MONTH(SalesDataTable[[#This Row],[Order Date]])</f>
        <v>5</v>
      </c>
      <c r="X736" s="2" t="str">
        <f>TEXT(SalesDataTable[[#This Row],[Order Date]],"mmm")</f>
        <v>May</v>
      </c>
    </row>
    <row r="737" spans="1:24" ht="15.6">
      <c r="A737" s="6">
        <v>3378</v>
      </c>
      <c r="B737" s="7">
        <v>46146</v>
      </c>
      <c r="C737" s="8">
        <f>YEAR(SalesDataTable[[#This Row],[Order Date]])</f>
        <v>2026</v>
      </c>
      <c r="D737" s="9" t="str">
        <f>"Q" &amp;ROUNDUP(MONTH(SalesDataTable[[#This Row],[Order Date]]),0)</f>
        <v>Q5</v>
      </c>
      <c r="E737" s="9">
        <f>MONTH(SalesDataTable[[#This Row],[Order Date]])</f>
        <v>5</v>
      </c>
      <c r="F737" s="8" t="str">
        <f>TEXT(SalesDataTable[[#This Row],[Order Date]],"mmm")</f>
        <v>May</v>
      </c>
      <c r="G737" s="8" t="s">
        <v>0</v>
      </c>
      <c r="H737" s="8" t="s">
        <v>1</v>
      </c>
      <c r="I737" s="8" t="s">
        <v>8</v>
      </c>
      <c r="J737" s="8" t="s">
        <v>16</v>
      </c>
      <c r="K737" s="8" t="s">
        <v>34</v>
      </c>
      <c r="L737" s="8" t="s">
        <v>38</v>
      </c>
      <c r="M737" s="3">
        <v>3</v>
      </c>
      <c r="N737" s="10">
        <v>120.28</v>
      </c>
      <c r="O737" s="11">
        <v>0.2</v>
      </c>
      <c r="P737" s="10">
        <v>69.23</v>
      </c>
      <c r="Q737" s="10">
        <f t="shared" si="44"/>
        <v>288.67200000000003</v>
      </c>
      <c r="R737" s="10">
        <f t="shared" si="45"/>
        <v>207.69</v>
      </c>
      <c r="S737" s="10">
        <f t="shared" si="46"/>
        <v>80.982000000000028</v>
      </c>
      <c r="T737" s="2">
        <f t="shared" si="47"/>
        <v>0.28053292317924849</v>
      </c>
      <c r="U737" s="3">
        <f>YEAR(SalesDataTable[[#This Row],[Order Date]])</f>
        <v>2026</v>
      </c>
      <c r="V737" s="2" t="str">
        <f>"Q"&amp;ROUNDUP(MONTH(SalesDataTable[[#This Row],[Order Date]])/3,0)</f>
        <v>Q2</v>
      </c>
      <c r="W737" s="3">
        <f>MONTH(SalesDataTable[[#This Row],[Order Date]])</f>
        <v>5</v>
      </c>
      <c r="X737" s="2" t="str">
        <f>TEXT(SalesDataTable[[#This Row],[Order Date]],"mmm")</f>
        <v>May</v>
      </c>
    </row>
    <row r="738" spans="1:24" ht="15.6">
      <c r="A738" s="6">
        <v>4255</v>
      </c>
      <c r="B738" s="7">
        <v>46146</v>
      </c>
      <c r="C738" s="8">
        <f>YEAR(SalesDataTable[[#This Row],[Order Date]])</f>
        <v>2026</v>
      </c>
      <c r="D738" s="9" t="str">
        <f>"Q" &amp;ROUNDUP(MONTH(SalesDataTable[[#This Row],[Order Date]]),0)</f>
        <v>Q5</v>
      </c>
      <c r="E738" s="9">
        <f>MONTH(SalesDataTable[[#This Row],[Order Date]])</f>
        <v>5</v>
      </c>
      <c r="F738" s="8" t="str">
        <f>TEXT(SalesDataTable[[#This Row],[Order Date]],"mmm")</f>
        <v>May</v>
      </c>
      <c r="G738" s="8" t="s">
        <v>20</v>
      </c>
      <c r="H738" s="8" t="s">
        <v>31</v>
      </c>
      <c r="I738" s="8" t="s">
        <v>28</v>
      </c>
      <c r="J738" s="8" t="s">
        <v>3</v>
      </c>
      <c r="K738" s="8" t="s">
        <v>14</v>
      </c>
      <c r="L738" s="8" t="s">
        <v>15</v>
      </c>
      <c r="M738" s="3">
        <v>6</v>
      </c>
      <c r="N738" s="10">
        <v>36.04</v>
      </c>
      <c r="O738" s="11">
        <v>0</v>
      </c>
      <c r="P738" s="10">
        <v>13.38</v>
      </c>
      <c r="Q738" s="10">
        <f t="shared" si="44"/>
        <v>216.24</v>
      </c>
      <c r="R738" s="10">
        <f t="shared" si="45"/>
        <v>80.28</v>
      </c>
      <c r="S738" s="10">
        <f t="shared" si="46"/>
        <v>135.96</v>
      </c>
      <c r="T738" s="2">
        <f t="shared" si="47"/>
        <v>0.62874583795782468</v>
      </c>
      <c r="U738" s="3">
        <f>YEAR(SalesDataTable[[#This Row],[Order Date]])</f>
        <v>2026</v>
      </c>
      <c r="V738" s="2" t="str">
        <f>"Q"&amp;ROUNDUP(MONTH(SalesDataTable[[#This Row],[Order Date]])/3,0)</f>
        <v>Q2</v>
      </c>
      <c r="W738" s="3">
        <f>MONTH(SalesDataTable[[#This Row],[Order Date]])</f>
        <v>5</v>
      </c>
      <c r="X738" s="2" t="str">
        <f>TEXT(SalesDataTable[[#This Row],[Order Date]],"mmm")</f>
        <v>May</v>
      </c>
    </row>
    <row r="739" spans="1:24" ht="15.6">
      <c r="A739" s="6">
        <v>4587</v>
      </c>
      <c r="B739" s="7">
        <v>46146</v>
      </c>
      <c r="C739" s="8">
        <f>YEAR(SalesDataTable[[#This Row],[Order Date]])</f>
        <v>2026</v>
      </c>
      <c r="D739" s="9" t="str">
        <f>"Q" &amp;ROUNDUP(MONTH(SalesDataTable[[#This Row],[Order Date]]),0)</f>
        <v>Q5</v>
      </c>
      <c r="E739" s="9">
        <f>MONTH(SalesDataTable[[#This Row],[Order Date]])</f>
        <v>5</v>
      </c>
      <c r="F739" s="8" t="str">
        <f>TEXT(SalesDataTable[[#This Row],[Order Date]],"mmm")</f>
        <v>May</v>
      </c>
      <c r="G739" s="8" t="s">
        <v>11</v>
      </c>
      <c r="H739" s="8" t="s">
        <v>12</v>
      </c>
      <c r="I739" s="8" t="s">
        <v>28</v>
      </c>
      <c r="J739" s="8" t="s">
        <v>3</v>
      </c>
      <c r="K739" s="8" t="s">
        <v>9</v>
      </c>
      <c r="L739" s="8" t="s">
        <v>10</v>
      </c>
      <c r="M739" s="3">
        <v>2</v>
      </c>
      <c r="N739" s="10">
        <v>91.72</v>
      </c>
      <c r="O739" s="11">
        <v>0</v>
      </c>
      <c r="P739" s="10">
        <v>45.67</v>
      </c>
      <c r="Q739" s="10">
        <f t="shared" si="44"/>
        <v>183.44</v>
      </c>
      <c r="R739" s="10">
        <f t="shared" si="45"/>
        <v>91.34</v>
      </c>
      <c r="S739" s="10">
        <f t="shared" si="46"/>
        <v>92.1</v>
      </c>
      <c r="T739" s="2">
        <f t="shared" si="47"/>
        <v>0.50207152202354988</v>
      </c>
      <c r="U739" s="3">
        <f>YEAR(SalesDataTable[[#This Row],[Order Date]])</f>
        <v>2026</v>
      </c>
      <c r="V739" s="2" t="str">
        <f>"Q"&amp;ROUNDUP(MONTH(SalesDataTable[[#This Row],[Order Date]])/3,0)</f>
        <v>Q2</v>
      </c>
      <c r="W739" s="3">
        <f>MONTH(SalesDataTable[[#This Row],[Order Date]])</f>
        <v>5</v>
      </c>
      <c r="X739" s="2" t="str">
        <f>TEXT(SalesDataTable[[#This Row],[Order Date]],"mmm")</f>
        <v>May</v>
      </c>
    </row>
    <row r="740" spans="1:24" ht="15.6">
      <c r="A740" s="6">
        <v>830</v>
      </c>
      <c r="B740" s="7">
        <v>46147</v>
      </c>
      <c r="C740" s="8">
        <f>YEAR(SalesDataTable[[#This Row],[Order Date]])</f>
        <v>2026</v>
      </c>
      <c r="D740" s="9" t="str">
        <f>"Q" &amp;ROUNDUP(MONTH(SalesDataTable[[#This Row],[Order Date]]),0)</f>
        <v>Q5</v>
      </c>
      <c r="E740" s="9">
        <f>MONTH(SalesDataTable[[#This Row],[Order Date]])</f>
        <v>5</v>
      </c>
      <c r="F740" s="8" t="str">
        <f>TEXT(SalesDataTable[[#This Row],[Order Date]],"mmm")</f>
        <v>May</v>
      </c>
      <c r="G740" s="8" t="s">
        <v>20</v>
      </c>
      <c r="H740" s="8" t="s">
        <v>33</v>
      </c>
      <c r="I740" s="8" t="s">
        <v>2</v>
      </c>
      <c r="J740" s="8" t="s">
        <v>16</v>
      </c>
      <c r="K740" s="8" t="s">
        <v>4</v>
      </c>
      <c r="L740" s="8" t="s">
        <v>22</v>
      </c>
      <c r="M740" s="3">
        <v>2</v>
      </c>
      <c r="N740" s="10">
        <v>50.4</v>
      </c>
      <c r="O740" s="11">
        <v>0</v>
      </c>
      <c r="P740" s="10">
        <v>22.21</v>
      </c>
      <c r="Q740" s="10">
        <f t="shared" si="44"/>
        <v>100.8</v>
      </c>
      <c r="R740" s="10">
        <f t="shared" si="45"/>
        <v>44.42</v>
      </c>
      <c r="S740" s="10">
        <f t="shared" si="46"/>
        <v>56.379999999999995</v>
      </c>
      <c r="T740" s="2">
        <f t="shared" si="47"/>
        <v>0.55932539682539684</v>
      </c>
      <c r="U740" s="3">
        <f>YEAR(SalesDataTable[[#This Row],[Order Date]])</f>
        <v>2026</v>
      </c>
      <c r="V740" s="2" t="str">
        <f>"Q"&amp;ROUNDUP(MONTH(SalesDataTable[[#This Row],[Order Date]])/3,0)</f>
        <v>Q2</v>
      </c>
      <c r="W740" s="3">
        <f>MONTH(SalesDataTable[[#This Row],[Order Date]])</f>
        <v>5</v>
      </c>
      <c r="X740" s="2" t="str">
        <f>TEXT(SalesDataTable[[#This Row],[Order Date]],"mmm")</f>
        <v>May</v>
      </c>
    </row>
    <row r="741" spans="1:24" ht="15.6">
      <c r="A741" s="6">
        <v>4320</v>
      </c>
      <c r="B741" s="7">
        <v>46147</v>
      </c>
      <c r="C741" s="8">
        <f>YEAR(SalesDataTable[[#This Row],[Order Date]])</f>
        <v>2026</v>
      </c>
      <c r="D741" s="9" t="str">
        <f>"Q" &amp;ROUNDUP(MONTH(SalesDataTable[[#This Row],[Order Date]]),0)</f>
        <v>Q5</v>
      </c>
      <c r="E741" s="9">
        <f>MONTH(SalesDataTable[[#This Row],[Order Date]])</f>
        <v>5</v>
      </c>
      <c r="F741" s="8" t="str">
        <f>TEXT(SalesDataTable[[#This Row],[Order Date]],"mmm")</f>
        <v>May</v>
      </c>
      <c r="G741" s="8" t="s">
        <v>6</v>
      </c>
      <c r="H741" s="8" t="s">
        <v>27</v>
      </c>
      <c r="I741" s="8" t="s">
        <v>2</v>
      </c>
      <c r="J741" s="8" t="s">
        <v>3</v>
      </c>
      <c r="K741" s="8" t="s">
        <v>14</v>
      </c>
      <c r="L741" s="8" t="s">
        <v>48</v>
      </c>
      <c r="M741" s="3">
        <v>2</v>
      </c>
      <c r="N741" s="10">
        <v>165.17</v>
      </c>
      <c r="O741" s="11">
        <v>0</v>
      </c>
      <c r="P741" s="10">
        <v>87.78</v>
      </c>
      <c r="Q741" s="10">
        <f t="shared" si="44"/>
        <v>330.34</v>
      </c>
      <c r="R741" s="10">
        <f t="shared" si="45"/>
        <v>175.56</v>
      </c>
      <c r="S741" s="10">
        <f t="shared" si="46"/>
        <v>154.77999999999997</v>
      </c>
      <c r="T741" s="2">
        <f t="shared" si="47"/>
        <v>0.46854755706242052</v>
      </c>
      <c r="U741" s="3">
        <f>YEAR(SalesDataTable[[#This Row],[Order Date]])</f>
        <v>2026</v>
      </c>
      <c r="V741" s="2" t="str">
        <f>"Q"&amp;ROUNDUP(MONTH(SalesDataTable[[#This Row],[Order Date]])/3,0)</f>
        <v>Q2</v>
      </c>
      <c r="W741" s="3">
        <f>MONTH(SalesDataTable[[#This Row],[Order Date]])</f>
        <v>5</v>
      </c>
      <c r="X741" s="2" t="str">
        <f>TEXT(SalesDataTable[[#This Row],[Order Date]],"mmm")</f>
        <v>May</v>
      </c>
    </row>
    <row r="742" spans="1:24" ht="15.6">
      <c r="A742" s="6">
        <v>4386</v>
      </c>
      <c r="B742" s="7">
        <v>46147</v>
      </c>
      <c r="C742" s="8">
        <f>YEAR(SalesDataTable[[#This Row],[Order Date]])</f>
        <v>2026</v>
      </c>
      <c r="D742" s="9" t="str">
        <f>"Q" &amp;ROUNDUP(MONTH(SalesDataTable[[#This Row],[Order Date]]),0)</f>
        <v>Q5</v>
      </c>
      <c r="E742" s="9">
        <f>MONTH(SalesDataTable[[#This Row],[Order Date]])</f>
        <v>5</v>
      </c>
      <c r="F742" s="8" t="str">
        <f>TEXT(SalesDataTable[[#This Row],[Order Date]],"mmm")</f>
        <v>May</v>
      </c>
      <c r="G742" s="8" t="s">
        <v>0</v>
      </c>
      <c r="H742" s="8" t="s">
        <v>50</v>
      </c>
      <c r="I742" s="8" t="s">
        <v>2</v>
      </c>
      <c r="J742" s="8" t="s">
        <v>3</v>
      </c>
      <c r="K742" s="8" t="s">
        <v>9</v>
      </c>
      <c r="L742" s="8" t="s">
        <v>46</v>
      </c>
      <c r="M742" s="3">
        <v>1</v>
      </c>
      <c r="N742" s="10">
        <v>69.819999999999993</v>
      </c>
      <c r="O742" s="11">
        <v>0.05</v>
      </c>
      <c r="P742" s="10">
        <v>33.29</v>
      </c>
      <c r="Q742" s="10">
        <f t="shared" si="44"/>
        <v>66.328999999999994</v>
      </c>
      <c r="R742" s="10">
        <f t="shared" si="45"/>
        <v>33.29</v>
      </c>
      <c r="S742" s="10">
        <f t="shared" si="46"/>
        <v>33.038999999999994</v>
      </c>
      <c r="T742" s="2">
        <f t="shared" si="47"/>
        <v>0.49810791659756665</v>
      </c>
      <c r="U742" s="3">
        <f>YEAR(SalesDataTable[[#This Row],[Order Date]])</f>
        <v>2026</v>
      </c>
      <c r="V742" s="2" t="str">
        <f>"Q"&amp;ROUNDUP(MONTH(SalesDataTable[[#This Row],[Order Date]])/3,0)</f>
        <v>Q2</v>
      </c>
      <c r="W742" s="3">
        <f>MONTH(SalesDataTable[[#This Row],[Order Date]])</f>
        <v>5</v>
      </c>
      <c r="X742" s="2" t="str">
        <f>TEXT(SalesDataTable[[#This Row],[Order Date]],"mmm")</f>
        <v>May</v>
      </c>
    </row>
    <row r="743" spans="1:24" ht="15.6">
      <c r="A743" s="6">
        <v>4602</v>
      </c>
      <c r="B743" s="7">
        <v>46147</v>
      </c>
      <c r="C743" s="8">
        <f>YEAR(SalesDataTable[[#This Row],[Order Date]])</f>
        <v>2026</v>
      </c>
      <c r="D743" s="9" t="str">
        <f>"Q" &amp;ROUNDUP(MONTH(SalesDataTable[[#This Row],[Order Date]]),0)</f>
        <v>Q5</v>
      </c>
      <c r="E743" s="9">
        <f>MONTH(SalesDataTable[[#This Row],[Order Date]])</f>
        <v>5</v>
      </c>
      <c r="F743" s="8" t="str">
        <f>TEXT(SalesDataTable[[#This Row],[Order Date]],"mmm")</f>
        <v>May</v>
      </c>
      <c r="G743" s="8" t="s">
        <v>6</v>
      </c>
      <c r="H743" s="8" t="s">
        <v>43</v>
      </c>
      <c r="I743" s="8" t="s">
        <v>28</v>
      </c>
      <c r="J743" s="8" t="s">
        <v>13</v>
      </c>
      <c r="K743" s="8" t="s">
        <v>14</v>
      </c>
      <c r="L743" s="8" t="s">
        <v>44</v>
      </c>
      <c r="M743" s="3">
        <v>2</v>
      </c>
      <c r="N743" s="10">
        <v>131.36000000000001</v>
      </c>
      <c r="O743" s="11">
        <v>0.1</v>
      </c>
      <c r="P743" s="10">
        <v>65.3</v>
      </c>
      <c r="Q743" s="10">
        <f t="shared" si="44"/>
        <v>236.44800000000004</v>
      </c>
      <c r="R743" s="10">
        <f t="shared" si="45"/>
        <v>130.6</v>
      </c>
      <c r="S743" s="10">
        <f t="shared" si="46"/>
        <v>105.84800000000004</v>
      </c>
      <c r="T743" s="2">
        <f t="shared" si="47"/>
        <v>0.4476586818243336</v>
      </c>
      <c r="U743" s="3">
        <f>YEAR(SalesDataTable[[#This Row],[Order Date]])</f>
        <v>2026</v>
      </c>
      <c r="V743" s="2" t="str">
        <f>"Q"&amp;ROUNDUP(MONTH(SalesDataTable[[#This Row],[Order Date]])/3,0)</f>
        <v>Q2</v>
      </c>
      <c r="W743" s="3">
        <f>MONTH(SalesDataTable[[#This Row],[Order Date]])</f>
        <v>5</v>
      </c>
      <c r="X743" s="2" t="str">
        <f>TEXT(SalesDataTable[[#This Row],[Order Date]],"mmm")</f>
        <v>May</v>
      </c>
    </row>
    <row r="744" spans="1:24" ht="15.6">
      <c r="A744" s="6">
        <v>5190</v>
      </c>
      <c r="B744" s="7">
        <v>46147</v>
      </c>
      <c r="C744" s="8">
        <f>YEAR(SalesDataTable[[#This Row],[Order Date]])</f>
        <v>2026</v>
      </c>
      <c r="D744" s="9" t="str">
        <f>"Q" &amp;ROUNDUP(MONTH(SalesDataTable[[#This Row],[Order Date]]),0)</f>
        <v>Q5</v>
      </c>
      <c r="E744" s="9">
        <f>MONTH(SalesDataTable[[#This Row],[Order Date]])</f>
        <v>5</v>
      </c>
      <c r="F744" s="8" t="str">
        <f>TEXT(SalesDataTable[[#This Row],[Order Date]],"mmm")</f>
        <v>May</v>
      </c>
      <c r="G744" s="8" t="s">
        <v>20</v>
      </c>
      <c r="H744" s="8" t="s">
        <v>33</v>
      </c>
      <c r="I744" s="8" t="s">
        <v>8</v>
      </c>
      <c r="J744" s="8" t="s">
        <v>3</v>
      </c>
      <c r="K744" s="8" t="s">
        <v>9</v>
      </c>
      <c r="L744" s="8" t="s">
        <v>10</v>
      </c>
      <c r="M744" s="3">
        <v>15</v>
      </c>
      <c r="N744" s="10">
        <v>93.65</v>
      </c>
      <c r="O744" s="11">
        <v>0.1</v>
      </c>
      <c r="P744" s="10">
        <v>44.89</v>
      </c>
      <c r="Q744" s="10">
        <f t="shared" si="44"/>
        <v>1264.2750000000001</v>
      </c>
      <c r="R744" s="10">
        <f t="shared" si="45"/>
        <v>673.35</v>
      </c>
      <c r="S744" s="10">
        <f t="shared" si="46"/>
        <v>590.92500000000007</v>
      </c>
      <c r="T744" s="2">
        <f t="shared" si="47"/>
        <v>0.46740226612089936</v>
      </c>
      <c r="U744" s="3">
        <f>YEAR(SalesDataTable[[#This Row],[Order Date]])</f>
        <v>2026</v>
      </c>
      <c r="V744" s="2" t="str">
        <f>"Q"&amp;ROUNDUP(MONTH(SalesDataTable[[#This Row],[Order Date]])/3,0)</f>
        <v>Q2</v>
      </c>
      <c r="W744" s="3">
        <f>MONTH(SalesDataTable[[#This Row],[Order Date]])</f>
        <v>5</v>
      </c>
      <c r="X744" s="2" t="str">
        <f>TEXT(SalesDataTable[[#This Row],[Order Date]],"mmm")</f>
        <v>May</v>
      </c>
    </row>
    <row r="745" spans="1:24" ht="15.6">
      <c r="A745" s="6">
        <v>393</v>
      </c>
      <c r="B745" s="7">
        <v>46148</v>
      </c>
      <c r="C745" s="8">
        <f>YEAR(SalesDataTable[[#This Row],[Order Date]])</f>
        <v>2026</v>
      </c>
      <c r="D745" s="9" t="str">
        <f>"Q" &amp;ROUNDUP(MONTH(SalesDataTable[[#This Row],[Order Date]]),0)</f>
        <v>Q5</v>
      </c>
      <c r="E745" s="9">
        <f>MONTH(SalesDataTable[[#This Row],[Order Date]])</f>
        <v>5</v>
      </c>
      <c r="F745" s="8" t="str">
        <f>TEXT(SalesDataTable[[#This Row],[Order Date]],"mmm")</f>
        <v>May</v>
      </c>
      <c r="G745" s="8" t="s">
        <v>6</v>
      </c>
      <c r="H745" s="8" t="s">
        <v>43</v>
      </c>
      <c r="I745" s="8" t="s">
        <v>28</v>
      </c>
      <c r="J745" s="8" t="s">
        <v>13</v>
      </c>
      <c r="K745" s="8" t="s">
        <v>23</v>
      </c>
      <c r="L745" s="8" t="s">
        <v>29</v>
      </c>
      <c r="M745" s="3">
        <v>3</v>
      </c>
      <c r="N745" s="10">
        <v>199.93</v>
      </c>
      <c r="O745" s="11">
        <v>0</v>
      </c>
      <c r="P745" s="10">
        <v>104.86</v>
      </c>
      <c r="Q745" s="10">
        <f t="shared" si="44"/>
        <v>599.79</v>
      </c>
      <c r="R745" s="10">
        <f t="shared" si="45"/>
        <v>314.58</v>
      </c>
      <c r="S745" s="10">
        <f t="shared" si="46"/>
        <v>285.20999999999998</v>
      </c>
      <c r="T745" s="2">
        <f t="shared" si="47"/>
        <v>0.47551643075076278</v>
      </c>
      <c r="U745" s="3">
        <f>YEAR(SalesDataTable[[#This Row],[Order Date]])</f>
        <v>2026</v>
      </c>
      <c r="V745" s="2" t="str">
        <f>"Q"&amp;ROUNDUP(MONTH(SalesDataTable[[#This Row],[Order Date]])/3,0)</f>
        <v>Q2</v>
      </c>
      <c r="W745" s="3">
        <f>MONTH(SalesDataTable[[#This Row],[Order Date]])</f>
        <v>5</v>
      </c>
      <c r="X745" s="2" t="str">
        <f>TEXT(SalesDataTable[[#This Row],[Order Date]],"mmm")</f>
        <v>May</v>
      </c>
    </row>
    <row r="746" spans="1:24" ht="15.6">
      <c r="A746" s="6">
        <v>812</v>
      </c>
      <c r="B746" s="7">
        <v>46148</v>
      </c>
      <c r="C746" s="8">
        <f>YEAR(SalesDataTable[[#This Row],[Order Date]])</f>
        <v>2026</v>
      </c>
      <c r="D746" s="9" t="str">
        <f>"Q" &amp;ROUNDUP(MONTH(SalesDataTable[[#This Row],[Order Date]]),0)</f>
        <v>Q5</v>
      </c>
      <c r="E746" s="9">
        <f>MONTH(SalesDataTable[[#This Row],[Order Date]])</f>
        <v>5</v>
      </c>
      <c r="F746" s="8" t="str">
        <f>TEXT(SalesDataTable[[#This Row],[Order Date]],"mmm")</f>
        <v>May</v>
      </c>
      <c r="G746" s="8" t="s">
        <v>0</v>
      </c>
      <c r="H746" s="8" t="s">
        <v>1</v>
      </c>
      <c r="I746" s="8" t="s">
        <v>2</v>
      </c>
      <c r="J746" s="8" t="s">
        <v>13</v>
      </c>
      <c r="K746" s="8" t="s">
        <v>9</v>
      </c>
      <c r="L746" s="8" t="s">
        <v>46</v>
      </c>
      <c r="M746" s="3">
        <v>5</v>
      </c>
      <c r="N746" s="10">
        <v>70.150000000000006</v>
      </c>
      <c r="O746" s="11">
        <v>0</v>
      </c>
      <c r="P746" s="10">
        <v>32.700000000000003</v>
      </c>
      <c r="Q746" s="10">
        <f t="shared" si="44"/>
        <v>350.75</v>
      </c>
      <c r="R746" s="10">
        <f t="shared" si="45"/>
        <v>163.5</v>
      </c>
      <c r="S746" s="10">
        <f t="shared" si="46"/>
        <v>187.25</v>
      </c>
      <c r="T746" s="2">
        <f t="shared" si="47"/>
        <v>0.53385602280826805</v>
      </c>
      <c r="U746" s="3">
        <f>YEAR(SalesDataTable[[#This Row],[Order Date]])</f>
        <v>2026</v>
      </c>
      <c r="V746" s="2" t="str">
        <f>"Q"&amp;ROUNDUP(MONTH(SalesDataTable[[#This Row],[Order Date]])/3,0)</f>
        <v>Q2</v>
      </c>
      <c r="W746" s="3">
        <f>MONTH(SalesDataTable[[#This Row],[Order Date]])</f>
        <v>5</v>
      </c>
      <c r="X746" s="2" t="str">
        <f>TEXT(SalesDataTable[[#This Row],[Order Date]],"mmm")</f>
        <v>May</v>
      </c>
    </row>
    <row r="747" spans="1:24" ht="15.6">
      <c r="A747" s="6">
        <v>1297</v>
      </c>
      <c r="B747" s="7">
        <v>46148</v>
      </c>
      <c r="C747" s="8">
        <f>YEAR(SalesDataTable[[#This Row],[Order Date]])</f>
        <v>2026</v>
      </c>
      <c r="D747" s="9" t="str">
        <f>"Q" &amp;ROUNDUP(MONTH(SalesDataTable[[#This Row],[Order Date]]),0)</f>
        <v>Q5</v>
      </c>
      <c r="E747" s="9">
        <f>MONTH(SalesDataTable[[#This Row],[Order Date]])</f>
        <v>5</v>
      </c>
      <c r="F747" s="8" t="str">
        <f>TEXT(SalesDataTable[[#This Row],[Order Date]],"mmm")</f>
        <v>May</v>
      </c>
      <c r="G747" s="8" t="s">
        <v>11</v>
      </c>
      <c r="H747" s="8" t="s">
        <v>12</v>
      </c>
      <c r="I747" s="8" t="s">
        <v>19</v>
      </c>
      <c r="J747" s="8" t="s">
        <v>13</v>
      </c>
      <c r="K747" s="8" t="s">
        <v>34</v>
      </c>
      <c r="L747" s="8" t="s">
        <v>42</v>
      </c>
      <c r="M747" s="3">
        <v>2</v>
      </c>
      <c r="N747" s="10">
        <v>35.86</v>
      </c>
      <c r="O747" s="11">
        <v>0</v>
      </c>
      <c r="P747" s="10">
        <v>13.9</v>
      </c>
      <c r="Q747" s="10">
        <f t="shared" si="44"/>
        <v>71.72</v>
      </c>
      <c r="R747" s="10">
        <f t="shared" si="45"/>
        <v>27.8</v>
      </c>
      <c r="S747" s="10">
        <f t="shared" si="46"/>
        <v>43.92</v>
      </c>
      <c r="T747" s="2">
        <f t="shared" si="47"/>
        <v>0.61238148354712774</v>
      </c>
      <c r="U747" s="3">
        <f>YEAR(SalesDataTable[[#This Row],[Order Date]])</f>
        <v>2026</v>
      </c>
      <c r="V747" s="2" t="str">
        <f>"Q"&amp;ROUNDUP(MONTH(SalesDataTable[[#This Row],[Order Date]])/3,0)</f>
        <v>Q2</v>
      </c>
      <c r="W747" s="3">
        <f>MONTH(SalesDataTable[[#This Row],[Order Date]])</f>
        <v>5</v>
      </c>
      <c r="X747" s="2" t="str">
        <f>TEXT(SalesDataTable[[#This Row],[Order Date]],"mmm")</f>
        <v>May</v>
      </c>
    </row>
    <row r="748" spans="1:24" ht="15.6">
      <c r="A748" s="6">
        <v>1574</v>
      </c>
      <c r="B748" s="7">
        <v>46148</v>
      </c>
      <c r="C748" s="8">
        <f>YEAR(SalesDataTable[[#This Row],[Order Date]])</f>
        <v>2026</v>
      </c>
      <c r="D748" s="9" t="str">
        <f>"Q" &amp;ROUNDUP(MONTH(SalesDataTable[[#This Row],[Order Date]]),0)</f>
        <v>Q5</v>
      </c>
      <c r="E748" s="9">
        <f>MONTH(SalesDataTable[[#This Row],[Order Date]])</f>
        <v>5</v>
      </c>
      <c r="F748" s="8" t="str">
        <f>TEXT(SalesDataTable[[#This Row],[Order Date]],"mmm")</f>
        <v>May</v>
      </c>
      <c r="G748" s="8" t="s">
        <v>6</v>
      </c>
      <c r="H748" s="8" t="s">
        <v>27</v>
      </c>
      <c r="I748" s="8" t="s">
        <v>2</v>
      </c>
      <c r="J748" s="8" t="s">
        <v>3</v>
      </c>
      <c r="K748" s="8" t="s">
        <v>9</v>
      </c>
      <c r="L748" s="8" t="s">
        <v>10</v>
      </c>
      <c r="M748" s="3">
        <v>1</v>
      </c>
      <c r="N748" s="10">
        <v>92.27</v>
      </c>
      <c r="O748" s="11">
        <v>0</v>
      </c>
      <c r="P748" s="10">
        <v>46.5</v>
      </c>
      <c r="Q748" s="10">
        <f t="shared" si="44"/>
        <v>92.27</v>
      </c>
      <c r="R748" s="10">
        <f t="shared" si="45"/>
        <v>46.5</v>
      </c>
      <c r="S748" s="10">
        <f t="shared" si="46"/>
        <v>45.769999999999996</v>
      </c>
      <c r="T748" s="2">
        <f t="shared" si="47"/>
        <v>0.49604421805570603</v>
      </c>
      <c r="U748" s="3">
        <f>YEAR(SalesDataTable[[#This Row],[Order Date]])</f>
        <v>2026</v>
      </c>
      <c r="V748" s="2" t="str">
        <f>"Q"&amp;ROUNDUP(MONTH(SalesDataTable[[#This Row],[Order Date]])/3,0)</f>
        <v>Q2</v>
      </c>
      <c r="W748" s="3">
        <f>MONTH(SalesDataTable[[#This Row],[Order Date]])</f>
        <v>5</v>
      </c>
      <c r="X748" s="2" t="str">
        <f>TEXT(SalesDataTable[[#This Row],[Order Date]],"mmm")</f>
        <v>May</v>
      </c>
    </row>
    <row r="749" spans="1:24" ht="15.6">
      <c r="A749" s="6">
        <v>3060</v>
      </c>
      <c r="B749" s="7">
        <v>46148</v>
      </c>
      <c r="C749" s="8">
        <f>YEAR(SalesDataTable[[#This Row],[Order Date]])</f>
        <v>2026</v>
      </c>
      <c r="D749" s="9" t="str">
        <f>"Q" &amp;ROUNDUP(MONTH(SalesDataTable[[#This Row],[Order Date]]),0)</f>
        <v>Q5</v>
      </c>
      <c r="E749" s="9">
        <f>MONTH(SalesDataTable[[#This Row],[Order Date]])</f>
        <v>5</v>
      </c>
      <c r="F749" s="8" t="str">
        <f>TEXT(SalesDataTable[[#This Row],[Order Date]],"mmm")</f>
        <v>May</v>
      </c>
      <c r="G749" s="8" t="s">
        <v>6</v>
      </c>
      <c r="H749" s="8" t="s">
        <v>27</v>
      </c>
      <c r="I749" s="8" t="s">
        <v>8</v>
      </c>
      <c r="J749" s="8" t="s">
        <v>16</v>
      </c>
      <c r="K749" s="8" t="s">
        <v>9</v>
      </c>
      <c r="L749" s="8" t="s">
        <v>37</v>
      </c>
      <c r="M749" s="3">
        <v>6</v>
      </c>
      <c r="N749" s="10">
        <v>157.31</v>
      </c>
      <c r="O749" s="11">
        <v>0.15</v>
      </c>
      <c r="P749" s="10">
        <v>80.34</v>
      </c>
      <c r="Q749" s="10">
        <f t="shared" si="44"/>
        <v>802.28099999999995</v>
      </c>
      <c r="R749" s="10">
        <f t="shared" si="45"/>
        <v>482.04</v>
      </c>
      <c r="S749" s="10">
        <f t="shared" si="46"/>
        <v>320.24099999999993</v>
      </c>
      <c r="T749" s="2">
        <f t="shared" si="47"/>
        <v>0.3991631361081715</v>
      </c>
      <c r="U749" s="3">
        <f>YEAR(SalesDataTable[[#This Row],[Order Date]])</f>
        <v>2026</v>
      </c>
      <c r="V749" s="2" t="str">
        <f>"Q"&amp;ROUNDUP(MONTH(SalesDataTable[[#This Row],[Order Date]])/3,0)</f>
        <v>Q2</v>
      </c>
      <c r="W749" s="3">
        <f>MONTH(SalesDataTable[[#This Row],[Order Date]])</f>
        <v>5</v>
      </c>
      <c r="X749" s="2" t="str">
        <f>TEXT(SalesDataTable[[#This Row],[Order Date]],"mmm")</f>
        <v>May</v>
      </c>
    </row>
    <row r="750" spans="1:24" ht="15.6">
      <c r="A750" s="6">
        <v>3490</v>
      </c>
      <c r="B750" s="7">
        <v>46148</v>
      </c>
      <c r="C750" s="8">
        <f>YEAR(SalesDataTable[[#This Row],[Order Date]])</f>
        <v>2026</v>
      </c>
      <c r="D750" s="9" t="str">
        <f>"Q" &amp;ROUNDUP(MONTH(SalesDataTable[[#This Row],[Order Date]]),0)</f>
        <v>Q5</v>
      </c>
      <c r="E750" s="9">
        <f>MONTH(SalesDataTable[[#This Row],[Order Date]])</f>
        <v>5</v>
      </c>
      <c r="F750" s="8" t="str">
        <f>TEXT(SalesDataTable[[#This Row],[Order Date]],"mmm")</f>
        <v>May</v>
      </c>
      <c r="G750" s="8" t="s">
        <v>6</v>
      </c>
      <c r="H750" s="8" t="s">
        <v>41</v>
      </c>
      <c r="I750" s="8" t="s">
        <v>2</v>
      </c>
      <c r="J750" s="8" t="s">
        <v>13</v>
      </c>
      <c r="K750" s="8" t="s">
        <v>14</v>
      </c>
      <c r="L750" s="8" t="s">
        <v>32</v>
      </c>
      <c r="M750" s="3">
        <v>2</v>
      </c>
      <c r="N750" s="10">
        <v>46.18</v>
      </c>
      <c r="O750" s="11">
        <v>0.05</v>
      </c>
      <c r="P750" s="10">
        <v>17.899999999999999</v>
      </c>
      <c r="Q750" s="10">
        <f t="shared" si="44"/>
        <v>87.74199999999999</v>
      </c>
      <c r="R750" s="10">
        <f t="shared" si="45"/>
        <v>35.799999999999997</v>
      </c>
      <c r="S750" s="10">
        <f t="shared" si="46"/>
        <v>51.941999999999993</v>
      </c>
      <c r="T750" s="2">
        <f t="shared" si="47"/>
        <v>0.59198559412823959</v>
      </c>
      <c r="U750" s="3">
        <f>YEAR(SalesDataTable[[#This Row],[Order Date]])</f>
        <v>2026</v>
      </c>
      <c r="V750" s="2" t="str">
        <f>"Q"&amp;ROUNDUP(MONTH(SalesDataTable[[#This Row],[Order Date]])/3,0)</f>
        <v>Q2</v>
      </c>
      <c r="W750" s="3">
        <f>MONTH(SalesDataTable[[#This Row],[Order Date]])</f>
        <v>5</v>
      </c>
      <c r="X750" s="2" t="str">
        <f>TEXT(SalesDataTable[[#This Row],[Order Date]],"mmm")</f>
        <v>May</v>
      </c>
    </row>
    <row r="751" spans="1:24" ht="15.6">
      <c r="A751" s="6">
        <v>3654</v>
      </c>
      <c r="B751" s="7">
        <v>46148</v>
      </c>
      <c r="C751" s="8">
        <f>YEAR(SalesDataTable[[#This Row],[Order Date]])</f>
        <v>2026</v>
      </c>
      <c r="D751" s="9" t="str">
        <f>"Q" &amp;ROUNDUP(MONTH(SalesDataTable[[#This Row],[Order Date]]),0)</f>
        <v>Q5</v>
      </c>
      <c r="E751" s="9">
        <f>MONTH(SalesDataTable[[#This Row],[Order Date]])</f>
        <v>5</v>
      </c>
      <c r="F751" s="8" t="str">
        <f>TEXT(SalesDataTable[[#This Row],[Order Date]],"mmm")</f>
        <v>May</v>
      </c>
      <c r="G751" s="8" t="s">
        <v>11</v>
      </c>
      <c r="H751" s="8" t="s">
        <v>39</v>
      </c>
      <c r="I751" s="8" t="s">
        <v>2</v>
      </c>
      <c r="J751" s="8" t="s">
        <v>16</v>
      </c>
      <c r="K751" s="8" t="s">
        <v>4</v>
      </c>
      <c r="L751" s="8" t="s">
        <v>22</v>
      </c>
      <c r="M751" s="3">
        <v>1</v>
      </c>
      <c r="N751" s="10">
        <v>51.44</v>
      </c>
      <c r="O751" s="11">
        <v>0.1</v>
      </c>
      <c r="P751" s="10">
        <v>22.88</v>
      </c>
      <c r="Q751" s="10">
        <f t="shared" si="44"/>
        <v>46.295999999999999</v>
      </c>
      <c r="R751" s="10">
        <f t="shared" si="45"/>
        <v>22.88</v>
      </c>
      <c r="S751" s="10">
        <f t="shared" si="46"/>
        <v>23.416</v>
      </c>
      <c r="T751" s="2">
        <f t="shared" si="47"/>
        <v>0.50578883704855715</v>
      </c>
      <c r="U751" s="3">
        <f>YEAR(SalesDataTable[[#This Row],[Order Date]])</f>
        <v>2026</v>
      </c>
      <c r="V751" s="2" t="str">
        <f>"Q"&amp;ROUNDUP(MONTH(SalesDataTable[[#This Row],[Order Date]])/3,0)</f>
        <v>Q2</v>
      </c>
      <c r="W751" s="3">
        <f>MONTH(SalesDataTable[[#This Row],[Order Date]])</f>
        <v>5</v>
      </c>
      <c r="X751" s="2" t="str">
        <f>TEXT(SalesDataTable[[#This Row],[Order Date]],"mmm")</f>
        <v>May</v>
      </c>
    </row>
    <row r="752" spans="1:24" ht="15.6">
      <c r="A752" s="6">
        <v>4209</v>
      </c>
      <c r="B752" s="7">
        <v>46148</v>
      </c>
      <c r="C752" s="8">
        <f>YEAR(SalesDataTable[[#This Row],[Order Date]])</f>
        <v>2026</v>
      </c>
      <c r="D752" s="9" t="str">
        <f>"Q" &amp;ROUNDUP(MONTH(SalesDataTable[[#This Row],[Order Date]]),0)</f>
        <v>Q5</v>
      </c>
      <c r="E752" s="9">
        <f>MONTH(SalesDataTable[[#This Row],[Order Date]])</f>
        <v>5</v>
      </c>
      <c r="F752" s="8" t="str">
        <f>TEXT(SalesDataTable[[#This Row],[Order Date]],"mmm")</f>
        <v>May</v>
      </c>
      <c r="G752" s="8" t="s">
        <v>6</v>
      </c>
      <c r="H752" s="8" t="s">
        <v>7</v>
      </c>
      <c r="I752" s="8" t="s">
        <v>2</v>
      </c>
      <c r="J752" s="8" t="s">
        <v>13</v>
      </c>
      <c r="K752" s="8" t="s">
        <v>34</v>
      </c>
      <c r="L752" s="8" t="s">
        <v>45</v>
      </c>
      <c r="M752" s="3">
        <v>2</v>
      </c>
      <c r="N752" s="10">
        <v>50.97</v>
      </c>
      <c r="O752" s="11">
        <v>0.05</v>
      </c>
      <c r="P752" s="10">
        <v>21.67</v>
      </c>
      <c r="Q752" s="10">
        <f t="shared" si="44"/>
        <v>96.842999999999989</v>
      </c>
      <c r="R752" s="10">
        <f t="shared" si="45"/>
        <v>43.34</v>
      </c>
      <c r="S752" s="10">
        <f t="shared" si="46"/>
        <v>53.502999999999986</v>
      </c>
      <c r="T752" s="2">
        <f t="shared" si="47"/>
        <v>0.55247152607829153</v>
      </c>
      <c r="U752" s="3">
        <f>YEAR(SalesDataTable[[#This Row],[Order Date]])</f>
        <v>2026</v>
      </c>
      <c r="V752" s="2" t="str">
        <f>"Q"&amp;ROUNDUP(MONTH(SalesDataTable[[#This Row],[Order Date]])/3,0)</f>
        <v>Q2</v>
      </c>
      <c r="W752" s="3">
        <f>MONTH(SalesDataTable[[#This Row],[Order Date]])</f>
        <v>5</v>
      </c>
      <c r="X752" s="2" t="str">
        <f>TEXT(SalesDataTable[[#This Row],[Order Date]],"mmm")</f>
        <v>May</v>
      </c>
    </row>
    <row r="753" spans="1:24" ht="15.6">
      <c r="A753" s="6">
        <v>4227</v>
      </c>
      <c r="B753" s="7">
        <v>46148</v>
      </c>
      <c r="C753" s="8">
        <f>YEAR(SalesDataTable[[#This Row],[Order Date]])</f>
        <v>2026</v>
      </c>
      <c r="D753" s="9" t="str">
        <f>"Q" &amp;ROUNDUP(MONTH(SalesDataTable[[#This Row],[Order Date]]),0)</f>
        <v>Q5</v>
      </c>
      <c r="E753" s="9">
        <f>MONTH(SalesDataTable[[#This Row],[Order Date]])</f>
        <v>5</v>
      </c>
      <c r="F753" s="8" t="str">
        <f>TEXT(SalesDataTable[[#This Row],[Order Date]],"mmm")</f>
        <v>May</v>
      </c>
      <c r="G753" s="8" t="s">
        <v>6</v>
      </c>
      <c r="H753" s="8" t="s">
        <v>7</v>
      </c>
      <c r="I753" s="8" t="s">
        <v>2</v>
      </c>
      <c r="J753" s="8" t="s">
        <v>13</v>
      </c>
      <c r="K753" s="8" t="s">
        <v>4</v>
      </c>
      <c r="L753" s="8" t="s">
        <v>26</v>
      </c>
      <c r="M753" s="3">
        <v>2</v>
      </c>
      <c r="N753" s="10">
        <v>40.549999999999997</v>
      </c>
      <c r="O753" s="11">
        <v>0</v>
      </c>
      <c r="P753" s="10">
        <v>16.52</v>
      </c>
      <c r="Q753" s="10">
        <f t="shared" si="44"/>
        <v>81.099999999999994</v>
      </c>
      <c r="R753" s="10">
        <f t="shared" si="45"/>
        <v>33.04</v>
      </c>
      <c r="S753" s="10">
        <f t="shared" si="46"/>
        <v>48.059999999999995</v>
      </c>
      <c r="T753" s="2">
        <f t="shared" si="47"/>
        <v>0.59260172626387175</v>
      </c>
      <c r="U753" s="3">
        <f>YEAR(SalesDataTable[[#This Row],[Order Date]])</f>
        <v>2026</v>
      </c>
      <c r="V753" s="2" t="str">
        <f>"Q"&amp;ROUNDUP(MONTH(SalesDataTable[[#This Row],[Order Date]])/3,0)</f>
        <v>Q2</v>
      </c>
      <c r="W753" s="3">
        <f>MONTH(SalesDataTable[[#This Row],[Order Date]])</f>
        <v>5</v>
      </c>
      <c r="X753" s="2" t="str">
        <f>TEXT(SalesDataTable[[#This Row],[Order Date]],"mmm")</f>
        <v>May</v>
      </c>
    </row>
    <row r="754" spans="1:24" ht="15.6">
      <c r="A754" s="6">
        <v>4247</v>
      </c>
      <c r="B754" s="7">
        <v>46148</v>
      </c>
      <c r="C754" s="8">
        <f>YEAR(SalesDataTable[[#This Row],[Order Date]])</f>
        <v>2026</v>
      </c>
      <c r="D754" s="9" t="str">
        <f>"Q" &amp;ROUNDUP(MONTH(SalesDataTable[[#This Row],[Order Date]]),0)</f>
        <v>Q5</v>
      </c>
      <c r="E754" s="9">
        <f>MONTH(SalesDataTable[[#This Row],[Order Date]])</f>
        <v>5</v>
      </c>
      <c r="F754" s="8" t="str">
        <f>TEXT(SalesDataTable[[#This Row],[Order Date]],"mmm")</f>
        <v>May</v>
      </c>
      <c r="G754" s="8" t="s">
        <v>11</v>
      </c>
      <c r="H754" s="8" t="s">
        <v>52</v>
      </c>
      <c r="I754" s="8" t="s">
        <v>2</v>
      </c>
      <c r="J754" s="8" t="s">
        <v>13</v>
      </c>
      <c r="K754" s="8" t="s">
        <v>4</v>
      </c>
      <c r="L754" s="8" t="s">
        <v>22</v>
      </c>
      <c r="M754" s="3">
        <v>2</v>
      </c>
      <c r="N754" s="10">
        <v>51.3</v>
      </c>
      <c r="O754" s="11">
        <v>0</v>
      </c>
      <c r="P754" s="10">
        <v>23.12</v>
      </c>
      <c r="Q754" s="10">
        <f t="shared" si="44"/>
        <v>102.6</v>
      </c>
      <c r="R754" s="10">
        <f t="shared" si="45"/>
        <v>46.24</v>
      </c>
      <c r="S754" s="10">
        <f t="shared" si="46"/>
        <v>56.359999999999992</v>
      </c>
      <c r="T754" s="2">
        <f t="shared" si="47"/>
        <v>0.54931773879142298</v>
      </c>
      <c r="U754" s="3">
        <f>YEAR(SalesDataTable[[#This Row],[Order Date]])</f>
        <v>2026</v>
      </c>
      <c r="V754" s="2" t="str">
        <f>"Q"&amp;ROUNDUP(MONTH(SalesDataTable[[#This Row],[Order Date]])/3,0)</f>
        <v>Q2</v>
      </c>
      <c r="W754" s="3">
        <f>MONTH(SalesDataTable[[#This Row],[Order Date]])</f>
        <v>5</v>
      </c>
      <c r="X754" s="2" t="str">
        <f>TEXT(SalesDataTable[[#This Row],[Order Date]],"mmm")</f>
        <v>May</v>
      </c>
    </row>
    <row r="755" spans="1:24" ht="15.6">
      <c r="A755" s="6">
        <v>5196</v>
      </c>
      <c r="B755" s="7">
        <v>46148</v>
      </c>
      <c r="C755" s="8">
        <f>YEAR(SalesDataTable[[#This Row],[Order Date]])</f>
        <v>2026</v>
      </c>
      <c r="D755" s="9" t="str">
        <f>"Q" &amp;ROUNDUP(MONTH(SalesDataTable[[#This Row],[Order Date]]),0)</f>
        <v>Q5</v>
      </c>
      <c r="E755" s="9">
        <f>MONTH(SalesDataTable[[#This Row],[Order Date]])</f>
        <v>5</v>
      </c>
      <c r="F755" s="8" t="str">
        <f>TEXT(SalesDataTable[[#This Row],[Order Date]],"mmm")</f>
        <v>May</v>
      </c>
      <c r="G755" s="8" t="s">
        <v>20</v>
      </c>
      <c r="H755" s="8" t="s">
        <v>33</v>
      </c>
      <c r="I755" s="8" t="s">
        <v>2</v>
      </c>
      <c r="J755" s="8" t="s">
        <v>13</v>
      </c>
      <c r="K755" s="8" t="s">
        <v>23</v>
      </c>
      <c r="L755" s="8" t="s">
        <v>40</v>
      </c>
      <c r="M755" s="3">
        <v>3</v>
      </c>
      <c r="N755" s="10">
        <v>82.56</v>
      </c>
      <c r="O755" s="11">
        <v>0</v>
      </c>
      <c r="P755" s="10">
        <v>39.99</v>
      </c>
      <c r="Q755" s="10">
        <f t="shared" si="44"/>
        <v>247.68</v>
      </c>
      <c r="R755" s="10">
        <f t="shared" si="45"/>
        <v>119.97</v>
      </c>
      <c r="S755" s="10">
        <f t="shared" si="46"/>
        <v>127.71000000000001</v>
      </c>
      <c r="T755" s="2">
        <f t="shared" si="47"/>
        <v>0.515625</v>
      </c>
      <c r="U755" s="3">
        <f>YEAR(SalesDataTable[[#This Row],[Order Date]])</f>
        <v>2026</v>
      </c>
      <c r="V755" s="2" t="str">
        <f>"Q"&amp;ROUNDUP(MONTH(SalesDataTable[[#This Row],[Order Date]])/3,0)</f>
        <v>Q2</v>
      </c>
      <c r="W755" s="3">
        <f>MONTH(SalesDataTable[[#This Row],[Order Date]])</f>
        <v>5</v>
      </c>
      <c r="X755" s="2" t="str">
        <f>TEXT(SalesDataTable[[#This Row],[Order Date]],"mmm")</f>
        <v>May</v>
      </c>
    </row>
    <row r="756" spans="1:24" ht="15.6">
      <c r="A756" s="6">
        <v>400</v>
      </c>
      <c r="B756" s="7">
        <v>46149</v>
      </c>
      <c r="C756" s="8">
        <f>YEAR(SalesDataTable[[#This Row],[Order Date]])</f>
        <v>2026</v>
      </c>
      <c r="D756" s="9" t="str">
        <f>"Q" &amp;ROUNDUP(MONTH(SalesDataTable[[#This Row],[Order Date]]),0)</f>
        <v>Q5</v>
      </c>
      <c r="E756" s="9">
        <f>MONTH(SalesDataTable[[#This Row],[Order Date]])</f>
        <v>5</v>
      </c>
      <c r="F756" s="8" t="str">
        <f>TEXT(SalesDataTable[[#This Row],[Order Date]],"mmm")</f>
        <v>May</v>
      </c>
      <c r="G756" s="8" t="s">
        <v>6</v>
      </c>
      <c r="H756" s="8" t="s">
        <v>43</v>
      </c>
      <c r="I756" s="8" t="s">
        <v>8</v>
      </c>
      <c r="J756" s="8" t="s">
        <v>16</v>
      </c>
      <c r="K756" s="8" t="s">
        <v>9</v>
      </c>
      <c r="L756" s="8" t="s">
        <v>10</v>
      </c>
      <c r="M756" s="3">
        <v>6</v>
      </c>
      <c r="N756" s="10">
        <v>92.66</v>
      </c>
      <c r="O756" s="11">
        <v>0.15</v>
      </c>
      <c r="P756" s="10">
        <v>44.71</v>
      </c>
      <c r="Q756" s="10">
        <f t="shared" si="44"/>
        <v>472.56600000000003</v>
      </c>
      <c r="R756" s="10">
        <f t="shared" si="45"/>
        <v>268.26</v>
      </c>
      <c r="S756" s="10">
        <f t="shared" si="46"/>
        <v>204.30600000000004</v>
      </c>
      <c r="T756" s="2">
        <f t="shared" si="47"/>
        <v>0.43233326138571126</v>
      </c>
      <c r="U756" s="3">
        <f>YEAR(SalesDataTable[[#This Row],[Order Date]])</f>
        <v>2026</v>
      </c>
      <c r="V756" s="2" t="str">
        <f>"Q"&amp;ROUNDUP(MONTH(SalesDataTable[[#This Row],[Order Date]])/3,0)</f>
        <v>Q2</v>
      </c>
      <c r="W756" s="3">
        <f>MONTH(SalesDataTable[[#This Row],[Order Date]])</f>
        <v>5</v>
      </c>
      <c r="X756" s="2" t="str">
        <f>TEXT(SalesDataTable[[#This Row],[Order Date]],"mmm")</f>
        <v>May</v>
      </c>
    </row>
    <row r="757" spans="1:24" ht="15.6">
      <c r="A757" s="6">
        <v>829</v>
      </c>
      <c r="B757" s="7">
        <v>46149</v>
      </c>
      <c r="C757" s="8">
        <f>YEAR(SalesDataTable[[#This Row],[Order Date]])</f>
        <v>2026</v>
      </c>
      <c r="D757" s="9" t="str">
        <f>"Q" &amp;ROUNDUP(MONTH(SalesDataTable[[#This Row],[Order Date]]),0)</f>
        <v>Q5</v>
      </c>
      <c r="E757" s="9">
        <f>MONTH(SalesDataTable[[#This Row],[Order Date]])</f>
        <v>5</v>
      </c>
      <c r="F757" s="8" t="str">
        <f>TEXT(SalesDataTable[[#This Row],[Order Date]],"mmm")</f>
        <v>May</v>
      </c>
      <c r="G757" s="8" t="s">
        <v>11</v>
      </c>
      <c r="H757" s="8" t="s">
        <v>52</v>
      </c>
      <c r="I757" s="8" t="s">
        <v>28</v>
      </c>
      <c r="J757" s="8" t="s">
        <v>13</v>
      </c>
      <c r="K757" s="8" t="s">
        <v>34</v>
      </c>
      <c r="L757" s="8" t="s">
        <v>35</v>
      </c>
      <c r="M757" s="3">
        <v>1</v>
      </c>
      <c r="N757" s="10">
        <v>39.42</v>
      </c>
      <c r="O757" s="11">
        <v>0</v>
      </c>
      <c r="P757" s="10">
        <v>14.86</v>
      </c>
      <c r="Q757" s="10">
        <f t="shared" si="44"/>
        <v>39.42</v>
      </c>
      <c r="R757" s="10">
        <f t="shared" si="45"/>
        <v>14.86</v>
      </c>
      <c r="S757" s="10">
        <f t="shared" si="46"/>
        <v>24.560000000000002</v>
      </c>
      <c r="T757" s="2">
        <f t="shared" si="47"/>
        <v>0.62303399289700667</v>
      </c>
      <c r="U757" s="3">
        <f>YEAR(SalesDataTable[[#This Row],[Order Date]])</f>
        <v>2026</v>
      </c>
      <c r="V757" s="2" t="str">
        <f>"Q"&amp;ROUNDUP(MONTH(SalesDataTable[[#This Row],[Order Date]])/3,0)</f>
        <v>Q2</v>
      </c>
      <c r="W757" s="3">
        <f>MONTH(SalesDataTable[[#This Row],[Order Date]])</f>
        <v>5</v>
      </c>
      <c r="X757" s="2" t="str">
        <f>TEXT(SalesDataTable[[#This Row],[Order Date]],"mmm")</f>
        <v>May</v>
      </c>
    </row>
    <row r="758" spans="1:24" ht="15.6">
      <c r="A758" s="6">
        <v>1236</v>
      </c>
      <c r="B758" s="7">
        <v>46149</v>
      </c>
      <c r="C758" s="8">
        <f>YEAR(SalesDataTable[[#This Row],[Order Date]])</f>
        <v>2026</v>
      </c>
      <c r="D758" s="9" t="str">
        <f>"Q" &amp;ROUNDUP(MONTH(SalesDataTable[[#This Row],[Order Date]]),0)</f>
        <v>Q5</v>
      </c>
      <c r="E758" s="9">
        <f>MONTH(SalesDataTable[[#This Row],[Order Date]])</f>
        <v>5</v>
      </c>
      <c r="F758" s="8" t="str">
        <f>TEXT(SalesDataTable[[#This Row],[Order Date]],"mmm")</f>
        <v>May</v>
      </c>
      <c r="G758" s="8" t="s">
        <v>0</v>
      </c>
      <c r="H758" s="8" t="s">
        <v>36</v>
      </c>
      <c r="I758" s="8" t="s">
        <v>19</v>
      </c>
      <c r="J758" s="8" t="s">
        <v>3</v>
      </c>
      <c r="K758" s="8" t="s">
        <v>34</v>
      </c>
      <c r="L758" s="8" t="s">
        <v>38</v>
      </c>
      <c r="M758" s="3">
        <v>2</v>
      </c>
      <c r="N758" s="10">
        <v>124.25</v>
      </c>
      <c r="O758" s="11">
        <v>0</v>
      </c>
      <c r="P758" s="10">
        <v>69.510000000000005</v>
      </c>
      <c r="Q758" s="10">
        <f t="shared" si="44"/>
        <v>248.5</v>
      </c>
      <c r="R758" s="10">
        <f t="shared" si="45"/>
        <v>139.02000000000001</v>
      </c>
      <c r="S758" s="10">
        <f t="shared" si="46"/>
        <v>109.47999999999999</v>
      </c>
      <c r="T758" s="2">
        <f t="shared" si="47"/>
        <v>0.44056338028169012</v>
      </c>
      <c r="U758" s="3">
        <f>YEAR(SalesDataTable[[#This Row],[Order Date]])</f>
        <v>2026</v>
      </c>
      <c r="V758" s="2" t="str">
        <f>"Q"&amp;ROUNDUP(MONTH(SalesDataTable[[#This Row],[Order Date]])/3,0)</f>
        <v>Q2</v>
      </c>
      <c r="W758" s="3">
        <f>MONTH(SalesDataTable[[#This Row],[Order Date]])</f>
        <v>5</v>
      </c>
      <c r="X758" s="2" t="str">
        <f>TEXT(SalesDataTable[[#This Row],[Order Date]],"mmm")</f>
        <v>May</v>
      </c>
    </row>
    <row r="759" spans="1:24" ht="15.6">
      <c r="A759" s="6">
        <v>1364</v>
      </c>
      <c r="B759" s="7">
        <v>46149</v>
      </c>
      <c r="C759" s="8">
        <f>YEAR(SalesDataTable[[#This Row],[Order Date]])</f>
        <v>2026</v>
      </c>
      <c r="D759" s="9" t="str">
        <f>"Q" &amp;ROUNDUP(MONTH(SalesDataTable[[#This Row],[Order Date]]),0)</f>
        <v>Q5</v>
      </c>
      <c r="E759" s="9">
        <f>MONTH(SalesDataTable[[#This Row],[Order Date]])</f>
        <v>5</v>
      </c>
      <c r="F759" s="8" t="str">
        <f>TEXT(SalesDataTable[[#This Row],[Order Date]],"mmm")</f>
        <v>May</v>
      </c>
      <c r="G759" s="8" t="s">
        <v>6</v>
      </c>
      <c r="H759" s="8" t="s">
        <v>49</v>
      </c>
      <c r="I759" s="8" t="s">
        <v>2</v>
      </c>
      <c r="J759" s="8" t="s">
        <v>13</v>
      </c>
      <c r="K759" s="8" t="s">
        <v>9</v>
      </c>
      <c r="L759" s="8" t="s">
        <v>37</v>
      </c>
      <c r="M759" s="3">
        <v>2</v>
      </c>
      <c r="N759" s="10">
        <v>156.43</v>
      </c>
      <c r="O759" s="11">
        <v>0</v>
      </c>
      <c r="P759" s="10">
        <v>78.569999999999993</v>
      </c>
      <c r="Q759" s="10">
        <f t="shared" si="44"/>
        <v>312.86</v>
      </c>
      <c r="R759" s="10">
        <f t="shared" si="45"/>
        <v>157.13999999999999</v>
      </c>
      <c r="S759" s="10">
        <f t="shared" si="46"/>
        <v>155.72000000000003</v>
      </c>
      <c r="T759" s="2">
        <f t="shared" si="47"/>
        <v>0.49773061433228927</v>
      </c>
      <c r="U759" s="3">
        <f>YEAR(SalesDataTable[[#This Row],[Order Date]])</f>
        <v>2026</v>
      </c>
      <c r="V759" s="2" t="str">
        <f>"Q"&amp;ROUNDUP(MONTH(SalesDataTable[[#This Row],[Order Date]])/3,0)</f>
        <v>Q2</v>
      </c>
      <c r="W759" s="3">
        <f>MONTH(SalesDataTable[[#This Row],[Order Date]])</f>
        <v>5</v>
      </c>
      <c r="X759" s="2" t="str">
        <f>TEXT(SalesDataTable[[#This Row],[Order Date]],"mmm")</f>
        <v>May</v>
      </c>
    </row>
    <row r="760" spans="1:24" ht="15.6">
      <c r="A760" s="6">
        <v>2105</v>
      </c>
      <c r="B760" s="7">
        <v>46149</v>
      </c>
      <c r="C760" s="8">
        <f>YEAR(SalesDataTable[[#This Row],[Order Date]])</f>
        <v>2026</v>
      </c>
      <c r="D760" s="9" t="str">
        <f>"Q" &amp;ROUNDUP(MONTH(SalesDataTable[[#This Row],[Order Date]]),0)</f>
        <v>Q5</v>
      </c>
      <c r="E760" s="9">
        <f>MONTH(SalesDataTable[[#This Row],[Order Date]])</f>
        <v>5</v>
      </c>
      <c r="F760" s="8" t="str">
        <f>TEXT(SalesDataTable[[#This Row],[Order Date]],"mmm")</f>
        <v>May</v>
      </c>
      <c r="G760" s="8" t="s">
        <v>6</v>
      </c>
      <c r="H760" s="8" t="s">
        <v>49</v>
      </c>
      <c r="I760" s="8" t="s">
        <v>19</v>
      </c>
      <c r="J760" s="8" t="s">
        <v>13</v>
      </c>
      <c r="K760" s="8" t="s">
        <v>23</v>
      </c>
      <c r="L760" s="8" t="s">
        <v>40</v>
      </c>
      <c r="M760" s="3">
        <v>1</v>
      </c>
      <c r="N760" s="10">
        <v>80.3</v>
      </c>
      <c r="O760" s="11">
        <v>0</v>
      </c>
      <c r="P760" s="10">
        <v>40.020000000000003</v>
      </c>
      <c r="Q760" s="10">
        <f t="shared" si="44"/>
        <v>80.3</v>
      </c>
      <c r="R760" s="10">
        <f t="shared" si="45"/>
        <v>40.020000000000003</v>
      </c>
      <c r="S760" s="10">
        <f t="shared" si="46"/>
        <v>40.279999999999994</v>
      </c>
      <c r="T760" s="2">
        <f t="shared" si="47"/>
        <v>0.50161892901618921</v>
      </c>
      <c r="U760" s="3">
        <f>YEAR(SalesDataTable[[#This Row],[Order Date]])</f>
        <v>2026</v>
      </c>
      <c r="V760" s="2" t="str">
        <f>"Q"&amp;ROUNDUP(MONTH(SalesDataTable[[#This Row],[Order Date]])/3,0)</f>
        <v>Q2</v>
      </c>
      <c r="W760" s="3">
        <f>MONTH(SalesDataTable[[#This Row],[Order Date]])</f>
        <v>5</v>
      </c>
      <c r="X760" s="2" t="str">
        <f>TEXT(SalesDataTable[[#This Row],[Order Date]],"mmm")</f>
        <v>May</v>
      </c>
    </row>
    <row r="761" spans="1:24" ht="15.6">
      <c r="A761" s="6">
        <v>4706</v>
      </c>
      <c r="B761" s="7">
        <v>46149</v>
      </c>
      <c r="C761" s="8">
        <f>YEAR(SalesDataTable[[#This Row],[Order Date]])</f>
        <v>2026</v>
      </c>
      <c r="D761" s="9" t="str">
        <f>"Q" &amp;ROUNDUP(MONTH(SalesDataTable[[#This Row],[Order Date]]),0)</f>
        <v>Q5</v>
      </c>
      <c r="E761" s="9">
        <f>MONTH(SalesDataTable[[#This Row],[Order Date]])</f>
        <v>5</v>
      </c>
      <c r="F761" s="8" t="str">
        <f>TEXT(SalesDataTable[[#This Row],[Order Date]],"mmm")</f>
        <v>May</v>
      </c>
      <c r="G761" s="8" t="s">
        <v>20</v>
      </c>
      <c r="H761" s="8" t="s">
        <v>47</v>
      </c>
      <c r="I761" s="8" t="s">
        <v>19</v>
      </c>
      <c r="J761" s="8" t="s">
        <v>13</v>
      </c>
      <c r="K761" s="8" t="s">
        <v>23</v>
      </c>
      <c r="L761" s="8" t="s">
        <v>40</v>
      </c>
      <c r="M761" s="3">
        <v>1</v>
      </c>
      <c r="N761" s="10">
        <v>79.89</v>
      </c>
      <c r="O761" s="11">
        <v>0</v>
      </c>
      <c r="P761" s="10">
        <v>39.549999999999997</v>
      </c>
      <c r="Q761" s="10">
        <f t="shared" si="44"/>
        <v>79.89</v>
      </c>
      <c r="R761" s="10">
        <f t="shared" si="45"/>
        <v>39.549999999999997</v>
      </c>
      <c r="S761" s="10">
        <f t="shared" si="46"/>
        <v>40.340000000000003</v>
      </c>
      <c r="T761" s="2">
        <f t="shared" si="47"/>
        <v>0.50494429841031419</v>
      </c>
      <c r="U761" s="3">
        <f>YEAR(SalesDataTable[[#This Row],[Order Date]])</f>
        <v>2026</v>
      </c>
      <c r="V761" s="2" t="str">
        <f>"Q"&amp;ROUNDUP(MONTH(SalesDataTable[[#This Row],[Order Date]])/3,0)</f>
        <v>Q2</v>
      </c>
      <c r="W761" s="3">
        <f>MONTH(SalesDataTable[[#This Row],[Order Date]])</f>
        <v>5</v>
      </c>
      <c r="X761" s="2" t="str">
        <f>TEXT(SalesDataTable[[#This Row],[Order Date]],"mmm")</f>
        <v>May</v>
      </c>
    </row>
    <row r="762" spans="1:24" ht="15.6">
      <c r="A762" s="6">
        <v>68</v>
      </c>
      <c r="B762" s="7">
        <v>46150</v>
      </c>
      <c r="C762" s="8">
        <f>YEAR(SalesDataTable[[#This Row],[Order Date]])</f>
        <v>2026</v>
      </c>
      <c r="D762" s="9" t="str">
        <f>"Q" &amp;ROUNDUP(MONTH(SalesDataTable[[#This Row],[Order Date]]),0)</f>
        <v>Q5</v>
      </c>
      <c r="E762" s="9">
        <f>MONTH(SalesDataTable[[#This Row],[Order Date]])</f>
        <v>5</v>
      </c>
      <c r="F762" s="8" t="str">
        <f>TEXT(SalesDataTable[[#This Row],[Order Date]],"mmm")</f>
        <v>May</v>
      </c>
      <c r="G762" s="8" t="s">
        <v>20</v>
      </c>
      <c r="H762" s="8" t="s">
        <v>31</v>
      </c>
      <c r="I762" s="8" t="s">
        <v>19</v>
      </c>
      <c r="J762" s="8" t="s">
        <v>13</v>
      </c>
      <c r="K762" s="8" t="s">
        <v>34</v>
      </c>
      <c r="L762" s="8" t="s">
        <v>35</v>
      </c>
      <c r="M762" s="3">
        <v>1</v>
      </c>
      <c r="N762" s="10">
        <v>39.5</v>
      </c>
      <c r="O762" s="11">
        <v>0</v>
      </c>
      <c r="P762" s="10">
        <v>14.68</v>
      </c>
      <c r="Q762" s="10">
        <f t="shared" si="44"/>
        <v>39.5</v>
      </c>
      <c r="R762" s="10">
        <f t="shared" si="45"/>
        <v>14.68</v>
      </c>
      <c r="S762" s="10">
        <f t="shared" si="46"/>
        <v>24.82</v>
      </c>
      <c r="T762" s="2">
        <f t="shared" si="47"/>
        <v>0.62835443037974681</v>
      </c>
      <c r="U762" s="3">
        <f>YEAR(SalesDataTable[[#This Row],[Order Date]])</f>
        <v>2026</v>
      </c>
      <c r="V762" s="2" t="str">
        <f>"Q"&amp;ROUNDUP(MONTH(SalesDataTable[[#This Row],[Order Date]])/3,0)</f>
        <v>Q2</v>
      </c>
      <c r="W762" s="3">
        <f>MONTH(SalesDataTable[[#This Row],[Order Date]])</f>
        <v>5</v>
      </c>
      <c r="X762" s="2" t="str">
        <f>TEXT(SalesDataTable[[#This Row],[Order Date]],"mmm")</f>
        <v>May</v>
      </c>
    </row>
    <row r="763" spans="1:24" ht="15.6">
      <c r="A763" s="6">
        <v>1352</v>
      </c>
      <c r="B763" s="7">
        <v>46150</v>
      </c>
      <c r="C763" s="8">
        <f>YEAR(SalesDataTable[[#This Row],[Order Date]])</f>
        <v>2026</v>
      </c>
      <c r="D763" s="9" t="str">
        <f>"Q" &amp;ROUNDUP(MONTH(SalesDataTable[[#This Row],[Order Date]]),0)</f>
        <v>Q5</v>
      </c>
      <c r="E763" s="9">
        <f>MONTH(SalesDataTable[[#This Row],[Order Date]])</f>
        <v>5</v>
      </c>
      <c r="F763" s="8" t="str">
        <f>TEXT(SalesDataTable[[#This Row],[Order Date]],"mmm")</f>
        <v>May</v>
      </c>
      <c r="G763" s="8" t="s">
        <v>20</v>
      </c>
      <c r="H763" s="8" t="s">
        <v>31</v>
      </c>
      <c r="I763" s="8" t="s">
        <v>2</v>
      </c>
      <c r="J763" s="8" t="s">
        <v>3</v>
      </c>
      <c r="K763" s="8" t="s">
        <v>4</v>
      </c>
      <c r="L763" s="8" t="s">
        <v>5</v>
      </c>
      <c r="M763" s="3">
        <v>1</v>
      </c>
      <c r="N763" s="10">
        <v>80.7</v>
      </c>
      <c r="O763" s="11">
        <v>0</v>
      </c>
      <c r="P763" s="10">
        <v>41.88</v>
      </c>
      <c r="Q763" s="10">
        <f t="shared" si="44"/>
        <v>80.7</v>
      </c>
      <c r="R763" s="10">
        <f t="shared" si="45"/>
        <v>41.88</v>
      </c>
      <c r="S763" s="10">
        <f t="shared" si="46"/>
        <v>38.82</v>
      </c>
      <c r="T763" s="2">
        <f t="shared" si="47"/>
        <v>0.48104089219330853</v>
      </c>
      <c r="U763" s="3">
        <f>YEAR(SalesDataTable[[#This Row],[Order Date]])</f>
        <v>2026</v>
      </c>
      <c r="V763" s="2" t="str">
        <f>"Q"&amp;ROUNDUP(MONTH(SalesDataTable[[#This Row],[Order Date]])/3,0)</f>
        <v>Q2</v>
      </c>
      <c r="W763" s="3">
        <f>MONTH(SalesDataTable[[#This Row],[Order Date]])</f>
        <v>5</v>
      </c>
      <c r="X763" s="2" t="str">
        <f>TEXT(SalesDataTable[[#This Row],[Order Date]],"mmm")</f>
        <v>May</v>
      </c>
    </row>
    <row r="764" spans="1:24" ht="15.6">
      <c r="A764" s="6">
        <v>2526</v>
      </c>
      <c r="B764" s="7">
        <v>46150</v>
      </c>
      <c r="C764" s="8">
        <f>YEAR(SalesDataTable[[#This Row],[Order Date]])</f>
        <v>2026</v>
      </c>
      <c r="D764" s="9" t="str">
        <f>"Q" &amp;ROUNDUP(MONTH(SalesDataTable[[#This Row],[Order Date]]),0)</f>
        <v>Q5</v>
      </c>
      <c r="E764" s="9">
        <f>MONTH(SalesDataTable[[#This Row],[Order Date]])</f>
        <v>5</v>
      </c>
      <c r="F764" s="8" t="str">
        <f>TEXT(SalesDataTable[[#This Row],[Order Date]],"mmm")</f>
        <v>May</v>
      </c>
      <c r="G764" s="8" t="s">
        <v>6</v>
      </c>
      <c r="H764" s="8" t="s">
        <v>49</v>
      </c>
      <c r="I764" s="8" t="s">
        <v>2</v>
      </c>
      <c r="J764" s="8" t="s">
        <v>13</v>
      </c>
      <c r="K764" s="8" t="s">
        <v>23</v>
      </c>
      <c r="L764" s="8" t="s">
        <v>40</v>
      </c>
      <c r="M764" s="3">
        <v>1</v>
      </c>
      <c r="N764" s="10">
        <v>80.86</v>
      </c>
      <c r="O764" s="11">
        <v>0</v>
      </c>
      <c r="P764" s="10">
        <v>38.44</v>
      </c>
      <c r="Q764" s="10">
        <f t="shared" si="44"/>
        <v>80.86</v>
      </c>
      <c r="R764" s="10">
        <f t="shared" si="45"/>
        <v>38.44</v>
      </c>
      <c r="S764" s="10">
        <f t="shared" si="46"/>
        <v>42.42</v>
      </c>
      <c r="T764" s="2">
        <f t="shared" si="47"/>
        <v>0.52461043779371752</v>
      </c>
      <c r="U764" s="3">
        <f>YEAR(SalesDataTable[[#This Row],[Order Date]])</f>
        <v>2026</v>
      </c>
      <c r="V764" s="2" t="str">
        <f>"Q"&amp;ROUNDUP(MONTH(SalesDataTable[[#This Row],[Order Date]])/3,0)</f>
        <v>Q2</v>
      </c>
      <c r="W764" s="3">
        <f>MONTH(SalesDataTable[[#This Row],[Order Date]])</f>
        <v>5</v>
      </c>
      <c r="X764" s="2" t="str">
        <f>TEXT(SalesDataTable[[#This Row],[Order Date]],"mmm")</f>
        <v>May</v>
      </c>
    </row>
    <row r="765" spans="1:24" ht="15.6">
      <c r="A765" s="6">
        <v>3298</v>
      </c>
      <c r="B765" s="7">
        <v>46150</v>
      </c>
      <c r="C765" s="8">
        <f>YEAR(SalesDataTable[[#This Row],[Order Date]])</f>
        <v>2026</v>
      </c>
      <c r="D765" s="9" t="str">
        <f>"Q" &amp;ROUNDUP(MONTH(SalesDataTable[[#This Row],[Order Date]]),0)</f>
        <v>Q5</v>
      </c>
      <c r="E765" s="9">
        <f>MONTH(SalesDataTable[[#This Row],[Order Date]])</f>
        <v>5</v>
      </c>
      <c r="F765" s="8" t="str">
        <f>TEXT(SalesDataTable[[#This Row],[Order Date]],"mmm")</f>
        <v>May</v>
      </c>
      <c r="G765" s="8" t="s">
        <v>6</v>
      </c>
      <c r="H765" s="8" t="s">
        <v>49</v>
      </c>
      <c r="I765" s="8" t="s">
        <v>28</v>
      </c>
      <c r="J765" s="8" t="s">
        <v>13</v>
      </c>
      <c r="K765" s="8" t="s">
        <v>23</v>
      </c>
      <c r="L765" s="8" t="s">
        <v>24</v>
      </c>
      <c r="M765" s="3">
        <v>2</v>
      </c>
      <c r="N765" s="10">
        <v>337.7</v>
      </c>
      <c r="O765" s="11">
        <v>0.1</v>
      </c>
      <c r="P765" s="10">
        <v>192.16</v>
      </c>
      <c r="Q765" s="10">
        <f t="shared" si="44"/>
        <v>607.86</v>
      </c>
      <c r="R765" s="10">
        <f t="shared" si="45"/>
        <v>384.32</v>
      </c>
      <c r="S765" s="10">
        <f t="shared" si="46"/>
        <v>223.54000000000002</v>
      </c>
      <c r="T765" s="2">
        <f t="shared" si="47"/>
        <v>0.36774915276543946</v>
      </c>
      <c r="U765" s="3">
        <f>YEAR(SalesDataTable[[#This Row],[Order Date]])</f>
        <v>2026</v>
      </c>
      <c r="V765" s="2" t="str">
        <f>"Q"&amp;ROUNDUP(MONTH(SalesDataTable[[#This Row],[Order Date]])/3,0)</f>
        <v>Q2</v>
      </c>
      <c r="W765" s="3">
        <f>MONTH(SalesDataTable[[#This Row],[Order Date]])</f>
        <v>5</v>
      </c>
      <c r="X765" s="2" t="str">
        <f>TEXT(SalesDataTable[[#This Row],[Order Date]],"mmm")</f>
        <v>May</v>
      </c>
    </row>
    <row r="766" spans="1:24" ht="15.6">
      <c r="A766" s="6">
        <v>3510</v>
      </c>
      <c r="B766" s="7">
        <v>46150</v>
      </c>
      <c r="C766" s="8">
        <f>YEAR(SalesDataTable[[#This Row],[Order Date]])</f>
        <v>2026</v>
      </c>
      <c r="D766" s="9" t="str">
        <f>"Q" &amp;ROUNDUP(MONTH(SalesDataTable[[#This Row],[Order Date]]),0)</f>
        <v>Q5</v>
      </c>
      <c r="E766" s="9">
        <f>MONTH(SalesDataTable[[#This Row],[Order Date]])</f>
        <v>5</v>
      </c>
      <c r="F766" s="8" t="str">
        <f>TEXT(SalesDataTable[[#This Row],[Order Date]],"mmm")</f>
        <v>May</v>
      </c>
      <c r="G766" s="8" t="s">
        <v>11</v>
      </c>
      <c r="H766" s="8" t="s">
        <v>12</v>
      </c>
      <c r="I766" s="8" t="s">
        <v>2</v>
      </c>
      <c r="J766" s="8" t="s">
        <v>3</v>
      </c>
      <c r="K766" s="8" t="s">
        <v>23</v>
      </c>
      <c r="L766" s="8" t="s">
        <v>51</v>
      </c>
      <c r="M766" s="3">
        <v>4</v>
      </c>
      <c r="N766" s="10">
        <v>121.81</v>
      </c>
      <c r="O766" s="11">
        <v>0</v>
      </c>
      <c r="P766" s="10">
        <v>58.95</v>
      </c>
      <c r="Q766" s="10">
        <f t="shared" si="44"/>
        <v>487.24</v>
      </c>
      <c r="R766" s="10">
        <f t="shared" si="45"/>
        <v>235.8</v>
      </c>
      <c r="S766" s="10">
        <f t="shared" si="46"/>
        <v>251.44</v>
      </c>
      <c r="T766" s="2">
        <f t="shared" si="47"/>
        <v>0.5160495854199163</v>
      </c>
      <c r="U766" s="3">
        <f>YEAR(SalesDataTable[[#This Row],[Order Date]])</f>
        <v>2026</v>
      </c>
      <c r="V766" s="2" t="str">
        <f>"Q"&amp;ROUNDUP(MONTH(SalesDataTable[[#This Row],[Order Date]])/3,0)</f>
        <v>Q2</v>
      </c>
      <c r="W766" s="3">
        <f>MONTH(SalesDataTable[[#This Row],[Order Date]])</f>
        <v>5</v>
      </c>
      <c r="X766" s="2" t="str">
        <f>TEXT(SalesDataTable[[#This Row],[Order Date]],"mmm")</f>
        <v>May</v>
      </c>
    </row>
    <row r="767" spans="1:24" ht="15.6">
      <c r="A767" s="6">
        <v>3638</v>
      </c>
      <c r="B767" s="7">
        <v>46150</v>
      </c>
      <c r="C767" s="8">
        <f>YEAR(SalesDataTable[[#This Row],[Order Date]])</f>
        <v>2026</v>
      </c>
      <c r="D767" s="9" t="str">
        <f>"Q" &amp;ROUNDUP(MONTH(SalesDataTable[[#This Row],[Order Date]]),0)</f>
        <v>Q5</v>
      </c>
      <c r="E767" s="9">
        <f>MONTH(SalesDataTable[[#This Row],[Order Date]])</f>
        <v>5</v>
      </c>
      <c r="F767" s="8" t="str">
        <f>TEXT(SalesDataTable[[#This Row],[Order Date]],"mmm")</f>
        <v>May</v>
      </c>
      <c r="G767" s="8" t="s">
        <v>20</v>
      </c>
      <c r="H767" s="8" t="s">
        <v>31</v>
      </c>
      <c r="I767" s="8" t="s">
        <v>8</v>
      </c>
      <c r="J767" s="8" t="s">
        <v>16</v>
      </c>
      <c r="K767" s="8" t="s">
        <v>14</v>
      </c>
      <c r="L767" s="8" t="s">
        <v>48</v>
      </c>
      <c r="M767" s="3">
        <v>10</v>
      </c>
      <c r="N767" s="10">
        <v>168.55</v>
      </c>
      <c r="O767" s="11">
        <v>0.1</v>
      </c>
      <c r="P767" s="10">
        <v>88.85</v>
      </c>
      <c r="Q767" s="10">
        <f t="shared" si="44"/>
        <v>1516.95</v>
      </c>
      <c r="R767" s="10">
        <f t="shared" si="45"/>
        <v>888.5</v>
      </c>
      <c r="S767" s="10">
        <f t="shared" si="46"/>
        <v>628.45000000000005</v>
      </c>
      <c r="T767" s="2">
        <f t="shared" si="47"/>
        <v>0.41428524341606515</v>
      </c>
      <c r="U767" s="3">
        <f>YEAR(SalesDataTable[[#This Row],[Order Date]])</f>
        <v>2026</v>
      </c>
      <c r="V767" s="2" t="str">
        <f>"Q"&amp;ROUNDUP(MONTH(SalesDataTable[[#This Row],[Order Date]])/3,0)</f>
        <v>Q2</v>
      </c>
      <c r="W767" s="3">
        <f>MONTH(SalesDataTable[[#This Row],[Order Date]])</f>
        <v>5</v>
      </c>
      <c r="X767" s="2" t="str">
        <f>TEXT(SalesDataTable[[#This Row],[Order Date]],"mmm")</f>
        <v>May</v>
      </c>
    </row>
    <row r="768" spans="1:24" ht="15.6">
      <c r="A768" s="6">
        <v>3754</v>
      </c>
      <c r="B768" s="7">
        <v>46150</v>
      </c>
      <c r="C768" s="8">
        <f>YEAR(SalesDataTable[[#This Row],[Order Date]])</f>
        <v>2026</v>
      </c>
      <c r="D768" s="9" t="str">
        <f>"Q" &amp;ROUNDUP(MONTH(SalesDataTable[[#This Row],[Order Date]]),0)</f>
        <v>Q5</v>
      </c>
      <c r="E768" s="9">
        <f>MONTH(SalesDataTable[[#This Row],[Order Date]])</f>
        <v>5</v>
      </c>
      <c r="F768" s="8" t="str">
        <f>TEXT(SalesDataTable[[#This Row],[Order Date]],"mmm")</f>
        <v>May</v>
      </c>
      <c r="G768" s="8" t="s">
        <v>6</v>
      </c>
      <c r="H768" s="8" t="s">
        <v>43</v>
      </c>
      <c r="I768" s="8" t="s">
        <v>2</v>
      </c>
      <c r="J768" s="8" t="s">
        <v>3</v>
      </c>
      <c r="K768" s="8" t="s">
        <v>4</v>
      </c>
      <c r="L768" s="8" t="s">
        <v>26</v>
      </c>
      <c r="M768" s="3">
        <v>1</v>
      </c>
      <c r="N768" s="10">
        <v>39.42</v>
      </c>
      <c r="O768" s="11">
        <v>0.05</v>
      </c>
      <c r="P768" s="10">
        <v>16.77</v>
      </c>
      <c r="Q768" s="10">
        <f t="shared" si="44"/>
        <v>37.448999999999998</v>
      </c>
      <c r="R768" s="10">
        <f t="shared" si="45"/>
        <v>16.77</v>
      </c>
      <c r="S768" s="10">
        <f t="shared" si="46"/>
        <v>20.678999999999998</v>
      </c>
      <c r="T768" s="2">
        <f t="shared" si="47"/>
        <v>0.55219097973243614</v>
      </c>
      <c r="U768" s="3">
        <f>YEAR(SalesDataTable[[#This Row],[Order Date]])</f>
        <v>2026</v>
      </c>
      <c r="V768" s="2" t="str">
        <f>"Q"&amp;ROUNDUP(MONTH(SalesDataTable[[#This Row],[Order Date]])/3,0)</f>
        <v>Q2</v>
      </c>
      <c r="W768" s="3">
        <f>MONTH(SalesDataTable[[#This Row],[Order Date]])</f>
        <v>5</v>
      </c>
      <c r="X768" s="2" t="str">
        <f>TEXT(SalesDataTable[[#This Row],[Order Date]],"mmm")</f>
        <v>May</v>
      </c>
    </row>
    <row r="769" spans="1:24" ht="15.6">
      <c r="A769" s="6">
        <v>4029</v>
      </c>
      <c r="B769" s="7">
        <v>46150</v>
      </c>
      <c r="C769" s="8">
        <f>YEAR(SalesDataTable[[#This Row],[Order Date]])</f>
        <v>2026</v>
      </c>
      <c r="D769" s="9" t="str">
        <f>"Q" &amp;ROUNDUP(MONTH(SalesDataTable[[#This Row],[Order Date]]),0)</f>
        <v>Q5</v>
      </c>
      <c r="E769" s="9">
        <f>MONTH(SalesDataTable[[#This Row],[Order Date]])</f>
        <v>5</v>
      </c>
      <c r="F769" s="8" t="str">
        <f>TEXT(SalesDataTable[[#This Row],[Order Date]],"mmm")</f>
        <v>May</v>
      </c>
      <c r="G769" s="8" t="s">
        <v>20</v>
      </c>
      <c r="H769" s="8" t="s">
        <v>47</v>
      </c>
      <c r="I769" s="8" t="s">
        <v>19</v>
      </c>
      <c r="J769" s="8" t="s">
        <v>13</v>
      </c>
      <c r="K769" s="8" t="s">
        <v>14</v>
      </c>
      <c r="L769" s="8" t="s">
        <v>48</v>
      </c>
      <c r="M769" s="3">
        <v>1</v>
      </c>
      <c r="N769" s="10">
        <v>161.36000000000001</v>
      </c>
      <c r="O769" s="11">
        <v>0</v>
      </c>
      <c r="P769" s="10">
        <v>87</v>
      </c>
      <c r="Q769" s="10">
        <f t="shared" si="44"/>
        <v>161.36000000000001</v>
      </c>
      <c r="R769" s="10">
        <f t="shared" si="45"/>
        <v>87</v>
      </c>
      <c r="S769" s="10">
        <f t="shared" si="46"/>
        <v>74.360000000000014</v>
      </c>
      <c r="T769" s="2">
        <f t="shared" si="47"/>
        <v>0.46083292017848293</v>
      </c>
      <c r="U769" s="3">
        <f>YEAR(SalesDataTable[[#This Row],[Order Date]])</f>
        <v>2026</v>
      </c>
      <c r="V769" s="2" t="str">
        <f>"Q"&amp;ROUNDUP(MONTH(SalesDataTable[[#This Row],[Order Date]])/3,0)</f>
        <v>Q2</v>
      </c>
      <c r="W769" s="3">
        <f>MONTH(SalesDataTable[[#This Row],[Order Date]])</f>
        <v>5</v>
      </c>
      <c r="X769" s="2" t="str">
        <f>TEXT(SalesDataTable[[#This Row],[Order Date]],"mmm")</f>
        <v>May</v>
      </c>
    </row>
    <row r="770" spans="1:24" ht="15.6">
      <c r="A770" s="6">
        <v>4651</v>
      </c>
      <c r="B770" s="7">
        <v>46150</v>
      </c>
      <c r="C770" s="8">
        <f>YEAR(SalesDataTable[[#This Row],[Order Date]])</f>
        <v>2026</v>
      </c>
      <c r="D770" s="9" t="str">
        <f>"Q" &amp;ROUNDUP(MONTH(SalesDataTable[[#This Row],[Order Date]]),0)</f>
        <v>Q5</v>
      </c>
      <c r="E770" s="9">
        <f>MONTH(SalesDataTable[[#This Row],[Order Date]])</f>
        <v>5</v>
      </c>
      <c r="F770" s="8" t="str">
        <f>TEXT(SalesDataTable[[#This Row],[Order Date]],"mmm")</f>
        <v>May</v>
      </c>
      <c r="G770" s="8" t="s">
        <v>6</v>
      </c>
      <c r="H770" s="8" t="s">
        <v>41</v>
      </c>
      <c r="I770" s="8" t="s">
        <v>2</v>
      </c>
      <c r="J770" s="8" t="s">
        <v>16</v>
      </c>
      <c r="K770" s="8" t="s">
        <v>23</v>
      </c>
      <c r="L770" s="8" t="s">
        <v>51</v>
      </c>
      <c r="M770" s="3">
        <v>1</v>
      </c>
      <c r="N770" s="10">
        <v>123.68</v>
      </c>
      <c r="O770" s="11">
        <v>0</v>
      </c>
      <c r="P770" s="10">
        <v>59.26</v>
      </c>
      <c r="Q770" s="10">
        <f t="shared" ref="Q770:Q833" si="48">M770*N770*(1-O770)</f>
        <v>123.68</v>
      </c>
      <c r="R770" s="10">
        <f t="shared" ref="R770:R833" si="49">M770*P770</f>
        <v>59.26</v>
      </c>
      <c r="S770" s="10">
        <f t="shared" ref="S770:S833" si="50">Q770-R770</f>
        <v>64.420000000000016</v>
      </c>
      <c r="T770" s="2">
        <f t="shared" ref="T770:T833" si="51">IFERROR(S770/Q770,0)</f>
        <v>0.52086028460543343</v>
      </c>
      <c r="U770" s="3">
        <f>YEAR(SalesDataTable[[#This Row],[Order Date]])</f>
        <v>2026</v>
      </c>
      <c r="V770" s="2" t="str">
        <f>"Q"&amp;ROUNDUP(MONTH(SalesDataTable[[#This Row],[Order Date]])/3,0)</f>
        <v>Q2</v>
      </c>
      <c r="W770" s="3">
        <f>MONTH(SalesDataTable[[#This Row],[Order Date]])</f>
        <v>5</v>
      </c>
      <c r="X770" s="2" t="str">
        <f>TEXT(SalesDataTable[[#This Row],[Order Date]],"mmm")</f>
        <v>May</v>
      </c>
    </row>
    <row r="771" spans="1:24" ht="15.6">
      <c r="A771" s="6">
        <v>4886</v>
      </c>
      <c r="B771" s="7">
        <v>46150</v>
      </c>
      <c r="C771" s="8">
        <f>YEAR(SalesDataTable[[#This Row],[Order Date]])</f>
        <v>2026</v>
      </c>
      <c r="D771" s="9" t="str">
        <f>"Q" &amp;ROUNDUP(MONTH(SalesDataTable[[#This Row],[Order Date]]),0)</f>
        <v>Q5</v>
      </c>
      <c r="E771" s="9">
        <f>MONTH(SalesDataTable[[#This Row],[Order Date]])</f>
        <v>5</v>
      </c>
      <c r="F771" s="8" t="str">
        <f>TEXT(SalesDataTable[[#This Row],[Order Date]],"mmm")</f>
        <v>May</v>
      </c>
      <c r="G771" s="8" t="s">
        <v>20</v>
      </c>
      <c r="H771" s="8" t="s">
        <v>33</v>
      </c>
      <c r="I771" s="8" t="s">
        <v>28</v>
      </c>
      <c r="J771" s="8" t="s">
        <v>3</v>
      </c>
      <c r="K771" s="8" t="s">
        <v>9</v>
      </c>
      <c r="L771" s="8" t="s">
        <v>17</v>
      </c>
      <c r="M771" s="3">
        <v>1</v>
      </c>
      <c r="N771" s="10">
        <v>146.29</v>
      </c>
      <c r="O771" s="11">
        <v>0</v>
      </c>
      <c r="P771" s="10">
        <v>81.16</v>
      </c>
      <c r="Q771" s="10">
        <f t="shared" si="48"/>
        <v>146.29</v>
      </c>
      <c r="R771" s="10">
        <f t="shared" si="49"/>
        <v>81.16</v>
      </c>
      <c r="S771" s="10">
        <f t="shared" si="50"/>
        <v>65.13</v>
      </c>
      <c r="T771" s="2">
        <f t="shared" si="51"/>
        <v>0.44521156606740037</v>
      </c>
      <c r="U771" s="3">
        <f>YEAR(SalesDataTable[[#This Row],[Order Date]])</f>
        <v>2026</v>
      </c>
      <c r="V771" s="2" t="str">
        <f>"Q"&amp;ROUNDUP(MONTH(SalesDataTable[[#This Row],[Order Date]])/3,0)</f>
        <v>Q2</v>
      </c>
      <c r="W771" s="3">
        <f>MONTH(SalesDataTable[[#This Row],[Order Date]])</f>
        <v>5</v>
      </c>
      <c r="X771" s="2" t="str">
        <f>TEXT(SalesDataTable[[#This Row],[Order Date]],"mmm")</f>
        <v>May</v>
      </c>
    </row>
    <row r="772" spans="1:24" ht="15.6">
      <c r="A772" s="6">
        <v>162</v>
      </c>
      <c r="B772" s="7">
        <v>46151</v>
      </c>
      <c r="C772" s="8">
        <f>YEAR(SalesDataTable[[#This Row],[Order Date]])</f>
        <v>2026</v>
      </c>
      <c r="D772" s="9" t="str">
        <f>"Q" &amp;ROUNDUP(MONTH(SalesDataTable[[#This Row],[Order Date]]),0)</f>
        <v>Q5</v>
      </c>
      <c r="E772" s="9">
        <f>MONTH(SalesDataTable[[#This Row],[Order Date]])</f>
        <v>5</v>
      </c>
      <c r="F772" s="8" t="str">
        <f>TEXT(SalesDataTable[[#This Row],[Order Date]],"mmm")</f>
        <v>May</v>
      </c>
      <c r="G772" s="8" t="s">
        <v>0</v>
      </c>
      <c r="H772" s="8" t="s">
        <v>1</v>
      </c>
      <c r="I772" s="8" t="s">
        <v>2</v>
      </c>
      <c r="J772" s="8" t="s">
        <v>13</v>
      </c>
      <c r="K772" s="8" t="s">
        <v>14</v>
      </c>
      <c r="L772" s="8" t="s">
        <v>48</v>
      </c>
      <c r="M772" s="3">
        <v>2</v>
      </c>
      <c r="N772" s="10">
        <v>164.95</v>
      </c>
      <c r="O772" s="11">
        <v>0.1</v>
      </c>
      <c r="P772" s="10">
        <v>86.27</v>
      </c>
      <c r="Q772" s="10">
        <f t="shared" si="48"/>
        <v>296.90999999999997</v>
      </c>
      <c r="R772" s="10">
        <f t="shared" si="49"/>
        <v>172.54</v>
      </c>
      <c r="S772" s="10">
        <f t="shared" si="50"/>
        <v>124.36999999999998</v>
      </c>
      <c r="T772" s="2">
        <f t="shared" si="51"/>
        <v>0.41888114243373409</v>
      </c>
      <c r="U772" s="3">
        <f>YEAR(SalesDataTable[[#This Row],[Order Date]])</f>
        <v>2026</v>
      </c>
      <c r="V772" s="2" t="str">
        <f>"Q"&amp;ROUNDUP(MONTH(SalesDataTable[[#This Row],[Order Date]])/3,0)</f>
        <v>Q2</v>
      </c>
      <c r="W772" s="3">
        <f>MONTH(SalesDataTable[[#This Row],[Order Date]])</f>
        <v>5</v>
      </c>
      <c r="X772" s="2" t="str">
        <f>TEXT(SalesDataTable[[#This Row],[Order Date]],"mmm")</f>
        <v>May</v>
      </c>
    </row>
    <row r="773" spans="1:24" ht="15.6">
      <c r="A773" s="6">
        <v>184</v>
      </c>
      <c r="B773" s="7">
        <v>46151</v>
      </c>
      <c r="C773" s="8">
        <f>YEAR(SalesDataTable[[#This Row],[Order Date]])</f>
        <v>2026</v>
      </c>
      <c r="D773" s="9" t="str">
        <f>"Q" &amp;ROUNDUP(MONTH(SalesDataTable[[#This Row],[Order Date]]),0)</f>
        <v>Q5</v>
      </c>
      <c r="E773" s="9">
        <f>MONTH(SalesDataTable[[#This Row],[Order Date]])</f>
        <v>5</v>
      </c>
      <c r="F773" s="8" t="str">
        <f>TEXT(SalesDataTable[[#This Row],[Order Date]],"mmm")</f>
        <v>May</v>
      </c>
      <c r="G773" s="8" t="s">
        <v>0</v>
      </c>
      <c r="H773" s="8" t="s">
        <v>50</v>
      </c>
      <c r="I773" s="8" t="s">
        <v>19</v>
      </c>
      <c r="J773" s="8" t="s">
        <v>16</v>
      </c>
      <c r="K773" s="8" t="s">
        <v>9</v>
      </c>
      <c r="L773" s="8" t="s">
        <v>10</v>
      </c>
      <c r="M773" s="3">
        <v>2</v>
      </c>
      <c r="N773" s="10">
        <v>91.59</v>
      </c>
      <c r="O773" s="11">
        <v>0</v>
      </c>
      <c r="P773" s="10">
        <v>44.97</v>
      </c>
      <c r="Q773" s="10">
        <f t="shared" si="48"/>
        <v>183.18</v>
      </c>
      <c r="R773" s="10">
        <f t="shared" si="49"/>
        <v>89.94</v>
      </c>
      <c r="S773" s="10">
        <f t="shared" si="50"/>
        <v>93.240000000000009</v>
      </c>
      <c r="T773" s="2">
        <f t="shared" si="51"/>
        <v>0.50900753357353423</v>
      </c>
      <c r="U773" s="3">
        <f>YEAR(SalesDataTable[[#This Row],[Order Date]])</f>
        <v>2026</v>
      </c>
      <c r="V773" s="2" t="str">
        <f>"Q"&amp;ROUNDUP(MONTH(SalesDataTable[[#This Row],[Order Date]])/3,0)</f>
        <v>Q2</v>
      </c>
      <c r="W773" s="3">
        <f>MONTH(SalesDataTable[[#This Row],[Order Date]])</f>
        <v>5</v>
      </c>
      <c r="X773" s="2" t="str">
        <f>TEXT(SalesDataTable[[#This Row],[Order Date]],"mmm")</f>
        <v>May</v>
      </c>
    </row>
    <row r="774" spans="1:24" ht="15.6">
      <c r="A774" s="6">
        <v>328</v>
      </c>
      <c r="B774" s="7">
        <v>46151</v>
      </c>
      <c r="C774" s="8">
        <f>YEAR(SalesDataTable[[#This Row],[Order Date]])</f>
        <v>2026</v>
      </c>
      <c r="D774" s="9" t="str">
        <f>"Q" &amp;ROUNDUP(MONTH(SalesDataTable[[#This Row],[Order Date]]),0)</f>
        <v>Q5</v>
      </c>
      <c r="E774" s="9">
        <f>MONTH(SalesDataTable[[#This Row],[Order Date]])</f>
        <v>5</v>
      </c>
      <c r="F774" s="8" t="str">
        <f>TEXT(SalesDataTable[[#This Row],[Order Date]],"mmm")</f>
        <v>May</v>
      </c>
      <c r="G774" s="8" t="s">
        <v>20</v>
      </c>
      <c r="H774" s="8" t="s">
        <v>47</v>
      </c>
      <c r="I774" s="8" t="s">
        <v>2</v>
      </c>
      <c r="J774" s="8" t="s">
        <v>3</v>
      </c>
      <c r="K774" s="8" t="s">
        <v>34</v>
      </c>
      <c r="L774" s="8" t="s">
        <v>45</v>
      </c>
      <c r="M774" s="3">
        <v>1</v>
      </c>
      <c r="N774" s="10">
        <v>51.78</v>
      </c>
      <c r="O774" s="11">
        <v>0.1</v>
      </c>
      <c r="P774" s="10">
        <v>21.63</v>
      </c>
      <c r="Q774" s="10">
        <f t="shared" si="48"/>
        <v>46.602000000000004</v>
      </c>
      <c r="R774" s="10">
        <f t="shared" si="49"/>
        <v>21.63</v>
      </c>
      <c r="S774" s="10">
        <f t="shared" si="50"/>
        <v>24.972000000000005</v>
      </c>
      <c r="T774" s="2">
        <f t="shared" si="51"/>
        <v>0.53585683017896235</v>
      </c>
      <c r="U774" s="3">
        <f>YEAR(SalesDataTable[[#This Row],[Order Date]])</f>
        <v>2026</v>
      </c>
      <c r="V774" s="2" t="str">
        <f>"Q"&amp;ROUNDUP(MONTH(SalesDataTable[[#This Row],[Order Date]])/3,0)</f>
        <v>Q2</v>
      </c>
      <c r="W774" s="3">
        <f>MONTH(SalesDataTable[[#This Row],[Order Date]])</f>
        <v>5</v>
      </c>
      <c r="X774" s="2" t="str">
        <f>TEXT(SalesDataTable[[#This Row],[Order Date]],"mmm")</f>
        <v>May</v>
      </c>
    </row>
    <row r="775" spans="1:24" ht="15.6">
      <c r="A775" s="6">
        <v>908</v>
      </c>
      <c r="B775" s="7">
        <v>46151</v>
      </c>
      <c r="C775" s="8">
        <f>YEAR(SalesDataTable[[#This Row],[Order Date]])</f>
        <v>2026</v>
      </c>
      <c r="D775" s="9" t="str">
        <f>"Q" &amp;ROUNDUP(MONTH(SalesDataTable[[#This Row],[Order Date]]),0)</f>
        <v>Q5</v>
      </c>
      <c r="E775" s="9">
        <f>MONTH(SalesDataTable[[#This Row],[Order Date]])</f>
        <v>5</v>
      </c>
      <c r="F775" s="8" t="str">
        <f>TEXT(SalesDataTable[[#This Row],[Order Date]],"mmm")</f>
        <v>May</v>
      </c>
      <c r="G775" s="8" t="s">
        <v>20</v>
      </c>
      <c r="H775" s="8" t="s">
        <v>33</v>
      </c>
      <c r="I775" s="8" t="s">
        <v>19</v>
      </c>
      <c r="J775" s="8" t="s">
        <v>3</v>
      </c>
      <c r="K775" s="8" t="s">
        <v>14</v>
      </c>
      <c r="L775" s="8" t="s">
        <v>32</v>
      </c>
      <c r="M775" s="3">
        <v>2</v>
      </c>
      <c r="N775" s="10">
        <v>46.25</v>
      </c>
      <c r="O775" s="11">
        <v>0</v>
      </c>
      <c r="P775" s="10">
        <v>18.12</v>
      </c>
      <c r="Q775" s="10">
        <f t="shared" si="48"/>
        <v>92.5</v>
      </c>
      <c r="R775" s="10">
        <f t="shared" si="49"/>
        <v>36.24</v>
      </c>
      <c r="S775" s="10">
        <f t="shared" si="50"/>
        <v>56.26</v>
      </c>
      <c r="T775" s="2">
        <f t="shared" si="51"/>
        <v>0.60821621621621624</v>
      </c>
      <c r="U775" s="3">
        <f>YEAR(SalesDataTable[[#This Row],[Order Date]])</f>
        <v>2026</v>
      </c>
      <c r="V775" s="2" t="str">
        <f>"Q"&amp;ROUNDUP(MONTH(SalesDataTable[[#This Row],[Order Date]])/3,0)</f>
        <v>Q2</v>
      </c>
      <c r="W775" s="3">
        <f>MONTH(SalesDataTable[[#This Row],[Order Date]])</f>
        <v>5</v>
      </c>
      <c r="X775" s="2" t="str">
        <f>TEXT(SalesDataTable[[#This Row],[Order Date]],"mmm")</f>
        <v>May</v>
      </c>
    </row>
    <row r="776" spans="1:24" ht="15.6">
      <c r="A776" s="6">
        <v>3159</v>
      </c>
      <c r="B776" s="7">
        <v>46151</v>
      </c>
      <c r="C776" s="8">
        <f>YEAR(SalesDataTable[[#This Row],[Order Date]])</f>
        <v>2026</v>
      </c>
      <c r="D776" s="9" t="str">
        <f>"Q" &amp;ROUNDUP(MONTH(SalesDataTable[[#This Row],[Order Date]]),0)</f>
        <v>Q5</v>
      </c>
      <c r="E776" s="9">
        <f>MONTH(SalesDataTable[[#This Row],[Order Date]])</f>
        <v>5</v>
      </c>
      <c r="F776" s="8" t="str">
        <f>TEXT(SalesDataTable[[#This Row],[Order Date]],"mmm")</f>
        <v>May</v>
      </c>
      <c r="G776" s="8" t="s">
        <v>0</v>
      </c>
      <c r="H776" s="8" t="s">
        <v>1</v>
      </c>
      <c r="I776" s="8" t="s">
        <v>2</v>
      </c>
      <c r="J776" s="8" t="s">
        <v>3</v>
      </c>
      <c r="K776" s="8" t="s">
        <v>23</v>
      </c>
      <c r="L776" s="8" t="s">
        <v>29</v>
      </c>
      <c r="M776" s="3">
        <v>3</v>
      </c>
      <c r="N776" s="10">
        <v>198.5</v>
      </c>
      <c r="O776" s="11">
        <v>0</v>
      </c>
      <c r="P776" s="10">
        <v>102.23</v>
      </c>
      <c r="Q776" s="10">
        <f t="shared" si="48"/>
        <v>595.5</v>
      </c>
      <c r="R776" s="10">
        <f t="shared" si="49"/>
        <v>306.69</v>
      </c>
      <c r="S776" s="10">
        <f t="shared" si="50"/>
        <v>288.81</v>
      </c>
      <c r="T776" s="2">
        <f t="shared" si="51"/>
        <v>0.48498740554156172</v>
      </c>
      <c r="U776" s="3">
        <f>YEAR(SalesDataTable[[#This Row],[Order Date]])</f>
        <v>2026</v>
      </c>
      <c r="V776" s="2" t="str">
        <f>"Q"&amp;ROUNDUP(MONTH(SalesDataTable[[#This Row],[Order Date]])/3,0)</f>
        <v>Q2</v>
      </c>
      <c r="W776" s="3">
        <f>MONTH(SalesDataTable[[#This Row],[Order Date]])</f>
        <v>5</v>
      </c>
      <c r="X776" s="2" t="str">
        <f>TEXT(SalesDataTable[[#This Row],[Order Date]],"mmm")</f>
        <v>May</v>
      </c>
    </row>
    <row r="777" spans="1:24" ht="15.6">
      <c r="A777" s="6">
        <v>4509</v>
      </c>
      <c r="B777" s="7">
        <v>46151</v>
      </c>
      <c r="C777" s="8">
        <f>YEAR(SalesDataTable[[#This Row],[Order Date]])</f>
        <v>2026</v>
      </c>
      <c r="D777" s="9" t="str">
        <f>"Q" &amp;ROUNDUP(MONTH(SalesDataTable[[#This Row],[Order Date]]),0)</f>
        <v>Q5</v>
      </c>
      <c r="E777" s="9">
        <f>MONTH(SalesDataTable[[#This Row],[Order Date]])</f>
        <v>5</v>
      </c>
      <c r="F777" s="8" t="str">
        <f>TEXT(SalesDataTable[[#This Row],[Order Date]],"mmm")</f>
        <v>May</v>
      </c>
      <c r="G777" s="8" t="s">
        <v>20</v>
      </c>
      <c r="H777" s="8" t="s">
        <v>33</v>
      </c>
      <c r="I777" s="8" t="s">
        <v>2</v>
      </c>
      <c r="J777" s="8" t="s">
        <v>13</v>
      </c>
      <c r="K777" s="8" t="s">
        <v>9</v>
      </c>
      <c r="L777" s="8" t="s">
        <v>37</v>
      </c>
      <c r="M777" s="3">
        <v>1</v>
      </c>
      <c r="N777" s="10">
        <v>152.80000000000001</v>
      </c>
      <c r="O777" s="11">
        <v>0.1</v>
      </c>
      <c r="P777" s="10">
        <v>77.67</v>
      </c>
      <c r="Q777" s="10">
        <f t="shared" si="48"/>
        <v>137.52000000000001</v>
      </c>
      <c r="R777" s="10">
        <f t="shared" si="49"/>
        <v>77.67</v>
      </c>
      <c r="S777" s="10">
        <f t="shared" si="50"/>
        <v>59.850000000000009</v>
      </c>
      <c r="T777" s="2">
        <f t="shared" si="51"/>
        <v>0.43520942408376967</v>
      </c>
      <c r="U777" s="3">
        <f>YEAR(SalesDataTable[[#This Row],[Order Date]])</f>
        <v>2026</v>
      </c>
      <c r="V777" s="2" t="str">
        <f>"Q"&amp;ROUNDUP(MONTH(SalesDataTable[[#This Row],[Order Date]])/3,0)</f>
        <v>Q2</v>
      </c>
      <c r="W777" s="3">
        <f>MONTH(SalesDataTable[[#This Row],[Order Date]])</f>
        <v>5</v>
      </c>
      <c r="X777" s="2" t="str">
        <f>TEXT(SalesDataTable[[#This Row],[Order Date]],"mmm")</f>
        <v>May</v>
      </c>
    </row>
    <row r="778" spans="1:24" ht="15.6">
      <c r="A778" s="6">
        <v>4677</v>
      </c>
      <c r="B778" s="7">
        <v>46151</v>
      </c>
      <c r="C778" s="8">
        <f>YEAR(SalesDataTable[[#This Row],[Order Date]])</f>
        <v>2026</v>
      </c>
      <c r="D778" s="9" t="str">
        <f>"Q" &amp;ROUNDUP(MONTH(SalesDataTable[[#This Row],[Order Date]]),0)</f>
        <v>Q5</v>
      </c>
      <c r="E778" s="9">
        <f>MONTH(SalesDataTable[[#This Row],[Order Date]])</f>
        <v>5</v>
      </c>
      <c r="F778" s="8" t="str">
        <f>TEXT(SalesDataTable[[#This Row],[Order Date]],"mmm")</f>
        <v>May</v>
      </c>
      <c r="G778" s="8" t="s">
        <v>6</v>
      </c>
      <c r="H778" s="8" t="s">
        <v>49</v>
      </c>
      <c r="I778" s="8" t="s">
        <v>2</v>
      </c>
      <c r="J778" s="8" t="s">
        <v>16</v>
      </c>
      <c r="K778" s="8" t="s">
        <v>14</v>
      </c>
      <c r="L778" s="8" t="s">
        <v>48</v>
      </c>
      <c r="M778" s="3">
        <v>2</v>
      </c>
      <c r="N778" s="10">
        <v>161.47999999999999</v>
      </c>
      <c r="O778" s="11">
        <v>0</v>
      </c>
      <c r="P778" s="10">
        <v>85.03</v>
      </c>
      <c r="Q778" s="10">
        <f t="shared" si="48"/>
        <v>322.95999999999998</v>
      </c>
      <c r="R778" s="10">
        <f t="shared" si="49"/>
        <v>170.06</v>
      </c>
      <c r="S778" s="10">
        <f t="shared" si="50"/>
        <v>152.89999999999998</v>
      </c>
      <c r="T778" s="2">
        <f t="shared" si="51"/>
        <v>0.47343324250681196</v>
      </c>
      <c r="U778" s="3">
        <f>YEAR(SalesDataTable[[#This Row],[Order Date]])</f>
        <v>2026</v>
      </c>
      <c r="V778" s="2" t="str">
        <f>"Q"&amp;ROUNDUP(MONTH(SalesDataTable[[#This Row],[Order Date]])/3,0)</f>
        <v>Q2</v>
      </c>
      <c r="W778" s="3">
        <f>MONTH(SalesDataTable[[#This Row],[Order Date]])</f>
        <v>5</v>
      </c>
      <c r="X778" s="2" t="str">
        <f>TEXT(SalesDataTable[[#This Row],[Order Date]],"mmm")</f>
        <v>May</v>
      </c>
    </row>
    <row r="779" spans="1:24" ht="15.6">
      <c r="A779" s="6">
        <v>4867</v>
      </c>
      <c r="B779" s="7">
        <v>46151</v>
      </c>
      <c r="C779" s="8">
        <f>YEAR(SalesDataTable[[#This Row],[Order Date]])</f>
        <v>2026</v>
      </c>
      <c r="D779" s="9" t="str">
        <f>"Q" &amp;ROUNDUP(MONTH(SalesDataTable[[#This Row],[Order Date]]),0)</f>
        <v>Q5</v>
      </c>
      <c r="E779" s="9">
        <f>MONTH(SalesDataTable[[#This Row],[Order Date]])</f>
        <v>5</v>
      </c>
      <c r="F779" s="8" t="str">
        <f>TEXT(SalesDataTable[[#This Row],[Order Date]],"mmm")</f>
        <v>May</v>
      </c>
      <c r="G779" s="8" t="s">
        <v>6</v>
      </c>
      <c r="H779" s="8" t="s">
        <v>27</v>
      </c>
      <c r="I779" s="8" t="s">
        <v>19</v>
      </c>
      <c r="J779" s="8" t="s">
        <v>3</v>
      </c>
      <c r="K779" s="8" t="s">
        <v>4</v>
      </c>
      <c r="L779" s="8" t="s">
        <v>5</v>
      </c>
      <c r="M779" s="3">
        <v>1</v>
      </c>
      <c r="N779" s="10">
        <v>82.86</v>
      </c>
      <c r="O779" s="11">
        <v>0</v>
      </c>
      <c r="P779" s="10">
        <v>42.67</v>
      </c>
      <c r="Q779" s="10">
        <f t="shared" si="48"/>
        <v>82.86</v>
      </c>
      <c r="R779" s="10">
        <f t="shared" si="49"/>
        <v>42.67</v>
      </c>
      <c r="S779" s="10">
        <f t="shared" si="50"/>
        <v>40.19</v>
      </c>
      <c r="T779" s="2">
        <f t="shared" si="51"/>
        <v>0.48503499879314504</v>
      </c>
      <c r="U779" s="3">
        <f>YEAR(SalesDataTable[[#This Row],[Order Date]])</f>
        <v>2026</v>
      </c>
      <c r="V779" s="2" t="str">
        <f>"Q"&amp;ROUNDUP(MONTH(SalesDataTable[[#This Row],[Order Date]])/3,0)</f>
        <v>Q2</v>
      </c>
      <c r="W779" s="3">
        <f>MONTH(SalesDataTable[[#This Row],[Order Date]])</f>
        <v>5</v>
      </c>
      <c r="X779" s="2" t="str">
        <f>TEXT(SalesDataTable[[#This Row],[Order Date]],"mmm")</f>
        <v>May</v>
      </c>
    </row>
    <row r="780" spans="1:24" ht="15.6">
      <c r="A780" s="6">
        <v>1615</v>
      </c>
      <c r="B780" s="7">
        <v>46152</v>
      </c>
      <c r="C780" s="8">
        <f>YEAR(SalesDataTable[[#This Row],[Order Date]])</f>
        <v>2026</v>
      </c>
      <c r="D780" s="9" t="str">
        <f>"Q" &amp;ROUNDUP(MONTH(SalesDataTable[[#This Row],[Order Date]]),0)</f>
        <v>Q5</v>
      </c>
      <c r="E780" s="9">
        <f>MONTH(SalesDataTable[[#This Row],[Order Date]])</f>
        <v>5</v>
      </c>
      <c r="F780" s="8" t="str">
        <f>TEXT(SalesDataTable[[#This Row],[Order Date]],"mmm")</f>
        <v>May</v>
      </c>
      <c r="G780" s="8" t="s">
        <v>20</v>
      </c>
      <c r="H780" s="8" t="s">
        <v>21</v>
      </c>
      <c r="I780" s="8" t="s">
        <v>2</v>
      </c>
      <c r="J780" s="8" t="s">
        <v>13</v>
      </c>
      <c r="K780" s="8" t="s">
        <v>34</v>
      </c>
      <c r="L780" s="8" t="s">
        <v>45</v>
      </c>
      <c r="M780" s="3">
        <v>1</v>
      </c>
      <c r="N780" s="10">
        <v>51.15</v>
      </c>
      <c r="O780" s="11">
        <v>0</v>
      </c>
      <c r="P780" s="10">
        <v>21.39</v>
      </c>
      <c r="Q780" s="10">
        <f t="shared" si="48"/>
        <v>51.15</v>
      </c>
      <c r="R780" s="10">
        <f t="shared" si="49"/>
        <v>21.39</v>
      </c>
      <c r="S780" s="10">
        <f t="shared" si="50"/>
        <v>29.759999999999998</v>
      </c>
      <c r="T780" s="2">
        <f t="shared" si="51"/>
        <v>0.58181818181818179</v>
      </c>
      <c r="U780" s="3">
        <f>YEAR(SalesDataTable[[#This Row],[Order Date]])</f>
        <v>2026</v>
      </c>
      <c r="V780" s="2" t="str">
        <f>"Q"&amp;ROUNDUP(MONTH(SalesDataTable[[#This Row],[Order Date]])/3,0)</f>
        <v>Q2</v>
      </c>
      <c r="W780" s="3">
        <f>MONTH(SalesDataTable[[#This Row],[Order Date]])</f>
        <v>5</v>
      </c>
      <c r="X780" s="2" t="str">
        <f>TEXT(SalesDataTable[[#This Row],[Order Date]],"mmm")</f>
        <v>May</v>
      </c>
    </row>
    <row r="781" spans="1:24" ht="15.6">
      <c r="A781" s="6">
        <v>1812</v>
      </c>
      <c r="B781" s="7">
        <v>46152</v>
      </c>
      <c r="C781" s="8">
        <f>YEAR(SalesDataTable[[#This Row],[Order Date]])</f>
        <v>2026</v>
      </c>
      <c r="D781" s="9" t="str">
        <f>"Q" &amp;ROUNDUP(MONTH(SalesDataTable[[#This Row],[Order Date]]),0)</f>
        <v>Q5</v>
      </c>
      <c r="E781" s="9">
        <f>MONTH(SalesDataTable[[#This Row],[Order Date]])</f>
        <v>5</v>
      </c>
      <c r="F781" s="8" t="str">
        <f>TEXT(SalesDataTable[[#This Row],[Order Date]],"mmm")</f>
        <v>May</v>
      </c>
      <c r="G781" s="8" t="s">
        <v>11</v>
      </c>
      <c r="H781" s="8" t="s">
        <v>12</v>
      </c>
      <c r="I781" s="8" t="s">
        <v>8</v>
      </c>
      <c r="J781" s="8" t="s">
        <v>16</v>
      </c>
      <c r="K781" s="8" t="s">
        <v>34</v>
      </c>
      <c r="L781" s="8" t="s">
        <v>45</v>
      </c>
      <c r="M781" s="3">
        <v>12</v>
      </c>
      <c r="N781" s="10">
        <v>50.53</v>
      </c>
      <c r="O781" s="11">
        <v>0.1</v>
      </c>
      <c r="P781" s="10">
        <v>22.09</v>
      </c>
      <c r="Q781" s="10">
        <f t="shared" si="48"/>
        <v>545.72400000000005</v>
      </c>
      <c r="R781" s="10">
        <f t="shared" si="49"/>
        <v>265.08</v>
      </c>
      <c r="S781" s="10">
        <f t="shared" si="50"/>
        <v>280.64400000000006</v>
      </c>
      <c r="T781" s="2">
        <f t="shared" si="51"/>
        <v>0.5142599555819426</v>
      </c>
      <c r="U781" s="3">
        <f>YEAR(SalesDataTable[[#This Row],[Order Date]])</f>
        <v>2026</v>
      </c>
      <c r="V781" s="2" t="str">
        <f>"Q"&amp;ROUNDUP(MONTH(SalesDataTable[[#This Row],[Order Date]])/3,0)</f>
        <v>Q2</v>
      </c>
      <c r="W781" s="3">
        <f>MONTH(SalesDataTable[[#This Row],[Order Date]])</f>
        <v>5</v>
      </c>
      <c r="X781" s="2" t="str">
        <f>TEXT(SalesDataTable[[#This Row],[Order Date]],"mmm")</f>
        <v>May</v>
      </c>
    </row>
    <row r="782" spans="1:24" ht="15.6">
      <c r="A782" s="6">
        <v>3645</v>
      </c>
      <c r="B782" s="7">
        <v>46152</v>
      </c>
      <c r="C782" s="8">
        <f>YEAR(SalesDataTable[[#This Row],[Order Date]])</f>
        <v>2026</v>
      </c>
      <c r="D782" s="9" t="str">
        <f>"Q" &amp;ROUNDUP(MONTH(SalesDataTable[[#This Row],[Order Date]]),0)</f>
        <v>Q5</v>
      </c>
      <c r="E782" s="9">
        <f>MONTH(SalesDataTable[[#This Row],[Order Date]])</f>
        <v>5</v>
      </c>
      <c r="F782" s="8" t="str">
        <f>TEXT(SalesDataTable[[#This Row],[Order Date]],"mmm")</f>
        <v>May</v>
      </c>
      <c r="G782" s="8" t="s">
        <v>6</v>
      </c>
      <c r="H782" s="8" t="s">
        <v>7</v>
      </c>
      <c r="I782" s="8" t="s">
        <v>28</v>
      </c>
      <c r="J782" s="8" t="s">
        <v>3</v>
      </c>
      <c r="K782" s="8" t="s">
        <v>4</v>
      </c>
      <c r="L782" s="8" t="s">
        <v>22</v>
      </c>
      <c r="M782" s="3">
        <v>2</v>
      </c>
      <c r="N782" s="10">
        <v>50.93</v>
      </c>
      <c r="O782" s="11">
        <v>0</v>
      </c>
      <c r="P782" s="10">
        <v>22.91</v>
      </c>
      <c r="Q782" s="10">
        <f t="shared" si="48"/>
        <v>101.86</v>
      </c>
      <c r="R782" s="10">
        <f t="shared" si="49"/>
        <v>45.82</v>
      </c>
      <c r="S782" s="10">
        <f t="shared" si="50"/>
        <v>56.04</v>
      </c>
      <c r="T782" s="2">
        <f t="shared" si="51"/>
        <v>0.55016689573924993</v>
      </c>
      <c r="U782" s="3">
        <f>YEAR(SalesDataTable[[#This Row],[Order Date]])</f>
        <v>2026</v>
      </c>
      <c r="V782" s="2" t="str">
        <f>"Q"&amp;ROUNDUP(MONTH(SalesDataTable[[#This Row],[Order Date]])/3,0)</f>
        <v>Q2</v>
      </c>
      <c r="W782" s="3">
        <f>MONTH(SalesDataTable[[#This Row],[Order Date]])</f>
        <v>5</v>
      </c>
      <c r="X782" s="2" t="str">
        <f>TEXT(SalesDataTable[[#This Row],[Order Date]],"mmm")</f>
        <v>May</v>
      </c>
    </row>
    <row r="783" spans="1:24" ht="15.6">
      <c r="A783" s="6">
        <v>3804</v>
      </c>
      <c r="B783" s="7">
        <v>46152</v>
      </c>
      <c r="C783" s="8">
        <f>YEAR(SalesDataTable[[#This Row],[Order Date]])</f>
        <v>2026</v>
      </c>
      <c r="D783" s="9" t="str">
        <f>"Q" &amp;ROUNDUP(MONTH(SalesDataTable[[#This Row],[Order Date]]),0)</f>
        <v>Q5</v>
      </c>
      <c r="E783" s="9">
        <f>MONTH(SalesDataTable[[#This Row],[Order Date]])</f>
        <v>5</v>
      </c>
      <c r="F783" s="8" t="str">
        <f>TEXT(SalesDataTable[[#This Row],[Order Date]],"mmm")</f>
        <v>May</v>
      </c>
      <c r="G783" s="8" t="s">
        <v>11</v>
      </c>
      <c r="H783" s="8" t="s">
        <v>25</v>
      </c>
      <c r="I783" s="8" t="s">
        <v>2</v>
      </c>
      <c r="J783" s="8" t="s">
        <v>3</v>
      </c>
      <c r="K783" s="8" t="s">
        <v>34</v>
      </c>
      <c r="L783" s="8" t="s">
        <v>45</v>
      </c>
      <c r="M783" s="3">
        <v>2</v>
      </c>
      <c r="N783" s="10">
        <v>50.79</v>
      </c>
      <c r="O783" s="11">
        <v>0.05</v>
      </c>
      <c r="P783" s="10">
        <v>21.83</v>
      </c>
      <c r="Q783" s="10">
        <f t="shared" si="48"/>
        <v>96.500999999999991</v>
      </c>
      <c r="R783" s="10">
        <f t="shared" si="49"/>
        <v>43.66</v>
      </c>
      <c r="S783" s="10">
        <f t="shared" si="50"/>
        <v>52.840999999999994</v>
      </c>
      <c r="T783" s="2">
        <f t="shared" si="51"/>
        <v>0.54756945523880585</v>
      </c>
      <c r="U783" s="3">
        <f>YEAR(SalesDataTable[[#This Row],[Order Date]])</f>
        <v>2026</v>
      </c>
      <c r="V783" s="2" t="str">
        <f>"Q"&amp;ROUNDUP(MONTH(SalesDataTable[[#This Row],[Order Date]])/3,0)</f>
        <v>Q2</v>
      </c>
      <c r="W783" s="3">
        <f>MONTH(SalesDataTable[[#This Row],[Order Date]])</f>
        <v>5</v>
      </c>
      <c r="X783" s="2" t="str">
        <f>TEXT(SalesDataTable[[#This Row],[Order Date]],"mmm")</f>
        <v>May</v>
      </c>
    </row>
    <row r="784" spans="1:24" ht="15.6">
      <c r="A784" s="6">
        <v>4367</v>
      </c>
      <c r="B784" s="7">
        <v>46152</v>
      </c>
      <c r="C784" s="8">
        <f>YEAR(SalesDataTable[[#This Row],[Order Date]])</f>
        <v>2026</v>
      </c>
      <c r="D784" s="9" t="str">
        <f>"Q" &amp;ROUNDUP(MONTH(SalesDataTable[[#This Row],[Order Date]]),0)</f>
        <v>Q5</v>
      </c>
      <c r="E784" s="9">
        <f>MONTH(SalesDataTable[[#This Row],[Order Date]])</f>
        <v>5</v>
      </c>
      <c r="F784" s="8" t="str">
        <f>TEXT(SalesDataTable[[#This Row],[Order Date]],"mmm")</f>
        <v>May</v>
      </c>
      <c r="G784" s="8" t="s">
        <v>20</v>
      </c>
      <c r="H784" s="8" t="s">
        <v>33</v>
      </c>
      <c r="I784" s="8" t="s">
        <v>2</v>
      </c>
      <c r="J784" s="8" t="s">
        <v>16</v>
      </c>
      <c r="K784" s="8" t="s">
        <v>14</v>
      </c>
      <c r="L784" s="8" t="s">
        <v>48</v>
      </c>
      <c r="M784" s="3">
        <v>5</v>
      </c>
      <c r="N784" s="10">
        <v>160.94</v>
      </c>
      <c r="O784" s="11">
        <v>0.1</v>
      </c>
      <c r="P784" s="10">
        <v>88.89</v>
      </c>
      <c r="Q784" s="10">
        <f t="shared" si="48"/>
        <v>724.23</v>
      </c>
      <c r="R784" s="10">
        <f t="shared" si="49"/>
        <v>444.45</v>
      </c>
      <c r="S784" s="10">
        <f t="shared" si="50"/>
        <v>279.78000000000003</v>
      </c>
      <c r="T784" s="2">
        <f t="shared" si="51"/>
        <v>0.38631374011018604</v>
      </c>
      <c r="U784" s="3">
        <f>YEAR(SalesDataTable[[#This Row],[Order Date]])</f>
        <v>2026</v>
      </c>
      <c r="V784" s="2" t="str">
        <f>"Q"&amp;ROUNDUP(MONTH(SalesDataTable[[#This Row],[Order Date]])/3,0)</f>
        <v>Q2</v>
      </c>
      <c r="W784" s="3">
        <f>MONTH(SalesDataTable[[#This Row],[Order Date]])</f>
        <v>5</v>
      </c>
      <c r="X784" s="2" t="str">
        <f>TEXT(SalesDataTable[[#This Row],[Order Date]],"mmm")</f>
        <v>May</v>
      </c>
    </row>
    <row r="785" spans="1:24" ht="15.6">
      <c r="A785" s="6">
        <v>4746</v>
      </c>
      <c r="B785" s="7">
        <v>46152</v>
      </c>
      <c r="C785" s="8">
        <f>YEAR(SalesDataTable[[#This Row],[Order Date]])</f>
        <v>2026</v>
      </c>
      <c r="D785" s="9" t="str">
        <f>"Q" &amp;ROUNDUP(MONTH(SalesDataTable[[#This Row],[Order Date]]),0)</f>
        <v>Q5</v>
      </c>
      <c r="E785" s="9">
        <f>MONTH(SalesDataTable[[#This Row],[Order Date]])</f>
        <v>5</v>
      </c>
      <c r="F785" s="8" t="str">
        <f>TEXT(SalesDataTable[[#This Row],[Order Date]],"mmm")</f>
        <v>May</v>
      </c>
      <c r="G785" s="8" t="s">
        <v>6</v>
      </c>
      <c r="H785" s="8" t="s">
        <v>7</v>
      </c>
      <c r="I785" s="8" t="s">
        <v>2</v>
      </c>
      <c r="J785" s="8" t="s">
        <v>3</v>
      </c>
      <c r="K785" s="8" t="s">
        <v>34</v>
      </c>
      <c r="L785" s="8" t="s">
        <v>42</v>
      </c>
      <c r="M785" s="3">
        <v>2</v>
      </c>
      <c r="N785" s="10">
        <v>36.409999999999997</v>
      </c>
      <c r="O785" s="11">
        <v>0</v>
      </c>
      <c r="P785" s="10">
        <v>13.92</v>
      </c>
      <c r="Q785" s="10">
        <f t="shared" si="48"/>
        <v>72.819999999999993</v>
      </c>
      <c r="R785" s="10">
        <f t="shared" si="49"/>
        <v>27.84</v>
      </c>
      <c r="S785" s="10">
        <f t="shared" si="50"/>
        <v>44.97999999999999</v>
      </c>
      <c r="T785" s="2">
        <f t="shared" si="51"/>
        <v>0.61768744850315838</v>
      </c>
      <c r="U785" s="3">
        <f>YEAR(SalesDataTable[[#This Row],[Order Date]])</f>
        <v>2026</v>
      </c>
      <c r="V785" s="2" t="str">
        <f>"Q"&amp;ROUNDUP(MONTH(SalesDataTable[[#This Row],[Order Date]])/3,0)</f>
        <v>Q2</v>
      </c>
      <c r="W785" s="3">
        <f>MONTH(SalesDataTable[[#This Row],[Order Date]])</f>
        <v>5</v>
      </c>
      <c r="X785" s="2" t="str">
        <f>TEXT(SalesDataTable[[#This Row],[Order Date]],"mmm")</f>
        <v>May</v>
      </c>
    </row>
    <row r="786" spans="1:24" ht="15.6">
      <c r="A786" s="6">
        <v>4795</v>
      </c>
      <c r="B786" s="7">
        <v>46152</v>
      </c>
      <c r="C786" s="8">
        <f>YEAR(SalesDataTable[[#This Row],[Order Date]])</f>
        <v>2026</v>
      </c>
      <c r="D786" s="9" t="str">
        <f>"Q" &amp;ROUNDUP(MONTH(SalesDataTable[[#This Row],[Order Date]]),0)</f>
        <v>Q5</v>
      </c>
      <c r="E786" s="9">
        <f>MONTH(SalesDataTable[[#This Row],[Order Date]])</f>
        <v>5</v>
      </c>
      <c r="F786" s="8" t="str">
        <f>TEXT(SalesDataTable[[#This Row],[Order Date]],"mmm")</f>
        <v>May</v>
      </c>
      <c r="G786" s="8" t="s">
        <v>20</v>
      </c>
      <c r="H786" s="8" t="s">
        <v>21</v>
      </c>
      <c r="I786" s="8" t="s">
        <v>28</v>
      </c>
      <c r="J786" s="8" t="s">
        <v>3</v>
      </c>
      <c r="K786" s="8" t="s">
        <v>9</v>
      </c>
      <c r="L786" s="8" t="s">
        <v>46</v>
      </c>
      <c r="M786" s="3">
        <v>2</v>
      </c>
      <c r="N786" s="10">
        <v>72.25</v>
      </c>
      <c r="O786" s="11">
        <v>0</v>
      </c>
      <c r="P786" s="10">
        <v>32.25</v>
      </c>
      <c r="Q786" s="10">
        <f t="shared" si="48"/>
        <v>144.5</v>
      </c>
      <c r="R786" s="10">
        <f t="shared" si="49"/>
        <v>64.5</v>
      </c>
      <c r="S786" s="10">
        <f t="shared" si="50"/>
        <v>80</v>
      </c>
      <c r="T786" s="2">
        <f t="shared" si="51"/>
        <v>0.55363321799307963</v>
      </c>
      <c r="U786" s="3">
        <f>YEAR(SalesDataTable[[#This Row],[Order Date]])</f>
        <v>2026</v>
      </c>
      <c r="V786" s="2" t="str">
        <f>"Q"&amp;ROUNDUP(MONTH(SalesDataTable[[#This Row],[Order Date]])/3,0)</f>
        <v>Q2</v>
      </c>
      <c r="W786" s="3">
        <f>MONTH(SalesDataTable[[#This Row],[Order Date]])</f>
        <v>5</v>
      </c>
      <c r="X786" s="2" t="str">
        <f>TEXT(SalesDataTable[[#This Row],[Order Date]],"mmm")</f>
        <v>May</v>
      </c>
    </row>
    <row r="787" spans="1:24" ht="15.6">
      <c r="A787" s="6">
        <v>4800</v>
      </c>
      <c r="B787" s="7">
        <v>46152</v>
      </c>
      <c r="C787" s="8">
        <f>YEAR(SalesDataTable[[#This Row],[Order Date]])</f>
        <v>2026</v>
      </c>
      <c r="D787" s="9" t="str">
        <f>"Q" &amp;ROUNDUP(MONTH(SalesDataTable[[#This Row],[Order Date]]),0)</f>
        <v>Q5</v>
      </c>
      <c r="E787" s="9">
        <f>MONTH(SalesDataTable[[#This Row],[Order Date]])</f>
        <v>5</v>
      </c>
      <c r="F787" s="8" t="str">
        <f>TEXT(SalesDataTable[[#This Row],[Order Date]],"mmm")</f>
        <v>May</v>
      </c>
      <c r="G787" s="8" t="s">
        <v>20</v>
      </c>
      <c r="H787" s="8" t="s">
        <v>33</v>
      </c>
      <c r="I787" s="8" t="s">
        <v>19</v>
      </c>
      <c r="J787" s="8" t="s">
        <v>13</v>
      </c>
      <c r="K787" s="8" t="s">
        <v>4</v>
      </c>
      <c r="L787" s="8" t="s">
        <v>30</v>
      </c>
      <c r="M787" s="3">
        <v>4</v>
      </c>
      <c r="N787" s="10">
        <v>103.36</v>
      </c>
      <c r="O787" s="11">
        <v>0</v>
      </c>
      <c r="P787" s="10">
        <v>51.59</v>
      </c>
      <c r="Q787" s="10">
        <f t="shared" si="48"/>
        <v>413.44</v>
      </c>
      <c r="R787" s="10">
        <f t="shared" si="49"/>
        <v>206.36</v>
      </c>
      <c r="S787" s="10">
        <f t="shared" si="50"/>
        <v>207.07999999999998</v>
      </c>
      <c r="T787" s="2">
        <f t="shared" si="51"/>
        <v>0.50087074303405565</v>
      </c>
      <c r="U787" s="3">
        <f>YEAR(SalesDataTable[[#This Row],[Order Date]])</f>
        <v>2026</v>
      </c>
      <c r="V787" s="2" t="str">
        <f>"Q"&amp;ROUNDUP(MONTH(SalesDataTable[[#This Row],[Order Date]])/3,0)</f>
        <v>Q2</v>
      </c>
      <c r="W787" s="3">
        <f>MONTH(SalesDataTable[[#This Row],[Order Date]])</f>
        <v>5</v>
      </c>
      <c r="X787" s="2" t="str">
        <f>TEXT(SalesDataTable[[#This Row],[Order Date]],"mmm")</f>
        <v>May</v>
      </c>
    </row>
    <row r="788" spans="1:24" ht="15.6">
      <c r="A788" s="6">
        <v>5018</v>
      </c>
      <c r="B788" s="7">
        <v>46152</v>
      </c>
      <c r="C788" s="8">
        <f>YEAR(SalesDataTable[[#This Row],[Order Date]])</f>
        <v>2026</v>
      </c>
      <c r="D788" s="9" t="str">
        <f>"Q" &amp;ROUNDUP(MONTH(SalesDataTable[[#This Row],[Order Date]]),0)</f>
        <v>Q5</v>
      </c>
      <c r="E788" s="9">
        <f>MONTH(SalesDataTable[[#This Row],[Order Date]])</f>
        <v>5</v>
      </c>
      <c r="F788" s="8" t="str">
        <f>TEXT(SalesDataTable[[#This Row],[Order Date]],"mmm")</f>
        <v>May</v>
      </c>
      <c r="G788" s="8" t="s">
        <v>11</v>
      </c>
      <c r="H788" s="8" t="s">
        <v>12</v>
      </c>
      <c r="I788" s="8" t="s">
        <v>8</v>
      </c>
      <c r="J788" s="8" t="s">
        <v>16</v>
      </c>
      <c r="K788" s="8" t="s">
        <v>9</v>
      </c>
      <c r="L788" s="8" t="s">
        <v>17</v>
      </c>
      <c r="M788" s="3">
        <v>4</v>
      </c>
      <c r="N788" s="10">
        <v>145.85</v>
      </c>
      <c r="O788" s="11">
        <v>0.15</v>
      </c>
      <c r="P788" s="10">
        <v>79.69</v>
      </c>
      <c r="Q788" s="10">
        <f t="shared" si="48"/>
        <v>495.89</v>
      </c>
      <c r="R788" s="10">
        <f t="shared" si="49"/>
        <v>318.76</v>
      </c>
      <c r="S788" s="10">
        <f t="shared" si="50"/>
        <v>177.13</v>
      </c>
      <c r="T788" s="2">
        <f t="shared" si="51"/>
        <v>0.35719615237250196</v>
      </c>
      <c r="U788" s="3">
        <f>YEAR(SalesDataTable[[#This Row],[Order Date]])</f>
        <v>2026</v>
      </c>
      <c r="V788" s="2" t="str">
        <f>"Q"&amp;ROUNDUP(MONTH(SalesDataTable[[#This Row],[Order Date]])/3,0)</f>
        <v>Q2</v>
      </c>
      <c r="W788" s="3">
        <f>MONTH(SalesDataTable[[#This Row],[Order Date]])</f>
        <v>5</v>
      </c>
      <c r="X788" s="2" t="str">
        <f>TEXT(SalesDataTable[[#This Row],[Order Date]],"mmm")</f>
        <v>May</v>
      </c>
    </row>
    <row r="789" spans="1:24" ht="15.6">
      <c r="A789" s="6">
        <v>474</v>
      </c>
      <c r="B789" s="7">
        <v>46153</v>
      </c>
      <c r="C789" s="8">
        <f>YEAR(SalesDataTable[[#This Row],[Order Date]])</f>
        <v>2026</v>
      </c>
      <c r="D789" s="9" t="str">
        <f>"Q" &amp;ROUNDUP(MONTH(SalesDataTable[[#This Row],[Order Date]]),0)</f>
        <v>Q5</v>
      </c>
      <c r="E789" s="9">
        <f>MONTH(SalesDataTable[[#This Row],[Order Date]])</f>
        <v>5</v>
      </c>
      <c r="F789" s="8" t="str">
        <f>TEXT(SalesDataTable[[#This Row],[Order Date]],"mmm")</f>
        <v>May</v>
      </c>
      <c r="G789" s="8" t="s">
        <v>6</v>
      </c>
      <c r="H789" s="8" t="s">
        <v>43</v>
      </c>
      <c r="I789" s="8" t="s">
        <v>2</v>
      </c>
      <c r="J789" s="8" t="s">
        <v>3</v>
      </c>
      <c r="K789" s="8" t="s">
        <v>4</v>
      </c>
      <c r="L789" s="8" t="s">
        <v>30</v>
      </c>
      <c r="M789" s="3">
        <v>2</v>
      </c>
      <c r="N789" s="10">
        <v>100.49</v>
      </c>
      <c r="O789" s="11">
        <v>0.1</v>
      </c>
      <c r="P789" s="10">
        <v>50.11</v>
      </c>
      <c r="Q789" s="10">
        <f t="shared" si="48"/>
        <v>180.88200000000001</v>
      </c>
      <c r="R789" s="10">
        <f t="shared" si="49"/>
        <v>100.22</v>
      </c>
      <c r="S789" s="10">
        <f t="shared" si="50"/>
        <v>80.662000000000006</v>
      </c>
      <c r="T789" s="2">
        <f t="shared" si="51"/>
        <v>0.44593713028383147</v>
      </c>
      <c r="U789" s="3">
        <f>YEAR(SalesDataTable[[#This Row],[Order Date]])</f>
        <v>2026</v>
      </c>
      <c r="V789" s="2" t="str">
        <f>"Q"&amp;ROUNDUP(MONTH(SalesDataTable[[#This Row],[Order Date]])/3,0)</f>
        <v>Q2</v>
      </c>
      <c r="W789" s="3">
        <f>MONTH(SalesDataTable[[#This Row],[Order Date]])</f>
        <v>5</v>
      </c>
      <c r="X789" s="2" t="str">
        <f>TEXT(SalesDataTable[[#This Row],[Order Date]],"mmm")</f>
        <v>May</v>
      </c>
    </row>
    <row r="790" spans="1:24" ht="15.6">
      <c r="A790" s="6">
        <v>1175</v>
      </c>
      <c r="B790" s="7">
        <v>46153</v>
      </c>
      <c r="C790" s="8">
        <f>YEAR(SalesDataTable[[#This Row],[Order Date]])</f>
        <v>2026</v>
      </c>
      <c r="D790" s="9" t="str">
        <f>"Q" &amp;ROUNDUP(MONTH(SalesDataTable[[#This Row],[Order Date]]),0)</f>
        <v>Q5</v>
      </c>
      <c r="E790" s="9">
        <f>MONTH(SalesDataTable[[#This Row],[Order Date]])</f>
        <v>5</v>
      </c>
      <c r="F790" s="8" t="str">
        <f>TEXT(SalesDataTable[[#This Row],[Order Date]],"mmm")</f>
        <v>May</v>
      </c>
      <c r="G790" s="8" t="s">
        <v>11</v>
      </c>
      <c r="H790" s="8" t="s">
        <v>52</v>
      </c>
      <c r="I790" s="8" t="s">
        <v>8</v>
      </c>
      <c r="J790" s="8" t="s">
        <v>3</v>
      </c>
      <c r="K790" s="8" t="s">
        <v>23</v>
      </c>
      <c r="L790" s="8" t="s">
        <v>24</v>
      </c>
      <c r="M790" s="3">
        <v>4</v>
      </c>
      <c r="N790" s="10">
        <v>332.89</v>
      </c>
      <c r="O790" s="11">
        <v>0.1</v>
      </c>
      <c r="P790" s="10">
        <v>198.06</v>
      </c>
      <c r="Q790" s="10">
        <f t="shared" si="48"/>
        <v>1198.404</v>
      </c>
      <c r="R790" s="10">
        <f t="shared" si="49"/>
        <v>792.24</v>
      </c>
      <c r="S790" s="10">
        <f t="shared" si="50"/>
        <v>406.16399999999999</v>
      </c>
      <c r="T790" s="2">
        <f t="shared" si="51"/>
        <v>0.33892076461694054</v>
      </c>
      <c r="U790" s="3">
        <f>YEAR(SalesDataTable[[#This Row],[Order Date]])</f>
        <v>2026</v>
      </c>
      <c r="V790" s="2" t="str">
        <f>"Q"&amp;ROUNDUP(MONTH(SalesDataTable[[#This Row],[Order Date]])/3,0)</f>
        <v>Q2</v>
      </c>
      <c r="W790" s="3">
        <f>MONTH(SalesDataTable[[#This Row],[Order Date]])</f>
        <v>5</v>
      </c>
      <c r="X790" s="2" t="str">
        <f>TEXT(SalesDataTable[[#This Row],[Order Date]],"mmm")</f>
        <v>May</v>
      </c>
    </row>
    <row r="791" spans="1:24" ht="15.6">
      <c r="A791" s="6">
        <v>2015</v>
      </c>
      <c r="B791" s="7">
        <v>46153</v>
      </c>
      <c r="C791" s="8">
        <f>YEAR(SalesDataTable[[#This Row],[Order Date]])</f>
        <v>2026</v>
      </c>
      <c r="D791" s="9" t="str">
        <f>"Q" &amp;ROUNDUP(MONTH(SalesDataTable[[#This Row],[Order Date]]),0)</f>
        <v>Q5</v>
      </c>
      <c r="E791" s="9">
        <f>MONTH(SalesDataTable[[#This Row],[Order Date]])</f>
        <v>5</v>
      </c>
      <c r="F791" s="8" t="str">
        <f>TEXT(SalesDataTable[[#This Row],[Order Date]],"mmm")</f>
        <v>May</v>
      </c>
      <c r="G791" s="8" t="s">
        <v>6</v>
      </c>
      <c r="H791" s="8" t="s">
        <v>43</v>
      </c>
      <c r="I791" s="8" t="s">
        <v>2</v>
      </c>
      <c r="J791" s="8" t="s">
        <v>13</v>
      </c>
      <c r="K791" s="8" t="s">
        <v>9</v>
      </c>
      <c r="L791" s="8" t="s">
        <v>37</v>
      </c>
      <c r="M791" s="3">
        <v>1</v>
      </c>
      <c r="N791" s="10">
        <v>154.6</v>
      </c>
      <c r="O791" s="11">
        <v>0</v>
      </c>
      <c r="P791" s="10">
        <v>80.05</v>
      </c>
      <c r="Q791" s="10">
        <f t="shared" si="48"/>
        <v>154.6</v>
      </c>
      <c r="R791" s="10">
        <f t="shared" si="49"/>
        <v>80.05</v>
      </c>
      <c r="S791" s="10">
        <f t="shared" si="50"/>
        <v>74.55</v>
      </c>
      <c r="T791" s="2">
        <f t="shared" si="51"/>
        <v>0.48221216041397152</v>
      </c>
      <c r="U791" s="3">
        <f>YEAR(SalesDataTable[[#This Row],[Order Date]])</f>
        <v>2026</v>
      </c>
      <c r="V791" s="2" t="str">
        <f>"Q"&amp;ROUNDUP(MONTH(SalesDataTable[[#This Row],[Order Date]])/3,0)</f>
        <v>Q2</v>
      </c>
      <c r="W791" s="3">
        <f>MONTH(SalesDataTable[[#This Row],[Order Date]])</f>
        <v>5</v>
      </c>
      <c r="X791" s="2" t="str">
        <f>TEXT(SalesDataTable[[#This Row],[Order Date]],"mmm")</f>
        <v>May</v>
      </c>
    </row>
    <row r="792" spans="1:24" ht="15.6">
      <c r="A792" s="6">
        <v>2196</v>
      </c>
      <c r="B792" s="7">
        <v>46153</v>
      </c>
      <c r="C792" s="8">
        <f>YEAR(SalesDataTable[[#This Row],[Order Date]])</f>
        <v>2026</v>
      </c>
      <c r="D792" s="9" t="str">
        <f>"Q" &amp;ROUNDUP(MONTH(SalesDataTable[[#This Row],[Order Date]]),0)</f>
        <v>Q5</v>
      </c>
      <c r="E792" s="9">
        <f>MONTH(SalesDataTable[[#This Row],[Order Date]])</f>
        <v>5</v>
      </c>
      <c r="F792" s="8" t="str">
        <f>TEXT(SalesDataTable[[#This Row],[Order Date]],"mmm")</f>
        <v>May</v>
      </c>
      <c r="G792" s="8" t="s">
        <v>20</v>
      </c>
      <c r="H792" s="8" t="s">
        <v>21</v>
      </c>
      <c r="I792" s="8" t="s">
        <v>28</v>
      </c>
      <c r="J792" s="8" t="s">
        <v>3</v>
      </c>
      <c r="K792" s="8" t="s">
        <v>4</v>
      </c>
      <c r="L792" s="8" t="s">
        <v>5</v>
      </c>
      <c r="M792" s="3">
        <v>1</v>
      </c>
      <c r="N792" s="10">
        <v>83.23</v>
      </c>
      <c r="O792" s="11">
        <v>0.05</v>
      </c>
      <c r="P792" s="10">
        <v>43.82</v>
      </c>
      <c r="Q792" s="10">
        <f t="shared" si="48"/>
        <v>79.0685</v>
      </c>
      <c r="R792" s="10">
        <f t="shared" si="49"/>
        <v>43.82</v>
      </c>
      <c r="S792" s="10">
        <f t="shared" si="50"/>
        <v>35.2485</v>
      </c>
      <c r="T792" s="2">
        <f t="shared" si="51"/>
        <v>0.44579699880483376</v>
      </c>
      <c r="U792" s="3">
        <f>YEAR(SalesDataTable[[#This Row],[Order Date]])</f>
        <v>2026</v>
      </c>
      <c r="V792" s="2" t="str">
        <f>"Q"&amp;ROUNDUP(MONTH(SalesDataTable[[#This Row],[Order Date]])/3,0)</f>
        <v>Q2</v>
      </c>
      <c r="W792" s="3">
        <f>MONTH(SalesDataTable[[#This Row],[Order Date]])</f>
        <v>5</v>
      </c>
      <c r="X792" s="2" t="str">
        <f>TEXT(SalesDataTable[[#This Row],[Order Date]],"mmm")</f>
        <v>May</v>
      </c>
    </row>
    <row r="793" spans="1:24" ht="15.6">
      <c r="A793" s="6">
        <v>3508</v>
      </c>
      <c r="B793" s="7">
        <v>46153</v>
      </c>
      <c r="C793" s="8">
        <f>YEAR(SalesDataTable[[#This Row],[Order Date]])</f>
        <v>2026</v>
      </c>
      <c r="D793" s="9" t="str">
        <f>"Q" &amp;ROUNDUP(MONTH(SalesDataTable[[#This Row],[Order Date]]),0)</f>
        <v>Q5</v>
      </c>
      <c r="E793" s="9">
        <f>MONTH(SalesDataTable[[#This Row],[Order Date]])</f>
        <v>5</v>
      </c>
      <c r="F793" s="8" t="str">
        <f>TEXT(SalesDataTable[[#This Row],[Order Date]],"mmm")</f>
        <v>May</v>
      </c>
      <c r="G793" s="8" t="s">
        <v>6</v>
      </c>
      <c r="H793" s="8" t="s">
        <v>43</v>
      </c>
      <c r="I793" s="8" t="s">
        <v>28</v>
      </c>
      <c r="J793" s="8" t="s">
        <v>3</v>
      </c>
      <c r="K793" s="8" t="s">
        <v>14</v>
      </c>
      <c r="L793" s="8" t="s">
        <v>32</v>
      </c>
      <c r="M793" s="3">
        <v>3</v>
      </c>
      <c r="N793" s="10">
        <v>46.23</v>
      </c>
      <c r="O793" s="11">
        <v>0</v>
      </c>
      <c r="P793" s="10">
        <v>18.47</v>
      </c>
      <c r="Q793" s="10">
        <f t="shared" si="48"/>
        <v>138.69</v>
      </c>
      <c r="R793" s="10">
        <f t="shared" si="49"/>
        <v>55.41</v>
      </c>
      <c r="S793" s="10">
        <f t="shared" si="50"/>
        <v>83.28</v>
      </c>
      <c r="T793" s="2">
        <f t="shared" si="51"/>
        <v>0.60047588146225395</v>
      </c>
      <c r="U793" s="3">
        <f>YEAR(SalesDataTable[[#This Row],[Order Date]])</f>
        <v>2026</v>
      </c>
      <c r="V793" s="2" t="str">
        <f>"Q"&amp;ROUNDUP(MONTH(SalesDataTable[[#This Row],[Order Date]])/3,0)</f>
        <v>Q2</v>
      </c>
      <c r="W793" s="3">
        <f>MONTH(SalesDataTable[[#This Row],[Order Date]])</f>
        <v>5</v>
      </c>
      <c r="X793" s="2" t="str">
        <f>TEXT(SalesDataTable[[#This Row],[Order Date]],"mmm")</f>
        <v>May</v>
      </c>
    </row>
    <row r="794" spans="1:24" ht="15.6">
      <c r="A794" s="6">
        <v>3516</v>
      </c>
      <c r="B794" s="7">
        <v>46153</v>
      </c>
      <c r="C794" s="8">
        <f>YEAR(SalesDataTable[[#This Row],[Order Date]])</f>
        <v>2026</v>
      </c>
      <c r="D794" s="9" t="str">
        <f>"Q" &amp;ROUNDUP(MONTH(SalesDataTable[[#This Row],[Order Date]]),0)</f>
        <v>Q5</v>
      </c>
      <c r="E794" s="9">
        <f>MONTH(SalesDataTable[[#This Row],[Order Date]])</f>
        <v>5</v>
      </c>
      <c r="F794" s="8" t="str">
        <f>TEXT(SalesDataTable[[#This Row],[Order Date]],"mmm")</f>
        <v>May</v>
      </c>
      <c r="G794" s="8" t="s">
        <v>20</v>
      </c>
      <c r="H794" s="8" t="s">
        <v>31</v>
      </c>
      <c r="I794" s="8" t="s">
        <v>28</v>
      </c>
      <c r="J794" s="8" t="s">
        <v>3</v>
      </c>
      <c r="K794" s="8" t="s">
        <v>23</v>
      </c>
      <c r="L794" s="8" t="s">
        <v>51</v>
      </c>
      <c r="M794" s="3">
        <v>1</v>
      </c>
      <c r="N794" s="10">
        <v>125.3</v>
      </c>
      <c r="O794" s="11">
        <v>0.05</v>
      </c>
      <c r="P794" s="10">
        <v>59.62</v>
      </c>
      <c r="Q794" s="10">
        <f t="shared" si="48"/>
        <v>119.035</v>
      </c>
      <c r="R794" s="10">
        <f t="shared" si="49"/>
        <v>59.62</v>
      </c>
      <c r="S794" s="10">
        <f t="shared" si="50"/>
        <v>59.414999999999999</v>
      </c>
      <c r="T794" s="2">
        <f t="shared" si="51"/>
        <v>0.49913890872432476</v>
      </c>
      <c r="U794" s="3">
        <f>YEAR(SalesDataTable[[#This Row],[Order Date]])</f>
        <v>2026</v>
      </c>
      <c r="V794" s="2" t="str">
        <f>"Q"&amp;ROUNDUP(MONTH(SalesDataTable[[#This Row],[Order Date]])/3,0)</f>
        <v>Q2</v>
      </c>
      <c r="W794" s="3">
        <f>MONTH(SalesDataTable[[#This Row],[Order Date]])</f>
        <v>5</v>
      </c>
      <c r="X794" s="2" t="str">
        <f>TEXT(SalesDataTable[[#This Row],[Order Date]],"mmm")</f>
        <v>May</v>
      </c>
    </row>
    <row r="795" spans="1:24" ht="15.6">
      <c r="A795" s="6">
        <v>3570</v>
      </c>
      <c r="B795" s="7">
        <v>46153</v>
      </c>
      <c r="C795" s="8">
        <f>YEAR(SalesDataTable[[#This Row],[Order Date]])</f>
        <v>2026</v>
      </c>
      <c r="D795" s="9" t="str">
        <f>"Q" &amp;ROUNDUP(MONTH(SalesDataTable[[#This Row],[Order Date]]),0)</f>
        <v>Q5</v>
      </c>
      <c r="E795" s="9">
        <f>MONTH(SalesDataTable[[#This Row],[Order Date]])</f>
        <v>5</v>
      </c>
      <c r="F795" s="8" t="str">
        <f>TEXT(SalesDataTable[[#This Row],[Order Date]],"mmm")</f>
        <v>May</v>
      </c>
      <c r="G795" s="8" t="s">
        <v>6</v>
      </c>
      <c r="H795" s="8" t="s">
        <v>43</v>
      </c>
      <c r="I795" s="8" t="s">
        <v>2</v>
      </c>
      <c r="J795" s="8" t="s">
        <v>16</v>
      </c>
      <c r="K795" s="8" t="s">
        <v>14</v>
      </c>
      <c r="L795" s="8" t="s">
        <v>15</v>
      </c>
      <c r="M795" s="3">
        <v>1</v>
      </c>
      <c r="N795" s="10">
        <v>36.159999999999997</v>
      </c>
      <c r="O795" s="11">
        <v>0.1</v>
      </c>
      <c r="P795" s="10">
        <v>13.38</v>
      </c>
      <c r="Q795" s="10">
        <f t="shared" si="48"/>
        <v>32.543999999999997</v>
      </c>
      <c r="R795" s="10">
        <f t="shared" si="49"/>
        <v>13.38</v>
      </c>
      <c r="S795" s="10">
        <f t="shared" si="50"/>
        <v>19.163999999999994</v>
      </c>
      <c r="T795" s="2">
        <f t="shared" si="51"/>
        <v>0.58886430678466062</v>
      </c>
      <c r="U795" s="3">
        <f>YEAR(SalesDataTable[[#This Row],[Order Date]])</f>
        <v>2026</v>
      </c>
      <c r="V795" s="2" t="str">
        <f>"Q"&amp;ROUNDUP(MONTH(SalesDataTable[[#This Row],[Order Date]])/3,0)</f>
        <v>Q2</v>
      </c>
      <c r="W795" s="3">
        <f>MONTH(SalesDataTable[[#This Row],[Order Date]])</f>
        <v>5</v>
      </c>
      <c r="X795" s="2" t="str">
        <f>TEXT(SalesDataTable[[#This Row],[Order Date]],"mmm")</f>
        <v>May</v>
      </c>
    </row>
    <row r="796" spans="1:24" ht="15.6">
      <c r="A796" s="6">
        <v>4799</v>
      </c>
      <c r="B796" s="7">
        <v>46153</v>
      </c>
      <c r="C796" s="8">
        <f>YEAR(SalesDataTable[[#This Row],[Order Date]])</f>
        <v>2026</v>
      </c>
      <c r="D796" s="9" t="str">
        <f>"Q" &amp;ROUNDUP(MONTH(SalesDataTable[[#This Row],[Order Date]]),0)</f>
        <v>Q5</v>
      </c>
      <c r="E796" s="9">
        <f>MONTH(SalesDataTable[[#This Row],[Order Date]])</f>
        <v>5</v>
      </c>
      <c r="F796" s="8" t="str">
        <f>TEXT(SalesDataTable[[#This Row],[Order Date]],"mmm")</f>
        <v>May</v>
      </c>
      <c r="G796" s="8" t="s">
        <v>20</v>
      </c>
      <c r="H796" s="8" t="s">
        <v>47</v>
      </c>
      <c r="I796" s="8" t="s">
        <v>2</v>
      </c>
      <c r="J796" s="8" t="s">
        <v>3</v>
      </c>
      <c r="K796" s="8" t="s">
        <v>23</v>
      </c>
      <c r="L796" s="8" t="s">
        <v>51</v>
      </c>
      <c r="M796" s="3">
        <v>1</v>
      </c>
      <c r="N796" s="10">
        <v>121.41</v>
      </c>
      <c r="O796" s="11">
        <v>0.05</v>
      </c>
      <c r="P796" s="10">
        <v>60.75</v>
      </c>
      <c r="Q796" s="10">
        <f t="shared" si="48"/>
        <v>115.33949999999999</v>
      </c>
      <c r="R796" s="10">
        <f t="shared" si="49"/>
        <v>60.75</v>
      </c>
      <c r="S796" s="10">
        <f t="shared" si="50"/>
        <v>54.589499999999987</v>
      </c>
      <c r="T796" s="2">
        <f t="shared" si="51"/>
        <v>0.47329405797666879</v>
      </c>
      <c r="U796" s="3">
        <f>YEAR(SalesDataTable[[#This Row],[Order Date]])</f>
        <v>2026</v>
      </c>
      <c r="V796" s="2" t="str">
        <f>"Q"&amp;ROUNDUP(MONTH(SalesDataTable[[#This Row],[Order Date]])/3,0)</f>
        <v>Q2</v>
      </c>
      <c r="W796" s="3">
        <f>MONTH(SalesDataTable[[#This Row],[Order Date]])</f>
        <v>5</v>
      </c>
      <c r="X796" s="2" t="str">
        <f>TEXT(SalesDataTable[[#This Row],[Order Date]],"mmm")</f>
        <v>May</v>
      </c>
    </row>
    <row r="797" spans="1:24" ht="15.6">
      <c r="A797" s="6">
        <v>5156</v>
      </c>
      <c r="B797" s="7">
        <v>46153</v>
      </c>
      <c r="C797" s="8">
        <f>YEAR(SalesDataTable[[#This Row],[Order Date]])</f>
        <v>2026</v>
      </c>
      <c r="D797" s="9" t="str">
        <f>"Q" &amp;ROUNDUP(MONTH(SalesDataTable[[#This Row],[Order Date]]),0)</f>
        <v>Q5</v>
      </c>
      <c r="E797" s="9">
        <f>MONTH(SalesDataTable[[#This Row],[Order Date]])</f>
        <v>5</v>
      </c>
      <c r="F797" s="8" t="str">
        <f>TEXT(SalesDataTable[[#This Row],[Order Date]],"mmm")</f>
        <v>May</v>
      </c>
      <c r="G797" s="8" t="s">
        <v>0</v>
      </c>
      <c r="H797" s="8" t="s">
        <v>1</v>
      </c>
      <c r="I797" s="8" t="s">
        <v>19</v>
      </c>
      <c r="J797" s="8" t="s">
        <v>13</v>
      </c>
      <c r="K797" s="8" t="s">
        <v>14</v>
      </c>
      <c r="L797" s="8" t="s">
        <v>44</v>
      </c>
      <c r="M797" s="3">
        <v>3</v>
      </c>
      <c r="N797" s="10">
        <v>132.58000000000001</v>
      </c>
      <c r="O797" s="11">
        <v>0.1</v>
      </c>
      <c r="P797" s="10">
        <v>67.88</v>
      </c>
      <c r="Q797" s="10">
        <f t="shared" si="48"/>
        <v>357.96600000000001</v>
      </c>
      <c r="R797" s="10">
        <f t="shared" si="49"/>
        <v>203.64</v>
      </c>
      <c r="S797" s="10">
        <f t="shared" si="50"/>
        <v>154.32600000000002</v>
      </c>
      <c r="T797" s="2">
        <f t="shared" si="51"/>
        <v>0.43111915656794225</v>
      </c>
      <c r="U797" s="3">
        <f>YEAR(SalesDataTable[[#This Row],[Order Date]])</f>
        <v>2026</v>
      </c>
      <c r="V797" s="2" t="str">
        <f>"Q"&amp;ROUNDUP(MONTH(SalesDataTable[[#This Row],[Order Date]])/3,0)</f>
        <v>Q2</v>
      </c>
      <c r="W797" s="3">
        <f>MONTH(SalesDataTable[[#This Row],[Order Date]])</f>
        <v>5</v>
      </c>
      <c r="X797" s="2" t="str">
        <f>TEXT(SalesDataTable[[#This Row],[Order Date]],"mmm")</f>
        <v>May</v>
      </c>
    </row>
    <row r="798" spans="1:24" ht="15.6">
      <c r="A798" s="6">
        <v>526</v>
      </c>
      <c r="B798" s="7">
        <v>46154</v>
      </c>
      <c r="C798" s="8">
        <f>YEAR(SalesDataTable[[#This Row],[Order Date]])</f>
        <v>2026</v>
      </c>
      <c r="D798" s="9" t="str">
        <f>"Q" &amp;ROUNDUP(MONTH(SalesDataTable[[#This Row],[Order Date]]),0)</f>
        <v>Q5</v>
      </c>
      <c r="E798" s="9">
        <f>MONTH(SalesDataTable[[#This Row],[Order Date]])</f>
        <v>5</v>
      </c>
      <c r="F798" s="8" t="str">
        <f>TEXT(SalesDataTable[[#This Row],[Order Date]],"mmm")</f>
        <v>May</v>
      </c>
      <c r="G798" s="8" t="s">
        <v>6</v>
      </c>
      <c r="H798" s="8" t="s">
        <v>7</v>
      </c>
      <c r="I798" s="8" t="s">
        <v>19</v>
      </c>
      <c r="J798" s="8" t="s">
        <v>3</v>
      </c>
      <c r="K798" s="8" t="s">
        <v>23</v>
      </c>
      <c r="L798" s="8" t="s">
        <v>40</v>
      </c>
      <c r="M798" s="3">
        <v>2</v>
      </c>
      <c r="N798" s="10">
        <v>81.11</v>
      </c>
      <c r="O798" s="11">
        <v>0.05</v>
      </c>
      <c r="P798" s="10">
        <v>40.049999999999997</v>
      </c>
      <c r="Q798" s="10">
        <f t="shared" si="48"/>
        <v>154.10899999999998</v>
      </c>
      <c r="R798" s="10">
        <f t="shared" si="49"/>
        <v>80.099999999999994</v>
      </c>
      <c r="S798" s="10">
        <f t="shared" si="50"/>
        <v>74.008999999999986</v>
      </c>
      <c r="T798" s="2">
        <f t="shared" si="51"/>
        <v>0.48023801335418437</v>
      </c>
      <c r="U798" s="3">
        <f>YEAR(SalesDataTable[[#This Row],[Order Date]])</f>
        <v>2026</v>
      </c>
      <c r="V798" s="2" t="str">
        <f>"Q"&amp;ROUNDUP(MONTH(SalesDataTable[[#This Row],[Order Date]])/3,0)</f>
        <v>Q2</v>
      </c>
      <c r="W798" s="3">
        <f>MONTH(SalesDataTable[[#This Row],[Order Date]])</f>
        <v>5</v>
      </c>
      <c r="X798" s="2" t="str">
        <f>TEXT(SalesDataTable[[#This Row],[Order Date]],"mmm")</f>
        <v>May</v>
      </c>
    </row>
    <row r="799" spans="1:24" ht="15.6">
      <c r="A799" s="6">
        <v>712</v>
      </c>
      <c r="B799" s="7">
        <v>46154</v>
      </c>
      <c r="C799" s="8">
        <f>YEAR(SalesDataTable[[#This Row],[Order Date]])</f>
        <v>2026</v>
      </c>
      <c r="D799" s="9" t="str">
        <f>"Q" &amp;ROUNDUP(MONTH(SalesDataTable[[#This Row],[Order Date]]),0)</f>
        <v>Q5</v>
      </c>
      <c r="E799" s="9">
        <f>MONTH(SalesDataTable[[#This Row],[Order Date]])</f>
        <v>5</v>
      </c>
      <c r="F799" s="8" t="str">
        <f>TEXT(SalesDataTable[[#This Row],[Order Date]],"mmm")</f>
        <v>May</v>
      </c>
      <c r="G799" s="8" t="s">
        <v>6</v>
      </c>
      <c r="H799" s="8" t="s">
        <v>49</v>
      </c>
      <c r="I799" s="8" t="s">
        <v>28</v>
      </c>
      <c r="J799" s="8" t="s">
        <v>16</v>
      </c>
      <c r="K799" s="8" t="s">
        <v>4</v>
      </c>
      <c r="L799" s="8" t="s">
        <v>30</v>
      </c>
      <c r="M799" s="3">
        <v>3</v>
      </c>
      <c r="N799" s="10">
        <v>104.54</v>
      </c>
      <c r="O799" s="11">
        <v>0</v>
      </c>
      <c r="P799" s="10">
        <v>51.45</v>
      </c>
      <c r="Q799" s="10">
        <f t="shared" si="48"/>
        <v>313.62</v>
      </c>
      <c r="R799" s="10">
        <f t="shared" si="49"/>
        <v>154.35000000000002</v>
      </c>
      <c r="S799" s="10">
        <f t="shared" si="50"/>
        <v>159.26999999999998</v>
      </c>
      <c r="T799" s="2">
        <f t="shared" si="51"/>
        <v>0.50784388750717424</v>
      </c>
      <c r="U799" s="3">
        <f>YEAR(SalesDataTable[[#This Row],[Order Date]])</f>
        <v>2026</v>
      </c>
      <c r="V799" s="2" t="str">
        <f>"Q"&amp;ROUNDUP(MONTH(SalesDataTable[[#This Row],[Order Date]])/3,0)</f>
        <v>Q2</v>
      </c>
      <c r="W799" s="3">
        <f>MONTH(SalesDataTable[[#This Row],[Order Date]])</f>
        <v>5</v>
      </c>
      <c r="X799" s="2" t="str">
        <f>TEXT(SalesDataTable[[#This Row],[Order Date]],"mmm")</f>
        <v>May</v>
      </c>
    </row>
    <row r="800" spans="1:24" ht="15.6">
      <c r="A800" s="6">
        <v>1533</v>
      </c>
      <c r="B800" s="7">
        <v>46154</v>
      </c>
      <c r="C800" s="8">
        <f>YEAR(SalesDataTable[[#This Row],[Order Date]])</f>
        <v>2026</v>
      </c>
      <c r="D800" s="9" t="str">
        <f>"Q" &amp;ROUNDUP(MONTH(SalesDataTable[[#This Row],[Order Date]]),0)</f>
        <v>Q5</v>
      </c>
      <c r="E800" s="9">
        <f>MONTH(SalesDataTable[[#This Row],[Order Date]])</f>
        <v>5</v>
      </c>
      <c r="F800" s="8" t="str">
        <f>TEXT(SalesDataTable[[#This Row],[Order Date]],"mmm")</f>
        <v>May</v>
      </c>
      <c r="G800" s="8" t="s">
        <v>11</v>
      </c>
      <c r="H800" s="8" t="s">
        <v>52</v>
      </c>
      <c r="I800" s="8" t="s">
        <v>19</v>
      </c>
      <c r="J800" s="8" t="s">
        <v>13</v>
      </c>
      <c r="K800" s="8" t="s">
        <v>9</v>
      </c>
      <c r="L800" s="8" t="s">
        <v>17</v>
      </c>
      <c r="M800" s="3">
        <v>3</v>
      </c>
      <c r="N800" s="10">
        <v>143.87</v>
      </c>
      <c r="O800" s="11">
        <v>0</v>
      </c>
      <c r="P800" s="10">
        <v>79.2</v>
      </c>
      <c r="Q800" s="10">
        <f t="shared" si="48"/>
        <v>431.61</v>
      </c>
      <c r="R800" s="10">
        <f t="shared" si="49"/>
        <v>237.60000000000002</v>
      </c>
      <c r="S800" s="10">
        <f t="shared" si="50"/>
        <v>194.01</v>
      </c>
      <c r="T800" s="2">
        <f t="shared" si="51"/>
        <v>0.44950302356293875</v>
      </c>
      <c r="U800" s="3">
        <f>YEAR(SalesDataTable[[#This Row],[Order Date]])</f>
        <v>2026</v>
      </c>
      <c r="V800" s="2" t="str">
        <f>"Q"&amp;ROUNDUP(MONTH(SalesDataTable[[#This Row],[Order Date]])/3,0)</f>
        <v>Q2</v>
      </c>
      <c r="W800" s="3">
        <f>MONTH(SalesDataTable[[#This Row],[Order Date]])</f>
        <v>5</v>
      </c>
      <c r="X800" s="2" t="str">
        <f>TEXT(SalesDataTable[[#This Row],[Order Date]],"mmm")</f>
        <v>May</v>
      </c>
    </row>
    <row r="801" spans="1:24" ht="15.6">
      <c r="A801" s="6">
        <v>1933</v>
      </c>
      <c r="B801" s="7">
        <v>46154</v>
      </c>
      <c r="C801" s="8">
        <f>YEAR(SalesDataTable[[#This Row],[Order Date]])</f>
        <v>2026</v>
      </c>
      <c r="D801" s="9" t="str">
        <f>"Q" &amp;ROUNDUP(MONTH(SalesDataTable[[#This Row],[Order Date]]),0)</f>
        <v>Q5</v>
      </c>
      <c r="E801" s="9">
        <f>MONTH(SalesDataTable[[#This Row],[Order Date]])</f>
        <v>5</v>
      </c>
      <c r="F801" s="8" t="str">
        <f>TEXT(SalesDataTable[[#This Row],[Order Date]],"mmm")</f>
        <v>May</v>
      </c>
      <c r="G801" s="8" t="s">
        <v>20</v>
      </c>
      <c r="H801" s="8" t="s">
        <v>47</v>
      </c>
      <c r="I801" s="8" t="s">
        <v>2</v>
      </c>
      <c r="J801" s="8" t="s">
        <v>3</v>
      </c>
      <c r="K801" s="8" t="s">
        <v>14</v>
      </c>
      <c r="L801" s="8" t="s">
        <v>15</v>
      </c>
      <c r="M801" s="3">
        <v>1</v>
      </c>
      <c r="N801" s="10">
        <v>36.950000000000003</v>
      </c>
      <c r="O801" s="11">
        <v>0.1</v>
      </c>
      <c r="P801" s="10">
        <v>13.26</v>
      </c>
      <c r="Q801" s="10">
        <f t="shared" si="48"/>
        <v>33.255000000000003</v>
      </c>
      <c r="R801" s="10">
        <f t="shared" si="49"/>
        <v>13.26</v>
      </c>
      <c r="S801" s="10">
        <f t="shared" si="50"/>
        <v>19.995000000000005</v>
      </c>
      <c r="T801" s="2">
        <f t="shared" si="51"/>
        <v>0.60126296797474077</v>
      </c>
      <c r="U801" s="3">
        <f>YEAR(SalesDataTable[[#This Row],[Order Date]])</f>
        <v>2026</v>
      </c>
      <c r="V801" s="2" t="str">
        <f>"Q"&amp;ROUNDUP(MONTH(SalesDataTable[[#This Row],[Order Date]])/3,0)</f>
        <v>Q2</v>
      </c>
      <c r="W801" s="3">
        <f>MONTH(SalesDataTable[[#This Row],[Order Date]])</f>
        <v>5</v>
      </c>
      <c r="X801" s="2" t="str">
        <f>TEXT(SalesDataTable[[#This Row],[Order Date]],"mmm")</f>
        <v>May</v>
      </c>
    </row>
    <row r="802" spans="1:24" ht="15.6">
      <c r="A802" s="6">
        <v>3128</v>
      </c>
      <c r="B802" s="7">
        <v>46154</v>
      </c>
      <c r="C802" s="8">
        <f>YEAR(SalesDataTable[[#This Row],[Order Date]])</f>
        <v>2026</v>
      </c>
      <c r="D802" s="9" t="str">
        <f>"Q" &amp;ROUNDUP(MONTH(SalesDataTable[[#This Row],[Order Date]]),0)</f>
        <v>Q5</v>
      </c>
      <c r="E802" s="9">
        <f>MONTH(SalesDataTable[[#This Row],[Order Date]])</f>
        <v>5</v>
      </c>
      <c r="F802" s="8" t="str">
        <f>TEXT(SalesDataTable[[#This Row],[Order Date]],"mmm")</f>
        <v>May</v>
      </c>
      <c r="G802" s="8" t="s">
        <v>11</v>
      </c>
      <c r="H802" s="8" t="s">
        <v>25</v>
      </c>
      <c r="I802" s="8" t="s">
        <v>2</v>
      </c>
      <c r="J802" s="8" t="s">
        <v>13</v>
      </c>
      <c r="K802" s="8" t="s">
        <v>23</v>
      </c>
      <c r="L802" s="8" t="s">
        <v>51</v>
      </c>
      <c r="M802" s="3">
        <v>1</v>
      </c>
      <c r="N802" s="10">
        <v>121.38</v>
      </c>
      <c r="O802" s="11">
        <v>0</v>
      </c>
      <c r="P802" s="10">
        <v>59.68</v>
      </c>
      <c r="Q802" s="10">
        <f t="shared" si="48"/>
        <v>121.38</v>
      </c>
      <c r="R802" s="10">
        <f t="shared" si="49"/>
        <v>59.68</v>
      </c>
      <c r="S802" s="10">
        <f t="shared" si="50"/>
        <v>61.699999999999996</v>
      </c>
      <c r="T802" s="2">
        <f t="shared" si="51"/>
        <v>0.50832097544900312</v>
      </c>
      <c r="U802" s="3">
        <f>YEAR(SalesDataTable[[#This Row],[Order Date]])</f>
        <v>2026</v>
      </c>
      <c r="V802" s="2" t="str">
        <f>"Q"&amp;ROUNDUP(MONTH(SalesDataTable[[#This Row],[Order Date]])/3,0)</f>
        <v>Q2</v>
      </c>
      <c r="W802" s="3">
        <f>MONTH(SalesDataTable[[#This Row],[Order Date]])</f>
        <v>5</v>
      </c>
      <c r="X802" s="2" t="str">
        <f>TEXT(SalesDataTable[[#This Row],[Order Date]],"mmm")</f>
        <v>May</v>
      </c>
    </row>
    <row r="803" spans="1:24" ht="15.6">
      <c r="A803" s="6">
        <v>4922</v>
      </c>
      <c r="B803" s="7">
        <v>46154</v>
      </c>
      <c r="C803" s="8">
        <f>YEAR(SalesDataTable[[#This Row],[Order Date]])</f>
        <v>2026</v>
      </c>
      <c r="D803" s="9" t="str">
        <f>"Q" &amp;ROUNDUP(MONTH(SalesDataTable[[#This Row],[Order Date]]),0)</f>
        <v>Q5</v>
      </c>
      <c r="E803" s="9">
        <f>MONTH(SalesDataTable[[#This Row],[Order Date]])</f>
        <v>5</v>
      </c>
      <c r="F803" s="8" t="str">
        <f>TEXT(SalesDataTable[[#This Row],[Order Date]],"mmm")</f>
        <v>May</v>
      </c>
      <c r="G803" s="8" t="s">
        <v>20</v>
      </c>
      <c r="H803" s="8" t="s">
        <v>33</v>
      </c>
      <c r="I803" s="8" t="s">
        <v>2</v>
      </c>
      <c r="J803" s="8" t="s">
        <v>3</v>
      </c>
      <c r="K803" s="8" t="s">
        <v>34</v>
      </c>
      <c r="L803" s="8" t="s">
        <v>35</v>
      </c>
      <c r="M803" s="3">
        <v>2</v>
      </c>
      <c r="N803" s="10">
        <v>39.79</v>
      </c>
      <c r="O803" s="11">
        <v>0.1</v>
      </c>
      <c r="P803" s="10">
        <v>14.33</v>
      </c>
      <c r="Q803" s="10">
        <f t="shared" si="48"/>
        <v>71.622</v>
      </c>
      <c r="R803" s="10">
        <f t="shared" si="49"/>
        <v>28.66</v>
      </c>
      <c r="S803" s="10">
        <f t="shared" si="50"/>
        <v>42.962000000000003</v>
      </c>
      <c r="T803" s="2">
        <f t="shared" si="51"/>
        <v>0.59984362346764963</v>
      </c>
      <c r="U803" s="3">
        <f>YEAR(SalesDataTable[[#This Row],[Order Date]])</f>
        <v>2026</v>
      </c>
      <c r="V803" s="2" t="str">
        <f>"Q"&amp;ROUNDUP(MONTH(SalesDataTable[[#This Row],[Order Date]])/3,0)</f>
        <v>Q2</v>
      </c>
      <c r="W803" s="3">
        <f>MONTH(SalesDataTable[[#This Row],[Order Date]])</f>
        <v>5</v>
      </c>
      <c r="X803" s="2" t="str">
        <f>TEXT(SalesDataTable[[#This Row],[Order Date]],"mmm")</f>
        <v>May</v>
      </c>
    </row>
    <row r="804" spans="1:24" ht="15.6">
      <c r="A804" s="6">
        <v>5051</v>
      </c>
      <c r="B804" s="7">
        <v>46154</v>
      </c>
      <c r="C804" s="8">
        <f>YEAR(SalesDataTable[[#This Row],[Order Date]])</f>
        <v>2026</v>
      </c>
      <c r="D804" s="9" t="str">
        <f>"Q" &amp;ROUNDUP(MONTH(SalesDataTable[[#This Row],[Order Date]]),0)</f>
        <v>Q5</v>
      </c>
      <c r="E804" s="9">
        <f>MONTH(SalesDataTable[[#This Row],[Order Date]])</f>
        <v>5</v>
      </c>
      <c r="F804" s="8" t="str">
        <f>TEXT(SalesDataTable[[#This Row],[Order Date]],"mmm")</f>
        <v>May</v>
      </c>
      <c r="G804" s="8" t="s">
        <v>0</v>
      </c>
      <c r="H804" s="8" t="s">
        <v>50</v>
      </c>
      <c r="I804" s="8" t="s">
        <v>19</v>
      </c>
      <c r="J804" s="8" t="s">
        <v>3</v>
      </c>
      <c r="K804" s="8" t="s">
        <v>4</v>
      </c>
      <c r="L804" s="8" t="s">
        <v>22</v>
      </c>
      <c r="M804" s="3">
        <v>4</v>
      </c>
      <c r="N804" s="10">
        <v>51.31</v>
      </c>
      <c r="O804" s="11">
        <v>0</v>
      </c>
      <c r="P804" s="10">
        <v>22.19</v>
      </c>
      <c r="Q804" s="10">
        <f t="shared" si="48"/>
        <v>205.24</v>
      </c>
      <c r="R804" s="10">
        <f t="shared" si="49"/>
        <v>88.76</v>
      </c>
      <c r="S804" s="10">
        <f t="shared" si="50"/>
        <v>116.48</v>
      </c>
      <c r="T804" s="2">
        <f t="shared" si="51"/>
        <v>0.56753069577080495</v>
      </c>
      <c r="U804" s="3">
        <f>YEAR(SalesDataTable[[#This Row],[Order Date]])</f>
        <v>2026</v>
      </c>
      <c r="V804" s="2" t="str">
        <f>"Q"&amp;ROUNDUP(MONTH(SalesDataTable[[#This Row],[Order Date]])/3,0)</f>
        <v>Q2</v>
      </c>
      <c r="W804" s="3">
        <f>MONTH(SalesDataTable[[#This Row],[Order Date]])</f>
        <v>5</v>
      </c>
      <c r="X804" s="2" t="str">
        <f>TEXT(SalesDataTable[[#This Row],[Order Date]],"mmm")</f>
        <v>May</v>
      </c>
    </row>
    <row r="805" spans="1:24" ht="15.6">
      <c r="A805" s="6">
        <v>5182</v>
      </c>
      <c r="B805" s="7">
        <v>46154</v>
      </c>
      <c r="C805" s="8">
        <f>YEAR(SalesDataTable[[#This Row],[Order Date]])</f>
        <v>2026</v>
      </c>
      <c r="D805" s="9" t="str">
        <f>"Q" &amp;ROUNDUP(MONTH(SalesDataTable[[#This Row],[Order Date]]),0)</f>
        <v>Q5</v>
      </c>
      <c r="E805" s="9">
        <f>MONTH(SalesDataTable[[#This Row],[Order Date]])</f>
        <v>5</v>
      </c>
      <c r="F805" s="8" t="str">
        <f>TEXT(SalesDataTable[[#This Row],[Order Date]],"mmm")</f>
        <v>May</v>
      </c>
      <c r="G805" s="8" t="s">
        <v>20</v>
      </c>
      <c r="H805" s="8" t="s">
        <v>31</v>
      </c>
      <c r="I805" s="8" t="s">
        <v>2</v>
      </c>
      <c r="J805" s="8" t="s">
        <v>3</v>
      </c>
      <c r="K805" s="8" t="s">
        <v>34</v>
      </c>
      <c r="L805" s="8" t="s">
        <v>45</v>
      </c>
      <c r="M805" s="3">
        <v>2</v>
      </c>
      <c r="N805" s="10">
        <v>51.15</v>
      </c>
      <c r="O805" s="11">
        <v>0</v>
      </c>
      <c r="P805" s="10">
        <v>22.53</v>
      </c>
      <c r="Q805" s="10">
        <f t="shared" si="48"/>
        <v>102.3</v>
      </c>
      <c r="R805" s="10">
        <f t="shared" si="49"/>
        <v>45.06</v>
      </c>
      <c r="S805" s="10">
        <f t="shared" si="50"/>
        <v>57.239999999999995</v>
      </c>
      <c r="T805" s="2">
        <f t="shared" si="51"/>
        <v>0.55953079178885623</v>
      </c>
      <c r="U805" s="3">
        <f>YEAR(SalesDataTable[[#This Row],[Order Date]])</f>
        <v>2026</v>
      </c>
      <c r="V805" s="2" t="str">
        <f>"Q"&amp;ROUNDUP(MONTH(SalesDataTable[[#This Row],[Order Date]])/3,0)</f>
        <v>Q2</v>
      </c>
      <c r="W805" s="3">
        <f>MONTH(SalesDataTable[[#This Row],[Order Date]])</f>
        <v>5</v>
      </c>
      <c r="X805" s="2" t="str">
        <f>TEXT(SalesDataTable[[#This Row],[Order Date]],"mmm")</f>
        <v>May</v>
      </c>
    </row>
    <row r="806" spans="1:24" ht="15.6">
      <c r="A806" s="6">
        <v>1071</v>
      </c>
      <c r="B806" s="7">
        <v>46155</v>
      </c>
      <c r="C806" s="8">
        <f>YEAR(SalesDataTable[[#This Row],[Order Date]])</f>
        <v>2026</v>
      </c>
      <c r="D806" s="9" t="str">
        <f>"Q" &amp;ROUNDUP(MONTH(SalesDataTable[[#This Row],[Order Date]]),0)</f>
        <v>Q5</v>
      </c>
      <c r="E806" s="9">
        <f>MONTH(SalesDataTable[[#This Row],[Order Date]])</f>
        <v>5</v>
      </c>
      <c r="F806" s="8" t="str">
        <f>TEXT(SalesDataTable[[#This Row],[Order Date]],"mmm")</f>
        <v>May</v>
      </c>
      <c r="G806" s="8" t="s">
        <v>6</v>
      </c>
      <c r="H806" s="8" t="s">
        <v>43</v>
      </c>
      <c r="I806" s="8" t="s">
        <v>19</v>
      </c>
      <c r="J806" s="8" t="s">
        <v>16</v>
      </c>
      <c r="K806" s="8" t="s">
        <v>34</v>
      </c>
      <c r="L806" s="8" t="s">
        <v>45</v>
      </c>
      <c r="M806" s="3">
        <v>1</v>
      </c>
      <c r="N806" s="10">
        <v>50.83</v>
      </c>
      <c r="O806" s="11">
        <v>0.1</v>
      </c>
      <c r="P806" s="10">
        <v>21.82</v>
      </c>
      <c r="Q806" s="10">
        <f t="shared" si="48"/>
        <v>45.747</v>
      </c>
      <c r="R806" s="10">
        <f t="shared" si="49"/>
        <v>21.82</v>
      </c>
      <c r="S806" s="10">
        <f t="shared" si="50"/>
        <v>23.927</v>
      </c>
      <c r="T806" s="2">
        <f t="shared" si="51"/>
        <v>0.52302883249174803</v>
      </c>
      <c r="U806" s="3">
        <f>YEAR(SalesDataTable[[#This Row],[Order Date]])</f>
        <v>2026</v>
      </c>
      <c r="V806" s="2" t="str">
        <f>"Q"&amp;ROUNDUP(MONTH(SalesDataTable[[#This Row],[Order Date]])/3,0)</f>
        <v>Q2</v>
      </c>
      <c r="W806" s="3">
        <f>MONTH(SalesDataTable[[#This Row],[Order Date]])</f>
        <v>5</v>
      </c>
      <c r="X806" s="2" t="str">
        <f>TEXT(SalesDataTable[[#This Row],[Order Date]],"mmm")</f>
        <v>May</v>
      </c>
    </row>
    <row r="807" spans="1:24" ht="15.6">
      <c r="A807" s="6">
        <v>1210</v>
      </c>
      <c r="B807" s="7">
        <v>46155</v>
      </c>
      <c r="C807" s="8">
        <f>YEAR(SalesDataTable[[#This Row],[Order Date]])</f>
        <v>2026</v>
      </c>
      <c r="D807" s="9" t="str">
        <f>"Q" &amp;ROUNDUP(MONTH(SalesDataTable[[#This Row],[Order Date]]),0)</f>
        <v>Q5</v>
      </c>
      <c r="E807" s="9">
        <f>MONTH(SalesDataTable[[#This Row],[Order Date]])</f>
        <v>5</v>
      </c>
      <c r="F807" s="8" t="str">
        <f>TEXT(SalesDataTable[[#This Row],[Order Date]],"mmm")</f>
        <v>May</v>
      </c>
      <c r="G807" s="8" t="s">
        <v>11</v>
      </c>
      <c r="H807" s="8" t="s">
        <v>12</v>
      </c>
      <c r="I807" s="8" t="s">
        <v>8</v>
      </c>
      <c r="J807" s="8" t="s">
        <v>16</v>
      </c>
      <c r="K807" s="8" t="s">
        <v>9</v>
      </c>
      <c r="L807" s="8" t="s">
        <v>17</v>
      </c>
      <c r="M807" s="3">
        <v>6</v>
      </c>
      <c r="N807" s="10">
        <v>141.9</v>
      </c>
      <c r="O807" s="11">
        <v>0.1</v>
      </c>
      <c r="P807" s="10">
        <v>79.64</v>
      </c>
      <c r="Q807" s="10">
        <f t="shared" si="48"/>
        <v>766.2600000000001</v>
      </c>
      <c r="R807" s="10">
        <f t="shared" si="49"/>
        <v>477.84000000000003</v>
      </c>
      <c r="S807" s="10">
        <f t="shared" si="50"/>
        <v>288.42000000000007</v>
      </c>
      <c r="T807" s="2">
        <f t="shared" si="51"/>
        <v>0.37639965546942294</v>
      </c>
      <c r="U807" s="3">
        <f>YEAR(SalesDataTable[[#This Row],[Order Date]])</f>
        <v>2026</v>
      </c>
      <c r="V807" s="2" t="str">
        <f>"Q"&amp;ROUNDUP(MONTH(SalesDataTable[[#This Row],[Order Date]])/3,0)</f>
        <v>Q2</v>
      </c>
      <c r="W807" s="3">
        <f>MONTH(SalesDataTable[[#This Row],[Order Date]])</f>
        <v>5</v>
      </c>
      <c r="X807" s="2" t="str">
        <f>TEXT(SalesDataTable[[#This Row],[Order Date]],"mmm")</f>
        <v>May</v>
      </c>
    </row>
    <row r="808" spans="1:24" ht="15.6">
      <c r="A808" s="6">
        <v>1244</v>
      </c>
      <c r="B808" s="7">
        <v>46155</v>
      </c>
      <c r="C808" s="8">
        <f>YEAR(SalesDataTable[[#This Row],[Order Date]])</f>
        <v>2026</v>
      </c>
      <c r="D808" s="9" t="str">
        <f>"Q" &amp;ROUNDUP(MONTH(SalesDataTable[[#This Row],[Order Date]]),0)</f>
        <v>Q5</v>
      </c>
      <c r="E808" s="9">
        <f>MONTH(SalesDataTable[[#This Row],[Order Date]])</f>
        <v>5</v>
      </c>
      <c r="F808" s="8" t="str">
        <f>TEXT(SalesDataTable[[#This Row],[Order Date]],"mmm")</f>
        <v>May</v>
      </c>
      <c r="G808" s="8" t="s">
        <v>20</v>
      </c>
      <c r="H808" s="8" t="s">
        <v>33</v>
      </c>
      <c r="I808" s="8" t="s">
        <v>2</v>
      </c>
      <c r="J808" s="8" t="s">
        <v>3</v>
      </c>
      <c r="K808" s="8" t="s">
        <v>23</v>
      </c>
      <c r="L808" s="8" t="s">
        <v>51</v>
      </c>
      <c r="M808" s="3">
        <v>1</v>
      </c>
      <c r="N808" s="10">
        <v>122.11</v>
      </c>
      <c r="O808" s="11">
        <v>0</v>
      </c>
      <c r="P808" s="10">
        <v>59.86</v>
      </c>
      <c r="Q808" s="10">
        <f t="shared" si="48"/>
        <v>122.11</v>
      </c>
      <c r="R808" s="10">
        <f t="shared" si="49"/>
        <v>59.86</v>
      </c>
      <c r="S808" s="10">
        <f t="shared" si="50"/>
        <v>62.25</v>
      </c>
      <c r="T808" s="2">
        <f t="shared" si="51"/>
        <v>0.50978625829170421</v>
      </c>
      <c r="U808" s="3">
        <f>YEAR(SalesDataTable[[#This Row],[Order Date]])</f>
        <v>2026</v>
      </c>
      <c r="V808" s="2" t="str">
        <f>"Q"&amp;ROUNDUP(MONTH(SalesDataTable[[#This Row],[Order Date]])/3,0)</f>
        <v>Q2</v>
      </c>
      <c r="W808" s="3">
        <f>MONTH(SalesDataTable[[#This Row],[Order Date]])</f>
        <v>5</v>
      </c>
      <c r="X808" s="2" t="str">
        <f>TEXT(SalesDataTable[[#This Row],[Order Date]],"mmm")</f>
        <v>May</v>
      </c>
    </row>
    <row r="809" spans="1:24" ht="15.6">
      <c r="A809" s="6">
        <v>1403</v>
      </c>
      <c r="B809" s="7">
        <v>46155</v>
      </c>
      <c r="C809" s="8">
        <f>YEAR(SalesDataTable[[#This Row],[Order Date]])</f>
        <v>2026</v>
      </c>
      <c r="D809" s="9" t="str">
        <f>"Q" &amp;ROUNDUP(MONTH(SalesDataTable[[#This Row],[Order Date]]),0)</f>
        <v>Q5</v>
      </c>
      <c r="E809" s="9">
        <f>MONTH(SalesDataTable[[#This Row],[Order Date]])</f>
        <v>5</v>
      </c>
      <c r="F809" s="8" t="str">
        <f>TEXT(SalesDataTable[[#This Row],[Order Date]],"mmm")</f>
        <v>May</v>
      </c>
      <c r="G809" s="8" t="s">
        <v>6</v>
      </c>
      <c r="H809" s="8" t="s">
        <v>41</v>
      </c>
      <c r="I809" s="8" t="s">
        <v>2</v>
      </c>
      <c r="J809" s="8" t="s">
        <v>3</v>
      </c>
      <c r="K809" s="8" t="s">
        <v>4</v>
      </c>
      <c r="L809" s="8" t="s">
        <v>30</v>
      </c>
      <c r="M809" s="3">
        <v>1</v>
      </c>
      <c r="N809" s="10">
        <v>102.38</v>
      </c>
      <c r="O809" s="11">
        <v>0</v>
      </c>
      <c r="P809" s="10">
        <v>50.82</v>
      </c>
      <c r="Q809" s="10">
        <f t="shared" si="48"/>
        <v>102.38</v>
      </c>
      <c r="R809" s="10">
        <f t="shared" si="49"/>
        <v>50.82</v>
      </c>
      <c r="S809" s="10">
        <f t="shared" si="50"/>
        <v>51.559999999999995</v>
      </c>
      <c r="T809" s="2">
        <f t="shared" si="51"/>
        <v>0.50361398710685679</v>
      </c>
      <c r="U809" s="3">
        <f>YEAR(SalesDataTable[[#This Row],[Order Date]])</f>
        <v>2026</v>
      </c>
      <c r="V809" s="2" t="str">
        <f>"Q"&amp;ROUNDUP(MONTH(SalesDataTable[[#This Row],[Order Date]])/3,0)</f>
        <v>Q2</v>
      </c>
      <c r="W809" s="3">
        <f>MONTH(SalesDataTable[[#This Row],[Order Date]])</f>
        <v>5</v>
      </c>
      <c r="X809" s="2" t="str">
        <f>TEXT(SalesDataTable[[#This Row],[Order Date]],"mmm")</f>
        <v>May</v>
      </c>
    </row>
    <row r="810" spans="1:24" ht="15.6">
      <c r="A810" s="6">
        <v>1592</v>
      </c>
      <c r="B810" s="7">
        <v>46155</v>
      </c>
      <c r="C810" s="8">
        <f>YEAR(SalesDataTable[[#This Row],[Order Date]])</f>
        <v>2026</v>
      </c>
      <c r="D810" s="9" t="str">
        <f>"Q" &amp;ROUNDUP(MONTH(SalesDataTable[[#This Row],[Order Date]]),0)</f>
        <v>Q5</v>
      </c>
      <c r="E810" s="9">
        <f>MONTH(SalesDataTable[[#This Row],[Order Date]])</f>
        <v>5</v>
      </c>
      <c r="F810" s="8" t="str">
        <f>TEXT(SalesDataTable[[#This Row],[Order Date]],"mmm")</f>
        <v>May</v>
      </c>
      <c r="G810" s="8" t="s">
        <v>11</v>
      </c>
      <c r="H810" s="8" t="s">
        <v>52</v>
      </c>
      <c r="I810" s="8" t="s">
        <v>19</v>
      </c>
      <c r="J810" s="8" t="s">
        <v>3</v>
      </c>
      <c r="K810" s="8" t="s">
        <v>34</v>
      </c>
      <c r="L810" s="8" t="s">
        <v>42</v>
      </c>
      <c r="M810" s="3">
        <v>5</v>
      </c>
      <c r="N810" s="10">
        <v>37.119999999999997</v>
      </c>
      <c r="O810" s="11">
        <v>0.1</v>
      </c>
      <c r="P810" s="10">
        <v>13.96</v>
      </c>
      <c r="Q810" s="10">
        <f t="shared" si="48"/>
        <v>167.04</v>
      </c>
      <c r="R810" s="10">
        <f t="shared" si="49"/>
        <v>69.800000000000011</v>
      </c>
      <c r="S810" s="10">
        <f t="shared" si="50"/>
        <v>97.239999999999981</v>
      </c>
      <c r="T810" s="2">
        <f t="shared" si="51"/>
        <v>0.58213601532567039</v>
      </c>
      <c r="U810" s="3">
        <f>YEAR(SalesDataTable[[#This Row],[Order Date]])</f>
        <v>2026</v>
      </c>
      <c r="V810" s="2" t="str">
        <f>"Q"&amp;ROUNDUP(MONTH(SalesDataTable[[#This Row],[Order Date]])/3,0)</f>
        <v>Q2</v>
      </c>
      <c r="W810" s="3">
        <f>MONTH(SalesDataTable[[#This Row],[Order Date]])</f>
        <v>5</v>
      </c>
      <c r="X810" s="2" t="str">
        <f>TEXT(SalesDataTable[[#This Row],[Order Date]],"mmm")</f>
        <v>May</v>
      </c>
    </row>
    <row r="811" spans="1:24" ht="15.6">
      <c r="A811" s="6">
        <v>2581</v>
      </c>
      <c r="B811" s="7">
        <v>46155</v>
      </c>
      <c r="C811" s="8">
        <f>YEAR(SalesDataTable[[#This Row],[Order Date]])</f>
        <v>2026</v>
      </c>
      <c r="D811" s="9" t="str">
        <f>"Q" &amp;ROUNDUP(MONTH(SalesDataTable[[#This Row],[Order Date]]),0)</f>
        <v>Q5</v>
      </c>
      <c r="E811" s="9">
        <f>MONTH(SalesDataTable[[#This Row],[Order Date]])</f>
        <v>5</v>
      </c>
      <c r="F811" s="8" t="str">
        <f>TEXT(SalesDataTable[[#This Row],[Order Date]],"mmm")</f>
        <v>May</v>
      </c>
      <c r="G811" s="8" t="s">
        <v>6</v>
      </c>
      <c r="H811" s="8" t="s">
        <v>43</v>
      </c>
      <c r="I811" s="8" t="s">
        <v>2</v>
      </c>
      <c r="J811" s="8" t="s">
        <v>13</v>
      </c>
      <c r="K811" s="8" t="s">
        <v>9</v>
      </c>
      <c r="L811" s="8" t="s">
        <v>10</v>
      </c>
      <c r="M811" s="3">
        <v>2</v>
      </c>
      <c r="N811" s="10">
        <v>91.76</v>
      </c>
      <c r="O811" s="11">
        <v>0.05</v>
      </c>
      <c r="P811" s="10">
        <v>46.31</v>
      </c>
      <c r="Q811" s="10">
        <f t="shared" si="48"/>
        <v>174.34399999999999</v>
      </c>
      <c r="R811" s="10">
        <f t="shared" si="49"/>
        <v>92.62</v>
      </c>
      <c r="S811" s="10">
        <f t="shared" si="50"/>
        <v>81.72399999999999</v>
      </c>
      <c r="T811" s="2">
        <f t="shared" si="51"/>
        <v>0.46875143394668006</v>
      </c>
      <c r="U811" s="3">
        <f>YEAR(SalesDataTable[[#This Row],[Order Date]])</f>
        <v>2026</v>
      </c>
      <c r="V811" s="2" t="str">
        <f>"Q"&amp;ROUNDUP(MONTH(SalesDataTable[[#This Row],[Order Date]])/3,0)</f>
        <v>Q2</v>
      </c>
      <c r="W811" s="3">
        <f>MONTH(SalesDataTable[[#This Row],[Order Date]])</f>
        <v>5</v>
      </c>
      <c r="X811" s="2" t="str">
        <f>TEXT(SalesDataTable[[#This Row],[Order Date]],"mmm")</f>
        <v>May</v>
      </c>
    </row>
    <row r="812" spans="1:24" ht="15.6">
      <c r="A812" s="6">
        <v>3428</v>
      </c>
      <c r="B812" s="7">
        <v>46155</v>
      </c>
      <c r="C812" s="8">
        <f>YEAR(SalesDataTable[[#This Row],[Order Date]])</f>
        <v>2026</v>
      </c>
      <c r="D812" s="9" t="str">
        <f>"Q" &amp;ROUNDUP(MONTH(SalesDataTable[[#This Row],[Order Date]]),0)</f>
        <v>Q5</v>
      </c>
      <c r="E812" s="9">
        <f>MONTH(SalesDataTable[[#This Row],[Order Date]])</f>
        <v>5</v>
      </c>
      <c r="F812" s="8" t="str">
        <f>TEXT(SalesDataTable[[#This Row],[Order Date]],"mmm")</f>
        <v>May</v>
      </c>
      <c r="G812" s="8" t="s">
        <v>20</v>
      </c>
      <c r="H812" s="8" t="s">
        <v>21</v>
      </c>
      <c r="I812" s="8" t="s">
        <v>2</v>
      </c>
      <c r="J812" s="8" t="s">
        <v>3</v>
      </c>
      <c r="K812" s="8" t="s">
        <v>9</v>
      </c>
      <c r="L812" s="8" t="s">
        <v>17</v>
      </c>
      <c r="M812" s="3">
        <v>1</v>
      </c>
      <c r="N812" s="10">
        <v>144.51</v>
      </c>
      <c r="O812" s="11">
        <v>0</v>
      </c>
      <c r="P812" s="10">
        <v>79.22</v>
      </c>
      <c r="Q812" s="10">
        <f t="shared" si="48"/>
        <v>144.51</v>
      </c>
      <c r="R812" s="10">
        <f t="shared" si="49"/>
        <v>79.22</v>
      </c>
      <c r="S812" s="10">
        <f t="shared" si="50"/>
        <v>65.289999999999992</v>
      </c>
      <c r="T812" s="2">
        <f t="shared" si="51"/>
        <v>0.45180264341568055</v>
      </c>
      <c r="U812" s="3">
        <f>YEAR(SalesDataTable[[#This Row],[Order Date]])</f>
        <v>2026</v>
      </c>
      <c r="V812" s="2" t="str">
        <f>"Q"&amp;ROUNDUP(MONTH(SalesDataTable[[#This Row],[Order Date]])/3,0)</f>
        <v>Q2</v>
      </c>
      <c r="W812" s="3">
        <f>MONTH(SalesDataTable[[#This Row],[Order Date]])</f>
        <v>5</v>
      </c>
      <c r="X812" s="2" t="str">
        <f>TEXT(SalesDataTable[[#This Row],[Order Date]],"mmm")</f>
        <v>May</v>
      </c>
    </row>
    <row r="813" spans="1:24" ht="15.6">
      <c r="A813" s="6">
        <v>765</v>
      </c>
      <c r="B813" s="7">
        <v>46156</v>
      </c>
      <c r="C813" s="8">
        <f>YEAR(SalesDataTable[[#This Row],[Order Date]])</f>
        <v>2026</v>
      </c>
      <c r="D813" s="9" t="str">
        <f>"Q" &amp;ROUNDUP(MONTH(SalesDataTable[[#This Row],[Order Date]]),0)</f>
        <v>Q5</v>
      </c>
      <c r="E813" s="9">
        <f>MONTH(SalesDataTable[[#This Row],[Order Date]])</f>
        <v>5</v>
      </c>
      <c r="F813" s="8" t="str">
        <f>TEXT(SalesDataTable[[#This Row],[Order Date]],"mmm")</f>
        <v>May</v>
      </c>
      <c r="G813" s="8" t="s">
        <v>6</v>
      </c>
      <c r="H813" s="8" t="s">
        <v>27</v>
      </c>
      <c r="I813" s="8" t="s">
        <v>8</v>
      </c>
      <c r="J813" s="8" t="s">
        <v>16</v>
      </c>
      <c r="K813" s="8" t="s">
        <v>34</v>
      </c>
      <c r="L813" s="8" t="s">
        <v>45</v>
      </c>
      <c r="M813" s="3">
        <v>3</v>
      </c>
      <c r="N813" s="10">
        <v>49.7</v>
      </c>
      <c r="O813" s="11">
        <v>0.1</v>
      </c>
      <c r="P813" s="10">
        <v>21.84</v>
      </c>
      <c r="Q813" s="10">
        <f t="shared" si="48"/>
        <v>134.19000000000003</v>
      </c>
      <c r="R813" s="10">
        <f t="shared" si="49"/>
        <v>65.52</v>
      </c>
      <c r="S813" s="10">
        <f t="shared" si="50"/>
        <v>68.67000000000003</v>
      </c>
      <c r="T813" s="2">
        <f t="shared" si="51"/>
        <v>0.5117370892018781</v>
      </c>
      <c r="U813" s="3">
        <f>YEAR(SalesDataTable[[#This Row],[Order Date]])</f>
        <v>2026</v>
      </c>
      <c r="V813" s="2" t="str">
        <f>"Q"&amp;ROUNDUP(MONTH(SalesDataTable[[#This Row],[Order Date]])/3,0)</f>
        <v>Q2</v>
      </c>
      <c r="W813" s="3">
        <f>MONTH(SalesDataTable[[#This Row],[Order Date]])</f>
        <v>5</v>
      </c>
      <c r="X813" s="2" t="str">
        <f>TEXT(SalesDataTable[[#This Row],[Order Date]],"mmm")</f>
        <v>May</v>
      </c>
    </row>
    <row r="814" spans="1:24" ht="15.6">
      <c r="A814" s="6">
        <v>854</v>
      </c>
      <c r="B814" s="7">
        <v>46156</v>
      </c>
      <c r="C814" s="8">
        <f>YEAR(SalesDataTable[[#This Row],[Order Date]])</f>
        <v>2026</v>
      </c>
      <c r="D814" s="9" t="str">
        <f>"Q" &amp;ROUNDUP(MONTH(SalesDataTable[[#This Row],[Order Date]]),0)</f>
        <v>Q5</v>
      </c>
      <c r="E814" s="9">
        <f>MONTH(SalesDataTable[[#This Row],[Order Date]])</f>
        <v>5</v>
      </c>
      <c r="F814" s="8" t="str">
        <f>TEXT(SalesDataTable[[#This Row],[Order Date]],"mmm")</f>
        <v>May</v>
      </c>
      <c r="G814" s="8" t="s">
        <v>0</v>
      </c>
      <c r="H814" s="8" t="s">
        <v>1</v>
      </c>
      <c r="I814" s="8" t="s">
        <v>2</v>
      </c>
      <c r="J814" s="8" t="s">
        <v>3</v>
      </c>
      <c r="K814" s="8" t="s">
        <v>23</v>
      </c>
      <c r="L814" s="8" t="s">
        <v>51</v>
      </c>
      <c r="M814" s="3">
        <v>1</v>
      </c>
      <c r="N814" s="10">
        <v>120.9</v>
      </c>
      <c r="O814" s="11">
        <v>0</v>
      </c>
      <c r="P814" s="10">
        <v>59.31</v>
      </c>
      <c r="Q814" s="10">
        <f t="shared" si="48"/>
        <v>120.9</v>
      </c>
      <c r="R814" s="10">
        <f t="shared" si="49"/>
        <v>59.31</v>
      </c>
      <c r="S814" s="10">
        <f t="shared" si="50"/>
        <v>61.59</v>
      </c>
      <c r="T814" s="2">
        <f t="shared" si="51"/>
        <v>0.50942928039702229</v>
      </c>
      <c r="U814" s="3">
        <f>YEAR(SalesDataTable[[#This Row],[Order Date]])</f>
        <v>2026</v>
      </c>
      <c r="V814" s="2" t="str">
        <f>"Q"&amp;ROUNDUP(MONTH(SalesDataTable[[#This Row],[Order Date]])/3,0)</f>
        <v>Q2</v>
      </c>
      <c r="W814" s="3">
        <f>MONTH(SalesDataTable[[#This Row],[Order Date]])</f>
        <v>5</v>
      </c>
      <c r="X814" s="2" t="str">
        <f>TEXT(SalesDataTable[[#This Row],[Order Date]],"mmm")</f>
        <v>May</v>
      </c>
    </row>
    <row r="815" spans="1:24" ht="15.6">
      <c r="A815" s="6">
        <v>1087</v>
      </c>
      <c r="B815" s="7">
        <v>46156</v>
      </c>
      <c r="C815" s="8">
        <f>YEAR(SalesDataTable[[#This Row],[Order Date]])</f>
        <v>2026</v>
      </c>
      <c r="D815" s="9" t="str">
        <f>"Q" &amp;ROUNDUP(MONTH(SalesDataTable[[#This Row],[Order Date]]),0)</f>
        <v>Q5</v>
      </c>
      <c r="E815" s="9">
        <f>MONTH(SalesDataTable[[#This Row],[Order Date]])</f>
        <v>5</v>
      </c>
      <c r="F815" s="8" t="str">
        <f>TEXT(SalesDataTable[[#This Row],[Order Date]],"mmm")</f>
        <v>May</v>
      </c>
      <c r="G815" s="8" t="s">
        <v>11</v>
      </c>
      <c r="H815" s="8" t="s">
        <v>39</v>
      </c>
      <c r="I815" s="8" t="s">
        <v>2</v>
      </c>
      <c r="J815" s="8" t="s">
        <v>3</v>
      </c>
      <c r="K815" s="8" t="s">
        <v>23</v>
      </c>
      <c r="L815" s="8" t="s">
        <v>29</v>
      </c>
      <c r="M815" s="3">
        <v>1</v>
      </c>
      <c r="N815" s="10">
        <v>195.72</v>
      </c>
      <c r="O815" s="11">
        <v>0.05</v>
      </c>
      <c r="P815" s="10">
        <v>105.73</v>
      </c>
      <c r="Q815" s="10">
        <f t="shared" si="48"/>
        <v>185.934</v>
      </c>
      <c r="R815" s="10">
        <f t="shared" si="49"/>
        <v>105.73</v>
      </c>
      <c r="S815" s="10">
        <f t="shared" si="50"/>
        <v>80.203999999999994</v>
      </c>
      <c r="T815" s="2">
        <f t="shared" si="51"/>
        <v>0.43135736336549524</v>
      </c>
      <c r="U815" s="3">
        <f>YEAR(SalesDataTable[[#This Row],[Order Date]])</f>
        <v>2026</v>
      </c>
      <c r="V815" s="2" t="str">
        <f>"Q"&amp;ROUNDUP(MONTH(SalesDataTable[[#This Row],[Order Date]])/3,0)</f>
        <v>Q2</v>
      </c>
      <c r="W815" s="3">
        <f>MONTH(SalesDataTable[[#This Row],[Order Date]])</f>
        <v>5</v>
      </c>
      <c r="X815" s="2" t="str">
        <f>TEXT(SalesDataTable[[#This Row],[Order Date]],"mmm")</f>
        <v>May</v>
      </c>
    </row>
    <row r="816" spans="1:24" ht="15.6">
      <c r="A816" s="6">
        <v>1150</v>
      </c>
      <c r="B816" s="7">
        <v>46156</v>
      </c>
      <c r="C816" s="8">
        <f>YEAR(SalesDataTable[[#This Row],[Order Date]])</f>
        <v>2026</v>
      </c>
      <c r="D816" s="9" t="str">
        <f>"Q" &amp;ROUNDUP(MONTH(SalesDataTable[[#This Row],[Order Date]]),0)</f>
        <v>Q5</v>
      </c>
      <c r="E816" s="9">
        <f>MONTH(SalesDataTable[[#This Row],[Order Date]])</f>
        <v>5</v>
      </c>
      <c r="F816" s="8" t="str">
        <f>TEXT(SalesDataTable[[#This Row],[Order Date]],"mmm")</f>
        <v>May</v>
      </c>
      <c r="G816" s="8" t="s">
        <v>0</v>
      </c>
      <c r="H816" s="8" t="s">
        <v>1</v>
      </c>
      <c r="I816" s="8" t="s">
        <v>8</v>
      </c>
      <c r="J816" s="8" t="s">
        <v>3</v>
      </c>
      <c r="K816" s="8" t="s">
        <v>4</v>
      </c>
      <c r="L816" s="8" t="s">
        <v>26</v>
      </c>
      <c r="M816" s="3">
        <v>8</v>
      </c>
      <c r="N816" s="10">
        <v>40.15</v>
      </c>
      <c r="O816" s="11">
        <v>0.15</v>
      </c>
      <c r="P816" s="10">
        <v>16.91</v>
      </c>
      <c r="Q816" s="10">
        <f t="shared" si="48"/>
        <v>273.02</v>
      </c>
      <c r="R816" s="10">
        <f t="shared" si="49"/>
        <v>135.28</v>
      </c>
      <c r="S816" s="10">
        <f t="shared" si="50"/>
        <v>137.73999999999998</v>
      </c>
      <c r="T816" s="2">
        <f t="shared" si="51"/>
        <v>0.50450516445681637</v>
      </c>
      <c r="U816" s="3">
        <f>YEAR(SalesDataTable[[#This Row],[Order Date]])</f>
        <v>2026</v>
      </c>
      <c r="V816" s="2" t="str">
        <f>"Q"&amp;ROUNDUP(MONTH(SalesDataTable[[#This Row],[Order Date]])/3,0)</f>
        <v>Q2</v>
      </c>
      <c r="W816" s="3">
        <f>MONTH(SalesDataTable[[#This Row],[Order Date]])</f>
        <v>5</v>
      </c>
      <c r="X816" s="2" t="str">
        <f>TEXT(SalesDataTable[[#This Row],[Order Date]],"mmm")</f>
        <v>May</v>
      </c>
    </row>
    <row r="817" spans="1:24" ht="15.6">
      <c r="A817" s="6">
        <v>1902</v>
      </c>
      <c r="B817" s="7">
        <v>46156</v>
      </c>
      <c r="C817" s="8">
        <f>YEAR(SalesDataTable[[#This Row],[Order Date]])</f>
        <v>2026</v>
      </c>
      <c r="D817" s="9" t="str">
        <f>"Q" &amp;ROUNDUP(MONTH(SalesDataTable[[#This Row],[Order Date]]),0)</f>
        <v>Q5</v>
      </c>
      <c r="E817" s="9">
        <f>MONTH(SalesDataTable[[#This Row],[Order Date]])</f>
        <v>5</v>
      </c>
      <c r="F817" s="8" t="str">
        <f>TEXT(SalesDataTable[[#This Row],[Order Date]],"mmm")</f>
        <v>May</v>
      </c>
      <c r="G817" s="8" t="s">
        <v>6</v>
      </c>
      <c r="H817" s="8" t="s">
        <v>49</v>
      </c>
      <c r="I817" s="8" t="s">
        <v>19</v>
      </c>
      <c r="J817" s="8" t="s">
        <v>16</v>
      </c>
      <c r="K817" s="8" t="s">
        <v>14</v>
      </c>
      <c r="L817" s="8" t="s">
        <v>44</v>
      </c>
      <c r="M817" s="3">
        <v>4</v>
      </c>
      <c r="N817" s="10">
        <v>130.83000000000001</v>
      </c>
      <c r="O817" s="11">
        <v>0</v>
      </c>
      <c r="P817" s="10">
        <v>66.959999999999994</v>
      </c>
      <c r="Q817" s="10">
        <f t="shared" si="48"/>
        <v>523.32000000000005</v>
      </c>
      <c r="R817" s="10">
        <f t="shared" si="49"/>
        <v>267.83999999999997</v>
      </c>
      <c r="S817" s="10">
        <f t="shared" si="50"/>
        <v>255.48000000000008</v>
      </c>
      <c r="T817" s="2">
        <f t="shared" si="51"/>
        <v>0.48819078193074994</v>
      </c>
      <c r="U817" s="3">
        <f>YEAR(SalesDataTable[[#This Row],[Order Date]])</f>
        <v>2026</v>
      </c>
      <c r="V817" s="2" t="str">
        <f>"Q"&amp;ROUNDUP(MONTH(SalesDataTable[[#This Row],[Order Date]])/3,0)</f>
        <v>Q2</v>
      </c>
      <c r="W817" s="3">
        <f>MONTH(SalesDataTable[[#This Row],[Order Date]])</f>
        <v>5</v>
      </c>
      <c r="X817" s="2" t="str">
        <f>TEXT(SalesDataTable[[#This Row],[Order Date]],"mmm")</f>
        <v>May</v>
      </c>
    </row>
    <row r="818" spans="1:24" ht="15.6">
      <c r="A818" s="6">
        <v>3913</v>
      </c>
      <c r="B818" s="7">
        <v>46156</v>
      </c>
      <c r="C818" s="8">
        <f>YEAR(SalesDataTable[[#This Row],[Order Date]])</f>
        <v>2026</v>
      </c>
      <c r="D818" s="9" t="str">
        <f>"Q" &amp;ROUNDUP(MONTH(SalesDataTable[[#This Row],[Order Date]]),0)</f>
        <v>Q5</v>
      </c>
      <c r="E818" s="9">
        <f>MONTH(SalesDataTable[[#This Row],[Order Date]])</f>
        <v>5</v>
      </c>
      <c r="F818" s="8" t="str">
        <f>TEXT(SalesDataTable[[#This Row],[Order Date]],"mmm")</f>
        <v>May</v>
      </c>
      <c r="G818" s="8" t="s">
        <v>6</v>
      </c>
      <c r="H818" s="8" t="s">
        <v>43</v>
      </c>
      <c r="I818" s="8" t="s">
        <v>2</v>
      </c>
      <c r="J818" s="8" t="s">
        <v>13</v>
      </c>
      <c r="K818" s="8" t="s">
        <v>4</v>
      </c>
      <c r="L818" s="8" t="s">
        <v>22</v>
      </c>
      <c r="M818" s="3">
        <v>1</v>
      </c>
      <c r="N818" s="10">
        <v>50.34</v>
      </c>
      <c r="O818" s="11">
        <v>0.05</v>
      </c>
      <c r="P818" s="10">
        <v>22.23</v>
      </c>
      <c r="Q818" s="10">
        <f t="shared" si="48"/>
        <v>47.823</v>
      </c>
      <c r="R818" s="10">
        <f t="shared" si="49"/>
        <v>22.23</v>
      </c>
      <c r="S818" s="10">
        <f t="shared" si="50"/>
        <v>25.593</v>
      </c>
      <c r="T818" s="2">
        <f t="shared" si="51"/>
        <v>0.53516090584028608</v>
      </c>
      <c r="U818" s="3">
        <f>YEAR(SalesDataTable[[#This Row],[Order Date]])</f>
        <v>2026</v>
      </c>
      <c r="V818" s="2" t="str">
        <f>"Q"&amp;ROUNDUP(MONTH(SalesDataTable[[#This Row],[Order Date]])/3,0)</f>
        <v>Q2</v>
      </c>
      <c r="W818" s="3">
        <f>MONTH(SalesDataTable[[#This Row],[Order Date]])</f>
        <v>5</v>
      </c>
      <c r="X818" s="2" t="str">
        <f>TEXT(SalesDataTable[[#This Row],[Order Date]],"mmm")</f>
        <v>May</v>
      </c>
    </row>
    <row r="819" spans="1:24" ht="15.6">
      <c r="A819" s="6">
        <v>4378</v>
      </c>
      <c r="B819" s="7">
        <v>46156</v>
      </c>
      <c r="C819" s="8">
        <f>YEAR(SalesDataTable[[#This Row],[Order Date]])</f>
        <v>2026</v>
      </c>
      <c r="D819" s="9" t="str">
        <f>"Q" &amp;ROUNDUP(MONTH(SalesDataTable[[#This Row],[Order Date]]),0)</f>
        <v>Q5</v>
      </c>
      <c r="E819" s="9">
        <f>MONTH(SalesDataTable[[#This Row],[Order Date]])</f>
        <v>5</v>
      </c>
      <c r="F819" s="8" t="str">
        <f>TEXT(SalesDataTable[[#This Row],[Order Date]],"mmm")</f>
        <v>May</v>
      </c>
      <c r="G819" s="8" t="s">
        <v>11</v>
      </c>
      <c r="H819" s="8" t="s">
        <v>39</v>
      </c>
      <c r="I819" s="8" t="s">
        <v>2</v>
      </c>
      <c r="J819" s="8" t="s">
        <v>3</v>
      </c>
      <c r="K819" s="8" t="s">
        <v>4</v>
      </c>
      <c r="L819" s="8" t="s">
        <v>30</v>
      </c>
      <c r="M819" s="3">
        <v>2</v>
      </c>
      <c r="N819" s="10">
        <v>103.37</v>
      </c>
      <c r="O819" s="11">
        <v>0</v>
      </c>
      <c r="P819" s="10">
        <v>50.49</v>
      </c>
      <c r="Q819" s="10">
        <f t="shared" si="48"/>
        <v>206.74</v>
      </c>
      <c r="R819" s="10">
        <f t="shared" si="49"/>
        <v>100.98</v>
      </c>
      <c r="S819" s="10">
        <f t="shared" si="50"/>
        <v>105.76</v>
      </c>
      <c r="T819" s="2">
        <f t="shared" si="51"/>
        <v>0.51156041404662866</v>
      </c>
      <c r="U819" s="3">
        <f>YEAR(SalesDataTable[[#This Row],[Order Date]])</f>
        <v>2026</v>
      </c>
      <c r="V819" s="2" t="str">
        <f>"Q"&amp;ROUNDUP(MONTH(SalesDataTable[[#This Row],[Order Date]])/3,0)</f>
        <v>Q2</v>
      </c>
      <c r="W819" s="3">
        <f>MONTH(SalesDataTable[[#This Row],[Order Date]])</f>
        <v>5</v>
      </c>
      <c r="X819" s="2" t="str">
        <f>TEXT(SalesDataTable[[#This Row],[Order Date]],"mmm")</f>
        <v>May</v>
      </c>
    </row>
    <row r="820" spans="1:24" ht="15.6">
      <c r="A820" s="6">
        <v>4551</v>
      </c>
      <c r="B820" s="7">
        <v>46156</v>
      </c>
      <c r="C820" s="8">
        <f>YEAR(SalesDataTable[[#This Row],[Order Date]])</f>
        <v>2026</v>
      </c>
      <c r="D820" s="9" t="str">
        <f>"Q" &amp;ROUNDUP(MONTH(SalesDataTable[[#This Row],[Order Date]]),0)</f>
        <v>Q5</v>
      </c>
      <c r="E820" s="9">
        <f>MONTH(SalesDataTable[[#This Row],[Order Date]])</f>
        <v>5</v>
      </c>
      <c r="F820" s="8" t="str">
        <f>TEXT(SalesDataTable[[#This Row],[Order Date]],"mmm")</f>
        <v>May</v>
      </c>
      <c r="G820" s="8" t="s">
        <v>6</v>
      </c>
      <c r="H820" s="8" t="s">
        <v>49</v>
      </c>
      <c r="I820" s="8" t="s">
        <v>19</v>
      </c>
      <c r="J820" s="8" t="s">
        <v>16</v>
      </c>
      <c r="K820" s="8" t="s">
        <v>34</v>
      </c>
      <c r="L820" s="8" t="s">
        <v>38</v>
      </c>
      <c r="M820" s="3">
        <v>3</v>
      </c>
      <c r="N820" s="10">
        <v>122.31</v>
      </c>
      <c r="O820" s="11">
        <v>0.05</v>
      </c>
      <c r="P820" s="10">
        <v>71.11</v>
      </c>
      <c r="Q820" s="10">
        <f t="shared" si="48"/>
        <v>348.58350000000002</v>
      </c>
      <c r="R820" s="10">
        <f t="shared" si="49"/>
        <v>213.32999999999998</v>
      </c>
      <c r="S820" s="10">
        <f t="shared" si="50"/>
        <v>135.25350000000003</v>
      </c>
      <c r="T820" s="2">
        <f t="shared" si="51"/>
        <v>0.38800889887214979</v>
      </c>
      <c r="U820" s="3">
        <f>YEAR(SalesDataTable[[#This Row],[Order Date]])</f>
        <v>2026</v>
      </c>
      <c r="V820" s="2" t="str">
        <f>"Q"&amp;ROUNDUP(MONTH(SalesDataTable[[#This Row],[Order Date]])/3,0)</f>
        <v>Q2</v>
      </c>
      <c r="W820" s="3">
        <f>MONTH(SalesDataTable[[#This Row],[Order Date]])</f>
        <v>5</v>
      </c>
      <c r="X820" s="2" t="str">
        <f>TEXT(SalesDataTable[[#This Row],[Order Date]],"mmm")</f>
        <v>May</v>
      </c>
    </row>
    <row r="821" spans="1:24" ht="15.6">
      <c r="A821" s="6">
        <v>787</v>
      </c>
      <c r="B821" s="7">
        <v>46157</v>
      </c>
      <c r="C821" s="8">
        <f>YEAR(SalesDataTable[[#This Row],[Order Date]])</f>
        <v>2026</v>
      </c>
      <c r="D821" s="9" t="str">
        <f>"Q" &amp;ROUNDUP(MONTH(SalesDataTable[[#This Row],[Order Date]]),0)</f>
        <v>Q5</v>
      </c>
      <c r="E821" s="9">
        <f>MONTH(SalesDataTable[[#This Row],[Order Date]])</f>
        <v>5</v>
      </c>
      <c r="F821" s="8" t="str">
        <f>TEXT(SalesDataTable[[#This Row],[Order Date]],"mmm")</f>
        <v>May</v>
      </c>
      <c r="G821" s="8" t="s">
        <v>0</v>
      </c>
      <c r="H821" s="8" t="s">
        <v>36</v>
      </c>
      <c r="I821" s="8" t="s">
        <v>2</v>
      </c>
      <c r="J821" s="8" t="s">
        <v>16</v>
      </c>
      <c r="K821" s="8" t="s">
        <v>14</v>
      </c>
      <c r="L821" s="8" t="s">
        <v>48</v>
      </c>
      <c r="M821" s="3">
        <v>1</v>
      </c>
      <c r="N821" s="10">
        <v>166.48</v>
      </c>
      <c r="O821" s="11">
        <v>0</v>
      </c>
      <c r="P821" s="10">
        <v>89.42</v>
      </c>
      <c r="Q821" s="10">
        <f t="shared" si="48"/>
        <v>166.48</v>
      </c>
      <c r="R821" s="10">
        <f t="shared" si="49"/>
        <v>89.42</v>
      </c>
      <c r="S821" s="10">
        <f t="shared" si="50"/>
        <v>77.059999999999988</v>
      </c>
      <c r="T821" s="2">
        <f t="shared" si="51"/>
        <v>0.4628784238346948</v>
      </c>
      <c r="U821" s="3">
        <f>YEAR(SalesDataTable[[#This Row],[Order Date]])</f>
        <v>2026</v>
      </c>
      <c r="V821" s="2" t="str">
        <f>"Q"&amp;ROUNDUP(MONTH(SalesDataTable[[#This Row],[Order Date]])/3,0)</f>
        <v>Q2</v>
      </c>
      <c r="W821" s="3">
        <f>MONTH(SalesDataTable[[#This Row],[Order Date]])</f>
        <v>5</v>
      </c>
      <c r="X821" s="2" t="str">
        <f>TEXT(SalesDataTable[[#This Row],[Order Date]],"mmm")</f>
        <v>May</v>
      </c>
    </row>
    <row r="822" spans="1:24" ht="15.6">
      <c r="A822" s="6">
        <v>1133</v>
      </c>
      <c r="B822" s="7">
        <v>46157</v>
      </c>
      <c r="C822" s="8">
        <f>YEAR(SalesDataTable[[#This Row],[Order Date]])</f>
        <v>2026</v>
      </c>
      <c r="D822" s="9" t="str">
        <f>"Q" &amp;ROUNDUP(MONTH(SalesDataTable[[#This Row],[Order Date]]),0)</f>
        <v>Q5</v>
      </c>
      <c r="E822" s="9">
        <f>MONTH(SalesDataTable[[#This Row],[Order Date]])</f>
        <v>5</v>
      </c>
      <c r="F822" s="8" t="str">
        <f>TEXT(SalesDataTable[[#This Row],[Order Date]],"mmm")</f>
        <v>May</v>
      </c>
      <c r="G822" s="8" t="s">
        <v>0</v>
      </c>
      <c r="H822" s="8" t="s">
        <v>50</v>
      </c>
      <c r="I822" s="8" t="s">
        <v>19</v>
      </c>
      <c r="J822" s="8" t="s">
        <v>13</v>
      </c>
      <c r="K822" s="8" t="s">
        <v>23</v>
      </c>
      <c r="L822" s="8" t="s">
        <v>29</v>
      </c>
      <c r="M822" s="3">
        <v>3</v>
      </c>
      <c r="N822" s="10">
        <v>192.21</v>
      </c>
      <c r="O822" s="11">
        <v>0</v>
      </c>
      <c r="P822" s="10">
        <v>103.51</v>
      </c>
      <c r="Q822" s="10">
        <f t="shared" si="48"/>
        <v>576.63</v>
      </c>
      <c r="R822" s="10">
        <f t="shared" si="49"/>
        <v>310.53000000000003</v>
      </c>
      <c r="S822" s="10">
        <f t="shared" si="50"/>
        <v>266.09999999999997</v>
      </c>
      <c r="T822" s="2">
        <f t="shared" si="51"/>
        <v>0.46147442900993701</v>
      </c>
      <c r="U822" s="3">
        <f>YEAR(SalesDataTable[[#This Row],[Order Date]])</f>
        <v>2026</v>
      </c>
      <c r="V822" s="2" t="str">
        <f>"Q"&amp;ROUNDUP(MONTH(SalesDataTable[[#This Row],[Order Date]])/3,0)</f>
        <v>Q2</v>
      </c>
      <c r="W822" s="3">
        <f>MONTH(SalesDataTable[[#This Row],[Order Date]])</f>
        <v>5</v>
      </c>
      <c r="X822" s="2" t="str">
        <f>TEXT(SalesDataTable[[#This Row],[Order Date]],"mmm")</f>
        <v>May</v>
      </c>
    </row>
    <row r="823" spans="1:24" ht="15.6">
      <c r="A823" s="6">
        <v>2075</v>
      </c>
      <c r="B823" s="7">
        <v>46157</v>
      </c>
      <c r="C823" s="8">
        <f>YEAR(SalesDataTable[[#This Row],[Order Date]])</f>
        <v>2026</v>
      </c>
      <c r="D823" s="9" t="str">
        <f>"Q" &amp;ROUNDUP(MONTH(SalesDataTable[[#This Row],[Order Date]]),0)</f>
        <v>Q5</v>
      </c>
      <c r="E823" s="9">
        <f>MONTH(SalesDataTable[[#This Row],[Order Date]])</f>
        <v>5</v>
      </c>
      <c r="F823" s="8" t="str">
        <f>TEXT(SalesDataTable[[#This Row],[Order Date]],"mmm")</f>
        <v>May</v>
      </c>
      <c r="G823" s="8" t="s">
        <v>0</v>
      </c>
      <c r="H823" s="8" t="s">
        <v>36</v>
      </c>
      <c r="I823" s="8" t="s">
        <v>8</v>
      </c>
      <c r="J823" s="8" t="s">
        <v>16</v>
      </c>
      <c r="K823" s="8" t="s">
        <v>23</v>
      </c>
      <c r="L823" s="8" t="s">
        <v>40</v>
      </c>
      <c r="M823" s="3">
        <v>6</v>
      </c>
      <c r="N823" s="10">
        <v>81.13</v>
      </c>
      <c r="O823" s="11">
        <v>0.05</v>
      </c>
      <c r="P823" s="10">
        <v>39.409999999999997</v>
      </c>
      <c r="Q823" s="10">
        <f t="shared" si="48"/>
        <v>462.44099999999997</v>
      </c>
      <c r="R823" s="10">
        <f t="shared" si="49"/>
        <v>236.45999999999998</v>
      </c>
      <c r="S823" s="10">
        <f t="shared" si="50"/>
        <v>225.98099999999999</v>
      </c>
      <c r="T823" s="2">
        <f t="shared" si="51"/>
        <v>0.48866990599881932</v>
      </c>
      <c r="U823" s="3">
        <f>YEAR(SalesDataTable[[#This Row],[Order Date]])</f>
        <v>2026</v>
      </c>
      <c r="V823" s="2" t="str">
        <f>"Q"&amp;ROUNDUP(MONTH(SalesDataTable[[#This Row],[Order Date]])/3,0)</f>
        <v>Q2</v>
      </c>
      <c r="W823" s="3">
        <f>MONTH(SalesDataTable[[#This Row],[Order Date]])</f>
        <v>5</v>
      </c>
      <c r="X823" s="2" t="str">
        <f>TEXT(SalesDataTable[[#This Row],[Order Date]],"mmm")</f>
        <v>May</v>
      </c>
    </row>
    <row r="824" spans="1:24" ht="15.6">
      <c r="A824" s="6">
        <v>2172</v>
      </c>
      <c r="B824" s="7">
        <v>46157</v>
      </c>
      <c r="C824" s="8">
        <f>YEAR(SalesDataTable[[#This Row],[Order Date]])</f>
        <v>2026</v>
      </c>
      <c r="D824" s="9" t="str">
        <f>"Q" &amp;ROUNDUP(MONTH(SalesDataTable[[#This Row],[Order Date]]),0)</f>
        <v>Q5</v>
      </c>
      <c r="E824" s="9">
        <f>MONTH(SalesDataTable[[#This Row],[Order Date]])</f>
        <v>5</v>
      </c>
      <c r="F824" s="8" t="str">
        <f>TEXT(SalesDataTable[[#This Row],[Order Date]],"mmm")</f>
        <v>May</v>
      </c>
      <c r="G824" s="8" t="s">
        <v>11</v>
      </c>
      <c r="H824" s="8" t="s">
        <v>39</v>
      </c>
      <c r="I824" s="8" t="s">
        <v>8</v>
      </c>
      <c r="J824" s="8" t="s">
        <v>16</v>
      </c>
      <c r="K824" s="8" t="s">
        <v>14</v>
      </c>
      <c r="L824" s="8" t="s">
        <v>15</v>
      </c>
      <c r="M824" s="3">
        <v>6</v>
      </c>
      <c r="N824" s="10">
        <v>37.1</v>
      </c>
      <c r="O824" s="11">
        <v>0.1</v>
      </c>
      <c r="P824" s="10">
        <v>13.63</v>
      </c>
      <c r="Q824" s="10">
        <f t="shared" si="48"/>
        <v>200.34000000000003</v>
      </c>
      <c r="R824" s="10">
        <f t="shared" si="49"/>
        <v>81.78</v>
      </c>
      <c r="S824" s="10">
        <f t="shared" si="50"/>
        <v>118.56000000000003</v>
      </c>
      <c r="T824" s="2">
        <f t="shared" si="51"/>
        <v>0.59179395028451642</v>
      </c>
      <c r="U824" s="3">
        <f>YEAR(SalesDataTable[[#This Row],[Order Date]])</f>
        <v>2026</v>
      </c>
      <c r="V824" s="2" t="str">
        <f>"Q"&amp;ROUNDUP(MONTH(SalesDataTable[[#This Row],[Order Date]])/3,0)</f>
        <v>Q2</v>
      </c>
      <c r="W824" s="3">
        <f>MONTH(SalesDataTable[[#This Row],[Order Date]])</f>
        <v>5</v>
      </c>
      <c r="X824" s="2" t="str">
        <f>TEXT(SalesDataTable[[#This Row],[Order Date]],"mmm")</f>
        <v>May</v>
      </c>
    </row>
    <row r="825" spans="1:24" ht="15.6">
      <c r="A825" s="6">
        <v>2977</v>
      </c>
      <c r="B825" s="7">
        <v>46157</v>
      </c>
      <c r="C825" s="8">
        <f>YEAR(SalesDataTable[[#This Row],[Order Date]])</f>
        <v>2026</v>
      </c>
      <c r="D825" s="9" t="str">
        <f>"Q" &amp;ROUNDUP(MONTH(SalesDataTable[[#This Row],[Order Date]]),0)</f>
        <v>Q5</v>
      </c>
      <c r="E825" s="9">
        <f>MONTH(SalesDataTable[[#This Row],[Order Date]])</f>
        <v>5</v>
      </c>
      <c r="F825" s="8" t="str">
        <f>TEXT(SalesDataTable[[#This Row],[Order Date]],"mmm")</f>
        <v>May</v>
      </c>
      <c r="G825" s="8" t="s">
        <v>6</v>
      </c>
      <c r="H825" s="8" t="s">
        <v>49</v>
      </c>
      <c r="I825" s="8" t="s">
        <v>8</v>
      </c>
      <c r="J825" s="8" t="s">
        <v>16</v>
      </c>
      <c r="K825" s="8" t="s">
        <v>14</v>
      </c>
      <c r="L825" s="8" t="s">
        <v>15</v>
      </c>
      <c r="M825" s="3">
        <v>6</v>
      </c>
      <c r="N825" s="10">
        <v>35.92</v>
      </c>
      <c r="O825" s="11">
        <v>0.15</v>
      </c>
      <c r="P825" s="10">
        <v>13.3</v>
      </c>
      <c r="Q825" s="10">
        <f t="shared" si="48"/>
        <v>183.19200000000001</v>
      </c>
      <c r="R825" s="10">
        <f t="shared" si="49"/>
        <v>79.800000000000011</v>
      </c>
      <c r="S825" s="10">
        <f t="shared" si="50"/>
        <v>103.392</v>
      </c>
      <c r="T825" s="2">
        <f t="shared" si="51"/>
        <v>0.56439145814227687</v>
      </c>
      <c r="U825" s="3">
        <f>YEAR(SalesDataTable[[#This Row],[Order Date]])</f>
        <v>2026</v>
      </c>
      <c r="V825" s="2" t="str">
        <f>"Q"&amp;ROUNDUP(MONTH(SalesDataTable[[#This Row],[Order Date]])/3,0)</f>
        <v>Q2</v>
      </c>
      <c r="W825" s="3">
        <f>MONTH(SalesDataTable[[#This Row],[Order Date]])</f>
        <v>5</v>
      </c>
      <c r="X825" s="2" t="str">
        <f>TEXT(SalesDataTable[[#This Row],[Order Date]],"mmm")</f>
        <v>May</v>
      </c>
    </row>
    <row r="826" spans="1:24" ht="15.6">
      <c r="A826" s="6">
        <v>3531</v>
      </c>
      <c r="B826" s="7">
        <v>46157</v>
      </c>
      <c r="C826" s="8">
        <f>YEAR(SalesDataTable[[#This Row],[Order Date]])</f>
        <v>2026</v>
      </c>
      <c r="D826" s="9" t="str">
        <f>"Q" &amp;ROUNDUP(MONTH(SalesDataTable[[#This Row],[Order Date]]),0)</f>
        <v>Q5</v>
      </c>
      <c r="E826" s="9">
        <f>MONTH(SalesDataTable[[#This Row],[Order Date]])</f>
        <v>5</v>
      </c>
      <c r="F826" s="8" t="str">
        <f>TEXT(SalesDataTable[[#This Row],[Order Date]],"mmm")</f>
        <v>May</v>
      </c>
      <c r="G826" s="8" t="s">
        <v>20</v>
      </c>
      <c r="H826" s="8" t="s">
        <v>47</v>
      </c>
      <c r="I826" s="8" t="s">
        <v>19</v>
      </c>
      <c r="J826" s="8" t="s">
        <v>16</v>
      </c>
      <c r="K826" s="8" t="s">
        <v>34</v>
      </c>
      <c r="L826" s="8" t="s">
        <v>42</v>
      </c>
      <c r="M826" s="3">
        <v>4</v>
      </c>
      <c r="N826" s="10">
        <v>36.21</v>
      </c>
      <c r="O826" s="11">
        <v>0</v>
      </c>
      <c r="P826" s="10">
        <v>14.3</v>
      </c>
      <c r="Q826" s="10">
        <f t="shared" si="48"/>
        <v>144.84</v>
      </c>
      <c r="R826" s="10">
        <f t="shared" si="49"/>
        <v>57.2</v>
      </c>
      <c r="S826" s="10">
        <f t="shared" si="50"/>
        <v>87.64</v>
      </c>
      <c r="T826" s="2">
        <f t="shared" si="51"/>
        <v>0.60508146920740125</v>
      </c>
      <c r="U826" s="3">
        <f>YEAR(SalesDataTable[[#This Row],[Order Date]])</f>
        <v>2026</v>
      </c>
      <c r="V826" s="2" t="str">
        <f>"Q"&amp;ROUNDUP(MONTH(SalesDataTable[[#This Row],[Order Date]])/3,0)</f>
        <v>Q2</v>
      </c>
      <c r="W826" s="3">
        <f>MONTH(SalesDataTable[[#This Row],[Order Date]])</f>
        <v>5</v>
      </c>
      <c r="X826" s="2" t="str">
        <f>TEXT(SalesDataTable[[#This Row],[Order Date]],"mmm")</f>
        <v>May</v>
      </c>
    </row>
    <row r="827" spans="1:24" ht="15.6">
      <c r="A827" s="6">
        <v>3881</v>
      </c>
      <c r="B827" s="7">
        <v>46157</v>
      </c>
      <c r="C827" s="8">
        <f>YEAR(SalesDataTable[[#This Row],[Order Date]])</f>
        <v>2026</v>
      </c>
      <c r="D827" s="9" t="str">
        <f>"Q" &amp;ROUNDUP(MONTH(SalesDataTable[[#This Row],[Order Date]]),0)</f>
        <v>Q5</v>
      </c>
      <c r="E827" s="9">
        <f>MONTH(SalesDataTable[[#This Row],[Order Date]])</f>
        <v>5</v>
      </c>
      <c r="F827" s="8" t="str">
        <f>TEXT(SalesDataTable[[#This Row],[Order Date]],"mmm")</f>
        <v>May</v>
      </c>
      <c r="G827" s="8" t="s">
        <v>11</v>
      </c>
      <c r="H827" s="8" t="s">
        <v>39</v>
      </c>
      <c r="I827" s="8" t="s">
        <v>2</v>
      </c>
      <c r="J827" s="8" t="s">
        <v>16</v>
      </c>
      <c r="K827" s="8" t="s">
        <v>9</v>
      </c>
      <c r="L827" s="8" t="s">
        <v>46</v>
      </c>
      <c r="M827" s="3">
        <v>3</v>
      </c>
      <c r="N827" s="10">
        <v>73.03</v>
      </c>
      <c r="O827" s="11">
        <v>0.05</v>
      </c>
      <c r="P827" s="10">
        <v>33.200000000000003</v>
      </c>
      <c r="Q827" s="10">
        <f t="shared" si="48"/>
        <v>208.13550000000001</v>
      </c>
      <c r="R827" s="10">
        <f t="shared" si="49"/>
        <v>99.600000000000009</v>
      </c>
      <c r="S827" s="10">
        <f t="shared" si="50"/>
        <v>108.5355</v>
      </c>
      <c r="T827" s="2">
        <f t="shared" si="51"/>
        <v>0.52146558371829888</v>
      </c>
      <c r="U827" s="3">
        <f>YEAR(SalesDataTable[[#This Row],[Order Date]])</f>
        <v>2026</v>
      </c>
      <c r="V827" s="2" t="str">
        <f>"Q"&amp;ROUNDUP(MONTH(SalesDataTable[[#This Row],[Order Date]])/3,0)</f>
        <v>Q2</v>
      </c>
      <c r="W827" s="3">
        <f>MONTH(SalesDataTable[[#This Row],[Order Date]])</f>
        <v>5</v>
      </c>
      <c r="X827" s="2" t="str">
        <f>TEXT(SalesDataTable[[#This Row],[Order Date]],"mmm")</f>
        <v>May</v>
      </c>
    </row>
    <row r="828" spans="1:24" ht="15.6">
      <c r="A828" s="6">
        <v>4469</v>
      </c>
      <c r="B828" s="7">
        <v>46157</v>
      </c>
      <c r="C828" s="8">
        <f>YEAR(SalesDataTable[[#This Row],[Order Date]])</f>
        <v>2026</v>
      </c>
      <c r="D828" s="9" t="str">
        <f>"Q" &amp;ROUNDUP(MONTH(SalesDataTable[[#This Row],[Order Date]]),0)</f>
        <v>Q5</v>
      </c>
      <c r="E828" s="9">
        <f>MONTH(SalesDataTable[[#This Row],[Order Date]])</f>
        <v>5</v>
      </c>
      <c r="F828" s="8" t="str">
        <f>TEXT(SalesDataTable[[#This Row],[Order Date]],"mmm")</f>
        <v>May</v>
      </c>
      <c r="G828" s="8" t="s">
        <v>11</v>
      </c>
      <c r="H828" s="8" t="s">
        <v>25</v>
      </c>
      <c r="I828" s="8" t="s">
        <v>19</v>
      </c>
      <c r="J828" s="8" t="s">
        <v>3</v>
      </c>
      <c r="K828" s="8" t="s">
        <v>4</v>
      </c>
      <c r="L828" s="8" t="s">
        <v>5</v>
      </c>
      <c r="M828" s="3">
        <v>2</v>
      </c>
      <c r="N828" s="10">
        <v>80.81</v>
      </c>
      <c r="O828" s="11">
        <v>0</v>
      </c>
      <c r="P828" s="10">
        <v>42.53</v>
      </c>
      <c r="Q828" s="10">
        <f t="shared" si="48"/>
        <v>161.62</v>
      </c>
      <c r="R828" s="10">
        <f t="shared" si="49"/>
        <v>85.06</v>
      </c>
      <c r="S828" s="10">
        <f t="shared" si="50"/>
        <v>76.56</v>
      </c>
      <c r="T828" s="2">
        <f t="shared" si="51"/>
        <v>0.47370374953594852</v>
      </c>
      <c r="U828" s="3">
        <f>YEAR(SalesDataTable[[#This Row],[Order Date]])</f>
        <v>2026</v>
      </c>
      <c r="V828" s="2" t="str">
        <f>"Q"&amp;ROUNDUP(MONTH(SalesDataTable[[#This Row],[Order Date]])/3,0)</f>
        <v>Q2</v>
      </c>
      <c r="W828" s="3">
        <f>MONTH(SalesDataTable[[#This Row],[Order Date]])</f>
        <v>5</v>
      </c>
      <c r="X828" s="2" t="str">
        <f>TEXT(SalesDataTable[[#This Row],[Order Date]],"mmm")</f>
        <v>May</v>
      </c>
    </row>
    <row r="829" spans="1:24" ht="15.6">
      <c r="A829" s="6">
        <v>5037</v>
      </c>
      <c r="B829" s="7">
        <v>46157</v>
      </c>
      <c r="C829" s="8">
        <f>YEAR(SalesDataTable[[#This Row],[Order Date]])</f>
        <v>2026</v>
      </c>
      <c r="D829" s="9" t="str">
        <f>"Q" &amp;ROUNDUP(MONTH(SalesDataTable[[#This Row],[Order Date]]),0)</f>
        <v>Q5</v>
      </c>
      <c r="E829" s="9">
        <f>MONTH(SalesDataTable[[#This Row],[Order Date]])</f>
        <v>5</v>
      </c>
      <c r="F829" s="8" t="str">
        <f>TEXT(SalesDataTable[[#This Row],[Order Date]],"mmm")</f>
        <v>May</v>
      </c>
      <c r="G829" s="8" t="s">
        <v>6</v>
      </c>
      <c r="H829" s="8" t="s">
        <v>41</v>
      </c>
      <c r="I829" s="8" t="s">
        <v>2</v>
      </c>
      <c r="J829" s="8" t="s">
        <v>13</v>
      </c>
      <c r="K829" s="8" t="s">
        <v>4</v>
      </c>
      <c r="L829" s="8" t="s">
        <v>22</v>
      </c>
      <c r="M829" s="3">
        <v>1</v>
      </c>
      <c r="N829" s="10">
        <v>51.53</v>
      </c>
      <c r="O829" s="11">
        <v>0.1</v>
      </c>
      <c r="P829" s="10">
        <v>23.06</v>
      </c>
      <c r="Q829" s="10">
        <f t="shared" si="48"/>
        <v>46.377000000000002</v>
      </c>
      <c r="R829" s="10">
        <f t="shared" si="49"/>
        <v>23.06</v>
      </c>
      <c r="S829" s="10">
        <f t="shared" si="50"/>
        <v>23.317000000000004</v>
      </c>
      <c r="T829" s="2">
        <f t="shared" si="51"/>
        <v>0.50277076999374692</v>
      </c>
      <c r="U829" s="3">
        <f>YEAR(SalesDataTable[[#This Row],[Order Date]])</f>
        <v>2026</v>
      </c>
      <c r="V829" s="2" t="str">
        <f>"Q"&amp;ROUNDUP(MONTH(SalesDataTable[[#This Row],[Order Date]])/3,0)</f>
        <v>Q2</v>
      </c>
      <c r="W829" s="3">
        <f>MONTH(SalesDataTable[[#This Row],[Order Date]])</f>
        <v>5</v>
      </c>
      <c r="X829" s="2" t="str">
        <f>TEXT(SalesDataTable[[#This Row],[Order Date]],"mmm")</f>
        <v>May</v>
      </c>
    </row>
    <row r="830" spans="1:24" ht="15.6">
      <c r="A830" s="6">
        <v>35</v>
      </c>
      <c r="B830" s="7">
        <v>46158</v>
      </c>
      <c r="C830" s="8">
        <f>YEAR(SalesDataTable[[#This Row],[Order Date]])</f>
        <v>2026</v>
      </c>
      <c r="D830" s="9" t="str">
        <f>"Q" &amp;ROUNDUP(MONTH(SalesDataTable[[#This Row],[Order Date]]),0)</f>
        <v>Q5</v>
      </c>
      <c r="E830" s="9">
        <f>MONTH(SalesDataTable[[#This Row],[Order Date]])</f>
        <v>5</v>
      </c>
      <c r="F830" s="8" t="str">
        <f>TEXT(SalesDataTable[[#This Row],[Order Date]],"mmm")</f>
        <v>May</v>
      </c>
      <c r="G830" s="8" t="s">
        <v>20</v>
      </c>
      <c r="H830" s="8" t="s">
        <v>47</v>
      </c>
      <c r="I830" s="8" t="s">
        <v>8</v>
      </c>
      <c r="J830" s="8" t="s">
        <v>16</v>
      </c>
      <c r="K830" s="8" t="s">
        <v>23</v>
      </c>
      <c r="L830" s="8" t="s">
        <v>40</v>
      </c>
      <c r="M830" s="3">
        <v>5</v>
      </c>
      <c r="N830" s="10">
        <v>81.75</v>
      </c>
      <c r="O830" s="11">
        <v>0.05</v>
      </c>
      <c r="P830" s="10">
        <v>39.159999999999997</v>
      </c>
      <c r="Q830" s="10">
        <f t="shared" si="48"/>
        <v>388.3125</v>
      </c>
      <c r="R830" s="10">
        <f t="shared" si="49"/>
        <v>195.79999999999998</v>
      </c>
      <c r="S830" s="10">
        <f t="shared" si="50"/>
        <v>192.51250000000002</v>
      </c>
      <c r="T830" s="2">
        <f t="shared" si="51"/>
        <v>0.49576694028649609</v>
      </c>
      <c r="U830" s="3">
        <f>YEAR(SalesDataTable[[#This Row],[Order Date]])</f>
        <v>2026</v>
      </c>
      <c r="V830" s="2" t="str">
        <f>"Q"&amp;ROUNDUP(MONTH(SalesDataTable[[#This Row],[Order Date]])/3,0)</f>
        <v>Q2</v>
      </c>
      <c r="W830" s="3">
        <f>MONTH(SalesDataTable[[#This Row],[Order Date]])</f>
        <v>5</v>
      </c>
      <c r="X830" s="2" t="str">
        <f>TEXT(SalesDataTable[[#This Row],[Order Date]],"mmm")</f>
        <v>May</v>
      </c>
    </row>
    <row r="831" spans="1:24" ht="15.6">
      <c r="A831" s="6">
        <v>226</v>
      </c>
      <c r="B831" s="7">
        <v>46158</v>
      </c>
      <c r="C831" s="8">
        <f>YEAR(SalesDataTable[[#This Row],[Order Date]])</f>
        <v>2026</v>
      </c>
      <c r="D831" s="9" t="str">
        <f>"Q" &amp;ROUNDUP(MONTH(SalesDataTable[[#This Row],[Order Date]]),0)</f>
        <v>Q5</v>
      </c>
      <c r="E831" s="9">
        <f>MONTH(SalesDataTable[[#This Row],[Order Date]])</f>
        <v>5</v>
      </c>
      <c r="F831" s="8" t="str">
        <f>TEXT(SalesDataTable[[#This Row],[Order Date]],"mmm")</f>
        <v>May</v>
      </c>
      <c r="G831" s="8" t="s">
        <v>11</v>
      </c>
      <c r="H831" s="8" t="s">
        <v>39</v>
      </c>
      <c r="I831" s="8" t="s">
        <v>2</v>
      </c>
      <c r="J831" s="8" t="s">
        <v>13</v>
      </c>
      <c r="K831" s="8" t="s">
        <v>14</v>
      </c>
      <c r="L831" s="8" t="s">
        <v>48</v>
      </c>
      <c r="M831" s="3">
        <v>1</v>
      </c>
      <c r="N831" s="10">
        <v>165.99</v>
      </c>
      <c r="O831" s="11">
        <v>0.1</v>
      </c>
      <c r="P831" s="10">
        <v>89.9</v>
      </c>
      <c r="Q831" s="10">
        <f t="shared" si="48"/>
        <v>149.39100000000002</v>
      </c>
      <c r="R831" s="10">
        <f t="shared" si="49"/>
        <v>89.9</v>
      </c>
      <c r="S831" s="10">
        <f t="shared" si="50"/>
        <v>59.491000000000014</v>
      </c>
      <c r="T831" s="2">
        <f t="shared" si="51"/>
        <v>0.3982234538894579</v>
      </c>
      <c r="U831" s="3">
        <f>YEAR(SalesDataTable[[#This Row],[Order Date]])</f>
        <v>2026</v>
      </c>
      <c r="V831" s="2" t="str">
        <f>"Q"&amp;ROUNDUP(MONTH(SalesDataTable[[#This Row],[Order Date]])/3,0)</f>
        <v>Q2</v>
      </c>
      <c r="W831" s="3">
        <f>MONTH(SalesDataTable[[#This Row],[Order Date]])</f>
        <v>5</v>
      </c>
      <c r="X831" s="2" t="str">
        <f>TEXT(SalesDataTable[[#This Row],[Order Date]],"mmm")</f>
        <v>May</v>
      </c>
    </row>
    <row r="832" spans="1:24" ht="15.6">
      <c r="A832" s="6">
        <v>1713</v>
      </c>
      <c r="B832" s="7">
        <v>46158</v>
      </c>
      <c r="C832" s="8">
        <f>YEAR(SalesDataTable[[#This Row],[Order Date]])</f>
        <v>2026</v>
      </c>
      <c r="D832" s="9" t="str">
        <f>"Q" &amp;ROUNDUP(MONTH(SalesDataTable[[#This Row],[Order Date]]),0)</f>
        <v>Q5</v>
      </c>
      <c r="E832" s="9">
        <f>MONTH(SalesDataTable[[#This Row],[Order Date]])</f>
        <v>5</v>
      </c>
      <c r="F832" s="8" t="str">
        <f>TEXT(SalesDataTable[[#This Row],[Order Date]],"mmm")</f>
        <v>May</v>
      </c>
      <c r="G832" s="8" t="s">
        <v>0</v>
      </c>
      <c r="H832" s="8" t="s">
        <v>50</v>
      </c>
      <c r="I832" s="8" t="s">
        <v>19</v>
      </c>
      <c r="J832" s="8" t="s">
        <v>13</v>
      </c>
      <c r="K832" s="8" t="s">
        <v>23</v>
      </c>
      <c r="L832" s="8" t="s">
        <v>51</v>
      </c>
      <c r="M832" s="3">
        <v>2</v>
      </c>
      <c r="N832" s="10">
        <v>121.22</v>
      </c>
      <c r="O832" s="11">
        <v>0</v>
      </c>
      <c r="P832" s="10">
        <v>60.38</v>
      </c>
      <c r="Q832" s="10">
        <f t="shared" si="48"/>
        <v>242.44</v>
      </c>
      <c r="R832" s="10">
        <f t="shared" si="49"/>
        <v>120.76</v>
      </c>
      <c r="S832" s="10">
        <f t="shared" si="50"/>
        <v>121.67999999999999</v>
      </c>
      <c r="T832" s="2">
        <f t="shared" si="51"/>
        <v>0.50189737667051637</v>
      </c>
      <c r="U832" s="3">
        <f>YEAR(SalesDataTable[[#This Row],[Order Date]])</f>
        <v>2026</v>
      </c>
      <c r="V832" s="2" t="str">
        <f>"Q"&amp;ROUNDUP(MONTH(SalesDataTable[[#This Row],[Order Date]])/3,0)</f>
        <v>Q2</v>
      </c>
      <c r="W832" s="3">
        <f>MONTH(SalesDataTable[[#This Row],[Order Date]])</f>
        <v>5</v>
      </c>
      <c r="X832" s="2" t="str">
        <f>TEXT(SalesDataTable[[#This Row],[Order Date]],"mmm")</f>
        <v>May</v>
      </c>
    </row>
    <row r="833" spans="1:24" ht="15.6">
      <c r="A833" s="6">
        <v>2320</v>
      </c>
      <c r="B833" s="7">
        <v>46158</v>
      </c>
      <c r="C833" s="8">
        <f>YEAR(SalesDataTable[[#This Row],[Order Date]])</f>
        <v>2026</v>
      </c>
      <c r="D833" s="9" t="str">
        <f>"Q" &amp;ROUNDUP(MONTH(SalesDataTable[[#This Row],[Order Date]]),0)</f>
        <v>Q5</v>
      </c>
      <c r="E833" s="9">
        <f>MONTH(SalesDataTable[[#This Row],[Order Date]])</f>
        <v>5</v>
      </c>
      <c r="F833" s="8" t="str">
        <f>TEXT(SalesDataTable[[#This Row],[Order Date]],"mmm")</f>
        <v>May</v>
      </c>
      <c r="G833" s="8" t="s">
        <v>6</v>
      </c>
      <c r="H833" s="8" t="s">
        <v>43</v>
      </c>
      <c r="I833" s="8" t="s">
        <v>19</v>
      </c>
      <c r="J833" s="8" t="s">
        <v>16</v>
      </c>
      <c r="K833" s="8" t="s">
        <v>14</v>
      </c>
      <c r="L833" s="8" t="s">
        <v>44</v>
      </c>
      <c r="M833" s="3">
        <v>2</v>
      </c>
      <c r="N833" s="10">
        <v>131.1</v>
      </c>
      <c r="O833" s="11">
        <v>0</v>
      </c>
      <c r="P833" s="10">
        <v>65.55</v>
      </c>
      <c r="Q833" s="10">
        <f t="shared" si="48"/>
        <v>262.2</v>
      </c>
      <c r="R833" s="10">
        <f t="shared" si="49"/>
        <v>131.1</v>
      </c>
      <c r="S833" s="10">
        <f t="shared" si="50"/>
        <v>131.1</v>
      </c>
      <c r="T833" s="2">
        <f t="shared" si="51"/>
        <v>0.5</v>
      </c>
      <c r="U833" s="3">
        <f>YEAR(SalesDataTable[[#This Row],[Order Date]])</f>
        <v>2026</v>
      </c>
      <c r="V833" s="2" t="str">
        <f>"Q"&amp;ROUNDUP(MONTH(SalesDataTable[[#This Row],[Order Date]])/3,0)</f>
        <v>Q2</v>
      </c>
      <c r="W833" s="3">
        <f>MONTH(SalesDataTable[[#This Row],[Order Date]])</f>
        <v>5</v>
      </c>
      <c r="X833" s="2" t="str">
        <f>TEXT(SalesDataTable[[#This Row],[Order Date]],"mmm")</f>
        <v>May</v>
      </c>
    </row>
    <row r="834" spans="1:24" ht="15.6">
      <c r="A834" s="6">
        <v>2496</v>
      </c>
      <c r="B834" s="7">
        <v>46158</v>
      </c>
      <c r="C834" s="8">
        <f>YEAR(SalesDataTable[[#This Row],[Order Date]])</f>
        <v>2026</v>
      </c>
      <c r="D834" s="9" t="str">
        <f>"Q" &amp;ROUNDUP(MONTH(SalesDataTable[[#This Row],[Order Date]]),0)</f>
        <v>Q5</v>
      </c>
      <c r="E834" s="9">
        <f>MONTH(SalesDataTable[[#This Row],[Order Date]])</f>
        <v>5</v>
      </c>
      <c r="F834" s="8" t="str">
        <f>TEXT(SalesDataTable[[#This Row],[Order Date]],"mmm")</f>
        <v>May</v>
      </c>
      <c r="G834" s="8" t="s">
        <v>6</v>
      </c>
      <c r="H834" s="8" t="s">
        <v>27</v>
      </c>
      <c r="I834" s="8" t="s">
        <v>2</v>
      </c>
      <c r="J834" s="8" t="s">
        <v>3</v>
      </c>
      <c r="K834" s="8" t="s">
        <v>14</v>
      </c>
      <c r="L834" s="8" t="s">
        <v>32</v>
      </c>
      <c r="M834" s="3">
        <v>2</v>
      </c>
      <c r="N834" s="10">
        <v>46.44</v>
      </c>
      <c r="O834" s="11">
        <v>0</v>
      </c>
      <c r="P834" s="10">
        <v>18.63</v>
      </c>
      <c r="Q834" s="10">
        <f t="shared" ref="Q834:Q897" si="52">M834*N834*(1-O834)</f>
        <v>92.88</v>
      </c>
      <c r="R834" s="10">
        <f t="shared" ref="R834:R897" si="53">M834*P834</f>
        <v>37.26</v>
      </c>
      <c r="S834" s="10">
        <f t="shared" ref="S834:S897" si="54">Q834-R834</f>
        <v>55.62</v>
      </c>
      <c r="T834" s="2">
        <f t="shared" ref="T834:T897" si="55">IFERROR(S834/Q834,0)</f>
        <v>0.59883720930232553</v>
      </c>
      <c r="U834" s="3">
        <f>YEAR(SalesDataTable[[#This Row],[Order Date]])</f>
        <v>2026</v>
      </c>
      <c r="V834" s="2" t="str">
        <f>"Q"&amp;ROUNDUP(MONTH(SalesDataTable[[#This Row],[Order Date]])/3,0)</f>
        <v>Q2</v>
      </c>
      <c r="W834" s="3">
        <f>MONTH(SalesDataTable[[#This Row],[Order Date]])</f>
        <v>5</v>
      </c>
      <c r="X834" s="2" t="str">
        <f>TEXT(SalesDataTable[[#This Row],[Order Date]],"mmm")</f>
        <v>May</v>
      </c>
    </row>
    <row r="835" spans="1:24" ht="15.6">
      <c r="A835" s="6">
        <v>2504</v>
      </c>
      <c r="B835" s="7">
        <v>46158</v>
      </c>
      <c r="C835" s="8">
        <f>YEAR(SalesDataTable[[#This Row],[Order Date]])</f>
        <v>2026</v>
      </c>
      <c r="D835" s="9" t="str">
        <f>"Q" &amp;ROUNDUP(MONTH(SalesDataTable[[#This Row],[Order Date]]),0)</f>
        <v>Q5</v>
      </c>
      <c r="E835" s="9">
        <f>MONTH(SalesDataTable[[#This Row],[Order Date]])</f>
        <v>5</v>
      </c>
      <c r="F835" s="8" t="str">
        <f>TEXT(SalesDataTable[[#This Row],[Order Date]],"mmm")</f>
        <v>May</v>
      </c>
      <c r="G835" s="8" t="s">
        <v>20</v>
      </c>
      <c r="H835" s="8" t="s">
        <v>31</v>
      </c>
      <c r="I835" s="8" t="s">
        <v>2</v>
      </c>
      <c r="J835" s="8" t="s">
        <v>13</v>
      </c>
      <c r="K835" s="8" t="s">
        <v>14</v>
      </c>
      <c r="L835" s="8" t="s">
        <v>15</v>
      </c>
      <c r="M835" s="3">
        <v>1</v>
      </c>
      <c r="N835" s="10">
        <v>36.659999999999997</v>
      </c>
      <c r="O835" s="11">
        <v>0</v>
      </c>
      <c r="P835" s="10">
        <v>13.61</v>
      </c>
      <c r="Q835" s="10">
        <f t="shared" si="52"/>
        <v>36.659999999999997</v>
      </c>
      <c r="R835" s="10">
        <f t="shared" si="53"/>
        <v>13.61</v>
      </c>
      <c r="S835" s="10">
        <f t="shared" si="54"/>
        <v>23.049999999999997</v>
      </c>
      <c r="T835" s="2">
        <f t="shared" si="55"/>
        <v>0.62875068194217132</v>
      </c>
      <c r="U835" s="3">
        <f>YEAR(SalesDataTable[[#This Row],[Order Date]])</f>
        <v>2026</v>
      </c>
      <c r="V835" s="2" t="str">
        <f>"Q"&amp;ROUNDUP(MONTH(SalesDataTable[[#This Row],[Order Date]])/3,0)</f>
        <v>Q2</v>
      </c>
      <c r="W835" s="3">
        <f>MONTH(SalesDataTable[[#This Row],[Order Date]])</f>
        <v>5</v>
      </c>
      <c r="X835" s="2" t="str">
        <f>TEXT(SalesDataTable[[#This Row],[Order Date]],"mmm")</f>
        <v>May</v>
      </c>
    </row>
    <row r="836" spans="1:24" ht="15.6">
      <c r="A836" s="6">
        <v>2598</v>
      </c>
      <c r="B836" s="7">
        <v>46158</v>
      </c>
      <c r="C836" s="8">
        <f>YEAR(SalesDataTable[[#This Row],[Order Date]])</f>
        <v>2026</v>
      </c>
      <c r="D836" s="9" t="str">
        <f>"Q" &amp;ROUNDUP(MONTH(SalesDataTable[[#This Row],[Order Date]]),0)</f>
        <v>Q5</v>
      </c>
      <c r="E836" s="9">
        <f>MONTH(SalesDataTable[[#This Row],[Order Date]])</f>
        <v>5</v>
      </c>
      <c r="F836" s="8" t="str">
        <f>TEXT(SalesDataTable[[#This Row],[Order Date]],"mmm")</f>
        <v>May</v>
      </c>
      <c r="G836" s="8" t="s">
        <v>20</v>
      </c>
      <c r="H836" s="8" t="s">
        <v>33</v>
      </c>
      <c r="I836" s="8" t="s">
        <v>2</v>
      </c>
      <c r="J836" s="8" t="s">
        <v>13</v>
      </c>
      <c r="K836" s="8" t="s">
        <v>9</v>
      </c>
      <c r="L836" s="8" t="s">
        <v>37</v>
      </c>
      <c r="M836" s="3">
        <v>5</v>
      </c>
      <c r="N836" s="10">
        <v>156.16999999999999</v>
      </c>
      <c r="O836" s="11">
        <v>0.1</v>
      </c>
      <c r="P836" s="10">
        <v>80.59</v>
      </c>
      <c r="Q836" s="10">
        <f t="shared" si="52"/>
        <v>702.76499999999999</v>
      </c>
      <c r="R836" s="10">
        <f t="shared" si="53"/>
        <v>402.95000000000005</v>
      </c>
      <c r="S836" s="10">
        <f t="shared" si="54"/>
        <v>299.81499999999994</v>
      </c>
      <c r="T836" s="2">
        <f t="shared" si="55"/>
        <v>0.42662198601239382</v>
      </c>
      <c r="U836" s="3">
        <f>YEAR(SalesDataTable[[#This Row],[Order Date]])</f>
        <v>2026</v>
      </c>
      <c r="V836" s="2" t="str">
        <f>"Q"&amp;ROUNDUP(MONTH(SalesDataTable[[#This Row],[Order Date]])/3,0)</f>
        <v>Q2</v>
      </c>
      <c r="W836" s="3">
        <f>MONTH(SalesDataTable[[#This Row],[Order Date]])</f>
        <v>5</v>
      </c>
      <c r="X836" s="2" t="str">
        <f>TEXT(SalesDataTable[[#This Row],[Order Date]],"mmm")</f>
        <v>May</v>
      </c>
    </row>
    <row r="837" spans="1:24" ht="15.6">
      <c r="A837" s="6">
        <v>2600</v>
      </c>
      <c r="B837" s="7">
        <v>46158</v>
      </c>
      <c r="C837" s="8">
        <f>YEAR(SalesDataTable[[#This Row],[Order Date]])</f>
        <v>2026</v>
      </c>
      <c r="D837" s="9" t="str">
        <f>"Q" &amp;ROUNDUP(MONTH(SalesDataTable[[#This Row],[Order Date]]),0)</f>
        <v>Q5</v>
      </c>
      <c r="E837" s="9">
        <f>MONTH(SalesDataTable[[#This Row],[Order Date]])</f>
        <v>5</v>
      </c>
      <c r="F837" s="8" t="str">
        <f>TEXT(SalesDataTable[[#This Row],[Order Date]],"mmm")</f>
        <v>May</v>
      </c>
      <c r="G837" s="8" t="s">
        <v>6</v>
      </c>
      <c r="H837" s="8" t="s">
        <v>43</v>
      </c>
      <c r="I837" s="8" t="s">
        <v>19</v>
      </c>
      <c r="J837" s="8" t="s">
        <v>13</v>
      </c>
      <c r="K837" s="8" t="s">
        <v>14</v>
      </c>
      <c r="L837" s="8" t="s">
        <v>15</v>
      </c>
      <c r="M837" s="3">
        <v>1</v>
      </c>
      <c r="N837" s="10">
        <v>35.97</v>
      </c>
      <c r="O837" s="11">
        <v>0.1</v>
      </c>
      <c r="P837" s="10">
        <v>13.54</v>
      </c>
      <c r="Q837" s="10">
        <f t="shared" si="52"/>
        <v>32.372999999999998</v>
      </c>
      <c r="R837" s="10">
        <f t="shared" si="53"/>
        <v>13.54</v>
      </c>
      <c r="S837" s="10">
        <f t="shared" si="54"/>
        <v>18.832999999999998</v>
      </c>
      <c r="T837" s="2">
        <f t="shared" si="55"/>
        <v>0.58175022395205878</v>
      </c>
      <c r="U837" s="3">
        <f>YEAR(SalesDataTable[[#This Row],[Order Date]])</f>
        <v>2026</v>
      </c>
      <c r="V837" s="2" t="str">
        <f>"Q"&amp;ROUNDUP(MONTH(SalesDataTable[[#This Row],[Order Date]])/3,0)</f>
        <v>Q2</v>
      </c>
      <c r="W837" s="3">
        <f>MONTH(SalesDataTable[[#This Row],[Order Date]])</f>
        <v>5</v>
      </c>
      <c r="X837" s="2" t="str">
        <f>TEXT(SalesDataTable[[#This Row],[Order Date]],"mmm")</f>
        <v>May</v>
      </c>
    </row>
    <row r="838" spans="1:24" ht="15.6">
      <c r="A838" s="6">
        <v>2856</v>
      </c>
      <c r="B838" s="7">
        <v>46158</v>
      </c>
      <c r="C838" s="8">
        <f>YEAR(SalesDataTable[[#This Row],[Order Date]])</f>
        <v>2026</v>
      </c>
      <c r="D838" s="9" t="str">
        <f>"Q" &amp;ROUNDUP(MONTH(SalesDataTable[[#This Row],[Order Date]]),0)</f>
        <v>Q5</v>
      </c>
      <c r="E838" s="9">
        <f>MONTH(SalesDataTable[[#This Row],[Order Date]])</f>
        <v>5</v>
      </c>
      <c r="F838" s="8" t="str">
        <f>TEXT(SalesDataTable[[#This Row],[Order Date]],"mmm")</f>
        <v>May</v>
      </c>
      <c r="G838" s="8" t="s">
        <v>6</v>
      </c>
      <c r="H838" s="8" t="s">
        <v>41</v>
      </c>
      <c r="I838" s="8" t="s">
        <v>8</v>
      </c>
      <c r="J838" s="8" t="s">
        <v>16</v>
      </c>
      <c r="K838" s="8" t="s">
        <v>34</v>
      </c>
      <c r="L838" s="8" t="s">
        <v>38</v>
      </c>
      <c r="M838" s="3">
        <v>4</v>
      </c>
      <c r="N838" s="10">
        <v>125.11</v>
      </c>
      <c r="O838" s="11">
        <v>0.15</v>
      </c>
      <c r="P838" s="10">
        <v>70.010000000000005</v>
      </c>
      <c r="Q838" s="10">
        <f t="shared" si="52"/>
        <v>425.37399999999997</v>
      </c>
      <c r="R838" s="10">
        <f t="shared" si="53"/>
        <v>280.04000000000002</v>
      </c>
      <c r="S838" s="10">
        <f t="shared" si="54"/>
        <v>145.33399999999995</v>
      </c>
      <c r="T838" s="2">
        <f t="shared" si="55"/>
        <v>0.34166169065340135</v>
      </c>
      <c r="U838" s="3">
        <f>YEAR(SalesDataTable[[#This Row],[Order Date]])</f>
        <v>2026</v>
      </c>
      <c r="V838" s="2" t="str">
        <f>"Q"&amp;ROUNDUP(MONTH(SalesDataTable[[#This Row],[Order Date]])/3,0)</f>
        <v>Q2</v>
      </c>
      <c r="W838" s="3">
        <f>MONTH(SalesDataTable[[#This Row],[Order Date]])</f>
        <v>5</v>
      </c>
      <c r="X838" s="2" t="str">
        <f>TEXT(SalesDataTable[[#This Row],[Order Date]],"mmm")</f>
        <v>May</v>
      </c>
    </row>
    <row r="839" spans="1:24" ht="15.6">
      <c r="A839" s="6">
        <v>3478</v>
      </c>
      <c r="B839" s="7">
        <v>46158</v>
      </c>
      <c r="C839" s="8">
        <f>YEAR(SalesDataTable[[#This Row],[Order Date]])</f>
        <v>2026</v>
      </c>
      <c r="D839" s="9" t="str">
        <f>"Q" &amp;ROUNDUP(MONTH(SalesDataTable[[#This Row],[Order Date]]),0)</f>
        <v>Q5</v>
      </c>
      <c r="E839" s="9">
        <f>MONTH(SalesDataTable[[#This Row],[Order Date]])</f>
        <v>5</v>
      </c>
      <c r="F839" s="8" t="str">
        <f>TEXT(SalesDataTable[[#This Row],[Order Date]],"mmm")</f>
        <v>May</v>
      </c>
      <c r="G839" s="8" t="s">
        <v>20</v>
      </c>
      <c r="H839" s="8" t="s">
        <v>33</v>
      </c>
      <c r="I839" s="8" t="s">
        <v>2</v>
      </c>
      <c r="J839" s="8" t="s">
        <v>13</v>
      </c>
      <c r="K839" s="8" t="s">
        <v>34</v>
      </c>
      <c r="L839" s="8" t="s">
        <v>42</v>
      </c>
      <c r="M839" s="3">
        <v>4</v>
      </c>
      <c r="N839" s="10">
        <v>36.29</v>
      </c>
      <c r="O839" s="11">
        <v>0.1</v>
      </c>
      <c r="P839" s="10">
        <v>13.77</v>
      </c>
      <c r="Q839" s="10">
        <f t="shared" si="52"/>
        <v>130.64400000000001</v>
      </c>
      <c r="R839" s="10">
        <f t="shared" si="53"/>
        <v>55.08</v>
      </c>
      <c r="S839" s="10">
        <f t="shared" si="54"/>
        <v>75.564000000000007</v>
      </c>
      <c r="T839" s="2">
        <f t="shared" si="55"/>
        <v>0.57839625241113257</v>
      </c>
      <c r="U839" s="3">
        <f>YEAR(SalesDataTable[[#This Row],[Order Date]])</f>
        <v>2026</v>
      </c>
      <c r="V839" s="2" t="str">
        <f>"Q"&amp;ROUNDUP(MONTH(SalesDataTable[[#This Row],[Order Date]])/3,0)</f>
        <v>Q2</v>
      </c>
      <c r="W839" s="3">
        <f>MONTH(SalesDataTable[[#This Row],[Order Date]])</f>
        <v>5</v>
      </c>
      <c r="X839" s="2" t="str">
        <f>TEXT(SalesDataTable[[#This Row],[Order Date]],"mmm")</f>
        <v>May</v>
      </c>
    </row>
    <row r="840" spans="1:24" ht="15.6">
      <c r="A840" s="6">
        <v>3599</v>
      </c>
      <c r="B840" s="7">
        <v>46158</v>
      </c>
      <c r="C840" s="8">
        <f>YEAR(SalesDataTable[[#This Row],[Order Date]])</f>
        <v>2026</v>
      </c>
      <c r="D840" s="9" t="str">
        <f>"Q" &amp;ROUNDUP(MONTH(SalesDataTable[[#This Row],[Order Date]]),0)</f>
        <v>Q5</v>
      </c>
      <c r="E840" s="9">
        <f>MONTH(SalesDataTable[[#This Row],[Order Date]])</f>
        <v>5</v>
      </c>
      <c r="F840" s="8" t="str">
        <f>TEXT(SalesDataTable[[#This Row],[Order Date]],"mmm")</f>
        <v>May</v>
      </c>
      <c r="G840" s="8" t="s">
        <v>6</v>
      </c>
      <c r="H840" s="8" t="s">
        <v>27</v>
      </c>
      <c r="I840" s="8" t="s">
        <v>2</v>
      </c>
      <c r="J840" s="8" t="s">
        <v>13</v>
      </c>
      <c r="K840" s="8" t="s">
        <v>9</v>
      </c>
      <c r="L840" s="8" t="s">
        <v>17</v>
      </c>
      <c r="M840" s="3">
        <v>4</v>
      </c>
      <c r="N840" s="10">
        <v>143.34</v>
      </c>
      <c r="O840" s="11">
        <v>0</v>
      </c>
      <c r="P840" s="10">
        <v>80.55</v>
      </c>
      <c r="Q840" s="10">
        <f t="shared" si="52"/>
        <v>573.36</v>
      </c>
      <c r="R840" s="10">
        <f t="shared" si="53"/>
        <v>322.2</v>
      </c>
      <c r="S840" s="10">
        <f t="shared" si="54"/>
        <v>251.16000000000003</v>
      </c>
      <c r="T840" s="2">
        <f t="shared" si="55"/>
        <v>0.43804939305148599</v>
      </c>
      <c r="U840" s="3">
        <f>YEAR(SalesDataTable[[#This Row],[Order Date]])</f>
        <v>2026</v>
      </c>
      <c r="V840" s="2" t="str">
        <f>"Q"&amp;ROUNDUP(MONTH(SalesDataTable[[#This Row],[Order Date]])/3,0)</f>
        <v>Q2</v>
      </c>
      <c r="W840" s="3">
        <f>MONTH(SalesDataTable[[#This Row],[Order Date]])</f>
        <v>5</v>
      </c>
      <c r="X840" s="2" t="str">
        <f>TEXT(SalesDataTable[[#This Row],[Order Date]],"mmm")</f>
        <v>May</v>
      </c>
    </row>
    <row r="841" spans="1:24" ht="15.6">
      <c r="A841" s="6">
        <v>282</v>
      </c>
      <c r="B841" s="7">
        <v>46159</v>
      </c>
      <c r="C841" s="8">
        <f>YEAR(SalesDataTable[[#This Row],[Order Date]])</f>
        <v>2026</v>
      </c>
      <c r="D841" s="9" t="str">
        <f>"Q" &amp;ROUNDUP(MONTH(SalesDataTable[[#This Row],[Order Date]]),0)</f>
        <v>Q5</v>
      </c>
      <c r="E841" s="9">
        <f>MONTH(SalesDataTable[[#This Row],[Order Date]])</f>
        <v>5</v>
      </c>
      <c r="F841" s="8" t="str">
        <f>TEXT(SalesDataTable[[#This Row],[Order Date]],"mmm")</f>
        <v>May</v>
      </c>
      <c r="G841" s="8" t="s">
        <v>6</v>
      </c>
      <c r="H841" s="8" t="s">
        <v>43</v>
      </c>
      <c r="I841" s="8" t="s">
        <v>28</v>
      </c>
      <c r="J841" s="8" t="s">
        <v>13</v>
      </c>
      <c r="K841" s="8" t="s">
        <v>4</v>
      </c>
      <c r="L841" s="8" t="s">
        <v>22</v>
      </c>
      <c r="M841" s="3">
        <v>3</v>
      </c>
      <c r="N841" s="10">
        <v>51.68</v>
      </c>
      <c r="O841" s="11">
        <v>0</v>
      </c>
      <c r="P841" s="10">
        <v>22.4</v>
      </c>
      <c r="Q841" s="10">
        <f t="shared" si="52"/>
        <v>155.04</v>
      </c>
      <c r="R841" s="10">
        <f t="shared" si="53"/>
        <v>67.199999999999989</v>
      </c>
      <c r="S841" s="10">
        <f t="shared" si="54"/>
        <v>87.84</v>
      </c>
      <c r="T841" s="2">
        <f t="shared" si="55"/>
        <v>0.56656346749226016</v>
      </c>
      <c r="U841" s="3">
        <f>YEAR(SalesDataTable[[#This Row],[Order Date]])</f>
        <v>2026</v>
      </c>
      <c r="V841" s="2" t="str">
        <f>"Q"&amp;ROUNDUP(MONTH(SalesDataTable[[#This Row],[Order Date]])/3,0)</f>
        <v>Q2</v>
      </c>
      <c r="W841" s="3">
        <f>MONTH(SalesDataTable[[#This Row],[Order Date]])</f>
        <v>5</v>
      </c>
      <c r="X841" s="2" t="str">
        <f>TEXT(SalesDataTable[[#This Row],[Order Date]],"mmm")</f>
        <v>May</v>
      </c>
    </row>
    <row r="842" spans="1:24" ht="15.6">
      <c r="A842" s="6">
        <v>980</v>
      </c>
      <c r="B842" s="7">
        <v>46159</v>
      </c>
      <c r="C842" s="8">
        <f>YEAR(SalesDataTable[[#This Row],[Order Date]])</f>
        <v>2026</v>
      </c>
      <c r="D842" s="9" t="str">
        <f>"Q" &amp;ROUNDUP(MONTH(SalesDataTable[[#This Row],[Order Date]]),0)</f>
        <v>Q5</v>
      </c>
      <c r="E842" s="9">
        <f>MONTH(SalesDataTable[[#This Row],[Order Date]])</f>
        <v>5</v>
      </c>
      <c r="F842" s="8" t="str">
        <f>TEXT(SalesDataTable[[#This Row],[Order Date]],"mmm")</f>
        <v>May</v>
      </c>
      <c r="G842" s="8" t="s">
        <v>20</v>
      </c>
      <c r="H842" s="8" t="s">
        <v>31</v>
      </c>
      <c r="I842" s="8" t="s">
        <v>2</v>
      </c>
      <c r="J842" s="8" t="s">
        <v>3</v>
      </c>
      <c r="K842" s="8" t="s">
        <v>14</v>
      </c>
      <c r="L842" s="8" t="s">
        <v>32</v>
      </c>
      <c r="M842" s="3">
        <v>1</v>
      </c>
      <c r="N842" s="10">
        <v>46.84</v>
      </c>
      <c r="O842" s="11">
        <v>0</v>
      </c>
      <c r="P842" s="10">
        <v>17.93</v>
      </c>
      <c r="Q842" s="10">
        <f t="shared" si="52"/>
        <v>46.84</v>
      </c>
      <c r="R842" s="10">
        <f t="shared" si="53"/>
        <v>17.93</v>
      </c>
      <c r="S842" s="10">
        <f t="shared" si="54"/>
        <v>28.910000000000004</v>
      </c>
      <c r="T842" s="2">
        <f t="shared" si="55"/>
        <v>0.61720751494449189</v>
      </c>
      <c r="U842" s="3">
        <f>YEAR(SalesDataTable[[#This Row],[Order Date]])</f>
        <v>2026</v>
      </c>
      <c r="V842" s="2" t="str">
        <f>"Q"&amp;ROUNDUP(MONTH(SalesDataTable[[#This Row],[Order Date]])/3,0)</f>
        <v>Q2</v>
      </c>
      <c r="W842" s="3">
        <f>MONTH(SalesDataTable[[#This Row],[Order Date]])</f>
        <v>5</v>
      </c>
      <c r="X842" s="2" t="str">
        <f>TEXT(SalesDataTable[[#This Row],[Order Date]],"mmm")</f>
        <v>May</v>
      </c>
    </row>
    <row r="843" spans="1:24" ht="15.6">
      <c r="A843" s="6">
        <v>1155</v>
      </c>
      <c r="B843" s="7">
        <v>46159</v>
      </c>
      <c r="C843" s="8">
        <f>YEAR(SalesDataTable[[#This Row],[Order Date]])</f>
        <v>2026</v>
      </c>
      <c r="D843" s="9" t="str">
        <f>"Q" &amp;ROUNDUP(MONTH(SalesDataTable[[#This Row],[Order Date]]),0)</f>
        <v>Q5</v>
      </c>
      <c r="E843" s="9">
        <f>MONTH(SalesDataTable[[#This Row],[Order Date]])</f>
        <v>5</v>
      </c>
      <c r="F843" s="8" t="str">
        <f>TEXT(SalesDataTable[[#This Row],[Order Date]],"mmm")</f>
        <v>May</v>
      </c>
      <c r="G843" s="8" t="s">
        <v>11</v>
      </c>
      <c r="H843" s="8" t="s">
        <v>12</v>
      </c>
      <c r="I843" s="8" t="s">
        <v>28</v>
      </c>
      <c r="J843" s="8" t="s">
        <v>13</v>
      </c>
      <c r="K843" s="8" t="s">
        <v>9</v>
      </c>
      <c r="L843" s="8" t="s">
        <v>46</v>
      </c>
      <c r="M843" s="3">
        <v>5</v>
      </c>
      <c r="N843" s="10">
        <v>72.900000000000006</v>
      </c>
      <c r="O843" s="11">
        <v>0.05</v>
      </c>
      <c r="P843" s="10">
        <v>31.57</v>
      </c>
      <c r="Q843" s="10">
        <f t="shared" si="52"/>
        <v>346.27499999999998</v>
      </c>
      <c r="R843" s="10">
        <f t="shared" si="53"/>
        <v>157.85</v>
      </c>
      <c r="S843" s="10">
        <f t="shared" si="54"/>
        <v>188.42499999999998</v>
      </c>
      <c r="T843" s="2">
        <f t="shared" si="55"/>
        <v>0.54414843693596127</v>
      </c>
      <c r="U843" s="3">
        <f>YEAR(SalesDataTable[[#This Row],[Order Date]])</f>
        <v>2026</v>
      </c>
      <c r="V843" s="2" t="str">
        <f>"Q"&amp;ROUNDUP(MONTH(SalesDataTable[[#This Row],[Order Date]])/3,0)</f>
        <v>Q2</v>
      </c>
      <c r="W843" s="3">
        <f>MONTH(SalesDataTable[[#This Row],[Order Date]])</f>
        <v>5</v>
      </c>
      <c r="X843" s="2" t="str">
        <f>TEXT(SalesDataTable[[#This Row],[Order Date]],"mmm")</f>
        <v>May</v>
      </c>
    </row>
    <row r="844" spans="1:24" ht="15.6">
      <c r="A844" s="6">
        <v>1816</v>
      </c>
      <c r="B844" s="7">
        <v>46159</v>
      </c>
      <c r="C844" s="8">
        <f>YEAR(SalesDataTable[[#This Row],[Order Date]])</f>
        <v>2026</v>
      </c>
      <c r="D844" s="9" t="str">
        <f>"Q" &amp;ROUNDUP(MONTH(SalesDataTable[[#This Row],[Order Date]]),0)</f>
        <v>Q5</v>
      </c>
      <c r="E844" s="9">
        <f>MONTH(SalesDataTable[[#This Row],[Order Date]])</f>
        <v>5</v>
      </c>
      <c r="F844" s="8" t="str">
        <f>TEXT(SalesDataTable[[#This Row],[Order Date]],"mmm")</f>
        <v>May</v>
      </c>
      <c r="G844" s="8" t="s">
        <v>20</v>
      </c>
      <c r="H844" s="8" t="s">
        <v>31</v>
      </c>
      <c r="I844" s="8" t="s">
        <v>2</v>
      </c>
      <c r="J844" s="8" t="s">
        <v>13</v>
      </c>
      <c r="K844" s="8" t="s">
        <v>9</v>
      </c>
      <c r="L844" s="8" t="s">
        <v>10</v>
      </c>
      <c r="M844" s="3">
        <v>1</v>
      </c>
      <c r="N844" s="10">
        <v>91.07</v>
      </c>
      <c r="O844" s="11">
        <v>0</v>
      </c>
      <c r="P844" s="10">
        <v>45.3</v>
      </c>
      <c r="Q844" s="10">
        <f t="shared" si="52"/>
        <v>91.07</v>
      </c>
      <c r="R844" s="10">
        <f t="shared" si="53"/>
        <v>45.3</v>
      </c>
      <c r="S844" s="10">
        <f t="shared" si="54"/>
        <v>45.769999999999996</v>
      </c>
      <c r="T844" s="2">
        <f t="shared" si="55"/>
        <v>0.50258043263423735</v>
      </c>
      <c r="U844" s="3">
        <f>YEAR(SalesDataTable[[#This Row],[Order Date]])</f>
        <v>2026</v>
      </c>
      <c r="V844" s="2" t="str">
        <f>"Q"&amp;ROUNDUP(MONTH(SalesDataTable[[#This Row],[Order Date]])/3,0)</f>
        <v>Q2</v>
      </c>
      <c r="W844" s="3">
        <f>MONTH(SalesDataTable[[#This Row],[Order Date]])</f>
        <v>5</v>
      </c>
      <c r="X844" s="2" t="str">
        <f>TEXT(SalesDataTable[[#This Row],[Order Date]],"mmm")</f>
        <v>May</v>
      </c>
    </row>
    <row r="845" spans="1:24" ht="15.6">
      <c r="A845" s="6">
        <v>2128</v>
      </c>
      <c r="B845" s="7">
        <v>46159</v>
      </c>
      <c r="C845" s="8">
        <f>YEAR(SalesDataTable[[#This Row],[Order Date]])</f>
        <v>2026</v>
      </c>
      <c r="D845" s="9" t="str">
        <f>"Q" &amp;ROUNDUP(MONTH(SalesDataTable[[#This Row],[Order Date]]),0)</f>
        <v>Q5</v>
      </c>
      <c r="E845" s="9">
        <f>MONTH(SalesDataTable[[#This Row],[Order Date]])</f>
        <v>5</v>
      </c>
      <c r="F845" s="8" t="str">
        <f>TEXT(SalesDataTable[[#This Row],[Order Date]],"mmm")</f>
        <v>May</v>
      </c>
      <c r="G845" s="8" t="s">
        <v>11</v>
      </c>
      <c r="H845" s="8" t="s">
        <v>39</v>
      </c>
      <c r="I845" s="8" t="s">
        <v>19</v>
      </c>
      <c r="J845" s="8" t="s">
        <v>13</v>
      </c>
      <c r="K845" s="8" t="s">
        <v>4</v>
      </c>
      <c r="L845" s="8" t="s">
        <v>5</v>
      </c>
      <c r="M845" s="3">
        <v>1</v>
      </c>
      <c r="N845" s="10">
        <v>81.86</v>
      </c>
      <c r="O845" s="11">
        <v>0</v>
      </c>
      <c r="P845" s="10">
        <v>43.14</v>
      </c>
      <c r="Q845" s="10">
        <f t="shared" si="52"/>
        <v>81.86</v>
      </c>
      <c r="R845" s="10">
        <f t="shared" si="53"/>
        <v>43.14</v>
      </c>
      <c r="S845" s="10">
        <f t="shared" si="54"/>
        <v>38.72</v>
      </c>
      <c r="T845" s="2">
        <f t="shared" si="55"/>
        <v>0.47300268751526997</v>
      </c>
      <c r="U845" s="3">
        <f>YEAR(SalesDataTable[[#This Row],[Order Date]])</f>
        <v>2026</v>
      </c>
      <c r="V845" s="2" t="str">
        <f>"Q"&amp;ROUNDUP(MONTH(SalesDataTable[[#This Row],[Order Date]])/3,0)</f>
        <v>Q2</v>
      </c>
      <c r="W845" s="3">
        <f>MONTH(SalesDataTable[[#This Row],[Order Date]])</f>
        <v>5</v>
      </c>
      <c r="X845" s="2" t="str">
        <f>TEXT(SalesDataTable[[#This Row],[Order Date]],"mmm")</f>
        <v>May</v>
      </c>
    </row>
    <row r="846" spans="1:24" ht="15.6">
      <c r="A846" s="6">
        <v>2296</v>
      </c>
      <c r="B846" s="7">
        <v>46159</v>
      </c>
      <c r="C846" s="8">
        <f>YEAR(SalesDataTable[[#This Row],[Order Date]])</f>
        <v>2026</v>
      </c>
      <c r="D846" s="9" t="str">
        <f>"Q" &amp;ROUNDUP(MONTH(SalesDataTable[[#This Row],[Order Date]]),0)</f>
        <v>Q5</v>
      </c>
      <c r="E846" s="9">
        <f>MONTH(SalesDataTable[[#This Row],[Order Date]])</f>
        <v>5</v>
      </c>
      <c r="F846" s="8" t="str">
        <f>TEXT(SalesDataTable[[#This Row],[Order Date]],"mmm")</f>
        <v>May</v>
      </c>
      <c r="G846" s="8" t="s">
        <v>20</v>
      </c>
      <c r="H846" s="8" t="s">
        <v>33</v>
      </c>
      <c r="I846" s="8" t="s">
        <v>2</v>
      </c>
      <c r="J846" s="8" t="s">
        <v>3</v>
      </c>
      <c r="K846" s="8" t="s">
        <v>14</v>
      </c>
      <c r="L846" s="8" t="s">
        <v>32</v>
      </c>
      <c r="M846" s="3">
        <v>1</v>
      </c>
      <c r="N846" s="10">
        <v>45.45</v>
      </c>
      <c r="O846" s="11">
        <v>0</v>
      </c>
      <c r="P846" s="10">
        <v>17.93</v>
      </c>
      <c r="Q846" s="10">
        <f t="shared" si="52"/>
        <v>45.45</v>
      </c>
      <c r="R846" s="10">
        <f t="shared" si="53"/>
        <v>17.93</v>
      </c>
      <c r="S846" s="10">
        <f t="shared" si="54"/>
        <v>27.520000000000003</v>
      </c>
      <c r="T846" s="2">
        <f t="shared" si="55"/>
        <v>0.60550055005500558</v>
      </c>
      <c r="U846" s="3">
        <f>YEAR(SalesDataTable[[#This Row],[Order Date]])</f>
        <v>2026</v>
      </c>
      <c r="V846" s="2" t="str">
        <f>"Q"&amp;ROUNDUP(MONTH(SalesDataTable[[#This Row],[Order Date]])/3,0)</f>
        <v>Q2</v>
      </c>
      <c r="W846" s="3">
        <f>MONTH(SalesDataTable[[#This Row],[Order Date]])</f>
        <v>5</v>
      </c>
      <c r="X846" s="2" t="str">
        <f>TEXT(SalesDataTable[[#This Row],[Order Date]],"mmm")</f>
        <v>May</v>
      </c>
    </row>
    <row r="847" spans="1:24" ht="15.6">
      <c r="A847" s="6">
        <v>2322</v>
      </c>
      <c r="B847" s="7">
        <v>46159</v>
      </c>
      <c r="C847" s="8">
        <f>YEAR(SalesDataTable[[#This Row],[Order Date]])</f>
        <v>2026</v>
      </c>
      <c r="D847" s="9" t="str">
        <f>"Q" &amp;ROUNDUP(MONTH(SalesDataTable[[#This Row],[Order Date]]),0)</f>
        <v>Q5</v>
      </c>
      <c r="E847" s="9">
        <f>MONTH(SalesDataTable[[#This Row],[Order Date]])</f>
        <v>5</v>
      </c>
      <c r="F847" s="8" t="str">
        <f>TEXT(SalesDataTable[[#This Row],[Order Date]],"mmm")</f>
        <v>May</v>
      </c>
      <c r="G847" s="8" t="s">
        <v>11</v>
      </c>
      <c r="H847" s="8" t="s">
        <v>39</v>
      </c>
      <c r="I847" s="8" t="s">
        <v>19</v>
      </c>
      <c r="J847" s="8" t="s">
        <v>16</v>
      </c>
      <c r="K847" s="8" t="s">
        <v>9</v>
      </c>
      <c r="L847" s="8" t="s">
        <v>46</v>
      </c>
      <c r="M847" s="3">
        <v>1</v>
      </c>
      <c r="N847" s="10">
        <v>70.62</v>
      </c>
      <c r="O847" s="11">
        <v>0</v>
      </c>
      <c r="P847" s="10">
        <v>32.53</v>
      </c>
      <c r="Q847" s="10">
        <f t="shared" si="52"/>
        <v>70.62</v>
      </c>
      <c r="R847" s="10">
        <f t="shared" si="53"/>
        <v>32.53</v>
      </c>
      <c r="S847" s="10">
        <f t="shared" si="54"/>
        <v>38.090000000000003</v>
      </c>
      <c r="T847" s="2">
        <f t="shared" si="55"/>
        <v>0.53936561880487111</v>
      </c>
      <c r="U847" s="3">
        <f>YEAR(SalesDataTable[[#This Row],[Order Date]])</f>
        <v>2026</v>
      </c>
      <c r="V847" s="2" t="str">
        <f>"Q"&amp;ROUNDUP(MONTH(SalesDataTable[[#This Row],[Order Date]])/3,0)</f>
        <v>Q2</v>
      </c>
      <c r="W847" s="3">
        <f>MONTH(SalesDataTable[[#This Row],[Order Date]])</f>
        <v>5</v>
      </c>
      <c r="X847" s="2" t="str">
        <f>TEXT(SalesDataTable[[#This Row],[Order Date]],"mmm")</f>
        <v>May</v>
      </c>
    </row>
    <row r="848" spans="1:24" ht="15.6">
      <c r="A848" s="6">
        <v>3480</v>
      </c>
      <c r="B848" s="7">
        <v>46159</v>
      </c>
      <c r="C848" s="8">
        <f>YEAR(SalesDataTable[[#This Row],[Order Date]])</f>
        <v>2026</v>
      </c>
      <c r="D848" s="9" t="str">
        <f>"Q" &amp;ROUNDUP(MONTH(SalesDataTable[[#This Row],[Order Date]]),0)</f>
        <v>Q5</v>
      </c>
      <c r="E848" s="9">
        <f>MONTH(SalesDataTable[[#This Row],[Order Date]])</f>
        <v>5</v>
      </c>
      <c r="F848" s="8" t="str">
        <f>TEXT(SalesDataTable[[#This Row],[Order Date]],"mmm")</f>
        <v>May</v>
      </c>
      <c r="G848" s="8" t="s">
        <v>20</v>
      </c>
      <c r="H848" s="8" t="s">
        <v>33</v>
      </c>
      <c r="I848" s="8" t="s">
        <v>2</v>
      </c>
      <c r="J848" s="8" t="s">
        <v>13</v>
      </c>
      <c r="K848" s="8" t="s">
        <v>34</v>
      </c>
      <c r="L848" s="8" t="s">
        <v>45</v>
      </c>
      <c r="M848" s="3">
        <v>2</v>
      </c>
      <c r="N848" s="10">
        <v>51.56</v>
      </c>
      <c r="O848" s="11">
        <v>0</v>
      </c>
      <c r="P848" s="10">
        <v>22.46</v>
      </c>
      <c r="Q848" s="10">
        <f t="shared" si="52"/>
        <v>103.12</v>
      </c>
      <c r="R848" s="10">
        <f t="shared" si="53"/>
        <v>44.92</v>
      </c>
      <c r="S848" s="10">
        <f t="shared" si="54"/>
        <v>58.2</v>
      </c>
      <c r="T848" s="2">
        <f t="shared" si="55"/>
        <v>0.56439100077579518</v>
      </c>
      <c r="U848" s="3">
        <f>YEAR(SalesDataTable[[#This Row],[Order Date]])</f>
        <v>2026</v>
      </c>
      <c r="V848" s="2" t="str">
        <f>"Q"&amp;ROUNDUP(MONTH(SalesDataTable[[#This Row],[Order Date]])/3,0)</f>
        <v>Q2</v>
      </c>
      <c r="W848" s="3">
        <f>MONTH(SalesDataTable[[#This Row],[Order Date]])</f>
        <v>5</v>
      </c>
      <c r="X848" s="2" t="str">
        <f>TEXT(SalesDataTable[[#This Row],[Order Date]],"mmm")</f>
        <v>May</v>
      </c>
    </row>
    <row r="849" spans="1:24" ht="15.6">
      <c r="A849" s="6">
        <v>4426</v>
      </c>
      <c r="B849" s="7">
        <v>46159</v>
      </c>
      <c r="C849" s="8">
        <f>YEAR(SalesDataTable[[#This Row],[Order Date]])</f>
        <v>2026</v>
      </c>
      <c r="D849" s="9" t="str">
        <f>"Q" &amp;ROUNDUP(MONTH(SalesDataTable[[#This Row],[Order Date]]),0)</f>
        <v>Q5</v>
      </c>
      <c r="E849" s="9">
        <f>MONTH(SalesDataTable[[#This Row],[Order Date]])</f>
        <v>5</v>
      </c>
      <c r="F849" s="8" t="str">
        <f>TEXT(SalesDataTable[[#This Row],[Order Date]],"mmm")</f>
        <v>May</v>
      </c>
      <c r="G849" s="8" t="s">
        <v>20</v>
      </c>
      <c r="H849" s="8" t="s">
        <v>33</v>
      </c>
      <c r="I849" s="8" t="s">
        <v>2</v>
      </c>
      <c r="J849" s="8" t="s">
        <v>13</v>
      </c>
      <c r="K849" s="8" t="s">
        <v>9</v>
      </c>
      <c r="L849" s="8" t="s">
        <v>17</v>
      </c>
      <c r="M849" s="3">
        <v>2</v>
      </c>
      <c r="N849" s="10">
        <v>146.22</v>
      </c>
      <c r="O849" s="11">
        <v>0</v>
      </c>
      <c r="P849" s="10">
        <v>81.069999999999993</v>
      </c>
      <c r="Q849" s="10">
        <f t="shared" si="52"/>
        <v>292.44</v>
      </c>
      <c r="R849" s="10">
        <f t="shared" si="53"/>
        <v>162.13999999999999</v>
      </c>
      <c r="S849" s="10">
        <f t="shared" si="54"/>
        <v>130.30000000000001</v>
      </c>
      <c r="T849" s="2">
        <f t="shared" si="55"/>
        <v>0.4455614826973055</v>
      </c>
      <c r="U849" s="3">
        <f>YEAR(SalesDataTable[[#This Row],[Order Date]])</f>
        <v>2026</v>
      </c>
      <c r="V849" s="2" t="str">
        <f>"Q"&amp;ROUNDUP(MONTH(SalesDataTable[[#This Row],[Order Date]])/3,0)</f>
        <v>Q2</v>
      </c>
      <c r="W849" s="3">
        <f>MONTH(SalesDataTable[[#This Row],[Order Date]])</f>
        <v>5</v>
      </c>
      <c r="X849" s="2" t="str">
        <f>TEXT(SalesDataTable[[#This Row],[Order Date]],"mmm")</f>
        <v>May</v>
      </c>
    </row>
    <row r="850" spans="1:24" ht="15.6">
      <c r="A850" s="6">
        <v>4938</v>
      </c>
      <c r="B850" s="7">
        <v>46159</v>
      </c>
      <c r="C850" s="8">
        <f>YEAR(SalesDataTable[[#This Row],[Order Date]])</f>
        <v>2026</v>
      </c>
      <c r="D850" s="9" t="str">
        <f>"Q" &amp;ROUNDUP(MONTH(SalesDataTable[[#This Row],[Order Date]]),0)</f>
        <v>Q5</v>
      </c>
      <c r="E850" s="9">
        <f>MONTH(SalesDataTable[[#This Row],[Order Date]])</f>
        <v>5</v>
      </c>
      <c r="F850" s="8" t="str">
        <f>TEXT(SalesDataTable[[#This Row],[Order Date]],"mmm")</f>
        <v>May</v>
      </c>
      <c r="G850" s="8" t="s">
        <v>20</v>
      </c>
      <c r="H850" s="8" t="s">
        <v>47</v>
      </c>
      <c r="I850" s="8" t="s">
        <v>19</v>
      </c>
      <c r="J850" s="8" t="s">
        <v>3</v>
      </c>
      <c r="K850" s="8" t="s">
        <v>34</v>
      </c>
      <c r="L850" s="8" t="s">
        <v>45</v>
      </c>
      <c r="M850" s="3">
        <v>2</v>
      </c>
      <c r="N850" s="10">
        <v>51.34</v>
      </c>
      <c r="O850" s="11">
        <v>0</v>
      </c>
      <c r="P850" s="10">
        <v>22.17</v>
      </c>
      <c r="Q850" s="10">
        <f t="shared" si="52"/>
        <v>102.68</v>
      </c>
      <c r="R850" s="10">
        <f t="shared" si="53"/>
        <v>44.34</v>
      </c>
      <c r="S850" s="10">
        <f t="shared" si="54"/>
        <v>58.34</v>
      </c>
      <c r="T850" s="2">
        <f t="shared" si="55"/>
        <v>0.56817296455005839</v>
      </c>
      <c r="U850" s="3">
        <f>YEAR(SalesDataTable[[#This Row],[Order Date]])</f>
        <v>2026</v>
      </c>
      <c r="V850" s="2" t="str">
        <f>"Q"&amp;ROUNDUP(MONTH(SalesDataTable[[#This Row],[Order Date]])/3,0)</f>
        <v>Q2</v>
      </c>
      <c r="W850" s="3">
        <f>MONTH(SalesDataTable[[#This Row],[Order Date]])</f>
        <v>5</v>
      </c>
      <c r="X850" s="2" t="str">
        <f>TEXT(SalesDataTable[[#This Row],[Order Date]],"mmm")</f>
        <v>May</v>
      </c>
    </row>
    <row r="851" spans="1:24" ht="15.6">
      <c r="A851" s="6">
        <v>915</v>
      </c>
      <c r="B851" s="7">
        <v>46160</v>
      </c>
      <c r="C851" s="8">
        <f>YEAR(SalesDataTable[[#This Row],[Order Date]])</f>
        <v>2026</v>
      </c>
      <c r="D851" s="9" t="str">
        <f>"Q" &amp;ROUNDUP(MONTH(SalesDataTable[[#This Row],[Order Date]]),0)</f>
        <v>Q5</v>
      </c>
      <c r="E851" s="9">
        <f>MONTH(SalesDataTable[[#This Row],[Order Date]])</f>
        <v>5</v>
      </c>
      <c r="F851" s="8" t="str">
        <f>TEXT(SalesDataTable[[#This Row],[Order Date]],"mmm")</f>
        <v>May</v>
      </c>
      <c r="G851" s="8" t="s">
        <v>20</v>
      </c>
      <c r="H851" s="8" t="s">
        <v>33</v>
      </c>
      <c r="I851" s="8" t="s">
        <v>2</v>
      </c>
      <c r="J851" s="8" t="s">
        <v>13</v>
      </c>
      <c r="K851" s="8" t="s">
        <v>9</v>
      </c>
      <c r="L851" s="8" t="s">
        <v>37</v>
      </c>
      <c r="M851" s="3">
        <v>1</v>
      </c>
      <c r="N851" s="10">
        <v>153.61000000000001</v>
      </c>
      <c r="O851" s="11">
        <v>0.05</v>
      </c>
      <c r="P851" s="10">
        <v>79.94</v>
      </c>
      <c r="Q851" s="10">
        <f t="shared" si="52"/>
        <v>145.92950000000002</v>
      </c>
      <c r="R851" s="10">
        <f t="shared" si="53"/>
        <v>79.94</v>
      </c>
      <c r="S851" s="10">
        <f t="shared" si="54"/>
        <v>65.989500000000021</v>
      </c>
      <c r="T851" s="2">
        <f t="shared" si="55"/>
        <v>0.45220123415758989</v>
      </c>
      <c r="U851" s="3">
        <f>YEAR(SalesDataTable[[#This Row],[Order Date]])</f>
        <v>2026</v>
      </c>
      <c r="V851" s="2" t="str">
        <f>"Q"&amp;ROUNDUP(MONTH(SalesDataTable[[#This Row],[Order Date]])/3,0)</f>
        <v>Q2</v>
      </c>
      <c r="W851" s="3">
        <f>MONTH(SalesDataTable[[#This Row],[Order Date]])</f>
        <v>5</v>
      </c>
      <c r="X851" s="2" t="str">
        <f>TEXT(SalesDataTable[[#This Row],[Order Date]],"mmm")</f>
        <v>May</v>
      </c>
    </row>
    <row r="852" spans="1:24" ht="15.6">
      <c r="A852" s="6">
        <v>1188</v>
      </c>
      <c r="B852" s="7">
        <v>46160</v>
      </c>
      <c r="C852" s="8">
        <f>YEAR(SalesDataTable[[#This Row],[Order Date]])</f>
        <v>2026</v>
      </c>
      <c r="D852" s="9" t="str">
        <f>"Q" &amp;ROUNDUP(MONTH(SalesDataTable[[#This Row],[Order Date]]),0)</f>
        <v>Q5</v>
      </c>
      <c r="E852" s="9">
        <f>MONTH(SalesDataTable[[#This Row],[Order Date]])</f>
        <v>5</v>
      </c>
      <c r="F852" s="8" t="str">
        <f>TEXT(SalesDataTable[[#This Row],[Order Date]],"mmm")</f>
        <v>May</v>
      </c>
      <c r="G852" s="8" t="s">
        <v>6</v>
      </c>
      <c r="H852" s="8" t="s">
        <v>27</v>
      </c>
      <c r="I852" s="8" t="s">
        <v>2</v>
      </c>
      <c r="J852" s="8" t="s">
        <v>3</v>
      </c>
      <c r="K852" s="8" t="s">
        <v>23</v>
      </c>
      <c r="L852" s="8" t="s">
        <v>40</v>
      </c>
      <c r="M852" s="3">
        <v>1</v>
      </c>
      <c r="N852" s="10">
        <v>82.44</v>
      </c>
      <c r="O852" s="11">
        <v>0.15</v>
      </c>
      <c r="P852" s="10">
        <v>39.380000000000003</v>
      </c>
      <c r="Q852" s="10">
        <f t="shared" si="52"/>
        <v>70.073999999999998</v>
      </c>
      <c r="R852" s="10">
        <f t="shared" si="53"/>
        <v>39.380000000000003</v>
      </c>
      <c r="S852" s="10">
        <f t="shared" si="54"/>
        <v>30.693999999999996</v>
      </c>
      <c r="T852" s="2">
        <f t="shared" si="55"/>
        <v>0.43802266175757054</v>
      </c>
      <c r="U852" s="3">
        <f>YEAR(SalesDataTable[[#This Row],[Order Date]])</f>
        <v>2026</v>
      </c>
      <c r="V852" s="2" t="str">
        <f>"Q"&amp;ROUNDUP(MONTH(SalesDataTable[[#This Row],[Order Date]])/3,0)</f>
        <v>Q2</v>
      </c>
      <c r="W852" s="3">
        <f>MONTH(SalesDataTable[[#This Row],[Order Date]])</f>
        <v>5</v>
      </c>
      <c r="X852" s="2" t="str">
        <f>TEXT(SalesDataTable[[#This Row],[Order Date]],"mmm")</f>
        <v>May</v>
      </c>
    </row>
    <row r="853" spans="1:24" ht="15.6">
      <c r="A853" s="6">
        <v>1594</v>
      </c>
      <c r="B853" s="7">
        <v>46160</v>
      </c>
      <c r="C853" s="8">
        <f>YEAR(SalesDataTable[[#This Row],[Order Date]])</f>
        <v>2026</v>
      </c>
      <c r="D853" s="9" t="str">
        <f>"Q" &amp;ROUNDUP(MONTH(SalesDataTable[[#This Row],[Order Date]]),0)</f>
        <v>Q5</v>
      </c>
      <c r="E853" s="9">
        <f>MONTH(SalesDataTable[[#This Row],[Order Date]])</f>
        <v>5</v>
      </c>
      <c r="F853" s="8" t="str">
        <f>TEXT(SalesDataTable[[#This Row],[Order Date]],"mmm")</f>
        <v>May</v>
      </c>
      <c r="G853" s="8" t="s">
        <v>0</v>
      </c>
      <c r="H853" s="8" t="s">
        <v>1</v>
      </c>
      <c r="I853" s="8" t="s">
        <v>8</v>
      </c>
      <c r="J853" s="8" t="s">
        <v>16</v>
      </c>
      <c r="K853" s="8" t="s">
        <v>9</v>
      </c>
      <c r="L853" s="8" t="s">
        <v>10</v>
      </c>
      <c r="M853" s="3">
        <v>10</v>
      </c>
      <c r="N853" s="10">
        <v>92.09</v>
      </c>
      <c r="O853" s="11">
        <v>0.15</v>
      </c>
      <c r="P853" s="10">
        <v>45.13</v>
      </c>
      <c r="Q853" s="10">
        <f t="shared" si="52"/>
        <v>782.7650000000001</v>
      </c>
      <c r="R853" s="10">
        <f t="shared" si="53"/>
        <v>451.3</v>
      </c>
      <c r="S853" s="10">
        <f t="shared" si="54"/>
        <v>331.46500000000009</v>
      </c>
      <c r="T853" s="2">
        <f t="shared" si="55"/>
        <v>0.42345403792964686</v>
      </c>
      <c r="U853" s="3">
        <f>YEAR(SalesDataTable[[#This Row],[Order Date]])</f>
        <v>2026</v>
      </c>
      <c r="V853" s="2" t="str">
        <f>"Q"&amp;ROUNDUP(MONTH(SalesDataTable[[#This Row],[Order Date]])/3,0)</f>
        <v>Q2</v>
      </c>
      <c r="W853" s="3">
        <f>MONTH(SalesDataTable[[#This Row],[Order Date]])</f>
        <v>5</v>
      </c>
      <c r="X853" s="2" t="str">
        <f>TEXT(SalesDataTable[[#This Row],[Order Date]],"mmm")</f>
        <v>May</v>
      </c>
    </row>
    <row r="854" spans="1:24" ht="15.6">
      <c r="A854" s="6">
        <v>3022</v>
      </c>
      <c r="B854" s="7">
        <v>46160</v>
      </c>
      <c r="C854" s="8">
        <f>YEAR(SalesDataTable[[#This Row],[Order Date]])</f>
        <v>2026</v>
      </c>
      <c r="D854" s="9" t="str">
        <f>"Q" &amp;ROUNDUP(MONTH(SalesDataTable[[#This Row],[Order Date]]),0)</f>
        <v>Q5</v>
      </c>
      <c r="E854" s="9">
        <f>MONTH(SalesDataTable[[#This Row],[Order Date]])</f>
        <v>5</v>
      </c>
      <c r="F854" s="8" t="str">
        <f>TEXT(SalesDataTable[[#This Row],[Order Date]],"mmm")</f>
        <v>May</v>
      </c>
      <c r="G854" s="8" t="s">
        <v>20</v>
      </c>
      <c r="H854" s="8" t="s">
        <v>33</v>
      </c>
      <c r="I854" s="8" t="s">
        <v>28</v>
      </c>
      <c r="J854" s="8" t="s">
        <v>13</v>
      </c>
      <c r="K854" s="8" t="s">
        <v>14</v>
      </c>
      <c r="L854" s="8" t="s">
        <v>15</v>
      </c>
      <c r="M854" s="3">
        <v>1</v>
      </c>
      <c r="N854" s="10">
        <v>36.72</v>
      </c>
      <c r="O854" s="11">
        <v>0</v>
      </c>
      <c r="P854" s="10">
        <v>13.67</v>
      </c>
      <c r="Q854" s="10">
        <f t="shared" si="52"/>
        <v>36.72</v>
      </c>
      <c r="R854" s="10">
        <f t="shared" si="53"/>
        <v>13.67</v>
      </c>
      <c r="S854" s="10">
        <f t="shared" si="54"/>
        <v>23.049999999999997</v>
      </c>
      <c r="T854" s="2">
        <f t="shared" si="55"/>
        <v>0.62772331154684091</v>
      </c>
      <c r="U854" s="3">
        <f>YEAR(SalesDataTable[[#This Row],[Order Date]])</f>
        <v>2026</v>
      </c>
      <c r="V854" s="2" t="str">
        <f>"Q"&amp;ROUNDUP(MONTH(SalesDataTable[[#This Row],[Order Date]])/3,0)</f>
        <v>Q2</v>
      </c>
      <c r="W854" s="3">
        <f>MONTH(SalesDataTable[[#This Row],[Order Date]])</f>
        <v>5</v>
      </c>
      <c r="X854" s="2" t="str">
        <f>TEXT(SalesDataTable[[#This Row],[Order Date]],"mmm")</f>
        <v>May</v>
      </c>
    </row>
    <row r="855" spans="1:24" ht="15.6">
      <c r="A855" s="6">
        <v>588</v>
      </c>
      <c r="B855" s="7">
        <v>46161</v>
      </c>
      <c r="C855" s="8">
        <f>YEAR(SalesDataTable[[#This Row],[Order Date]])</f>
        <v>2026</v>
      </c>
      <c r="D855" s="9" t="str">
        <f>"Q" &amp;ROUNDUP(MONTH(SalesDataTable[[#This Row],[Order Date]]),0)</f>
        <v>Q5</v>
      </c>
      <c r="E855" s="9">
        <f>MONTH(SalesDataTable[[#This Row],[Order Date]])</f>
        <v>5</v>
      </c>
      <c r="F855" s="8" t="str">
        <f>TEXT(SalesDataTable[[#This Row],[Order Date]],"mmm")</f>
        <v>May</v>
      </c>
      <c r="G855" s="8" t="s">
        <v>6</v>
      </c>
      <c r="H855" s="8" t="s">
        <v>7</v>
      </c>
      <c r="I855" s="8" t="s">
        <v>8</v>
      </c>
      <c r="J855" s="8" t="s">
        <v>16</v>
      </c>
      <c r="K855" s="8" t="s">
        <v>14</v>
      </c>
      <c r="L855" s="8" t="s">
        <v>44</v>
      </c>
      <c r="M855" s="3">
        <v>3</v>
      </c>
      <c r="N855" s="10">
        <v>132.41999999999999</v>
      </c>
      <c r="O855" s="11">
        <v>0.05</v>
      </c>
      <c r="P855" s="10">
        <v>67.09</v>
      </c>
      <c r="Q855" s="10">
        <f t="shared" si="52"/>
        <v>377.39699999999999</v>
      </c>
      <c r="R855" s="10">
        <f t="shared" si="53"/>
        <v>201.27</v>
      </c>
      <c r="S855" s="10">
        <f t="shared" si="54"/>
        <v>176.12699999999998</v>
      </c>
      <c r="T855" s="2">
        <f t="shared" si="55"/>
        <v>0.46668892439526544</v>
      </c>
      <c r="U855" s="3">
        <f>YEAR(SalesDataTable[[#This Row],[Order Date]])</f>
        <v>2026</v>
      </c>
      <c r="V855" s="2" t="str">
        <f>"Q"&amp;ROUNDUP(MONTH(SalesDataTable[[#This Row],[Order Date]])/3,0)</f>
        <v>Q2</v>
      </c>
      <c r="W855" s="3">
        <f>MONTH(SalesDataTable[[#This Row],[Order Date]])</f>
        <v>5</v>
      </c>
      <c r="X855" s="2" t="str">
        <f>TEXT(SalesDataTable[[#This Row],[Order Date]],"mmm")</f>
        <v>May</v>
      </c>
    </row>
    <row r="856" spans="1:24" ht="15.6">
      <c r="A856" s="6">
        <v>1016</v>
      </c>
      <c r="B856" s="7">
        <v>46161</v>
      </c>
      <c r="C856" s="8">
        <f>YEAR(SalesDataTable[[#This Row],[Order Date]])</f>
        <v>2026</v>
      </c>
      <c r="D856" s="9" t="str">
        <f>"Q" &amp;ROUNDUP(MONTH(SalesDataTable[[#This Row],[Order Date]]),0)</f>
        <v>Q5</v>
      </c>
      <c r="E856" s="9">
        <f>MONTH(SalesDataTable[[#This Row],[Order Date]])</f>
        <v>5</v>
      </c>
      <c r="F856" s="8" t="str">
        <f>TEXT(SalesDataTable[[#This Row],[Order Date]],"mmm")</f>
        <v>May</v>
      </c>
      <c r="G856" s="8" t="s">
        <v>20</v>
      </c>
      <c r="H856" s="8" t="s">
        <v>47</v>
      </c>
      <c r="I856" s="8" t="s">
        <v>19</v>
      </c>
      <c r="J856" s="8" t="s">
        <v>3</v>
      </c>
      <c r="K856" s="8" t="s">
        <v>23</v>
      </c>
      <c r="L856" s="8" t="s">
        <v>29</v>
      </c>
      <c r="M856" s="3">
        <v>2</v>
      </c>
      <c r="N856" s="10">
        <v>192.1</v>
      </c>
      <c r="O856" s="11">
        <v>0.05</v>
      </c>
      <c r="P856" s="10">
        <v>106.07</v>
      </c>
      <c r="Q856" s="10">
        <f t="shared" si="52"/>
        <v>364.98999999999995</v>
      </c>
      <c r="R856" s="10">
        <f t="shared" si="53"/>
        <v>212.14</v>
      </c>
      <c r="S856" s="10">
        <f t="shared" si="54"/>
        <v>152.84999999999997</v>
      </c>
      <c r="T856" s="2">
        <f t="shared" si="55"/>
        <v>0.41877859667388145</v>
      </c>
      <c r="U856" s="3">
        <f>YEAR(SalesDataTable[[#This Row],[Order Date]])</f>
        <v>2026</v>
      </c>
      <c r="V856" s="2" t="str">
        <f>"Q"&amp;ROUNDUP(MONTH(SalesDataTable[[#This Row],[Order Date]])/3,0)</f>
        <v>Q2</v>
      </c>
      <c r="W856" s="3">
        <f>MONTH(SalesDataTable[[#This Row],[Order Date]])</f>
        <v>5</v>
      </c>
      <c r="X856" s="2" t="str">
        <f>TEXT(SalesDataTable[[#This Row],[Order Date]],"mmm")</f>
        <v>May</v>
      </c>
    </row>
    <row r="857" spans="1:24" ht="15.6">
      <c r="A857" s="6">
        <v>1930</v>
      </c>
      <c r="B857" s="7">
        <v>46161</v>
      </c>
      <c r="C857" s="8">
        <f>YEAR(SalesDataTable[[#This Row],[Order Date]])</f>
        <v>2026</v>
      </c>
      <c r="D857" s="9" t="str">
        <f>"Q" &amp;ROUNDUP(MONTH(SalesDataTable[[#This Row],[Order Date]]),0)</f>
        <v>Q5</v>
      </c>
      <c r="E857" s="9">
        <f>MONTH(SalesDataTable[[#This Row],[Order Date]])</f>
        <v>5</v>
      </c>
      <c r="F857" s="8" t="str">
        <f>TEXT(SalesDataTable[[#This Row],[Order Date]],"mmm")</f>
        <v>May</v>
      </c>
      <c r="G857" s="8" t="s">
        <v>11</v>
      </c>
      <c r="H857" s="8" t="s">
        <v>52</v>
      </c>
      <c r="I857" s="8" t="s">
        <v>19</v>
      </c>
      <c r="J857" s="8" t="s">
        <v>13</v>
      </c>
      <c r="K857" s="8" t="s">
        <v>14</v>
      </c>
      <c r="L857" s="8" t="s">
        <v>15</v>
      </c>
      <c r="M857" s="3">
        <v>4</v>
      </c>
      <c r="N857" s="10">
        <v>36.94</v>
      </c>
      <c r="O857" s="11">
        <v>0</v>
      </c>
      <c r="P857" s="10">
        <v>13.63</v>
      </c>
      <c r="Q857" s="10">
        <f t="shared" si="52"/>
        <v>147.76</v>
      </c>
      <c r="R857" s="10">
        <f t="shared" si="53"/>
        <v>54.52</v>
      </c>
      <c r="S857" s="10">
        <f t="shared" si="54"/>
        <v>93.239999999999981</v>
      </c>
      <c r="T857" s="2">
        <f t="shared" si="55"/>
        <v>0.63102328099620997</v>
      </c>
      <c r="U857" s="3">
        <f>YEAR(SalesDataTable[[#This Row],[Order Date]])</f>
        <v>2026</v>
      </c>
      <c r="V857" s="2" t="str">
        <f>"Q"&amp;ROUNDUP(MONTH(SalesDataTable[[#This Row],[Order Date]])/3,0)</f>
        <v>Q2</v>
      </c>
      <c r="W857" s="3">
        <f>MONTH(SalesDataTable[[#This Row],[Order Date]])</f>
        <v>5</v>
      </c>
      <c r="X857" s="2" t="str">
        <f>TEXT(SalesDataTable[[#This Row],[Order Date]],"mmm")</f>
        <v>May</v>
      </c>
    </row>
    <row r="858" spans="1:24" ht="15.6">
      <c r="A858" s="6">
        <v>2658</v>
      </c>
      <c r="B858" s="7">
        <v>46161</v>
      </c>
      <c r="C858" s="8">
        <f>YEAR(SalesDataTable[[#This Row],[Order Date]])</f>
        <v>2026</v>
      </c>
      <c r="D858" s="9" t="str">
        <f>"Q" &amp;ROUNDUP(MONTH(SalesDataTable[[#This Row],[Order Date]]),0)</f>
        <v>Q5</v>
      </c>
      <c r="E858" s="9">
        <f>MONTH(SalesDataTable[[#This Row],[Order Date]])</f>
        <v>5</v>
      </c>
      <c r="F858" s="8" t="str">
        <f>TEXT(SalesDataTable[[#This Row],[Order Date]],"mmm")</f>
        <v>May</v>
      </c>
      <c r="G858" s="8" t="s">
        <v>0</v>
      </c>
      <c r="H858" s="8" t="s">
        <v>50</v>
      </c>
      <c r="I858" s="8" t="s">
        <v>2</v>
      </c>
      <c r="J858" s="8" t="s">
        <v>16</v>
      </c>
      <c r="K858" s="8" t="s">
        <v>9</v>
      </c>
      <c r="L858" s="8" t="s">
        <v>37</v>
      </c>
      <c r="M858" s="3">
        <v>1</v>
      </c>
      <c r="N858" s="10">
        <v>153.16999999999999</v>
      </c>
      <c r="O858" s="11">
        <v>0</v>
      </c>
      <c r="P858" s="10">
        <v>78.489999999999995</v>
      </c>
      <c r="Q858" s="10">
        <f t="shared" si="52"/>
        <v>153.16999999999999</v>
      </c>
      <c r="R858" s="10">
        <f t="shared" si="53"/>
        <v>78.489999999999995</v>
      </c>
      <c r="S858" s="10">
        <f t="shared" si="54"/>
        <v>74.679999999999993</v>
      </c>
      <c r="T858" s="2">
        <f t="shared" si="55"/>
        <v>0.48756283867598094</v>
      </c>
      <c r="U858" s="3">
        <f>YEAR(SalesDataTable[[#This Row],[Order Date]])</f>
        <v>2026</v>
      </c>
      <c r="V858" s="2" t="str">
        <f>"Q"&amp;ROUNDUP(MONTH(SalesDataTable[[#This Row],[Order Date]])/3,0)</f>
        <v>Q2</v>
      </c>
      <c r="W858" s="3">
        <f>MONTH(SalesDataTable[[#This Row],[Order Date]])</f>
        <v>5</v>
      </c>
      <c r="X858" s="2" t="str">
        <f>TEXT(SalesDataTable[[#This Row],[Order Date]],"mmm")</f>
        <v>May</v>
      </c>
    </row>
    <row r="859" spans="1:24" ht="15.6">
      <c r="A859" s="6">
        <v>2951</v>
      </c>
      <c r="B859" s="7">
        <v>46161</v>
      </c>
      <c r="C859" s="8">
        <f>YEAR(SalesDataTable[[#This Row],[Order Date]])</f>
        <v>2026</v>
      </c>
      <c r="D859" s="9" t="str">
        <f>"Q" &amp;ROUNDUP(MONTH(SalesDataTable[[#This Row],[Order Date]]),0)</f>
        <v>Q5</v>
      </c>
      <c r="E859" s="9">
        <f>MONTH(SalesDataTable[[#This Row],[Order Date]])</f>
        <v>5</v>
      </c>
      <c r="F859" s="8" t="str">
        <f>TEXT(SalesDataTable[[#This Row],[Order Date]],"mmm")</f>
        <v>May</v>
      </c>
      <c r="G859" s="8" t="s">
        <v>0</v>
      </c>
      <c r="H859" s="8" t="s">
        <v>1</v>
      </c>
      <c r="I859" s="8" t="s">
        <v>2</v>
      </c>
      <c r="J859" s="8" t="s">
        <v>16</v>
      </c>
      <c r="K859" s="8" t="s">
        <v>4</v>
      </c>
      <c r="L859" s="8" t="s">
        <v>5</v>
      </c>
      <c r="M859" s="3">
        <v>2</v>
      </c>
      <c r="N859" s="10">
        <v>82.85</v>
      </c>
      <c r="O859" s="11">
        <v>0</v>
      </c>
      <c r="P859" s="10">
        <v>42.53</v>
      </c>
      <c r="Q859" s="10">
        <f t="shared" si="52"/>
        <v>165.7</v>
      </c>
      <c r="R859" s="10">
        <f t="shared" si="53"/>
        <v>85.06</v>
      </c>
      <c r="S859" s="10">
        <f t="shared" si="54"/>
        <v>80.639999999999986</v>
      </c>
      <c r="T859" s="2">
        <f t="shared" si="55"/>
        <v>0.48666264333132164</v>
      </c>
      <c r="U859" s="3">
        <f>YEAR(SalesDataTable[[#This Row],[Order Date]])</f>
        <v>2026</v>
      </c>
      <c r="V859" s="2" t="str">
        <f>"Q"&amp;ROUNDUP(MONTH(SalesDataTable[[#This Row],[Order Date]])/3,0)</f>
        <v>Q2</v>
      </c>
      <c r="W859" s="3">
        <f>MONTH(SalesDataTable[[#This Row],[Order Date]])</f>
        <v>5</v>
      </c>
      <c r="X859" s="2" t="str">
        <f>TEXT(SalesDataTable[[#This Row],[Order Date]],"mmm")</f>
        <v>May</v>
      </c>
    </row>
    <row r="860" spans="1:24" ht="15.6">
      <c r="A860" s="6">
        <v>4328</v>
      </c>
      <c r="B860" s="7">
        <v>46161</v>
      </c>
      <c r="C860" s="8">
        <f>YEAR(SalesDataTable[[#This Row],[Order Date]])</f>
        <v>2026</v>
      </c>
      <c r="D860" s="9" t="str">
        <f>"Q" &amp;ROUNDUP(MONTH(SalesDataTable[[#This Row],[Order Date]]),0)</f>
        <v>Q5</v>
      </c>
      <c r="E860" s="9">
        <f>MONTH(SalesDataTable[[#This Row],[Order Date]])</f>
        <v>5</v>
      </c>
      <c r="F860" s="8" t="str">
        <f>TEXT(SalesDataTable[[#This Row],[Order Date]],"mmm")</f>
        <v>May</v>
      </c>
      <c r="G860" s="8" t="s">
        <v>11</v>
      </c>
      <c r="H860" s="8" t="s">
        <v>25</v>
      </c>
      <c r="I860" s="8" t="s">
        <v>28</v>
      </c>
      <c r="J860" s="8" t="s">
        <v>13</v>
      </c>
      <c r="K860" s="8" t="s">
        <v>9</v>
      </c>
      <c r="L860" s="8" t="s">
        <v>17</v>
      </c>
      <c r="M860" s="3">
        <v>1</v>
      </c>
      <c r="N860" s="10">
        <v>143.52000000000001</v>
      </c>
      <c r="O860" s="11">
        <v>0</v>
      </c>
      <c r="P860" s="10">
        <v>81.040000000000006</v>
      </c>
      <c r="Q860" s="10">
        <f t="shared" si="52"/>
        <v>143.52000000000001</v>
      </c>
      <c r="R860" s="10">
        <f t="shared" si="53"/>
        <v>81.040000000000006</v>
      </c>
      <c r="S860" s="10">
        <f t="shared" si="54"/>
        <v>62.480000000000004</v>
      </c>
      <c r="T860" s="2">
        <f t="shared" si="55"/>
        <v>0.435340022296544</v>
      </c>
      <c r="U860" s="3">
        <f>YEAR(SalesDataTable[[#This Row],[Order Date]])</f>
        <v>2026</v>
      </c>
      <c r="V860" s="2" t="str">
        <f>"Q"&amp;ROUNDUP(MONTH(SalesDataTable[[#This Row],[Order Date]])/3,0)</f>
        <v>Q2</v>
      </c>
      <c r="W860" s="3">
        <f>MONTH(SalesDataTable[[#This Row],[Order Date]])</f>
        <v>5</v>
      </c>
      <c r="X860" s="2" t="str">
        <f>TEXT(SalesDataTable[[#This Row],[Order Date]],"mmm")</f>
        <v>May</v>
      </c>
    </row>
    <row r="861" spans="1:24" ht="15.6">
      <c r="A861" s="6">
        <v>4591</v>
      </c>
      <c r="B861" s="7">
        <v>46161</v>
      </c>
      <c r="C861" s="8">
        <f>YEAR(SalesDataTable[[#This Row],[Order Date]])</f>
        <v>2026</v>
      </c>
      <c r="D861" s="9" t="str">
        <f>"Q" &amp;ROUNDUP(MONTH(SalesDataTable[[#This Row],[Order Date]]),0)</f>
        <v>Q5</v>
      </c>
      <c r="E861" s="9">
        <f>MONTH(SalesDataTable[[#This Row],[Order Date]])</f>
        <v>5</v>
      </c>
      <c r="F861" s="8" t="str">
        <f>TEXT(SalesDataTable[[#This Row],[Order Date]],"mmm")</f>
        <v>May</v>
      </c>
      <c r="G861" s="8" t="s">
        <v>11</v>
      </c>
      <c r="H861" s="8" t="s">
        <v>52</v>
      </c>
      <c r="I861" s="8" t="s">
        <v>19</v>
      </c>
      <c r="J861" s="8" t="s">
        <v>13</v>
      </c>
      <c r="K861" s="8" t="s">
        <v>23</v>
      </c>
      <c r="L861" s="8" t="s">
        <v>29</v>
      </c>
      <c r="M861" s="3">
        <v>1</v>
      </c>
      <c r="N861" s="10">
        <v>192.94</v>
      </c>
      <c r="O861" s="11">
        <v>0</v>
      </c>
      <c r="P861" s="10">
        <v>105.15</v>
      </c>
      <c r="Q861" s="10">
        <f t="shared" si="52"/>
        <v>192.94</v>
      </c>
      <c r="R861" s="10">
        <f t="shared" si="53"/>
        <v>105.15</v>
      </c>
      <c r="S861" s="10">
        <f t="shared" si="54"/>
        <v>87.789999999999992</v>
      </c>
      <c r="T861" s="2">
        <f t="shared" si="55"/>
        <v>0.45501192080439512</v>
      </c>
      <c r="U861" s="3">
        <f>YEAR(SalesDataTable[[#This Row],[Order Date]])</f>
        <v>2026</v>
      </c>
      <c r="V861" s="2" t="str">
        <f>"Q"&amp;ROUNDUP(MONTH(SalesDataTable[[#This Row],[Order Date]])/3,0)</f>
        <v>Q2</v>
      </c>
      <c r="W861" s="3">
        <f>MONTH(SalesDataTable[[#This Row],[Order Date]])</f>
        <v>5</v>
      </c>
      <c r="X861" s="2" t="str">
        <f>TEXT(SalesDataTable[[#This Row],[Order Date]],"mmm")</f>
        <v>May</v>
      </c>
    </row>
    <row r="862" spans="1:24" ht="15.6">
      <c r="A862" s="6">
        <v>280</v>
      </c>
      <c r="B862" s="7">
        <v>46162</v>
      </c>
      <c r="C862" s="8">
        <f>YEAR(SalesDataTable[[#This Row],[Order Date]])</f>
        <v>2026</v>
      </c>
      <c r="D862" s="9" t="str">
        <f>"Q" &amp;ROUNDUP(MONTH(SalesDataTable[[#This Row],[Order Date]]),0)</f>
        <v>Q5</v>
      </c>
      <c r="E862" s="9">
        <f>MONTH(SalesDataTable[[#This Row],[Order Date]])</f>
        <v>5</v>
      </c>
      <c r="F862" s="8" t="str">
        <f>TEXT(SalesDataTable[[#This Row],[Order Date]],"mmm")</f>
        <v>May</v>
      </c>
      <c r="G862" s="8" t="s">
        <v>20</v>
      </c>
      <c r="H862" s="8" t="s">
        <v>33</v>
      </c>
      <c r="I862" s="8" t="s">
        <v>19</v>
      </c>
      <c r="J862" s="8" t="s">
        <v>16</v>
      </c>
      <c r="K862" s="8" t="s">
        <v>14</v>
      </c>
      <c r="L862" s="8" t="s">
        <v>48</v>
      </c>
      <c r="M862" s="3">
        <v>1</v>
      </c>
      <c r="N862" s="10">
        <v>168.56</v>
      </c>
      <c r="O862" s="11">
        <v>0</v>
      </c>
      <c r="P862" s="10">
        <v>85.46</v>
      </c>
      <c r="Q862" s="10">
        <f t="shared" si="52"/>
        <v>168.56</v>
      </c>
      <c r="R862" s="10">
        <f t="shared" si="53"/>
        <v>85.46</v>
      </c>
      <c r="S862" s="10">
        <f t="shared" si="54"/>
        <v>83.100000000000009</v>
      </c>
      <c r="T862" s="2">
        <f t="shared" si="55"/>
        <v>0.49299952539155201</v>
      </c>
      <c r="U862" s="3">
        <f>YEAR(SalesDataTable[[#This Row],[Order Date]])</f>
        <v>2026</v>
      </c>
      <c r="V862" s="2" t="str">
        <f>"Q"&amp;ROUNDUP(MONTH(SalesDataTable[[#This Row],[Order Date]])/3,0)</f>
        <v>Q2</v>
      </c>
      <c r="W862" s="3">
        <f>MONTH(SalesDataTable[[#This Row],[Order Date]])</f>
        <v>5</v>
      </c>
      <c r="X862" s="2" t="str">
        <f>TEXT(SalesDataTable[[#This Row],[Order Date]],"mmm")</f>
        <v>May</v>
      </c>
    </row>
    <row r="863" spans="1:24" ht="15.6">
      <c r="A863" s="6">
        <v>409</v>
      </c>
      <c r="B863" s="7">
        <v>46162</v>
      </c>
      <c r="C863" s="8">
        <f>YEAR(SalesDataTable[[#This Row],[Order Date]])</f>
        <v>2026</v>
      </c>
      <c r="D863" s="9" t="str">
        <f>"Q" &amp;ROUNDUP(MONTH(SalesDataTable[[#This Row],[Order Date]]),0)</f>
        <v>Q5</v>
      </c>
      <c r="E863" s="9">
        <f>MONTH(SalesDataTable[[#This Row],[Order Date]])</f>
        <v>5</v>
      </c>
      <c r="F863" s="8" t="str">
        <f>TEXT(SalesDataTable[[#This Row],[Order Date]],"mmm")</f>
        <v>May</v>
      </c>
      <c r="G863" s="8" t="s">
        <v>0</v>
      </c>
      <c r="H863" s="8" t="s">
        <v>1</v>
      </c>
      <c r="I863" s="8" t="s">
        <v>2</v>
      </c>
      <c r="J863" s="8" t="s">
        <v>13</v>
      </c>
      <c r="K863" s="8" t="s">
        <v>23</v>
      </c>
      <c r="L863" s="8" t="s">
        <v>51</v>
      </c>
      <c r="M863" s="3">
        <v>2</v>
      </c>
      <c r="N863" s="10">
        <v>123.9</v>
      </c>
      <c r="O863" s="11">
        <v>0</v>
      </c>
      <c r="P863" s="10">
        <v>58.95</v>
      </c>
      <c r="Q863" s="10">
        <f t="shared" si="52"/>
        <v>247.8</v>
      </c>
      <c r="R863" s="10">
        <f t="shared" si="53"/>
        <v>117.9</v>
      </c>
      <c r="S863" s="10">
        <f t="shared" si="54"/>
        <v>129.9</v>
      </c>
      <c r="T863" s="2">
        <f t="shared" si="55"/>
        <v>0.52421307506053272</v>
      </c>
      <c r="U863" s="3">
        <f>YEAR(SalesDataTable[[#This Row],[Order Date]])</f>
        <v>2026</v>
      </c>
      <c r="V863" s="2" t="str">
        <f>"Q"&amp;ROUNDUP(MONTH(SalesDataTable[[#This Row],[Order Date]])/3,0)</f>
        <v>Q2</v>
      </c>
      <c r="W863" s="3">
        <f>MONTH(SalesDataTable[[#This Row],[Order Date]])</f>
        <v>5</v>
      </c>
      <c r="X863" s="2" t="str">
        <f>TEXT(SalesDataTable[[#This Row],[Order Date]],"mmm")</f>
        <v>May</v>
      </c>
    </row>
    <row r="864" spans="1:24" ht="15.6">
      <c r="A864" s="6">
        <v>1372</v>
      </c>
      <c r="B864" s="7">
        <v>46162</v>
      </c>
      <c r="C864" s="8">
        <f>YEAR(SalesDataTable[[#This Row],[Order Date]])</f>
        <v>2026</v>
      </c>
      <c r="D864" s="9" t="str">
        <f>"Q" &amp;ROUNDUP(MONTH(SalesDataTable[[#This Row],[Order Date]]),0)</f>
        <v>Q5</v>
      </c>
      <c r="E864" s="9">
        <f>MONTH(SalesDataTable[[#This Row],[Order Date]])</f>
        <v>5</v>
      </c>
      <c r="F864" s="8" t="str">
        <f>TEXT(SalesDataTable[[#This Row],[Order Date]],"mmm")</f>
        <v>May</v>
      </c>
      <c r="G864" s="8" t="s">
        <v>0</v>
      </c>
      <c r="H864" s="8" t="s">
        <v>36</v>
      </c>
      <c r="I864" s="8" t="s">
        <v>2</v>
      </c>
      <c r="J864" s="8" t="s">
        <v>13</v>
      </c>
      <c r="K864" s="8" t="s">
        <v>9</v>
      </c>
      <c r="L864" s="8" t="s">
        <v>17</v>
      </c>
      <c r="M864" s="3">
        <v>2</v>
      </c>
      <c r="N864" s="10">
        <v>140.93</v>
      </c>
      <c r="O864" s="11">
        <v>0</v>
      </c>
      <c r="P864" s="10">
        <v>81.040000000000006</v>
      </c>
      <c r="Q864" s="10">
        <f t="shared" si="52"/>
        <v>281.86</v>
      </c>
      <c r="R864" s="10">
        <f t="shared" si="53"/>
        <v>162.08000000000001</v>
      </c>
      <c r="S864" s="10">
        <f t="shared" si="54"/>
        <v>119.78</v>
      </c>
      <c r="T864" s="2">
        <f t="shared" si="55"/>
        <v>0.42496274746327961</v>
      </c>
      <c r="U864" s="3">
        <f>YEAR(SalesDataTable[[#This Row],[Order Date]])</f>
        <v>2026</v>
      </c>
      <c r="V864" s="2" t="str">
        <f>"Q"&amp;ROUNDUP(MONTH(SalesDataTable[[#This Row],[Order Date]])/3,0)</f>
        <v>Q2</v>
      </c>
      <c r="W864" s="3">
        <f>MONTH(SalesDataTable[[#This Row],[Order Date]])</f>
        <v>5</v>
      </c>
      <c r="X864" s="2" t="str">
        <f>TEXT(SalesDataTable[[#This Row],[Order Date]],"mmm")</f>
        <v>May</v>
      </c>
    </row>
    <row r="865" spans="1:24" ht="15.6">
      <c r="A865" s="6">
        <v>2327</v>
      </c>
      <c r="B865" s="7">
        <v>46162</v>
      </c>
      <c r="C865" s="8">
        <f>YEAR(SalesDataTable[[#This Row],[Order Date]])</f>
        <v>2026</v>
      </c>
      <c r="D865" s="9" t="str">
        <f>"Q" &amp;ROUNDUP(MONTH(SalesDataTable[[#This Row],[Order Date]]),0)</f>
        <v>Q5</v>
      </c>
      <c r="E865" s="9">
        <f>MONTH(SalesDataTable[[#This Row],[Order Date]])</f>
        <v>5</v>
      </c>
      <c r="F865" s="8" t="str">
        <f>TEXT(SalesDataTable[[#This Row],[Order Date]],"mmm")</f>
        <v>May</v>
      </c>
      <c r="G865" s="8" t="s">
        <v>11</v>
      </c>
      <c r="H865" s="8" t="s">
        <v>25</v>
      </c>
      <c r="I865" s="8" t="s">
        <v>19</v>
      </c>
      <c r="J865" s="8" t="s">
        <v>3</v>
      </c>
      <c r="K865" s="8" t="s">
        <v>9</v>
      </c>
      <c r="L865" s="8" t="s">
        <v>46</v>
      </c>
      <c r="M865" s="3">
        <v>1</v>
      </c>
      <c r="N865" s="10">
        <v>73.150000000000006</v>
      </c>
      <c r="O865" s="11">
        <v>0</v>
      </c>
      <c r="P865" s="10">
        <v>32.950000000000003</v>
      </c>
      <c r="Q865" s="10">
        <f t="shared" si="52"/>
        <v>73.150000000000006</v>
      </c>
      <c r="R865" s="10">
        <f t="shared" si="53"/>
        <v>32.950000000000003</v>
      </c>
      <c r="S865" s="10">
        <f t="shared" si="54"/>
        <v>40.200000000000003</v>
      </c>
      <c r="T865" s="2">
        <f t="shared" si="55"/>
        <v>0.54955570745044424</v>
      </c>
      <c r="U865" s="3">
        <f>YEAR(SalesDataTable[[#This Row],[Order Date]])</f>
        <v>2026</v>
      </c>
      <c r="V865" s="2" t="str">
        <f>"Q"&amp;ROUNDUP(MONTH(SalesDataTable[[#This Row],[Order Date]])/3,0)</f>
        <v>Q2</v>
      </c>
      <c r="W865" s="3">
        <f>MONTH(SalesDataTable[[#This Row],[Order Date]])</f>
        <v>5</v>
      </c>
      <c r="X865" s="2" t="str">
        <f>TEXT(SalesDataTable[[#This Row],[Order Date]],"mmm")</f>
        <v>May</v>
      </c>
    </row>
    <row r="866" spans="1:24" ht="15.6">
      <c r="A866" s="6">
        <v>2703</v>
      </c>
      <c r="B866" s="7">
        <v>46162</v>
      </c>
      <c r="C866" s="8">
        <f>YEAR(SalesDataTable[[#This Row],[Order Date]])</f>
        <v>2026</v>
      </c>
      <c r="D866" s="9" t="str">
        <f>"Q" &amp;ROUNDUP(MONTH(SalesDataTable[[#This Row],[Order Date]]),0)</f>
        <v>Q5</v>
      </c>
      <c r="E866" s="9">
        <f>MONTH(SalesDataTable[[#This Row],[Order Date]])</f>
        <v>5</v>
      </c>
      <c r="F866" s="8" t="str">
        <f>TEXT(SalesDataTable[[#This Row],[Order Date]],"mmm")</f>
        <v>May</v>
      </c>
      <c r="G866" s="8" t="s">
        <v>20</v>
      </c>
      <c r="H866" s="8" t="s">
        <v>33</v>
      </c>
      <c r="I866" s="8" t="s">
        <v>19</v>
      </c>
      <c r="J866" s="8" t="s">
        <v>16</v>
      </c>
      <c r="K866" s="8" t="s">
        <v>23</v>
      </c>
      <c r="L866" s="8" t="s">
        <v>29</v>
      </c>
      <c r="M866" s="3">
        <v>2</v>
      </c>
      <c r="N866" s="10">
        <v>197.35</v>
      </c>
      <c r="O866" s="11">
        <v>0.05</v>
      </c>
      <c r="P866" s="10">
        <v>102.63</v>
      </c>
      <c r="Q866" s="10">
        <f t="shared" si="52"/>
        <v>374.96499999999997</v>
      </c>
      <c r="R866" s="10">
        <f t="shared" si="53"/>
        <v>205.26</v>
      </c>
      <c r="S866" s="10">
        <f t="shared" si="54"/>
        <v>169.70499999999998</v>
      </c>
      <c r="T866" s="2">
        <f t="shared" si="55"/>
        <v>0.45258890829810783</v>
      </c>
      <c r="U866" s="3">
        <f>YEAR(SalesDataTable[[#This Row],[Order Date]])</f>
        <v>2026</v>
      </c>
      <c r="V866" s="2" t="str">
        <f>"Q"&amp;ROUNDUP(MONTH(SalesDataTable[[#This Row],[Order Date]])/3,0)</f>
        <v>Q2</v>
      </c>
      <c r="W866" s="3">
        <f>MONTH(SalesDataTable[[#This Row],[Order Date]])</f>
        <v>5</v>
      </c>
      <c r="X866" s="2" t="str">
        <f>TEXT(SalesDataTable[[#This Row],[Order Date]],"mmm")</f>
        <v>May</v>
      </c>
    </row>
    <row r="867" spans="1:24" ht="15.6">
      <c r="A867" s="6">
        <v>2776</v>
      </c>
      <c r="B867" s="7">
        <v>46162</v>
      </c>
      <c r="C867" s="8">
        <f>YEAR(SalesDataTable[[#This Row],[Order Date]])</f>
        <v>2026</v>
      </c>
      <c r="D867" s="9" t="str">
        <f>"Q" &amp;ROUNDUP(MONTH(SalesDataTable[[#This Row],[Order Date]]),0)</f>
        <v>Q5</v>
      </c>
      <c r="E867" s="9">
        <f>MONTH(SalesDataTable[[#This Row],[Order Date]])</f>
        <v>5</v>
      </c>
      <c r="F867" s="8" t="str">
        <f>TEXT(SalesDataTable[[#This Row],[Order Date]],"mmm")</f>
        <v>May</v>
      </c>
      <c r="G867" s="8" t="s">
        <v>20</v>
      </c>
      <c r="H867" s="8" t="s">
        <v>21</v>
      </c>
      <c r="I867" s="8" t="s">
        <v>2</v>
      </c>
      <c r="J867" s="8" t="s">
        <v>16</v>
      </c>
      <c r="K867" s="8" t="s">
        <v>14</v>
      </c>
      <c r="L867" s="8" t="s">
        <v>15</v>
      </c>
      <c r="M867" s="3">
        <v>3</v>
      </c>
      <c r="N867" s="10">
        <v>36.74</v>
      </c>
      <c r="O867" s="11">
        <v>0.05</v>
      </c>
      <c r="P867" s="10">
        <v>13.97</v>
      </c>
      <c r="Q867" s="10">
        <f t="shared" si="52"/>
        <v>104.70899999999999</v>
      </c>
      <c r="R867" s="10">
        <f t="shared" si="53"/>
        <v>41.910000000000004</v>
      </c>
      <c r="S867" s="10">
        <f t="shared" si="54"/>
        <v>62.798999999999985</v>
      </c>
      <c r="T867" s="2">
        <f t="shared" si="55"/>
        <v>0.59974787267570118</v>
      </c>
      <c r="U867" s="3">
        <f>YEAR(SalesDataTable[[#This Row],[Order Date]])</f>
        <v>2026</v>
      </c>
      <c r="V867" s="2" t="str">
        <f>"Q"&amp;ROUNDUP(MONTH(SalesDataTable[[#This Row],[Order Date]])/3,0)</f>
        <v>Q2</v>
      </c>
      <c r="W867" s="3">
        <f>MONTH(SalesDataTable[[#This Row],[Order Date]])</f>
        <v>5</v>
      </c>
      <c r="X867" s="2" t="str">
        <f>TEXT(SalesDataTable[[#This Row],[Order Date]],"mmm")</f>
        <v>May</v>
      </c>
    </row>
    <row r="868" spans="1:24" ht="15.6">
      <c r="A868" s="6">
        <v>3411</v>
      </c>
      <c r="B868" s="7">
        <v>46162</v>
      </c>
      <c r="C868" s="8">
        <f>YEAR(SalesDataTable[[#This Row],[Order Date]])</f>
        <v>2026</v>
      </c>
      <c r="D868" s="9" t="str">
        <f>"Q" &amp;ROUNDUP(MONTH(SalesDataTable[[#This Row],[Order Date]]),0)</f>
        <v>Q5</v>
      </c>
      <c r="E868" s="9">
        <f>MONTH(SalesDataTable[[#This Row],[Order Date]])</f>
        <v>5</v>
      </c>
      <c r="F868" s="8" t="str">
        <f>TEXT(SalesDataTable[[#This Row],[Order Date]],"mmm")</f>
        <v>May</v>
      </c>
      <c r="G868" s="8" t="s">
        <v>6</v>
      </c>
      <c r="H868" s="8" t="s">
        <v>41</v>
      </c>
      <c r="I868" s="8" t="s">
        <v>2</v>
      </c>
      <c r="J868" s="8" t="s">
        <v>3</v>
      </c>
      <c r="K868" s="8" t="s">
        <v>9</v>
      </c>
      <c r="L868" s="8" t="s">
        <v>37</v>
      </c>
      <c r="M868" s="3">
        <v>2</v>
      </c>
      <c r="N868" s="10">
        <v>151.35</v>
      </c>
      <c r="O868" s="11">
        <v>0.05</v>
      </c>
      <c r="P868" s="10">
        <v>77.150000000000006</v>
      </c>
      <c r="Q868" s="10">
        <f t="shared" si="52"/>
        <v>287.565</v>
      </c>
      <c r="R868" s="10">
        <f t="shared" si="53"/>
        <v>154.30000000000001</v>
      </c>
      <c r="S868" s="10">
        <f t="shared" si="54"/>
        <v>133.26499999999999</v>
      </c>
      <c r="T868" s="2">
        <f t="shared" si="55"/>
        <v>0.46342566028550064</v>
      </c>
      <c r="U868" s="3">
        <f>YEAR(SalesDataTable[[#This Row],[Order Date]])</f>
        <v>2026</v>
      </c>
      <c r="V868" s="2" t="str">
        <f>"Q"&amp;ROUNDUP(MONTH(SalesDataTable[[#This Row],[Order Date]])/3,0)</f>
        <v>Q2</v>
      </c>
      <c r="W868" s="3">
        <f>MONTH(SalesDataTable[[#This Row],[Order Date]])</f>
        <v>5</v>
      </c>
      <c r="X868" s="2" t="str">
        <f>TEXT(SalesDataTable[[#This Row],[Order Date]],"mmm")</f>
        <v>May</v>
      </c>
    </row>
    <row r="869" spans="1:24" ht="15.6">
      <c r="A869" s="6">
        <v>3841</v>
      </c>
      <c r="B869" s="7">
        <v>46162</v>
      </c>
      <c r="C869" s="8">
        <f>YEAR(SalesDataTable[[#This Row],[Order Date]])</f>
        <v>2026</v>
      </c>
      <c r="D869" s="9" t="str">
        <f>"Q" &amp;ROUNDUP(MONTH(SalesDataTable[[#This Row],[Order Date]]),0)</f>
        <v>Q5</v>
      </c>
      <c r="E869" s="9">
        <f>MONTH(SalesDataTable[[#This Row],[Order Date]])</f>
        <v>5</v>
      </c>
      <c r="F869" s="8" t="str">
        <f>TEXT(SalesDataTable[[#This Row],[Order Date]],"mmm")</f>
        <v>May</v>
      </c>
      <c r="G869" s="8" t="s">
        <v>0</v>
      </c>
      <c r="H869" s="8" t="s">
        <v>50</v>
      </c>
      <c r="I869" s="8" t="s">
        <v>19</v>
      </c>
      <c r="J869" s="8" t="s">
        <v>13</v>
      </c>
      <c r="K869" s="8" t="s">
        <v>4</v>
      </c>
      <c r="L869" s="8" t="s">
        <v>22</v>
      </c>
      <c r="M869" s="3">
        <v>2</v>
      </c>
      <c r="N869" s="10">
        <v>50.09</v>
      </c>
      <c r="O869" s="11">
        <v>0.05</v>
      </c>
      <c r="P869" s="10">
        <v>23.16</v>
      </c>
      <c r="Q869" s="10">
        <f t="shared" si="52"/>
        <v>95.171000000000006</v>
      </c>
      <c r="R869" s="10">
        <f t="shared" si="53"/>
        <v>46.32</v>
      </c>
      <c r="S869" s="10">
        <f t="shared" si="54"/>
        <v>48.851000000000006</v>
      </c>
      <c r="T869" s="2">
        <f t="shared" si="55"/>
        <v>0.51329711781950382</v>
      </c>
      <c r="U869" s="3">
        <f>YEAR(SalesDataTable[[#This Row],[Order Date]])</f>
        <v>2026</v>
      </c>
      <c r="V869" s="2" t="str">
        <f>"Q"&amp;ROUNDUP(MONTH(SalesDataTable[[#This Row],[Order Date]])/3,0)</f>
        <v>Q2</v>
      </c>
      <c r="W869" s="3">
        <f>MONTH(SalesDataTable[[#This Row],[Order Date]])</f>
        <v>5</v>
      </c>
      <c r="X869" s="2" t="str">
        <f>TEXT(SalesDataTable[[#This Row],[Order Date]],"mmm")</f>
        <v>May</v>
      </c>
    </row>
    <row r="870" spans="1:24" ht="15.6">
      <c r="A870" s="6">
        <v>5121</v>
      </c>
      <c r="B870" s="7">
        <v>46162</v>
      </c>
      <c r="C870" s="8">
        <f>YEAR(SalesDataTable[[#This Row],[Order Date]])</f>
        <v>2026</v>
      </c>
      <c r="D870" s="9" t="str">
        <f>"Q" &amp;ROUNDUP(MONTH(SalesDataTable[[#This Row],[Order Date]]),0)</f>
        <v>Q5</v>
      </c>
      <c r="E870" s="9">
        <f>MONTH(SalesDataTable[[#This Row],[Order Date]])</f>
        <v>5</v>
      </c>
      <c r="F870" s="8" t="str">
        <f>TEXT(SalesDataTable[[#This Row],[Order Date]],"mmm")</f>
        <v>May</v>
      </c>
      <c r="G870" s="8" t="s">
        <v>0</v>
      </c>
      <c r="H870" s="8" t="s">
        <v>36</v>
      </c>
      <c r="I870" s="8" t="s">
        <v>2</v>
      </c>
      <c r="J870" s="8" t="s">
        <v>13</v>
      </c>
      <c r="K870" s="8" t="s">
        <v>34</v>
      </c>
      <c r="L870" s="8" t="s">
        <v>38</v>
      </c>
      <c r="M870" s="3">
        <v>2</v>
      </c>
      <c r="N870" s="10">
        <v>121.96</v>
      </c>
      <c r="O870" s="11">
        <v>0.05</v>
      </c>
      <c r="P870" s="10">
        <v>71.2</v>
      </c>
      <c r="Q870" s="10">
        <f t="shared" si="52"/>
        <v>231.72399999999999</v>
      </c>
      <c r="R870" s="10">
        <f t="shared" si="53"/>
        <v>142.4</v>
      </c>
      <c r="S870" s="10">
        <f t="shared" si="54"/>
        <v>89.323999999999984</v>
      </c>
      <c r="T870" s="2">
        <f t="shared" si="55"/>
        <v>0.38547582468799085</v>
      </c>
      <c r="U870" s="3">
        <f>YEAR(SalesDataTable[[#This Row],[Order Date]])</f>
        <v>2026</v>
      </c>
      <c r="V870" s="2" t="str">
        <f>"Q"&amp;ROUNDUP(MONTH(SalesDataTable[[#This Row],[Order Date]])/3,0)</f>
        <v>Q2</v>
      </c>
      <c r="W870" s="3">
        <f>MONTH(SalesDataTable[[#This Row],[Order Date]])</f>
        <v>5</v>
      </c>
      <c r="X870" s="2" t="str">
        <f>TEXT(SalesDataTable[[#This Row],[Order Date]],"mmm")</f>
        <v>May</v>
      </c>
    </row>
    <row r="871" spans="1:24" ht="15.6">
      <c r="A871" s="6">
        <v>53</v>
      </c>
      <c r="B871" s="7">
        <v>46163</v>
      </c>
      <c r="C871" s="8">
        <f>YEAR(SalesDataTable[[#This Row],[Order Date]])</f>
        <v>2026</v>
      </c>
      <c r="D871" s="9" t="str">
        <f>"Q" &amp;ROUNDUP(MONTH(SalesDataTable[[#This Row],[Order Date]]),0)</f>
        <v>Q5</v>
      </c>
      <c r="E871" s="9">
        <f>MONTH(SalesDataTable[[#This Row],[Order Date]])</f>
        <v>5</v>
      </c>
      <c r="F871" s="8" t="str">
        <f>TEXT(SalesDataTable[[#This Row],[Order Date]],"mmm")</f>
        <v>May</v>
      </c>
      <c r="G871" s="8" t="s">
        <v>20</v>
      </c>
      <c r="H871" s="8" t="s">
        <v>47</v>
      </c>
      <c r="I871" s="8" t="s">
        <v>2</v>
      </c>
      <c r="J871" s="8" t="s">
        <v>16</v>
      </c>
      <c r="K871" s="8" t="s">
        <v>14</v>
      </c>
      <c r="L871" s="8" t="s">
        <v>44</v>
      </c>
      <c r="M871" s="3">
        <v>1</v>
      </c>
      <c r="N871" s="10">
        <v>134.28</v>
      </c>
      <c r="O871" s="11">
        <v>0.05</v>
      </c>
      <c r="P871" s="10">
        <v>65.44</v>
      </c>
      <c r="Q871" s="10">
        <f t="shared" si="52"/>
        <v>127.56599999999999</v>
      </c>
      <c r="R871" s="10">
        <f t="shared" si="53"/>
        <v>65.44</v>
      </c>
      <c r="S871" s="10">
        <f t="shared" si="54"/>
        <v>62.125999999999991</v>
      </c>
      <c r="T871" s="2">
        <f t="shared" si="55"/>
        <v>0.487010645469796</v>
      </c>
      <c r="U871" s="3">
        <f>YEAR(SalesDataTable[[#This Row],[Order Date]])</f>
        <v>2026</v>
      </c>
      <c r="V871" s="2" t="str">
        <f>"Q"&amp;ROUNDUP(MONTH(SalesDataTable[[#This Row],[Order Date]])/3,0)</f>
        <v>Q2</v>
      </c>
      <c r="W871" s="3">
        <f>MONTH(SalesDataTable[[#This Row],[Order Date]])</f>
        <v>5</v>
      </c>
      <c r="X871" s="2" t="str">
        <f>TEXT(SalesDataTable[[#This Row],[Order Date]],"mmm")</f>
        <v>May</v>
      </c>
    </row>
    <row r="872" spans="1:24" ht="15.6">
      <c r="A872" s="6">
        <v>127</v>
      </c>
      <c r="B872" s="7">
        <v>46163</v>
      </c>
      <c r="C872" s="8">
        <f>YEAR(SalesDataTable[[#This Row],[Order Date]])</f>
        <v>2026</v>
      </c>
      <c r="D872" s="9" t="str">
        <f>"Q" &amp;ROUNDUP(MONTH(SalesDataTable[[#This Row],[Order Date]]),0)</f>
        <v>Q5</v>
      </c>
      <c r="E872" s="9">
        <f>MONTH(SalesDataTable[[#This Row],[Order Date]])</f>
        <v>5</v>
      </c>
      <c r="F872" s="8" t="str">
        <f>TEXT(SalesDataTable[[#This Row],[Order Date]],"mmm")</f>
        <v>May</v>
      </c>
      <c r="G872" s="8" t="s">
        <v>20</v>
      </c>
      <c r="H872" s="8" t="s">
        <v>31</v>
      </c>
      <c r="I872" s="8" t="s">
        <v>2</v>
      </c>
      <c r="J872" s="8" t="s">
        <v>16</v>
      </c>
      <c r="K872" s="8" t="s">
        <v>4</v>
      </c>
      <c r="L872" s="8" t="s">
        <v>30</v>
      </c>
      <c r="M872" s="3">
        <v>3</v>
      </c>
      <c r="N872" s="10">
        <v>100.48</v>
      </c>
      <c r="O872" s="11">
        <v>0.05</v>
      </c>
      <c r="P872" s="10">
        <v>50.68</v>
      </c>
      <c r="Q872" s="10">
        <f t="shared" si="52"/>
        <v>286.36799999999999</v>
      </c>
      <c r="R872" s="10">
        <f t="shared" si="53"/>
        <v>152.04</v>
      </c>
      <c r="S872" s="10">
        <f t="shared" si="54"/>
        <v>134.328</v>
      </c>
      <c r="T872" s="2">
        <f t="shared" si="55"/>
        <v>0.46907475695608447</v>
      </c>
      <c r="U872" s="3">
        <f>YEAR(SalesDataTable[[#This Row],[Order Date]])</f>
        <v>2026</v>
      </c>
      <c r="V872" s="2" t="str">
        <f>"Q"&amp;ROUNDUP(MONTH(SalesDataTable[[#This Row],[Order Date]])/3,0)</f>
        <v>Q2</v>
      </c>
      <c r="W872" s="3">
        <f>MONTH(SalesDataTable[[#This Row],[Order Date]])</f>
        <v>5</v>
      </c>
      <c r="X872" s="2" t="str">
        <f>TEXT(SalesDataTable[[#This Row],[Order Date]],"mmm")</f>
        <v>May</v>
      </c>
    </row>
    <row r="873" spans="1:24" ht="15.6">
      <c r="A873" s="6">
        <v>1092</v>
      </c>
      <c r="B873" s="7">
        <v>46163</v>
      </c>
      <c r="C873" s="8">
        <f>YEAR(SalesDataTable[[#This Row],[Order Date]])</f>
        <v>2026</v>
      </c>
      <c r="D873" s="9" t="str">
        <f>"Q" &amp;ROUNDUP(MONTH(SalesDataTable[[#This Row],[Order Date]]),0)</f>
        <v>Q5</v>
      </c>
      <c r="E873" s="9">
        <f>MONTH(SalesDataTable[[#This Row],[Order Date]])</f>
        <v>5</v>
      </c>
      <c r="F873" s="8" t="str">
        <f>TEXT(SalesDataTable[[#This Row],[Order Date]],"mmm")</f>
        <v>May</v>
      </c>
      <c r="G873" s="8" t="s">
        <v>20</v>
      </c>
      <c r="H873" s="8" t="s">
        <v>33</v>
      </c>
      <c r="I873" s="8" t="s">
        <v>2</v>
      </c>
      <c r="J873" s="8" t="s">
        <v>13</v>
      </c>
      <c r="K873" s="8" t="s">
        <v>34</v>
      </c>
      <c r="L873" s="8" t="s">
        <v>42</v>
      </c>
      <c r="M873" s="3">
        <v>3</v>
      </c>
      <c r="N873" s="10">
        <v>36.229999999999997</v>
      </c>
      <c r="O873" s="11">
        <v>0</v>
      </c>
      <c r="P873" s="10">
        <v>13.55</v>
      </c>
      <c r="Q873" s="10">
        <f t="shared" si="52"/>
        <v>108.69</v>
      </c>
      <c r="R873" s="10">
        <f t="shared" si="53"/>
        <v>40.650000000000006</v>
      </c>
      <c r="S873" s="10">
        <f t="shared" si="54"/>
        <v>68.039999999999992</v>
      </c>
      <c r="T873" s="2">
        <f t="shared" si="55"/>
        <v>0.62600055202870541</v>
      </c>
      <c r="U873" s="3">
        <f>YEAR(SalesDataTable[[#This Row],[Order Date]])</f>
        <v>2026</v>
      </c>
      <c r="V873" s="2" t="str">
        <f>"Q"&amp;ROUNDUP(MONTH(SalesDataTable[[#This Row],[Order Date]])/3,0)</f>
        <v>Q2</v>
      </c>
      <c r="W873" s="3">
        <f>MONTH(SalesDataTable[[#This Row],[Order Date]])</f>
        <v>5</v>
      </c>
      <c r="X873" s="2" t="str">
        <f>TEXT(SalesDataTable[[#This Row],[Order Date]],"mmm")</f>
        <v>May</v>
      </c>
    </row>
    <row r="874" spans="1:24" ht="15.6">
      <c r="A874" s="6">
        <v>1213</v>
      </c>
      <c r="B874" s="7">
        <v>46163</v>
      </c>
      <c r="C874" s="8">
        <f>YEAR(SalesDataTable[[#This Row],[Order Date]])</f>
        <v>2026</v>
      </c>
      <c r="D874" s="9" t="str">
        <f>"Q" &amp;ROUNDUP(MONTH(SalesDataTable[[#This Row],[Order Date]]),0)</f>
        <v>Q5</v>
      </c>
      <c r="E874" s="9">
        <f>MONTH(SalesDataTable[[#This Row],[Order Date]])</f>
        <v>5</v>
      </c>
      <c r="F874" s="8" t="str">
        <f>TEXT(SalesDataTable[[#This Row],[Order Date]],"mmm")</f>
        <v>May</v>
      </c>
      <c r="G874" s="8" t="s">
        <v>11</v>
      </c>
      <c r="H874" s="8" t="s">
        <v>12</v>
      </c>
      <c r="I874" s="8" t="s">
        <v>28</v>
      </c>
      <c r="J874" s="8" t="s">
        <v>3</v>
      </c>
      <c r="K874" s="8" t="s">
        <v>23</v>
      </c>
      <c r="L874" s="8" t="s">
        <v>51</v>
      </c>
      <c r="M874" s="3">
        <v>3</v>
      </c>
      <c r="N874" s="10">
        <v>120.61</v>
      </c>
      <c r="O874" s="11">
        <v>0</v>
      </c>
      <c r="P874" s="10">
        <v>60.17</v>
      </c>
      <c r="Q874" s="10">
        <f t="shared" si="52"/>
        <v>361.83</v>
      </c>
      <c r="R874" s="10">
        <f t="shared" si="53"/>
        <v>180.51</v>
      </c>
      <c r="S874" s="10">
        <f t="shared" si="54"/>
        <v>181.32</v>
      </c>
      <c r="T874" s="2">
        <f t="shared" si="55"/>
        <v>0.50111931017328581</v>
      </c>
      <c r="U874" s="3">
        <f>YEAR(SalesDataTable[[#This Row],[Order Date]])</f>
        <v>2026</v>
      </c>
      <c r="V874" s="2" t="str">
        <f>"Q"&amp;ROUNDUP(MONTH(SalesDataTable[[#This Row],[Order Date]])/3,0)</f>
        <v>Q2</v>
      </c>
      <c r="W874" s="3">
        <f>MONTH(SalesDataTable[[#This Row],[Order Date]])</f>
        <v>5</v>
      </c>
      <c r="X874" s="2" t="str">
        <f>TEXT(SalesDataTable[[#This Row],[Order Date]],"mmm")</f>
        <v>May</v>
      </c>
    </row>
    <row r="875" spans="1:24" ht="15.6">
      <c r="A875" s="6">
        <v>1849</v>
      </c>
      <c r="B875" s="7">
        <v>46163</v>
      </c>
      <c r="C875" s="8">
        <f>YEAR(SalesDataTable[[#This Row],[Order Date]])</f>
        <v>2026</v>
      </c>
      <c r="D875" s="9" t="str">
        <f>"Q" &amp;ROUNDUP(MONTH(SalesDataTable[[#This Row],[Order Date]]),0)</f>
        <v>Q5</v>
      </c>
      <c r="E875" s="9">
        <f>MONTH(SalesDataTable[[#This Row],[Order Date]])</f>
        <v>5</v>
      </c>
      <c r="F875" s="8" t="str">
        <f>TEXT(SalesDataTable[[#This Row],[Order Date]],"mmm")</f>
        <v>May</v>
      </c>
      <c r="G875" s="8" t="s">
        <v>11</v>
      </c>
      <c r="H875" s="8" t="s">
        <v>25</v>
      </c>
      <c r="I875" s="8" t="s">
        <v>28</v>
      </c>
      <c r="J875" s="8" t="s">
        <v>3</v>
      </c>
      <c r="K875" s="8" t="s">
        <v>14</v>
      </c>
      <c r="L875" s="8" t="s">
        <v>32</v>
      </c>
      <c r="M875" s="3">
        <v>3</v>
      </c>
      <c r="N875" s="10">
        <v>46.46</v>
      </c>
      <c r="O875" s="11">
        <v>0</v>
      </c>
      <c r="P875" s="10">
        <v>18.71</v>
      </c>
      <c r="Q875" s="10">
        <f t="shared" si="52"/>
        <v>139.38</v>
      </c>
      <c r="R875" s="10">
        <f t="shared" si="53"/>
        <v>56.13</v>
      </c>
      <c r="S875" s="10">
        <f t="shared" si="54"/>
        <v>83.25</v>
      </c>
      <c r="T875" s="2">
        <f t="shared" si="55"/>
        <v>0.59728798966853214</v>
      </c>
      <c r="U875" s="3">
        <f>YEAR(SalesDataTable[[#This Row],[Order Date]])</f>
        <v>2026</v>
      </c>
      <c r="V875" s="2" t="str">
        <f>"Q"&amp;ROUNDUP(MONTH(SalesDataTable[[#This Row],[Order Date]])/3,0)</f>
        <v>Q2</v>
      </c>
      <c r="W875" s="3">
        <f>MONTH(SalesDataTable[[#This Row],[Order Date]])</f>
        <v>5</v>
      </c>
      <c r="X875" s="2" t="str">
        <f>TEXT(SalesDataTable[[#This Row],[Order Date]],"mmm")</f>
        <v>May</v>
      </c>
    </row>
    <row r="876" spans="1:24" ht="15.6">
      <c r="A876" s="6">
        <v>2395</v>
      </c>
      <c r="B876" s="7">
        <v>46163</v>
      </c>
      <c r="C876" s="8">
        <f>YEAR(SalesDataTable[[#This Row],[Order Date]])</f>
        <v>2026</v>
      </c>
      <c r="D876" s="9" t="str">
        <f>"Q" &amp;ROUNDUP(MONTH(SalesDataTable[[#This Row],[Order Date]]),0)</f>
        <v>Q5</v>
      </c>
      <c r="E876" s="9">
        <f>MONTH(SalesDataTable[[#This Row],[Order Date]])</f>
        <v>5</v>
      </c>
      <c r="F876" s="8" t="str">
        <f>TEXT(SalesDataTable[[#This Row],[Order Date]],"mmm")</f>
        <v>May</v>
      </c>
      <c r="G876" s="8" t="s">
        <v>6</v>
      </c>
      <c r="H876" s="8" t="s">
        <v>43</v>
      </c>
      <c r="I876" s="8" t="s">
        <v>2</v>
      </c>
      <c r="J876" s="8" t="s">
        <v>16</v>
      </c>
      <c r="K876" s="8" t="s">
        <v>34</v>
      </c>
      <c r="L876" s="8" t="s">
        <v>42</v>
      </c>
      <c r="M876" s="3">
        <v>1</v>
      </c>
      <c r="N876" s="10">
        <v>36.9</v>
      </c>
      <c r="O876" s="11">
        <v>0.05</v>
      </c>
      <c r="P876" s="10">
        <v>13.89</v>
      </c>
      <c r="Q876" s="10">
        <f t="shared" si="52"/>
        <v>35.055</v>
      </c>
      <c r="R876" s="10">
        <f t="shared" si="53"/>
        <v>13.89</v>
      </c>
      <c r="S876" s="10">
        <f t="shared" si="54"/>
        <v>21.164999999999999</v>
      </c>
      <c r="T876" s="2">
        <f t="shared" si="55"/>
        <v>0.60376551133932388</v>
      </c>
      <c r="U876" s="3">
        <f>YEAR(SalesDataTable[[#This Row],[Order Date]])</f>
        <v>2026</v>
      </c>
      <c r="V876" s="2" t="str">
        <f>"Q"&amp;ROUNDUP(MONTH(SalesDataTable[[#This Row],[Order Date]])/3,0)</f>
        <v>Q2</v>
      </c>
      <c r="W876" s="3">
        <f>MONTH(SalesDataTable[[#This Row],[Order Date]])</f>
        <v>5</v>
      </c>
      <c r="X876" s="2" t="str">
        <f>TEXT(SalesDataTable[[#This Row],[Order Date]],"mmm")</f>
        <v>May</v>
      </c>
    </row>
    <row r="877" spans="1:24" ht="15.6">
      <c r="A877" s="6">
        <v>4166</v>
      </c>
      <c r="B877" s="7">
        <v>46163</v>
      </c>
      <c r="C877" s="8">
        <f>YEAR(SalesDataTable[[#This Row],[Order Date]])</f>
        <v>2026</v>
      </c>
      <c r="D877" s="9" t="str">
        <f>"Q" &amp;ROUNDUP(MONTH(SalesDataTable[[#This Row],[Order Date]]),0)</f>
        <v>Q5</v>
      </c>
      <c r="E877" s="9">
        <f>MONTH(SalesDataTable[[#This Row],[Order Date]])</f>
        <v>5</v>
      </c>
      <c r="F877" s="8" t="str">
        <f>TEXT(SalesDataTable[[#This Row],[Order Date]],"mmm")</f>
        <v>May</v>
      </c>
      <c r="G877" s="8" t="s">
        <v>11</v>
      </c>
      <c r="H877" s="8" t="s">
        <v>18</v>
      </c>
      <c r="I877" s="8" t="s">
        <v>2</v>
      </c>
      <c r="J877" s="8" t="s">
        <v>13</v>
      </c>
      <c r="K877" s="8" t="s">
        <v>34</v>
      </c>
      <c r="L877" s="8" t="s">
        <v>35</v>
      </c>
      <c r="M877" s="3">
        <v>6</v>
      </c>
      <c r="N877" s="10">
        <v>40.61</v>
      </c>
      <c r="O877" s="11">
        <v>0.05</v>
      </c>
      <c r="P877" s="10">
        <v>15.14</v>
      </c>
      <c r="Q877" s="10">
        <f t="shared" si="52"/>
        <v>231.47699999999998</v>
      </c>
      <c r="R877" s="10">
        <f t="shared" si="53"/>
        <v>90.84</v>
      </c>
      <c r="S877" s="10">
        <f t="shared" si="54"/>
        <v>140.63699999999997</v>
      </c>
      <c r="T877" s="2">
        <f t="shared" si="55"/>
        <v>0.607563602431343</v>
      </c>
      <c r="U877" s="3">
        <f>YEAR(SalesDataTable[[#This Row],[Order Date]])</f>
        <v>2026</v>
      </c>
      <c r="V877" s="2" t="str">
        <f>"Q"&amp;ROUNDUP(MONTH(SalesDataTable[[#This Row],[Order Date]])/3,0)</f>
        <v>Q2</v>
      </c>
      <c r="W877" s="3">
        <f>MONTH(SalesDataTable[[#This Row],[Order Date]])</f>
        <v>5</v>
      </c>
      <c r="X877" s="2" t="str">
        <f>TEXT(SalesDataTable[[#This Row],[Order Date]],"mmm")</f>
        <v>May</v>
      </c>
    </row>
    <row r="878" spans="1:24" ht="15.6">
      <c r="A878" s="6">
        <v>1004</v>
      </c>
      <c r="B878" s="7">
        <v>46164</v>
      </c>
      <c r="C878" s="8">
        <f>YEAR(SalesDataTable[[#This Row],[Order Date]])</f>
        <v>2026</v>
      </c>
      <c r="D878" s="9" t="str">
        <f>"Q" &amp;ROUNDUP(MONTH(SalesDataTable[[#This Row],[Order Date]]),0)</f>
        <v>Q5</v>
      </c>
      <c r="E878" s="9">
        <f>MONTH(SalesDataTable[[#This Row],[Order Date]])</f>
        <v>5</v>
      </c>
      <c r="F878" s="8" t="str">
        <f>TEXT(SalesDataTable[[#This Row],[Order Date]],"mmm")</f>
        <v>May</v>
      </c>
      <c r="G878" s="8" t="s">
        <v>20</v>
      </c>
      <c r="H878" s="8" t="s">
        <v>47</v>
      </c>
      <c r="I878" s="8" t="s">
        <v>2</v>
      </c>
      <c r="J878" s="8" t="s">
        <v>16</v>
      </c>
      <c r="K878" s="8" t="s">
        <v>14</v>
      </c>
      <c r="L878" s="8" t="s">
        <v>15</v>
      </c>
      <c r="M878" s="3">
        <v>2</v>
      </c>
      <c r="N878" s="10">
        <v>36.86</v>
      </c>
      <c r="O878" s="11">
        <v>0.05</v>
      </c>
      <c r="P878" s="10">
        <v>13.85</v>
      </c>
      <c r="Q878" s="10">
        <f t="shared" si="52"/>
        <v>70.033999999999992</v>
      </c>
      <c r="R878" s="10">
        <f t="shared" si="53"/>
        <v>27.7</v>
      </c>
      <c r="S878" s="10">
        <f t="shared" si="54"/>
        <v>42.333999999999989</v>
      </c>
      <c r="T878" s="2">
        <f t="shared" si="55"/>
        <v>0.60447782505640113</v>
      </c>
      <c r="U878" s="3">
        <f>YEAR(SalesDataTable[[#This Row],[Order Date]])</f>
        <v>2026</v>
      </c>
      <c r="V878" s="2" t="str">
        <f>"Q"&amp;ROUNDUP(MONTH(SalesDataTable[[#This Row],[Order Date]])/3,0)</f>
        <v>Q2</v>
      </c>
      <c r="W878" s="3">
        <f>MONTH(SalesDataTable[[#This Row],[Order Date]])</f>
        <v>5</v>
      </c>
      <c r="X878" s="2" t="str">
        <f>TEXT(SalesDataTable[[#This Row],[Order Date]],"mmm")</f>
        <v>May</v>
      </c>
    </row>
    <row r="879" spans="1:24" ht="15.6">
      <c r="A879" s="6">
        <v>1012</v>
      </c>
      <c r="B879" s="7">
        <v>46164</v>
      </c>
      <c r="C879" s="8">
        <f>YEAR(SalesDataTable[[#This Row],[Order Date]])</f>
        <v>2026</v>
      </c>
      <c r="D879" s="9" t="str">
        <f>"Q" &amp;ROUNDUP(MONTH(SalesDataTable[[#This Row],[Order Date]]),0)</f>
        <v>Q5</v>
      </c>
      <c r="E879" s="9">
        <f>MONTH(SalesDataTable[[#This Row],[Order Date]])</f>
        <v>5</v>
      </c>
      <c r="F879" s="8" t="str">
        <f>TEXT(SalesDataTable[[#This Row],[Order Date]],"mmm")</f>
        <v>May</v>
      </c>
      <c r="G879" s="8" t="s">
        <v>6</v>
      </c>
      <c r="H879" s="8" t="s">
        <v>27</v>
      </c>
      <c r="I879" s="8" t="s">
        <v>2</v>
      </c>
      <c r="J879" s="8" t="s">
        <v>13</v>
      </c>
      <c r="K879" s="8" t="s">
        <v>9</v>
      </c>
      <c r="L879" s="8" t="s">
        <v>37</v>
      </c>
      <c r="M879" s="3">
        <v>3</v>
      </c>
      <c r="N879" s="10">
        <v>156.74</v>
      </c>
      <c r="O879" s="11">
        <v>0</v>
      </c>
      <c r="P879" s="10">
        <v>79.819999999999993</v>
      </c>
      <c r="Q879" s="10">
        <f t="shared" si="52"/>
        <v>470.22</v>
      </c>
      <c r="R879" s="10">
        <f t="shared" si="53"/>
        <v>239.45999999999998</v>
      </c>
      <c r="S879" s="10">
        <f t="shared" si="54"/>
        <v>230.76000000000005</v>
      </c>
      <c r="T879" s="2">
        <f t="shared" si="55"/>
        <v>0.49074901110118674</v>
      </c>
      <c r="U879" s="3">
        <f>YEAR(SalesDataTable[[#This Row],[Order Date]])</f>
        <v>2026</v>
      </c>
      <c r="V879" s="2" t="str">
        <f>"Q"&amp;ROUNDUP(MONTH(SalesDataTable[[#This Row],[Order Date]])/3,0)</f>
        <v>Q2</v>
      </c>
      <c r="W879" s="3">
        <f>MONTH(SalesDataTable[[#This Row],[Order Date]])</f>
        <v>5</v>
      </c>
      <c r="X879" s="2" t="str">
        <f>TEXT(SalesDataTable[[#This Row],[Order Date]],"mmm")</f>
        <v>May</v>
      </c>
    </row>
    <row r="880" spans="1:24" ht="15.6">
      <c r="A880" s="6">
        <v>2180</v>
      </c>
      <c r="B880" s="7">
        <v>46164</v>
      </c>
      <c r="C880" s="8">
        <f>YEAR(SalesDataTable[[#This Row],[Order Date]])</f>
        <v>2026</v>
      </c>
      <c r="D880" s="9" t="str">
        <f>"Q" &amp;ROUNDUP(MONTH(SalesDataTable[[#This Row],[Order Date]]),0)</f>
        <v>Q5</v>
      </c>
      <c r="E880" s="9">
        <f>MONTH(SalesDataTable[[#This Row],[Order Date]])</f>
        <v>5</v>
      </c>
      <c r="F880" s="8" t="str">
        <f>TEXT(SalesDataTable[[#This Row],[Order Date]],"mmm")</f>
        <v>May</v>
      </c>
      <c r="G880" s="8" t="s">
        <v>0</v>
      </c>
      <c r="H880" s="8" t="s">
        <v>36</v>
      </c>
      <c r="I880" s="8" t="s">
        <v>8</v>
      </c>
      <c r="J880" s="8" t="s">
        <v>3</v>
      </c>
      <c r="K880" s="8" t="s">
        <v>4</v>
      </c>
      <c r="L880" s="8" t="s">
        <v>22</v>
      </c>
      <c r="M880" s="3">
        <v>3</v>
      </c>
      <c r="N880" s="10">
        <v>51.04</v>
      </c>
      <c r="O880" s="11">
        <v>0.2</v>
      </c>
      <c r="P880" s="10">
        <v>22.32</v>
      </c>
      <c r="Q880" s="10">
        <f t="shared" si="52"/>
        <v>122.49600000000001</v>
      </c>
      <c r="R880" s="10">
        <f t="shared" si="53"/>
        <v>66.960000000000008</v>
      </c>
      <c r="S880" s="10">
        <f t="shared" si="54"/>
        <v>55.536000000000001</v>
      </c>
      <c r="T880" s="2">
        <f t="shared" si="55"/>
        <v>0.45336990595611282</v>
      </c>
      <c r="U880" s="3">
        <f>YEAR(SalesDataTable[[#This Row],[Order Date]])</f>
        <v>2026</v>
      </c>
      <c r="V880" s="2" t="str">
        <f>"Q"&amp;ROUNDUP(MONTH(SalesDataTable[[#This Row],[Order Date]])/3,0)</f>
        <v>Q2</v>
      </c>
      <c r="W880" s="3">
        <f>MONTH(SalesDataTable[[#This Row],[Order Date]])</f>
        <v>5</v>
      </c>
      <c r="X880" s="2" t="str">
        <f>TEXT(SalesDataTable[[#This Row],[Order Date]],"mmm")</f>
        <v>May</v>
      </c>
    </row>
    <row r="881" spans="1:24" ht="15.6">
      <c r="A881" s="6">
        <v>3659</v>
      </c>
      <c r="B881" s="7">
        <v>46164</v>
      </c>
      <c r="C881" s="8">
        <f>YEAR(SalesDataTable[[#This Row],[Order Date]])</f>
        <v>2026</v>
      </c>
      <c r="D881" s="9" t="str">
        <f>"Q" &amp;ROUNDUP(MONTH(SalesDataTable[[#This Row],[Order Date]]),0)</f>
        <v>Q5</v>
      </c>
      <c r="E881" s="9">
        <f>MONTH(SalesDataTable[[#This Row],[Order Date]])</f>
        <v>5</v>
      </c>
      <c r="F881" s="8" t="str">
        <f>TEXT(SalesDataTable[[#This Row],[Order Date]],"mmm")</f>
        <v>May</v>
      </c>
      <c r="G881" s="8" t="s">
        <v>20</v>
      </c>
      <c r="H881" s="8" t="s">
        <v>47</v>
      </c>
      <c r="I881" s="8" t="s">
        <v>19</v>
      </c>
      <c r="J881" s="8" t="s">
        <v>13</v>
      </c>
      <c r="K881" s="8" t="s">
        <v>9</v>
      </c>
      <c r="L881" s="8" t="s">
        <v>10</v>
      </c>
      <c r="M881" s="3">
        <v>2</v>
      </c>
      <c r="N881" s="10">
        <v>93.55</v>
      </c>
      <c r="O881" s="11">
        <v>0</v>
      </c>
      <c r="P881" s="10">
        <v>44.31</v>
      </c>
      <c r="Q881" s="10">
        <f t="shared" si="52"/>
        <v>187.1</v>
      </c>
      <c r="R881" s="10">
        <f t="shared" si="53"/>
        <v>88.62</v>
      </c>
      <c r="S881" s="10">
        <f t="shared" si="54"/>
        <v>98.47999999999999</v>
      </c>
      <c r="T881" s="2">
        <f t="shared" si="55"/>
        <v>0.52634954569748793</v>
      </c>
      <c r="U881" s="3">
        <f>YEAR(SalesDataTable[[#This Row],[Order Date]])</f>
        <v>2026</v>
      </c>
      <c r="V881" s="2" t="str">
        <f>"Q"&amp;ROUNDUP(MONTH(SalesDataTable[[#This Row],[Order Date]])/3,0)</f>
        <v>Q2</v>
      </c>
      <c r="W881" s="3">
        <f>MONTH(SalesDataTable[[#This Row],[Order Date]])</f>
        <v>5</v>
      </c>
      <c r="X881" s="2" t="str">
        <f>TEXT(SalesDataTable[[#This Row],[Order Date]],"mmm")</f>
        <v>May</v>
      </c>
    </row>
    <row r="882" spans="1:24" ht="15.6">
      <c r="A882" s="6">
        <v>3775</v>
      </c>
      <c r="B882" s="7">
        <v>46164</v>
      </c>
      <c r="C882" s="8">
        <f>YEAR(SalesDataTable[[#This Row],[Order Date]])</f>
        <v>2026</v>
      </c>
      <c r="D882" s="9" t="str">
        <f>"Q" &amp;ROUNDUP(MONTH(SalesDataTable[[#This Row],[Order Date]]),0)</f>
        <v>Q5</v>
      </c>
      <c r="E882" s="9">
        <f>MONTH(SalesDataTable[[#This Row],[Order Date]])</f>
        <v>5</v>
      </c>
      <c r="F882" s="8" t="str">
        <f>TEXT(SalesDataTable[[#This Row],[Order Date]],"mmm")</f>
        <v>May</v>
      </c>
      <c r="G882" s="8" t="s">
        <v>11</v>
      </c>
      <c r="H882" s="8" t="s">
        <v>12</v>
      </c>
      <c r="I882" s="8" t="s">
        <v>2</v>
      </c>
      <c r="J882" s="8" t="s">
        <v>16</v>
      </c>
      <c r="K882" s="8" t="s">
        <v>14</v>
      </c>
      <c r="L882" s="8" t="s">
        <v>44</v>
      </c>
      <c r="M882" s="3">
        <v>1</v>
      </c>
      <c r="N882" s="10">
        <v>131.74</v>
      </c>
      <c r="O882" s="11">
        <v>0</v>
      </c>
      <c r="P882" s="10">
        <v>66.650000000000006</v>
      </c>
      <c r="Q882" s="10">
        <f t="shared" si="52"/>
        <v>131.74</v>
      </c>
      <c r="R882" s="10">
        <f t="shared" si="53"/>
        <v>66.650000000000006</v>
      </c>
      <c r="S882" s="10">
        <f t="shared" si="54"/>
        <v>65.09</v>
      </c>
      <c r="T882" s="2">
        <f t="shared" si="55"/>
        <v>0.49407924700166994</v>
      </c>
      <c r="U882" s="3">
        <f>YEAR(SalesDataTable[[#This Row],[Order Date]])</f>
        <v>2026</v>
      </c>
      <c r="V882" s="2" t="str">
        <f>"Q"&amp;ROUNDUP(MONTH(SalesDataTable[[#This Row],[Order Date]])/3,0)</f>
        <v>Q2</v>
      </c>
      <c r="W882" s="3">
        <f>MONTH(SalesDataTable[[#This Row],[Order Date]])</f>
        <v>5</v>
      </c>
      <c r="X882" s="2" t="str">
        <f>TEXT(SalesDataTable[[#This Row],[Order Date]],"mmm")</f>
        <v>May</v>
      </c>
    </row>
    <row r="883" spans="1:24" ht="15.6">
      <c r="A883" s="6">
        <v>4071</v>
      </c>
      <c r="B883" s="7">
        <v>46164</v>
      </c>
      <c r="C883" s="8">
        <f>YEAR(SalesDataTable[[#This Row],[Order Date]])</f>
        <v>2026</v>
      </c>
      <c r="D883" s="9" t="str">
        <f>"Q" &amp;ROUNDUP(MONTH(SalesDataTable[[#This Row],[Order Date]]),0)</f>
        <v>Q5</v>
      </c>
      <c r="E883" s="9">
        <f>MONTH(SalesDataTable[[#This Row],[Order Date]])</f>
        <v>5</v>
      </c>
      <c r="F883" s="8" t="str">
        <f>TEXT(SalesDataTable[[#This Row],[Order Date]],"mmm")</f>
        <v>May</v>
      </c>
      <c r="G883" s="8" t="s">
        <v>20</v>
      </c>
      <c r="H883" s="8" t="s">
        <v>33</v>
      </c>
      <c r="I883" s="8" t="s">
        <v>2</v>
      </c>
      <c r="J883" s="8" t="s">
        <v>13</v>
      </c>
      <c r="K883" s="8" t="s">
        <v>9</v>
      </c>
      <c r="L883" s="8" t="s">
        <v>10</v>
      </c>
      <c r="M883" s="3">
        <v>5</v>
      </c>
      <c r="N883" s="10">
        <v>91.79</v>
      </c>
      <c r="O883" s="11">
        <v>0.05</v>
      </c>
      <c r="P883" s="10">
        <v>44.48</v>
      </c>
      <c r="Q883" s="10">
        <f t="shared" si="52"/>
        <v>436.0025</v>
      </c>
      <c r="R883" s="10">
        <f t="shared" si="53"/>
        <v>222.39999999999998</v>
      </c>
      <c r="S883" s="10">
        <f t="shared" si="54"/>
        <v>213.60250000000002</v>
      </c>
      <c r="T883" s="2">
        <f t="shared" si="55"/>
        <v>0.48991118170193981</v>
      </c>
      <c r="U883" s="3">
        <f>YEAR(SalesDataTable[[#This Row],[Order Date]])</f>
        <v>2026</v>
      </c>
      <c r="V883" s="2" t="str">
        <f>"Q"&amp;ROUNDUP(MONTH(SalesDataTable[[#This Row],[Order Date]])/3,0)</f>
        <v>Q2</v>
      </c>
      <c r="W883" s="3">
        <f>MONTH(SalesDataTable[[#This Row],[Order Date]])</f>
        <v>5</v>
      </c>
      <c r="X883" s="2" t="str">
        <f>TEXT(SalesDataTable[[#This Row],[Order Date]],"mmm")</f>
        <v>May</v>
      </c>
    </row>
    <row r="884" spans="1:24" ht="15.6">
      <c r="A884" s="6">
        <v>5137</v>
      </c>
      <c r="B884" s="7">
        <v>46164</v>
      </c>
      <c r="C884" s="8">
        <f>YEAR(SalesDataTable[[#This Row],[Order Date]])</f>
        <v>2026</v>
      </c>
      <c r="D884" s="9" t="str">
        <f>"Q" &amp;ROUNDUP(MONTH(SalesDataTable[[#This Row],[Order Date]]),0)</f>
        <v>Q5</v>
      </c>
      <c r="E884" s="9">
        <f>MONTH(SalesDataTable[[#This Row],[Order Date]])</f>
        <v>5</v>
      </c>
      <c r="F884" s="8" t="str">
        <f>TEXT(SalesDataTable[[#This Row],[Order Date]],"mmm")</f>
        <v>May</v>
      </c>
      <c r="G884" s="8" t="s">
        <v>20</v>
      </c>
      <c r="H884" s="8" t="s">
        <v>47</v>
      </c>
      <c r="I884" s="8" t="s">
        <v>2</v>
      </c>
      <c r="J884" s="8" t="s">
        <v>16</v>
      </c>
      <c r="K884" s="8" t="s">
        <v>9</v>
      </c>
      <c r="L884" s="8" t="s">
        <v>37</v>
      </c>
      <c r="M884" s="3">
        <v>4</v>
      </c>
      <c r="N884" s="10">
        <v>155.4</v>
      </c>
      <c r="O884" s="11">
        <v>0.05</v>
      </c>
      <c r="P884" s="10">
        <v>77.31</v>
      </c>
      <c r="Q884" s="10">
        <f t="shared" si="52"/>
        <v>590.52</v>
      </c>
      <c r="R884" s="10">
        <f t="shared" si="53"/>
        <v>309.24</v>
      </c>
      <c r="S884" s="10">
        <f t="shared" si="54"/>
        <v>281.27999999999997</v>
      </c>
      <c r="T884" s="2">
        <f t="shared" si="55"/>
        <v>0.47632595001016048</v>
      </c>
      <c r="U884" s="3">
        <f>YEAR(SalesDataTable[[#This Row],[Order Date]])</f>
        <v>2026</v>
      </c>
      <c r="V884" s="2" t="str">
        <f>"Q"&amp;ROUNDUP(MONTH(SalesDataTable[[#This Row],[Order Date]])/3,0)</f>
        <v>Q2</v>
      </c>
      <c r="W884" s="3">
        <f>MONTH(SalesDataTable[[#This Row],[Order Date]])</f>
        <v>5</v>
      </c>
      <c r="X884" s="2" t="str">
        <f>TEXT(SalesDataTable[[#This Row],[Order Date]],"mmm")</f>
        <v>May</v>
      </c>
    </row>
    <row r="885" spans="1:24" ht="15.6">
      <c r="A885" s="6">
        <v>133</v>
      </c>
      <c r="B885" s="7">
        <v>46165</v>
      </c>
      <c r="C885" s="8">
        <f>YEAR(SalesDataTable[[#This Row],[Order Date]])</f>
        <v>2026</v>
      </c>
      <c r="D885" s="9" t="str">
        <f>"Q" &amp;ROUNDUP(MONTH(SalesDataTable[[#This Row],[Order Date]]),0)</f>
        <v>Q5</v>
      </c>
      <c r="E885" s="9">
        <f>MONTH(SalesDataTable[[#This Row],[Order Date]])</f>
        <v>5</v>
      </c>
      <c r="F885" s="8" t="str">
        <f>TEXT(SalesDataTable[[#This Row],[Order Date]],"mmm")</f>
        <v>May</v>
      </c>
      <c r="G885" s="8" t="s">
        <v>6</v>
      </c>
      <c r="H885" s="8" t="s">
        <v>7</v>
      </c>
      <c r="I885" s="8" t="s">
        <v>2</v>
      </c>
      <c r="J885" s="8" t="s">
        <v>13</v>
      </c>
      <c r="K885" s="8" t="s">
        <v>14</v>
      </c>
      <c r="L885" s="8" t="s">
        <v>15</v>
      </c>
      <c r="M885" s="3">
        <v>1</v>
      </c>
      <c r="N885" s="10">
        <v>36.57</v>
      </c>
      <c r="O885" s="11">
        <v>0.05</v>
      </c>
      <c r="P885" s="10">
        <v>13.33</v>
      </c>
      <c r="Q885" s="10">
        <f t="shared" si="52"/>
        <v>34.741500000000002</v>
      </c>
      <c r="R885" s="10">
        <f t="shared" si="53"/>
        <v>13.33</v>
      </c>
      <c r="S885" s="10">
        <f t="shared" si="54"/>
        <v>21.411500000000004</v>
      </c>
      <c r="T885" s="2">
        <f t="shared" si="55"/>
        <v>0.61630902522919284</v>
      </c>
      <c r="U885" s="3">
        <f>YEAR(SalesDataTable[[#This Row],[Order Date]])</f>
        <v>2026</v>
      </c>
      <c r="V885" s="2" t="str">
        <f>"Q"&amp;ROUNDUP(MONTH(SalesDataTable[[#This Row],[Order Date]])/3,0)</f>
        <v>Q2</v>
      </c>
      <c r="W885" s="3">
        <f>MONTH(SalesDataTable[[#This Row],[Order Date]])</f>
        <v>5</v>
      </c>
      <c r="X885" s="2" t="str">
        <f>TEXT(SalesDataTable[[#This Row],[Order Date]],"mmm")</f>
        <v>May</v>
      </c>
    </row>
    <row r="886" spans="1:24" ht="15.6">
      <c r="A886" s="6">
        <v>1385</v>
      </c>
      <c r="B886" s="7">
        <v>46165</v>
      </c>
      <c r="C886" s="8">
        <f>YEAR(SalesDataTable[[#This Row],[Order Date]])</f>
        <v>2026</v>
      </c>
      <c r="D886" s="9" t="str">
        <f>"Q" &amp;ROUNDUP(MONTH(SalesDataTable[[#This Row],[Order Date]]),0)</f>
        <v>Q5</v>
      </c>
      <c r="E886" s="9">
        <f>MONTH(SalesDataTable[[#This Row],[Order Date]])</f>
        <v>5</v>
      </c>
      <c r="F886" s="8" t="str">
        <f>TEXT(SalesDataTable[[#This Row],[Order Date]],"mmm")</f>
        <v>May</v>
      </c>
      <c r="G886" s="8" t="s">
        <v>11</v>
      </c>
      <c r="H886" s="8" t="s">
        <v>52</v>
      </c>
      <c r="I886" s="8" t="s">
        <v>2</v>
      </c>
      <c r="J886" s="8" t="s">
        <v>13</v>
      </c>
      <c r="K886" s="8" t="s">
        <v>4</v>
      </c>
      <c r="L886" s="8" t="s">
        <v>26</v>
      </c>
      <c r="M886" s="3">
        <v>2</v>
      </c>
      <c r="N886" s="10">
        <v>41.19</v>
      </c>
      <c r="O886" s="11">
        <v>0</v>
      </c>
      <c r="P886" s="10">
        <v>17.190000000000001</v>
      </c>
      <c r="Q886" s="10">
        <f t="shared" si="52"/>
        <v>82.38</v>
      </c>
      <c r="R886" s="10">
        <f t="shared" si="53"/>
        <v>34.380000000000003</v>
      </c>
      <c r="S886" s="10">
        <f t="shared" si="54"/>
        <v>47.999999999999993</v>
      </c>
      <c r="T886" s="2">
        <f t="shared" si="55"/>
        <v>0.58266569555717407</v>
      </c>
      <c r="U886" s="3">
        <f>YEAR(SalesDataTable[[#This Row],[Order Date]])</f>
        <v>2026</v>
      </c>
      <c r="V886" s="2" t="str">
        <f>"Q"&amp;ROUNDUP(MONTH(SalesDataTable[[#This Row],[Order Date]])/3,0)</f>
        <v>Q2</v>
      </c>
      <c r="W886" s="3">
        <f>MONTH(SalesDataTable[[#This Row],[Order Date]])</f>
        <v>5</v>
      </c>
      <c r="X886" s="2" t="str">
        <f>TEXT(SalesDataTable[[#This Row],[Order Date]],"mmm")</f>
        <v>May</v>
      </c>
    </row>
    <row r="887" spans="1:24" ht="15.6">
      <c r="A887" s="6">
        <v>1597</v>
      </c>
      <c r="B887" s="7">
        <v>46165</v>
      </c>
      <c r="C887" s="8">
        <f>YEAR(SalesDataTable[[#This Row],[Order Date]])</f>
        <v>2026</v>
      </c>
      <c r="D887" s="9" t="str">
        <f>"Q" &amp;ROUNDUP(MONTH(SalesDataTable[[#This Row],[Order Date]]),0)</f>
        <v>Q5</v>
      </c>
      <c r="E887" s="9">
        <f>MONTH(SalesDataTable[[#This Row],[Order Date]])</f>
        <v>5</v>
      </c>
      <c r="F887" s="8" t="str">
        <f>TEXT(SalesDataTable[[#This Row],[Order Date]],"mmm")</f>
        <v>May</v>
      </c>
      <c r="G887" s="8" t="s">
        <v>20</v>
      </c>
      <c r="H887" s="8" t="s">
        <v>33</v>
      </c>
      <c r="I887" s="8" t="s">
        <v>2</v>
      </c>
      <c r="J887" s="8" t="s">
        <v>3</v>
      </c>
      <c r="K887" s="8" t="s">
        <v>14</v>
      </c>
      <c r="L887" s="8" t="s">
        <v>44</v>
      </c>
      <c r="M887" s="3">
        <v>1</v>
      </c>
      <c r="N887" s="10">
        <v>136.66999999999999</v>
      </c>
      <c r="O887" s="11">
        <v>0.05</v>
      </c>
      <c r="P887" s="10">
        <v>67.099999999999994</v>
      </c>
      <c r="Q887" s="10">
        <f t="shared" si="52"/>
        <v>129.83649999999997</v>
      </c>
      <c r="R887" s="10">
        <f t="shared" si="53"/>
        <v>67.099999999999994</v>
      </c>
      <c r="S887" s="10">
        <f t="shared" si="54"/>
        <v>62.736499999999978</v>
      </c>
      <c r="T887" s="2">
        <f t="shared" si="55"/>
        <v>0.48319617364916639</v>
      </c>
      <c r="U887" s="3">
        <f>YEAR(SalesDataTable[[#This Row],[Order Date]])</f>
        <v>2026</v>
      </c>
      <c r="V887" s="2" t="str">
        <f>"Q"&amp;ROUNDUP(MONTH(SalesDataTable[[#This Row],[Order Date]])/3,0)</f>
        <v>Q2</v>
      </c>
      <c r="W887" s="3">
        <f>MONTH(SalesDataTable[[#This Row],[Order Date]])</f>
        <v>5</v>
      </c>
      <c r="X887" s="2" t="str">
        <f>TEXT(SalesDataTable[[#This Row],[Order Date]],"mmm")</f>
        <v>May</v>
      </c>
    </row>
    <row r="888" spans="1:24" ht="15.6">
      <c r="A888" s="6">
        <v>2273</v>
      </c>
      <c r="B888" s="7">
        <v>46165</v>
      </c>
      <c r="C888" s="8">
        <f>YEAR(SalesDataTable[[#This Row],[Order Date]])</f>
        <v>2026</v>
      </c>
      <c r="D888" s="9" t="str">
        <f>"Q" &amp;ROUNDUP(MONTH(SalesDataTable[[#This Row],[Order Date]]),0)</f>
        <v>Q5</v>
      </c>
      <c r="E888" s="9">
        <f>MONTH(SalesDataTable[[#This Row],[Order Date]])</f>
        <v>5</v>
      </c>
      <c r="F888" s="8" t="str">
        <f>TEXT(SalesDataTable[[#This Row],[Order Date]],"mmm")</f>
        <v>May</v>
      </c>
      <c r="G888" s="8" t="s">
        <v>11</v>
      </c>
      <c r="H888" s="8" t="s">
        <v>12</v>
      </c>
      <c r="I888" s="8" t="s">
        <v>19</v>
      </c>
      <c r="J888" s="8" t="s">
        <v>13</v>
      </c>
      <c r="K888" s="8" t="s">
        <v>34</v>
      </c>
      <c r="L888" s="8" t="s">
        <v>42</v>
      </c>
      <c r="M888" s="3">
        <v>2</v>
      </c>
      <c r="N888" s="10">
        <v>35.700000000000003</v>
      </c>
      <c r="O888" s="11">
        <v>0</v>
      </c>
      <c r="P888" s="10">
        <v>13.52</v>
      </c>
      <c r="Q888" s="10">
        <f t="shared" si="52"/>
        <v>71.400000000000006</v>
      </c>
      <c r="R888" s="10">
        <f t="shared" si="53"/>
        <v>27.04</v>
      </c>
      <c r="S888" s="10">
        <f t="shared" si="54"/>
        <v>44.360000000000007</v>
      </c>
      <c r="T888" s="2">
        <f t="shared" si="55"/>
        <v>0.62128851540616248</v>
      </c>
      <c r="U888" s="3">
        <f>YEAR(SalesDataTable[[#This Row],[Order Date]])</f>
        <v>2026</v>
      </c>
      <c r="V888" s="2" t="str">
        <f>"Q"&amp;ROUNDUP(MONTH(SalesDataTable[[#This Row],[Order Date]])/3,0)</f>
        <v>Q2</v>
      </c>
      <c r="W888" s="3">
        <f>MONTH(SalesDataTable[[#This Row],[Order Date]])</f>
        <v>5</v>
      </c>
      <c r="X888" s="2" t="str">
        <f>TEXT(SalesDataTable[[#This Row],[Order Date]],"mmm")</f>
        <v>May</v>
      </c>
    </row>
    <row r="889" spans="1:24" ht="15.6">
      <c r="A889" s="6">
        <v>2931</v>
      </c>
      <c r="B889" s="7">
        <v>46165</v>
      </c>
      <c r="C889" s="8">
        <f>YEAR(SalesDataTable[[#This Row],[Order Date]])</f>
        <v>2026</v>
      </c>
      <c r="D889" s="9" t="str">
        <f>"Q" &amp;ROUNDUP(MONTH(SalesDataTable[[#This Row],[Order Date]]),0)</f>
        <v>Q5</v>
      </c>
      <c r="E889" s="9">
        <f>MONTH(SalesDataTable[[#This Row],[Order Date]])</f>
        <v>5</v>
      </c>
      <c r="F889" s="8" t="str">
        <f>TEXT(SalesDataTable[[#This Row],[Order Date]],"mmm")</f>
        <v>May</v>
      </c>
      <c r="G889" s="8" t="s">
        <v>0</v>
      </c>
      <c r="H889" s="8" t="s">
        <v>1</v>
      </c>
      <c r="I889" s="8" t="s">
        <v>2</v>
      </c>
      <c r="J889" s="8" t="s">
        <v>3</v>
      </c>
      <c r="K889" s="8" t="s">
        <v>4</v>
      </c>
      <c r="L889" s="8" t="s">
        <v>30</v>
      </c>
      <c r="M889" s="3">
        <v>1</v>
      </c>
      <c r="N889" s="10">
        <v>100.87</v>
      </c>
      <c r="O889" s="11">
        <v>0</v>
      </c>
      <c r="P889" s="10">
        <v>50.4</v>
      </c>
      <c r="Q889" s="10">
        <f t="shared" si="52"/>
        <v>100.87</v>
      </c>
      <c r="R889" s="10">
        <f t="shared" si="53"/>
        <v>50.4</v>
      </c>
      <c r="S889" s="10">
        <f t="shared" si="54"/>
        <v>50.470000000000006</v>
      </c>
      <c r="T889" s="2">
        <f t="shared" si="55"/>
        <v>0.5003469812630118</v>
      </c>
      <c r="U889" s="3">
        <f>YEAR(SalesDataTable[[#This Row],[Order Date]])</f>
        <v>2026</v>
      </c>
      <c r="V889" s="2" t="str">
        <f>"Q"&amp;ROUNDUP(MONTH(SalesDataTable[[#This Row],[Order Date]])/3,0)</f>
        <v>Q2</v>
      </c>
      <c r="W889" s="3">
        <f>MONTH(SalesDataTable[[#This Row],[Order Date]])</f>
        <v>5</v>
      </c>
      <c r="X889" s="2" t="str">
        <f>TEXT(SalesDataTable[[#This Row],[Order Date]],"mmm")</f>
        <v>May</v>
      </c>
    </row>
    <row r="890" spans="1:24" ht="15.6">
      <c r="A890" s="6">
        <v>4143</v>
      </c>
      <c r="B890" s="7">
        <v>46165</v>
      </c>
      <c r="C890" s="8">
        <f>YEAR(SalesDataTable[[#This Row],[Order Date]])</f>
        <v>2026</v>
      </c>
      <c r="D890" s="9" t="str">
        <f>"Q" &amp;ROUNDUP(MONTH(SalesDataTable[[#This Row],[Order Date]]),0)</f>
        <v>Q5</v>
      </c>
      <c r="E890" s="9">
        <f>MONTH(SalesDataTable[[#This Row],[Order Date]])</f>
        <v>5</v>
      </c>
      <c r="F890" s="8" t="str">
        <f>TEXT(SalesDataTable[[#This Row],[Order Date]],"mmm")</f>
        <v>May</v>
      </c>
      <c r="G890" s="8" t="s">
        <v>11</v>
      </c>
      <c r="H890" s="8" t="s">
        <v>52</v>
      </c>
      <c r="I890" s="8" t="s">
        <v>19</v>
      </c>
      <c r="J890" s="8" t="s">
        <v>3</v>
      </c>
      <c r="K890" s="8" t="s">
        <v>14</v>
      </c>
      <c r="L890" s="8" t="s">
        <v>44</v>
      </c>
      <c r="M890" s="3">
        <v>1</v>
      </c>
      <c r="N890" s="10">
        <v>130.80000000000001</v>
      </c>
      <c r="O890" s="11">
        <v>0</v>
      </c>
      <c r="P890" s="10">
        <v>68.7</v>
      </c>
      <c r="Q890" s="10">
        <f t="shared" si="52"/>
        <v>130.80000000000001</v>
      </c>
      <c r="R890" s="10">
        <f t="shared" si="53"/>
        <v>68.7</v>
      </c>
      <c r="S890" s="10">
        <f t="shared" si="54"/>
        <v>62.100000000000009</v>
      </c>
      <c r="T890" s="2">
        <f t="shared" si="55"/>
        <v>0.4747706422018349</v>
      </c>
      <c r="U890" s="3">
        <f>YEAR(SalesDataTable[[#This Row],[Order Date]])</f>
        <v>2026</v>
      </c>
      <c r="V890" s="2" t="str">
        <f>"Q"&amp;ROUNDUP(MONTH(SalesDataTable[[#This Row],[Order Date]])/3,0)</f>
        <v>Q2</v>
      </c>
      <c r="W890" s="3">
        <f>MONTH(SalesDataTable[[#This Row],[Order Date]])</f>
        <v>5</v>
      </c>
      <c r="X890" s="2" t="str">
        <f>TEXT(SalesDataTable[[#This Row],[Order Date]],"mmm")</f>
        <v>May</v>
      </c>
    </row>
    <row r="891" spans="1:24" ht="15.6">
      <c r="A891" s="6">
        <v>4504</v>
      </c>
      <c r="B891" s="7">
        <v>46165</v>
      </c>
      <c r="C891" s="8">
        <f>YEAR(SalesDataTable[[#This Row],[Order Date]])</f>
        <v>2026</v>
      </c>
      <c r="D891" s="9" t="str">
        <f>"Q" &amp;ROUNDUP(MONTH(SalesDataTable[[#This Row],[Order Date]]),0)</f>
        <v>Q5</v>
      </c>
      <c r="E891" s="9">
        <f>MONTH(SalesDataTable[[#This Row],[Order Date]])</f>
        <v>5</v>
      </c>
      <c r="F891" s="8" t="str">
        <f>TEXT(SalesDataTable[[#This Row],[Order Date]],"mmm")</f>
        <v>May</v>
      </c>
      <c r="G891" s="8" t="s">
        <v>0</v>
      </c>
      <c r="H891" s="8" t="s">
        <v>36</v>
      </c>
      <c r="I891" s="8" t="s">
        <v>28</v>
      </c>
      <c r="J891" s="8" t="s">
        <v>3</v>
      </c>
      <c r="K891" s="8" t="s">
        <v>9</v>
      </c>
      <c r="L891" s="8" t="s">
        <v>37</v>
      </c>
      <c r="M891" s="3">
        <v>1</v>
      </c>
      <c r="N891" s="10">
        <v>153.88999999999999</v>
      </c>
      <c r="O891" s="11">
        <v>0</v>
      </c>
      <c r="P891" s="10">
        <v>79.64</v>
      </c>
      <c r="Q891" s="10">
        <f t="shared" si="52"/>
        <v>153.88999999999999</v>
      </c>
      <c r="R891" s="10">
        <f t="shared" si="53"/>
        <v>79.64</v>
      </c>
      <c r="S891" s="10">
        <f t="shared" si="54"/>
        <v>74.249999999999986</v>
      </c>
      <c r="T891" s="2">
        <f t="shared" si="55"/>
        <v>0.4824874910650464</v>
      </c>
      <c r="U891" s="3">
        <f>YEAR(SalesDataTable[[#This Row],[Order Date]])</f>
        <v>2026</v>
      </c>
      <c r="V891" s="2" t="str">
        <f>"Q"&amp;ROUNDUP(MONTH(SalesDataTable[[#This Row],[Order Date]])/3,0)</f>
        <v>Q2</v>
      </c>
      <c r="W891" s="3">
        <f>MONTH(SalesDataTable[[#This Row],[Order Date]])</f>
        <v>5</v>
      </c>
      <c r="X891" s="2" t="str">
        <f>TEXT(SalesDataTable[[#This Row],[Order Date]],"mmm")</f>
        <v>May</v>
      </c>
    </row>
    <row r="892" spans="1:24" ht="15.6">
      <c r="A892" s="6">
        <v>656</v>
      </c>
      <c r="B892" s="7">
        <v>46166</v>
      </c>
      <c r="C892" s="8">
        <f>YEAR(SalesDataTable[[#This Row],[Order Date]])</f>
        <v>2026</v>
      </c>
      <c r="D892" s="9" t="str">
        <f>"Q" &amp;ROUNDUP(MONTH(SalesDataTable[[#This Row],[Order Date]]),0)</f>
        <v>Q5</v>
      </c>
      <c r="E892" s="9">
        <f>MONTH(SalesDataTable[[#This Row],[Order Date]])</f>
        <v>5</v>
      </c>
      <c r="F892" s="8" t="str">
        <f>TEXT(SalesDataTable[[#This Row],[Order Date]],"mmm")</f>
        <v>May</v>
      </c>
      <c r="G892" s="8" t="s">
        <v>20</v>
      </c>
      <c r="H892" s="8" t="s">
        <v>31</v>
      </c>
      <c r="I892" s="8" t="s">
        <v>2</v>
      </c>
      <c r="J892" s="8" t="s">
        <v>13</v>
      </c>
      <c r="K892" s="8" t="s">
        <v>23</v>
      </c>
      <c r="L892" s="8" t="s">
        <v>51</v>
      </c>
      <c r="M892" s="3">
        <v>1</v>
      </c>
      <c r="N892" s="10">
        <v>122.51</v>
      </c>
      <c r="O892" s="11">
        <v>0.15</v>
      </c>
      <c r="P892" s="10">
        <v>62.2</v>
      </c>
      <c r="Q892" s="10">
        <f t="shared" si="52"/>
        <v>104.1335</v>
      </c>
      <c r="R892" s="10">
        <f t="shared" si="53"/>
        <v>62.2</v>
      </c>
      <c r="S892" s="10">
        <f t="shared" si="54"/>
        <v>41.933499999999995</v>
      </c>
      <c r="T892" s="2">
        <f t="shared" si="55"/>
        <v>0.40268981643755369</v>
      </c>
      <c r="U892" s="3">
        <f>YEAR(SalesDataTable[[#This Row],[Order Date]])</f>
        <v>2026</v>
      </c>
      <c r="V892" s="2" t="str">
        <f>"Q"&amp;ROUNDUP(MONTH(SalesDataTable[[#This Row],[Order Date]])/3,0)</f>
        <v>Q2</v>
      </c>
      <c r="W892" s="3">
        <f>MONTH(SalesDataTable[[#This Row],[Order Date]])</f>
        <v>5</v>
      </c>
      <c r="X892" s="2" t="str">
        <f>TEXT(SalesDataTable[[#This Row],[Order Date]],"mmm")</f>
        <v>May</v>
      </c>
    </row>
    <row r="893" spans="1:24" ht="15.6">
      <c r="A893" s="6">
        <v>979</v>
      </c>
      <c r="B893" s="7">
        <v>46166</v>
      </c>
      <c r="C893" s="8">
        <f>YEAR(SalesDataTable[[#This Row],[Order Date]])</f>
        <v>2026</v>
      </c>
      <c r="D893" s="9" t="str">
        <f>"Q" &amp;ROUNDUP(MONTH(SalesDataTable[[#This Row],[Order Date]]),0)</f>
        <v>Q5</v>
      </c>
      <c r="E893" s="9">
        <f>MONTH(SalesDataTable[[#This Row],[Order Date]])</f>
        <v>5</v>
      </c>
      <c r="F893" s="8" t="str">
        <f>TEXT(SalesDataTable[[#This Row],[Order Date]],"mmm")</f>
        <v>May</v>
      </c>
      <c r="G893" s="8" t="s">
        <v>20</v>
      </c>
      <c r="H893" s="8" t="s">
        <v>21</v>
      </c>
      <c r="I893" s="8" t="s">
        <v>8</v>
      </c>
      <c r="J893" s="8" t="s">
        <v>3</v>
      </c>
      <c r="K893" s="8" t="s">
        <v>4</v>
      </c>
      <c r="L893" s="8" t="s">
        <v>5</v>
      </c>
      <c r="M893" s="3">
        <v>8</v>
      </c>
      <c r="N893" s="10">
        <v>79.94</v>
      </c>
      <c r="O893" s="11">
        <v>0.15</v>
      </c>
      <c r="P893" s="10">
        <v>41.65</v>
      </c>
      <c r="Q893" s="10">
        <f t="shared" si="52"/>
        <v>543.59199999999998</v>
      </c>
      <c r="R893" s="10">
        <f t="shared" si="53"/>
        <v>333.2</v>
      </c>
      <c r="S893" s="10">
        <f t="shared" si="54"/>
        <v>210.392</v>
      </c>
      <c r="T893" s="2">
        <f t="shared" si="55"/>
        <v>0.38704028021015763</v>
      </c>
      <c r="U893" s="3">
        <f>YEAR(SalesDataTable[[#This Row],[Order Date]])</f>
        <v>2026</v>
      </c>
      <c r="V893" s="2" t="str">
        <f>"Q"&amp;ROUNDUP(MONTH(SalesDataTable[[#This Row],[Order Date]])/3,0)</f>
        <v>Q2</v>
      </c>
      <c r="W893" s="3">
        <f>MONTH(SalesDataTable[[#This Row],[Order Date]])</f>
        <v>5</v>
      </c>
      <c r="X893" s="2" t="str">
        <f>TEXT(SalesDataTable[[#This Row],[Order Date]],"mmm")</f>
        <v>May</v>
      </c>
    </row>
    <row r="894" spans="1:24" ht="15.6">
      <c r="A894" s="6">
        <v>1510</v>
      </c>
      <c r="B894" s="7">
        <v>46166</v>
      </c>
      <c r="C894" s="8">
        <f>YEAR(SalesDataTable[[#This Row],[Order Date]])</f>
        <v>2026</v>
      </c>
      <c r="D894" s="9" t="str">
        <f>"Q" &amp;ROUNDUP(MONTH(SalesDataTable[[#This Row],[Order Date]]),0)</f>
        <v>Q5</v>
      </c>
      <c r="E894" s="9">
        <f>MONTH(SalesDataTable[[#This Row],[Order Date]])</f>
        <v>5</v>
      </c>
      <c r="F894" s="8" t="str">
        <f>TEXT(SalesDataTable[[#This Row],[Order Date]],"mmm")</f>
        <v>May</v>
      </c>
      <c r="G894" s="8" t="s">
        <v>20</v>
      </c>
      <c r="H894" s="8" t="s">
        <v>31</v>
      </c>
      <c r="I894" s="8" t="s">
        <v>2</v>
      </c>
      <c r="J894" s="8" t="s">
        <v>13</v>
      </c>
      <c r="K894" s="8" t="s">
        <v>4</v>
      </c>
      <c r="L894" s="8" t="s">
        <v>22</v>
      </c>
      <c r="M894" s="3">
        <v>2</v>
      </c>
      <c r="N894" s="10">
        <v>50.78</v>
      </c>
      <c r="O894" s="11">
        <v>0.05</v>
      </c>
      <c r="P894" s="10">
        <v>23.03</v>
      </c>
      <c r="Q894" s="10">
        <f t="shared" si="52"/>
        <v>96.481999999999999</v>
      </c>
      <c r="R894" s="10">
        <f t="shared" si="53"/>
        <v>46.06</v>
      </c>
      <c r="S894" s="10">
        <f t="shared" si="54"/>
        <v>50.421999999999997</v>
      </c>
      <c r="T894" s="2">
        <f t="shared" si="55"/>
        <v>0.52260525279326708</v>
      </c>
      <c r="U894" s="3">
        <f>YEAR(SalesDataTable[[#This Row],[Order Date]])</f>
        <v>2026</v>
      </c>
      <c r="V894" s="2" t="str">
        <f>"Q"&amp;ROUNDUP(MONTH(SalesDataTable[[#This Row],[Order Date]])/3,0)</f>
        <v>Q2</v>
      </c>
      <c r="W894" s="3">
        <f>MONTH(SalesDataTable[[#This Row],[Order Date]])</f>
        <v>5</v>
      </c>
      <c r="X894" s="2" t="str">
        <f>TEXT(SalesDataTable[[#This Row],[Order Date]],"mmm")</f>
        <v>May</v>
      </c>
    </row>
    <row r="895" spans="1:24" ht="15.6">
      <c r="A895" s="6">
        <v>1959</v>
      </c>
      <c r="B895" s="7">
        <v>46166</v>
      </c>
      <c r="C895" s="8">
        <f>YEAR(SalesDataTable[[#This Row],[Order Date]])</f>
        <v>2026</v>
      </c>
      <c r="D895" s="9" t="str">
        <f>"Q" &amp;ROUNDUP(MONTH(SalesDataTable[[#This Row],[Order Date]]),0)</f>
        <v>Q5</v>
      </c>
      <c r="E895" s="9">
        <f>MONTH(SalesDataTable[[#This Row],[Order Date]])</f>
        <v>5</v>
      </c>
      <c r="F895" s="8" t="str">
        <f>TEXT(SalesDataTable[[#This Row],[Order Date]],"mmm")</f>
        <v>May</v>
      </c>
      <c r="G895" s="8" t="s">
        <v>0</v>
      </c>
      <c r="H895" s="8" t="s">
        <v>50</v>
      </c>
      <c r="I895" s="8" t="s">
        <v>28</v>
      </c>
      <c r="J895" s="8" t="s">
        <v>16</v>
      </c>
      <c r="K895" s="8" t="s">
        <v>4</v>
      </c>
      <c r="L895" s="8" t="s">
        <v>5</v>
      </c>
      <c r="M895" s="3">
        <v>2</v>
      </c>
      <c r="N895" s="10">
        <v>80.59</v>
      </c>
      <c r="O895" s="11">
        <v>0.05</v>
      </c>
      <c r="P895" s="10">
        <v>41.44</v>
      </c>
      <c r="Q895" s="10">
        <f t="shared" si="52"/>
        <v>153.12100000000001</v>
      </c>
      <c r="R895" s="10">
        <f t="shared" si="53"/>
        <v>82.88</v>
      </c>
      <c r="S895" s="10">
        <f t="shared" si="54"/>
        <v>70.241000000000014</v>
      </c>
      <c r="T895" s="2">
        <f t="shared" si="55"/>
        <v>0.45872871781140412</v>
      </c>
      <c r="U895" s="3">
        <f>YEAR(SalesDataTable[[#This Row],[Order Date]])</f>
        <v>2026</v>
      </c>
      <c r="V895" s="2" t="str">
        <f>"Q"&amp;ROUNDUP(MONTH(SalesDataTable[[#This Row],[Order Date]])/3,0)</f>
        <v>Q2</v>
      </c>
      <c r="W895" s="3">
        <f>MONTH(SalesDataTable[[#This Row],[Order Date]])</f>
        <v>5</v>
      </c>
      <c r="X895" s="2" t="str">
        <f>TEXT(SalesDataTable[[#This Row],[Order Date]],"mmm")</f>
        <v>May</v>
      </c>
    </row>
    <row r="896" spans="1:24" ht="15.6">
      <c r="A896" s="6">
        <v>2089</v>
      </c>
      <c r="B896" s="7">
        <v>46166</v>
      </c>
      <c r="C896" s="8">
        <f>YEAR(SalesDataTable[[#This Row],[Order Date]])</f>
        <v>2026</v>
      </c>
      <c r="D896" s="9" t="str">
        <f>"Q" &amp;ROUNDUP(MONTH(SalesDataTable[[#This Row],[Order Date]]),0)</f>
        <v>Q5</v>
      </c>
      <c r="E896" s="9">
        <f>MONTH(SalesDataTable[[#This Row],[Order Date]])</f>
        <v>5</v>
      </c>
      <c r="F896" s="8" t="str">
        <f>TEXT(SalesDataTable[[#This Row],[Order Date]],"mmm")</f>
        <v>May</v>
      </c>
      <c r="G896" s="8" t="s">
        <v>0</v>
      </c>
      <c r="H896" s="8" t="s">
        <v>50</v>
      </c>
      <c r="I896" s="8" t="s">
        <v>28</v>
      </c>
      <c r="J896" s="8" t="s">
        <v>13</v>
      </c>
      <c r="K896" s="8" t="s">
        <v>34</v>
      </c>
      <c r="L896" s="8" t="s">
        <v>42</v>
      </c>
      <c r="M896" s="3">
        <v>3</v>
      </c>
      <c r="N896" s="10">
        <v>35.75</v>
      </c>
      <c r="O896" s="11">
        <v>0.15</v>
      </c>
      <c r="P896" s="10">
        <v>13.54</v>
      </c>
      <c r="Q896" s="10">
        <f t="shared" si="52"/>
        <v>91.162499999999994</v>
      </c>
      <c r="R896" s="10">
        <f t="shared" si="53"/>
        <v>40.619999999999997</v>
      </c>
      <c r="S896" s="10">
        <f t="shared" si="54"/>
        <v>50.542499999999997</v>
      </c>
      <c r="T896" s="2">
        <f t="shared" si="55"/>
        <v>0.55442204853969557</v>
      </c>
      <c r="U896" s="3">
        <f>YEAR(SalesDataTable[[#This Row],[Order Date]])</f>
        <v>2026</v>
      </c>
      <c r="V896" s="2" t="str">
        <f>"Q"&amp;ROUNDUP(MONTH(SalesDataTable[[#This Row],[Order Date]])/3,0)</f>
        <v>Q2</v>
      </c>
      <c r="W896" s="3">
        <f>MONTH(SalesDataTable[[#This Row],[Order Date]])</f>
        <v>5</v>
      </c>
      <c r="X896" s="2" t="str">
        <f>TEXT(SalesDataTable[[#This Row],[Order Date]],"mmm")</f>
        <v>May</v>
      </c>
    </row>
    <row r="897" spans="1:24" ht="15.6">
      <c r="A897" s="6">
        <v>2446</v>
      </c>
      <c r="B897" s="7">
        <v>46166</v>
      </c>
      <c r="C897" s="8">
        <f>YEAR(SalesDataTable[[#This Row],[Order Date]])</f>
        <v>2026</v>
      </c>
      <c r="D897" s="9" t="str">
        <f>"Q" &amp;ROUNDUP(MONTH(SalesDataTable[[#This Row],[Order Date]]),0)</f>
        <v>Q5</v>
      </c>
      <c r="E897" s="9">
        <f>MONTH(SalesDataTable[[#This Row],[Order Date]])</f>
        <v>5</v>
      </c>
      <c r="F897" s="8" t="str">
        <f>TEXT(SalesDataTable[[#This Row],[Order Date]],"mmm")</f>
        <v>May</v>
      </c>
      <c r="G897" s="8" t="s">
        <v>6</v>
      </c>
      <c r="H897" s="8" t="s">
        <v>43</v>
      </c>
      <c r="I897" s="8" t="s">
        <v>2</v>
      </c>
      <c r="J897" s="8" t="s">
        <v>13</v>
      </c>
      <c r="K897" s="8" t="s">
        <v>23</v>
      </c>
      <c r="L897" s="8" t="s">
        <v>29</v>
      </c>
      <c r="M897" s="3">
        <v>5</v>
      </c>
      <c r="N897" s="10">
        <v>195.78</v>
      </c>
      <c r="O897" s="11">
        <v>0.1</v>
      </c>
      <c r="P897" s="10">
        <v>101.98</v>
      </c>
      <c r="Q897" s="10">
        <f t="shared" si="52"/>
        <v>881.01</v>
      </c>
      <c r="R897" s="10">
        <f t="shared" si="53"/>
        <v>509.90000000000003</v>
      </c>
      <c r="S897" s="10">
        <f t="shared" si="54"/>
        <v>371.10999999999996</v>
      </c>
      <c r="T897" s="2">
        <f t="shared" si="55"/>
        <v>0.4212324491208953</v>
      </c>
      <c r="U897" s="3">
        <f>YEAR(SalesDataTable[[#This Row],[Order Date]])</f>
        <v>2026</v>
      </c>
      <c r="V897" s="2" t="str">
        <f>"Q"&amp;ROUNDUP(MONTH(SalesDataTable[[#This Row],[Order Date]])/3,0)</f>
        <v>Q2</v>
      </c>
      <c r="W897" s="3">
        <f>MONTH(SalesDataTable[[#This Row],[Order Date]])</f>
        <v>5</v>
      </c>
      <c r="X897" s="2" t="str">
        <f>TEXT(SalesDataTable[[#This Row],[Order Date]],"mmm")</f>
        <v>May</v>
      </c>
    </row>
    <row r="898" spans="1:24" ht="15.6">
      <c r="A898" s="6">
        <v>2847</v>
      </c>
      <c r="B898" s="7">
        <v>46166</v>
      </c>
      <c r="C898" s="8">
        <f>YEAR(SalesDataTable[[#This Row],[Order Date]])</f>
        <v>2026</v>
      </c>
      <c r="D898" s="9" t="str">
        <f>"Q" &amp;ROUNDUP(MONTH(SalesDataTable[[#This Row],[Order Date]]),0)</f>
        <v>Q5</v>
      </c>
      <c r="E898" s="9">
        <f>MONTH(SalesDataTable[[#This Row],[Order Date]])</f>
        <v>5</v>
      </c>
      <c r="F898" s="8" t="str">
        <f>TEXT(SalesDataTable[[#This Row],[Order Date]],"mmm")</f>
        <v>May</v>
      </c>
      <c r="G898" s="8" t="s">
        <v>20</v>
      </c>
      <c r="H898" s="8" t="s">
        <v>47</v>
      </c>
      <c r="I898" s="8" t="s">
        <v>2</v>
      </c>
      <c r="J898" s="8" t="s">
        <v>3</v>
      </c>
      <c r="K898" s="8" t="s">
        <v>23</v>
      </c>
      <c r="L898" s="8" t="s">
        <v>51</v>
      </c>
      <c r="M898" s="3">
        <v>2</v>
      </c>
      <c r="N898" s="10">
        <v>125.95</v>
      </c>
      <c r="O898" s="11">
        <v>0.05</v>
      </c>
      <c r="P898" s="10">
        <v>61.74</v>
      </c>
      <c r="Q898" s="10">
        <f t="shared" ref="Q898:Q961" si="56">M898*N898*(1-O898)</f>
        <v>239.30500000000001</v>
      </c>
      <c r="R898" s="10">
        <f t="shared" ref="R898:R961" si="57">M898*P898</f>
        <v>123.48</v>
      </c>
      <c r="S898" s="10">
        <f t="shared" ref="S898:S961" si="58">Q898-R898</f>
        <v>115.825</v>
      </c>
      <c r="T898" s="2">
        <f t="shared" ref="T898:T961" si="59">IFERROR(S898/Q898,0)</f>
        <v>0.48400576669940032</v>
      </c>
      <c r="U898" s="3">
        <f>YEAR(SalesDataTable[[#This Row],[Order Date]])</f>
        <v>2026</v>
      </c>
      <c r="V898" s="2" t="str">
        <f>"Q"&amp;ROUNDUP(MONTH(SalesDataTable[[#This Row],[Order Date]])/3,0)</f>
        <v>Q2</v>
      </c>
      <c r="W898" s="3">
        <f>MONTH(SalesDataTable[[#This Row],[Order Date]])</f>
        <v>5</v>
      </c>
      <c r="X898" s="2" t="str">
        <f>TEXT(SalesDataTable[[#This Row],[Order Date]],"mmm")</f>
        <v>May</v>
      </c>
    </row>
    <row r="899" spans="1:24" ht="15.6">
      <c r="A899" s="6">
        <v>3454</v>
      </c>
      <c r="B899" s="7">
        <v>46166</v>
      </c>
      <c r="C899" s="8">
        <f>YEAR(SalesDataTable[[#This Row],[Order Date]])</f>
        <v>2026</v>
      </c>
      <c r="D899" s="9" t="str">
        <f>"Q" &amp;ROUNDUP(MONTH(SalesDataTable[[#This Row],[Order Date]]),0)</f>
        <v>Q5</v>
      </c>
      <c r="E899" s="9">
        <f>MONTH(SalesDataTable[[#This Row],[Order Date]])</f>
        <v>5</v>
      </c>
      <c r="F899" s="8" t="str">
        <f>TEXT(SalesDataTable[[#This Row],[Order Date]],"mmm")</f>
        <v>May</v>
      </c>
      <c r="G899" s="8" t="s">
        <v>20</v>
      </c>
      <c r="H899" s="8" t="s">
        <v>31</v>
      </c>
      <c r="I899" s="8" t="s">
        <v>2</v>
      </c>
      <c r="J899" s="8" t="s">
        <v>13</v>
      </c>
      <c r="K899" s="8" t="s">
        <v>34</v>
      </c>
      <c r="L899" s="8" t="s">
        <v>35</v>
      </c>
      <c r="M899" s="3">
        <v>2</v>
      </c>
      <c r="N899" s="10">
        <v>41.32</v>
      </c>
      <c r="O899" s="11">
        <v>0</v>
      </c>
      <c r="P899" s="10">
        <v>14.91</v>
      </c>
      <c r="Q899" s="10">
        <f t="shared" si="56"/>
        <v>82.64</v>
      </c>
      <c r="R899" s="10">
        <f t="shared" si="57"/>
        <v>29.82</v>
      </c>
      <c r="S899" s="10">
        <f t="shared" si="58"/>
        <v>52.82</v>
      </c>
      <c r="T899" s="2">
        <f t="shared" si="59"/>
        <v>0.63915779283639884</v>
      </c>
      <c r="U899" s="3">
        <f>YEAR(SalesDataTable[[#This Row],[Order Date]])</f>
        <v>2026</v>
      </c>
      <c r="V899" s="2" t="str">
        <f>"Q"&amp;ROUNDUP(MONTH(SalesDataTable[[#This Row],[Order Date]])/3,0)</f>
        <v>Q2</v>
      </c>
      <c r="W899" s="3">
        <f>MONTH(SalesDataTable[[#This Row],[Order Date]])</f>
        <v>5</v>
      </c>
      <c r="X899" s="2" t="str">
        <f>TEXT(SalesDataTable[[#This Row],[Order Date]],"mmm")</f>
        <v>May</v>
      </c>
    </row>
    <row r="900" spans="1:24" ht="15.6">
      <c r="A900" s="6">
        <v>4472</v>
      </c>
      <c r="B900" s="7">
        <v>46166</v>
      </c>
      <c r="C900" s="8">
        <f>YEAR(SalesDataTable[[#This Row],[Order Date]])</f>
        <v>2026</v>
      </c>
      <c r="D900" s="9" t="str">
        <f>"Q" &amp;ROUNDUP(MONTH(SalesDataTable[[#This Row],[Order Date]]),0)</f>
        <v>Q5</v>
      </c>
      <c r="E900" s="9">
        <f>MONTH(SalesDataTable[[#This Row],[Order Date]])</f>
        <v>5</v>
      </c>
      <c r="F900" s="8" t="str">
        <f>TEXT(SalesDataTable[[#This Row],[Order Date]],"mmm")</f>
        <v>May</v>
      </c>
      <c r="G900" s="8" t="s">
        <v>20</v>
      </c>
      <c r="H900" s="8" t="s">
        <v>33</v>
      </c>
      <c r="I900" s="8" t="s">
        <v>28</v>
      </c>
      <c r="J900" s="8" t="s">
        <v>13</v>
      </c>
      <c r="K900" s="8" t="s">
        <v>9</v>
      </c>
      <c r="L900" s="8" t="s">
        <v>17</v>
      </c>
      <c r="M900" s="3">
        <v>2</v>
      </c>
      <c r="N900" s="10">
        <v>144.01</v>
      </c>
      <c r="O900" s="11">
        <v>0</v>
      </c>
      <c r="P900" s="10">
        <v>79.37</v>
      </c>
      <c r="Q900" s="10">
        <f t="shared" si="56"/>
        <v>288.02</v>
      </c>
      <c r="R900" s="10">
        <f t="shared" si="57"/>
        <v>158.74</v>
      </c>
      <c r="S900" s="10">
        <f t="shared" si="58"/>
        <v>129.27999999999997</v>
      </c>
      <c r="T900" s="2">
        <f t="shared" si="59"/>
        <v>0.44885771821401282</v>
      </c>
      <c r="U900" s="3">
        <f>YEAR(SalesDataTable[[#This Row],[Order Date]])</f>
        <v>2026</v>
      </c>
      <c r="V900" s="2" t="str">
        <f>"Q"&amp;ROUNDUP(MONTH(SalesDataTable[[#This Row],[Order Date]])/3,0)</f>
        <v>Q2</v>
      </c>
      <c r="W900" s="3">
        <f>MONTH(SalesDataTable[[#This Row],[Order Date]])</f>
        <v>5</v>
      </c>
      <c r="X900" s="2" t="str">
        <f>TEXT(SalesDataTable[[#This Row],[Order Date]],"mmm")</f>
        <v>May</v>
      </c>
    </row>
    <row r="901" spans="1:24" ht="15.6">
      <c r="A901" s="6">
        <v>4852</v>
      </c>
      <c r="B901" s="7">
        <v>46166</v>
      </c>
      <c r="C901" s="8">
        <f>YEAR(SalesDataTable[[#This Row],[Order Date]])</f>
        <v>2026</v>
      </c>
      <c r="D901" s="9" t="str">
        <f>"Q" &amp;ROUNDUP(MONTH(SalesDataTable[[#This Row],[Order Date]]),0)</f>
        <v>Q5</v>
      </c>
      <c r="E901" s="9">
        <f>MONTH(SalesDataTable[[#This Row],[Order Date]])</f>
        <v>5</v>
      </c>
      <c r="F901" s="8" t="str">
        <f>TEXT(SalesDataTable[[#This Row],[Order Date]],"mmm")</f>
        <v>May</v>
      </c>
      <c r="G901" s="8" t="s">
        <v>0</v>
      </c>
      <c r="H901" s="8" t="s">
        <v>50</v>
      </c>
      <c r="I901" s="8" t="s">
        <v>2</v>
      </c>
      <c r="J901" s="8" t="s">
        <v>16</v>
      </c>
      <c r="K901" s="8" t="s">
        <v>4</v>
      </c>
      <c r="L901" s="8" t="s">
        <v>22</v>
      </c>
      <c r="M901" s="3">
        <v>2</v>
      </c>
      <c r="N901" s="10">
        <v>51.17</v>
      </c>
      <c r="O901" s="11">
        <v>0.05</v>
      </c>
      <c r="P901" s="10">
        <v>21.97</v>
      </c>
      <c r="Q901" s="10">
        <f t="shared" si="56"/>
        <v>97.222999999999999</v>
      </c>
      <c r="R901" s="10">
        <f t="shared" si="57"/>
        <v>43.94</v>
      </c>
      <c r="S901" s="10">
        <f t="shared" si="58"/>
        <v>53.283000000000001</v>
      </c>
      <c r="T901" s="2">
        <f t="shared" si="59"/>
        <v>0.54804932989107513</v>
      </c>
      <c r="U901" s="3">
        <f>YEAR(SalesDataTable[[#This Row],[Order Date]])</f>
        <v>2026</v>
      </c>
      <c r="V901" s="2" t="str">
        <f>"Q"&amp;ROUNDUP(MONTH(SalesDataTable[[#This Row],[Order Date]])/3,0)</f>
        <v>Q2</v>
      </c>
      <c r="W901" s="3">
        <f>MONTH(SalesDataTable[[#This Row],[Order Date]])</f>
        <v>5</v>
      </c>
      <c r="X901" s="2" t="str">
        <f>TEXT(SalesDataTable[[#This Row],[Order Date]],"mmm")</f>
        <v>May</v>
      </c>
    </row>
    <row r="902" spans="1:24" ht="15.6">
      <c r="A902" s="6">
        <v>4959</v>
      </c>
      <c r="B902" s="7">
        <v>46166</v>
      </c>
      <c r="C902" s="8">
        <f>YEAR(SalesDataTable[[#This Row],[Order Date]])</f>
        <v>2026</v>
      </c>
      <c r="D902" s="9" t="str">
        <f>"Q" &amp;ROUNDUP(MONTH(SalesDataTable[[#This Row],[Order Date]]),0)</f>
        <v>Q5</v>
      </c>
      <c r="E902" s="9">
        <f>MONTH(SalesDataTable[[#This Row],[Order Date]])</f>
        <v>5</v>
      </c>
      <c r="F902" s="8" t="str">
        <f>TEXT(SalesDataTable[[#This Row],[Order Date]],"mmm")</f>
        <v>May</v>
      </c>
      <c r="G902" s="8" t="s">
        <v>0</v>
      </c>
      <c r="H902" s="8" t="s">
        <v>1</v>
      </c>
      <c r="I902" s="8" t="s">
        <v>8</v>
      </c>
      <c r="J902" s="8" t="s">
        <v>16</v>
      </c>
      <c r="K902" s="8" t="s">
        <v>23</v>
      </c>
      <c r="L902" s="8" t="s">
        <v>40</v>
      </c>
      <c r="M902" s="3">
        <v>6</v>
      </c>
      <c r="N902" s="10">
        <v>83.58</v>
      </c>
      <c r="O902" s="11">
        <v>0.2</v>
      </c>
      <c r="P902" s="10">
        <v>40.5</v>
      </c>
      <c r="Q902" s="10">
        <f t="shared" si="56"/>
        <v>401.18400000000003</v>
      </c>
      <c r="R902" s="10">
        <f t="shared" si="57"/>
        <v>243</v>
      </c>
      <c r="S902" s="10">
        <f t="shared" si="58"/>
        <v>158.18400000000003</v>
      </c>
      <c r="T902" s="2">
        <f t="shared" si="59"/>
        <v>0.39429289303661169</v>
      </c>
      <c r="U902" s="3">
        <f>YEAR(SalesDataTable[[#This Row],[Order Date]])</f>
        <v>2026</v>
      </c>
      <c r="V902" s="2" t="str">
        <f>"Q"&amp;ROUNDUP(MONTH(SalesDataTable[[#This Row],[Order Date]])/3,0)</f>
        <v>Q2</v>
      </c>
      <c r="W902" s="3">
        <f>MONTH(SalesDataTable[[#This Row],[Order Date]])</f>
        <v>5</v>
      </c>
      <c r="X902" s="2" t="str">
        <f>TEXT(SalesDataTable[[#This Row],[Order Date]],"mmm")</f>
        <v>May</v>
      </c>
    </row>
    <row r="903" spans="1:24" ht="15.6">
      <c r="A903" s="6">
        <v>5056</v>
      </c>
      <c r="B903" s="7">
        <v>46166</v>
      </c>
      <c r="C903" s="8">
        <f>YEAR(SalesDataTable[[#This Row],[Order Date]])</f>
        <v>2026</v>
      </c>
      <c r="D903" s="9" t="str">
        <f>"Q" &amp;ROUNDUP(MONTH(SalesDataTable[[#This Row],[Order Date]]),0)</f>
        <v>Q5</v>
      </c>
      <c r="E903" s="9">
        <f>MONTH(SalesDataTable[[#This Row],[Order Date]])</f>
        <v>5</v>
      </c>
      <c r="F903" s="8" t="str">
        <f>TEXT(SalesDataTable[[#This Row],[Order Date]],"mmm")</f>
        <v>May</v>
      </c>
      <c r="G903" s="8" t="s">
        <v>11</v>
      </c>
      <c r="H903" s="8" t="s">
        <v>52</v>
      </c>
      <c r="I903" s="8" t="s">
        <v>28</v>
      </c>
      <c r="J903" s="8" t="s">
        <v>3</v>
      </c>
      <c r="K903" s="8" t="s">
        <v>23</v>
      </c>
      <c r="L903" s="8" t="s">
        <v>40</v>
      </c>
      <c r="M903" s="3">
        <v>2</v>
      </c>
      <c r="N903" s="10">
        <v>80.010000000000005</v>
      </c>
      <c r="O903" s="11">
        <v>0</v>
      </c>
      <c r="P903" s="10">
        <v>38.54</v>
      </c>
      <c r="Q903" s="10">
        <f t="shared" si="56"/>
        <v>160.02000000000001</v>
      </c>
      <c r="R903" s="10">
        <f t="shared" si="57"/>
        <v>77.08</v>
      </c>
      <c r="S903" s="10">
        <f t="shared" si="58"/>
        <v>82.940000000000012</v>
      </c>
      <c r="T903" s="2">
        <f t="shared" si="59"/>
        <v>0.51831021122359711</v>
      </c>
      <c r="U903" s="3">
        <f>YEAR(SalesDataTable[[#This Row],[Order Date]])</f>
        <v>2026</v>
      </c>
      <c r="V903" s="2" t="str">
        <f>"Q"&amp;ROUNDUP(MONTH(SalesDataTable[[#This Row],[Order Date]])/3,0)</f>
        <v>Q2</v>
      </c>
      <c r="W903" s="3">
        <f>MONTH(SalesDataTable[[#This Row],[Order Date]])</f>
        <v>5</v>
      </c>
      <c r="X903" s="2" t="str">
        <f>TEXT(SalesDataTable[[#This Row],[Order Date]],"mmm")</f>
        <v>May</v>
      </c>
    </row>
    <row r="904" spans="1:24" ht="15.6">
      <c r="A904" s="6">
        <v>1152</v>
      </c>
      <c r="B904" s="7">
        <v>46167</v>
      </c>
      <c r="C904" s="8">
        <f>YEAR(SalesDataTable[[#This Row],[Order Date]])</f>
        <v>2026</v>
      </c>
      <c r="D904" s="9" t="str">
        <f>"Q" &amp;ROUNDUP(MONTH(SalesDataTable[[#This Row],[Order Date]]),0)</f>
        <v>Q5</v>
      </c>
      <c r="E904" s="9">
        <f>MONTH(SalesDataTable[[#This Row],[Order Date]])</f>
        <v>5</v>
      </c>
      <c r="F904" s="8" t="str">
        <f>TEXT(SalesDataTable[[#This Row],[Order Date]],"mmm")</f>
        <v>May</v>
      </c>
      <c r="G904" s="8" t="s">
        <v>20</v>
      </c>
      <c r="H904" s="8" t="s">
        <v>31</v>
      </c>
      <c r="I904" s="8" t="s">
        <v>2</v>
      </c>
      <c r="J904" s="8" t="s">
        <v>13</v>
      </c>
      <c r="K904" s="8" t="s">
        <v>9</v>
      </c>
      <c r="L904" s="8" t="s">
        <v>10</v>
      </c>
      <c r="M904" s="3">
        <v>2</v>
      </c>
      <c r="N904" s="10">
        <v>94.4</v>
      </c>
      <c r="O904" s="11">
        <v>0</v>
      </c>
      <c r="P904" s="10">
        <v>46.39</v>
      </c>
      <c r="Q904" s="10">
        <f t="shared" si="56"/>
        <v>188.8</v>
      </c>
      <c r="R904" s="10">
        <f t="shared" si="57"/>
        <v>92.78</v>
      </c>
      <c r="S904" s="10">
        <f t="shared" si="58"/>
        <v>96.02000000000001</v>
      </c>
      <c r="T904" s="2">
        <f t="shared" si="59"/>
        <v>0.50858050847457625</v>
      </c>
      <c r="U904" s="3">
        <f>YEAR(SalesDataTable[[#This Row],[Order Date]])</f>
        <v>2026</v>
      </c>
      <c r="V904" s="2" t="str">
        <f>"Q"&amp;ROUNDUP(MONTH(SalesDataTable[[#This Row],[Order Date]])/3,0)</f>
        <v>Q2</v>
      </c>
      <c r="W904" s="3">
        <f>MONTH(SalesDataTable[[#This Row],[Order Date]])</f>
        <v>5</v>
      </c>
      <c r="X904" s="2" t="str">
        <f>TEXT(SalesDataTable[[#This Row],[Order Date]],"mmm")</f>
        <v>May</v>
      </c>
    </row>
    <row r="905" spans="1:24" ht="15.6">
      <c r="A905" s="6">
        <v>3919</v>
      </c>
      <c r="B905" s="7">
        <v>46167</v>
      </c>
      <c r="C905" s="8">
        <f>YEAR(SalesDataTable[[#This Row],[Order Date]])</f>
        <v>2026</v>
      </c>
      <c r="D905" s="9" t="str">
        <f>"Q" &amp;ROUNDUP(MONTH(SalesDataTable[[#This Row],[Order Date]]),0)</f>
        <v>Q5</v>
      </c>
      <c r="E905" s="9">
        <f>MONTH(SalesDataTable[[#This Row],[Order Date]])</f>
        <v>5</v>
      </c>
      <c r="F905" s="8" t="str">
        <f>TEXT(SalesDataTable[[#This Row],[Order Date]],"mmm")</f>
        <v>May</v>
      </c>
      <c r="G905" s="8" t="s">
        <v>11</v>
      </c>
      <c r="H905" s="8" t="s">
        <v>12</v>
      </c>
      <c r="I905" s="8" t="s">
        <v>19</v>
      </c>
      <c r="J905" s="8" t="s">
        <v>16</v>
      </c>
      <c r="K905" s="8" t="s">
        <v>9</v>
      </c>
      <c r="L905" s="8" t="s">
        <v>37</v>
      </c>
      <c r="M905" s="3">
        <v>6</v>
      </c>
      <c r="N905" s="10">
        <v>157.33000000000001</v>
      </c>
      <c r="O905" s="11">
        <v>0</v>
      </c>
      <c r="P905" s="10">
        <v>78.849999999999994</v>
      </c>
      <c r="Q905" s="10">
        <f t="shared" si="56"/>
        <v>943.98</v>
      </c>
      <c r="R905" s="10">
        <f t="shared" si="57"/>
        <v>473.09999999999997</v>
      </c>
      <c r="S905" s="10">
        <f t="shared" si="58"/>
        <v>470.88000000000005</v>
      </c>
      <c r="T905" s="2">
        <f t="shared" si="59"/>
        <v>0.4988241276298227</v>
      </c>
      <c r="U905" s="3">
        <f>YEAR(SalesDataTable[[#This Row],[Order Date]])</f>
        <v>2026</v>
      </c>
      <c r="V905" s="2" t="str">
        <f>"Q"&amp;ROUNDUP(MONTH(SalesDataTable[[#This Row],[Order Date]])/3,0)</f>
        <v>Q2</v>
      </c>
      <c r="W905" s="3">
        <f>MONTH(SalesDataTable[[#This Row],[Order Date]])</f>
        <v>5</v>
      </c>
      <c r="X905" s="2" t="str">
        <f>TEXT(SalesDataTable[[#This Row],[Order Date]],"mmm")</f>
        <v>May</v>
      </c>
    </row>
    <row r="906" spans="1:24" ht="15.6">
      <c r="A906" s="6">
        <v>4202</v>
      </c>
      <c r="B906" s="7">
        <v>46167</v>
      </c>
      <c r="C906" s="8">
        <f>YEAR(SalesDataTable[[#This Row],[Order Date]])</f>
        <v>2026</v>
      </c>
      <c r="D906" s="9" t="str">
        <f>"Q" &amp;ROUNDUP(MONTH(SalesDataTable[[#This Row],[Order Date]]),0)</f>
        <v>Q5</v>
      </c>
      <c r="E906" s="9">
        <f>MONTH(SalesDataTable[[#This Row],[Order Date]])</f>
        <v>5</v>
      </c>
      <c r="F906" s="8" t="str">
        <f>TEXT(SalesDataTable[[#This Row],[Order Date]],"mmm")</f>
        <v>May</v>
      </c>
      <c r="G906" s="8" t="s">
        <v>11</v>
      </c>
      <c r="H906" s="8" t="s">
        <v>18</v>
      </c>
      <c r="I906" s="8" t="s">
        <v>2</v>
      </c>
      <c r="J906" s="8" t="s">
        <v>13</v>
      </c>
      <c r="K906" s="8" t="s">
        <v>23</v>
      </c>
      <c r="L906" s="8" t="s">
        <v>51</v>
      </c>
      <c r="M906" s="3">
        <v>1</v>
      </c>
      <c r="N906" s="10">
        <v>125.44</v>
      </c>
      <c r="O906" s="11">
        <v>0</v>
      </c>
      <c r="P906" s="10">
        <v>59.92</v>
      </c>
      <c r="Q906" s="10">
        <f t="shared" si="56"/>
        <v>125.44</v>
      </c>
      <c r="R906" s="10">
        <f t="shared" si="57"/>
        <v>59.92</v>
      </c>
      <c r="S906" s="10">
        <f t="shared" si="58"/>
        <v>65.52</v>
      </c>
      <c r="T906" s="2">
        <f t="shared" si="59"/>
        <v>0.5223214285714286</v>
      </c>
      <c r="U906" s="3">
        <f>YEAR(SalesDataTable[[#This Row],[Order Date]])</f>
        <v>2026</v>
      </c>
      <c r="V906" s="2" t="str">
        <f>"Q"&amp;ROUNDUP(MONTH(SalesDataTable[[#This Row],[Order Date]])/3,0)</f>
        <v>Q2</v>
      </c>
      <c r="W906" s="3">
        <f>MONTH(SalesDataTable[[#This Row],[Order Date]])</f>
        <v>5</v>
      </c>
      <c r="X906" s="2" t="str">
        <f>TEXT(SalesDataTable[[#This Row],[Order Date]],"mmm")</f>
        <v>May</v>
      </c>
    </row>
    <row r="907" spans="1:24" ht="15.6">
      <c r="A907" s="6">
        <v>4274</v>
      </c>
      <c r="B907" s="7">
        <v>46167</v>
      </c>
      <c r="C907" s="8">
        <f>YEAR(SalesDataTable[[#This Row],[Order Date]])</f>
        <v>2026</v>
      </c>
      <c r="D907" s="9" t="str">
        <f>"Q" &amp;ROUNDUP(MONTH(SalesDataTable[[#This Row],[Order Date]]),0)</f>
        <v>Q5</v>
      </c>
      <c r="E907" s="9">
        <f>MONTH(SalesDataTable[[#This Row],[Order Date]])</f>
        <v>5</v>
      </c>
      <c r="F907" s="8" t="str">
        <f>TEXT(SalesDataTable[[#This Row],[Order Date]],"mmm")</f>
        <v>May</v>
      </c>
      <c r="G907" s="8" t="s">
        <v>6</v>
      </c>
      <c r="H907" s="8" t="s">
        <v>43</v>
      </c>
      <c r="I907" s="8" t="s">
        <v>28</v>
      </c>
      <c r="J907" s="8" t="s">
        <v>3</v>
      </c>
      <c r="K907" s="8" t="s">
        <v>34</v>
      </c>
      <c r="L907" s="8" t="s">
        <v>42</v>
      </c>
      <c r="M907" s="3">
        <v>2</v>
      </c>
      <c r="N907" s="10">
        <v>36.18</v>
      </c>
      <c r="O907" s="11">
        <v>0</v>
      </c>
      <c r="P907" s="10">
        <v>13.71</v>
      </c>
      <c r="Q907" s="10">
        <f t="shared" si="56"/>
        <v>72.36</v>
      </c>
      <c r="R907" s="10">
        <f t="shared" si="57"/>
        <v>27.42</v>
      </c>
      <c r="S907" s="10">
        <f t="shared" si="58"/>
        <v>44.94</v>
      </c>
      <c r="T907" s="2">
        <f t="shared" si="59"/>
        <v>0.62106135986733002</v>
      </c>
      <c r="U907" s="3">
        <f>YEAR(SalesDataTable[[#This Row],[Order Date]])</f>
        <v>2026</v>
      </c>
      <c r="V907" s="2" t="str">
        <f>"Q"&amp;ROUNDUP(MONTH(SalesDataTable[[#This Row],[Order Date]])/3,0)</f>
        <v>Q2</v>
      </c>
      <c r="W907" s="3">
        <f>MONTH(SalesDataTable[[#This Row],[Order Date]])</f>
        <v>5</v>
      </c>
      <c r="X907" s="2" t="str">
        <f>TEXT(SalesDataTable[[#This Row],[Order Date]],"mmm")</f>
        <v>May</v>
      </c>
    </row>
    <row r="908" spans="1:24" ht="15.6">
      <c r="A908" s="6">
        <v>4364</v>
      </c>
      <c r="B908" s="7">
        <v>46167</v>
      </c>
      <c r="C908" s="8">
        <f>YEAR(SalesDataTable[[#This Row],[Order Date]])</f>
        <v>2026</v>
      </c>
      <c r="D908" s="9" t="str">
        <f>"Q" &amp;ROUNDUP(MONTH(SalesDataTable[[#This Row],[Order Date]]),0)</f>
        <v>Q5</v>
      </c>
      <c r="E908" s="9">
        <f>MONTH(SalesDataTable[[#This Row],[Order Date]])</f>
        <v>5</v>
      </c>
      <c r="F908" s="8" t="str">
        <f>TEXT(SalesDataTable[[#This Row],[Order Date]],"mmm")</f>
        <v>May</v>
      </c>
      <c r="G908" s="8" t="s">
        <v>0</v>
      </c>
      <c r="H908" s="8" t="s">
        <v>50</v>
      </c>
      <c r="I908" s="8" t="s">
        <v>19</v>
      </c>
      <c r="J908" s="8" t="s">
        <v>3</v>
      </c>
      <c r="K908" s="8" t="s">
        <v>34</v>
      </c>
      <c r="L908" s="8" t="s">
        <v>35</v>
      </c>
      <c r="M908" s="3">
        <v>1</v>
      </c>
      <c r="N908" s="10">
        <v>41</v>
      </c>
      <c r="O908" s="11">
        <v>0.05</v>
      </c>
      <c r="P908" s="10">
        <v>14.51</v>
      </c>
      <c r="Q908" s="10">
        <f t="shared" si="56"/>
        <v>38.949999999999996</v>
      </c>
      <c r="R908" s="10">
        <f t="shared" si="57"/>
        <v>14.51</v>
      </c>
      <c r="S908" s="10">
        <f t="shared" si="58"/>
        <v>24.439999999999998</v>
      </c>
      <c r="T908" s="2">
        <f t="shared" si="59"/>
        <v>0.62747111681643131</v>
      </c>
      <c r="U908" s="3">
        <f>YEAR(SalesDataTable[[#This Row],[Order Date]])</f>
        <v>2026</v>
      </c>
      <c r="V908" s="2" t="str">
        <f>"Q"&amp;ROUNDUP(MONTH(SalesDataTable[[#This Row],[Order Date]])/3,0)</f>
        <v>Q2</v>
      </c>
      <c r="W908" s="3">
        <f>MONTH(SalesDataTable[[#This Row],[Order Date]])</f>
        <v>5</v>
      </c>
      <c r="X908" s="2" t="str">
        <f>TEXT(SalesDataTable[[#This Row],[Order Date]],"mmm")</f>
        <v>May</v>
      </c>
    </row>
    <row r="909" spans="1:24" ht="15.6">
      <c r="A909" s="6">
        <v>4896</v>
      </c>
      <c r="B909" s="7">
        <v>46167</v>
      </c>
      <c r="C909" s="8">
        <f>YEAR(SalesDataTable[[#This Row],[Order Date]])</f>
        <v>2026</v>
      </c>
      <c r="D909" s="9" t="str">
        <f>"Q" &amp;ROUNDUP(MONTH(SalesDataTable[[#This Row],[Order Date]]),0)</f>
        <v>Q5</v>
      </c>
      <c r="E909" s="9">
        <f>MONTH(SalesDataTable[[#This Row],[Order Date]])</f>
        <v>5</v>
      </c>
      <c r="F909" s="8" t="str">
        <f>TEXT(SalesDataTable[[#This Row],[Order Date]],"mmm")</f>
        <v>May</v>
      </c>
      <c r="G909" s="8" t="s">
        <v>11</v>
      </c>
      <c r="H909" s="8" t="s">
        <v>25</v>
      </c>
      <c r="I909" s="8" t="s">
        <v>2</v>
      </c>
      <c r="J909" s="8" t="s">
        <v>3</v>
      </c>
      <c r="K909" s="8" t="s">
        <v>9</v>
      </c>
      <c r="L909" s="8" t="s">
        <v>46</v>
      </c>
      <c r="M909" s="3">
        <v>1</v>
      </c>
      <c r="N909" s="10">
        <v>72.33</v>
      </c>
      <c r="O909" s="11">
        <v>0.1</v>
      </c>
      <c r="P909" s="10">
        <v>32.61</v>
      </c>
      <c r="Q909" s="10">
        <f t="shared" si="56"/>
        <v>65.096999999999994</v>
      </c>
      <c r="R909" s="10">
        <f t="shared" si="57"/>
        <v>32.61</v>
      </c>
      <c r="S909" s="10">
        <f t="shared" si="58"/>
        <v>32.486999999999995</v>
      </c>
      <c r="T909" s="2">
        <f t="shared" si="59"/>
        <v>0.49905525600258072</v>
      </c>
      <c r="U909" s="3">
        <f>YEAR(SalesDataTable[[#This Row],[Order Date]])</f>
        <v>2026</v>
      </c>
      <c r="V909" s="2" t="str">
        <f>"Q"&amp;ROUNDUP(MONTH(SalesDataTable[[#This Row],[Order Date]])/3,0)</f>
        <v>Q2</v>
      </c>
      <c r="W909" s="3">
        <f>MONTH(SalesDataTable[[#This Row],[Order Date]])</f>
        <v>5</v>
      </c>
      <c r="X909" s="2" t="str">
        <f>TEXT(SalesDataTable[[#This Row],[Order Date]],"mmm")</f>
        <v>May</v>
      </c>
    </row>
    <row r="910" spans="1:24" ht="15.6">
      <c r="A910" s="6">
        <v>5109</v>
      </c>
      <c r="B910" s="7">
        <v>46167</v>
      </c>
      <c r="C910" s="8">
        <f>YEAR(SalesDataTable[[#This Row],[Order Date]])</f>
        <v>2026</v>
      </c>
      <c r="D910" s="9" t="str">
        <f>"Q" &amp;ROUNDUP(MONTH(SalesDataTable[[#This Row],[Order Date]]),0)</f>
        <v>Q5</v>
      </c>
      <c r="E910" s="9">
        <f>MONTH(SalesDataTable[[#This Row],[Order Date]])</f>
        <v>5</v>
      </c>
      <c r="F910" s="8" t="str">
        <f>TEXT(SalesDataTable[[#This Row],[Order Date]],"mmm")</f>
        <v>May</v>
      </c>
      <c r="G910" s="8" t="s">
        <v>20</v>
      </c>
      <c r="H910" s="8" t="s">
        <v>21</v>
      </c>
      <c r="I910" s="8" t="s">
        <v>2</v>
      </c>
      <c r="J910" s="8" t="s">
        <v>16</v>
      </c>
      <c r="K910" s="8" t="s">
        <v>23</v>
      </c>
      <c r="L910" s="8" t="s">
        <v>51</v>
      </c>
      <c r="M910" s="3">
        <v>2</v>
      </c>
      <c r="N910" s="10">
        <v>125.42</v>
      </c>
      <c r="O910" s="11">
        <v>0</v>
      </c>
      <c r="P910" s="10">
        <v>62.28</v>
      </c>
      <c r="Q910" s="10">
        <f t="shared" si="56"/>
        <v>250.84</v>
      </c>
      <c r="R910" s="10">
        <f t="shared" si="57"/>
        <v>124.56</v>
      </c>
      <c r="S910" s="10">
        <f t="shared" si="58"/>
        <v>126.28</v>
      </c>
      <c r="T910" s="2">
        <f t="shared" si="59"/>
        <v>0.50342848030617127</v>
      </c>
      <c r="U910" s="3">
        <f>YEAR(SalesDataTable[[#This Row],[Order Date]])</f>
        <v>2026</v>
      </c>
      <c r="V910" s="2" t="str">
        <f>"Q"&amp;ROUNDUP(MONTH(SalesDataTable[[#This Row],[Order Date]])/3,0)</f>
        <v>Q2</v>
      </c>
      <c r="W910" s="3">
        <f>MONTH(SalesDataTable[[#This Row],[Order Date]])</f>
        <v>5</v>
      </c>
      <c r="X910" s="2" t="str">
        <f>TEXT(SalesDataTable[[#This Row],[Order Date]],"mmm")</f>
        <v>May</v>
      </c>
    </row>
    <row r="911" spans="1:24" ht="15.6">
      <c r="A911" s="6">
        <v>289</v>
      </c>
      <c r="B911" s="7">
        <v>46168</v>
      </c>
      <c r="C911" s="8">
        <f>YEAR(SalesDataTable[[#This Row],[Order Date]])</f>
        <v>2026</v>
      </c>
      <c r="D911" s="9" t="str">
        <f>"Q" &amp;ROUNDUP(MONTH(SalesDataTable[[#This Row],[Order Date]]),0)</f>
        <v>Q5</v>
      </c>
      <c r="E911" s="9">
        <f>MONTH(SalesDataTable[[#This Row],[Order Date]])</f>
        <v>5</v>
      </c>
      <c r="F911" s="8" t="str">
        <f>TEXT(SalesDataTable[[#This Row],[Order Date]],"mmm")</f>
        <v>May</v>
      </c>
      <c r="G911" s="8" t="s">
        <v>0</v>
      </c>
      <c r="H911" s="8" t="s">
        <v>50</v>
      </c>
      <c r="I911" s="8" t="s">
        <v>2</v>
      </c>
      <c r="J911" s="8" t="s">
        <v>16</v>
      </c>
      <c r="K911" s="8" t="s">
        <v>4</v>
      </c>
      <c r="L911" s="8" t="s">
        <v>26</v>
      </c>
      <c r="M911" s="3">
        <v>2</v>
      </c>
      <c r="N911" s="10">
        <v>41.29</v>
      </c>
      <c r="O911" s="11">
        <v>0.15</v>
      </c>
      <c r="P911" s="10">
        <v>16.43</v>
      </c>
      <c r="Q911" s="10">
        <f t="shared" si="56"/>
        <v>70.192999999999998</v>
      </c>
      <c r="R911" s="10">
        <f t="shared" si="57"/>
        <v>32.86</v>
      </c>
      <c r="S911" s="10">
        <f t="shared" si="58"/>
        <v>37.332999999999998</v>
      </c>
      <c r="T911" s="2">
        <f t="shared" si="59"/>
        <v>0.531862151496588</v>
      </c>
      <c r="U911" s="3">
        <f>YEAR(SalesDataTable[[#This Row],[Order Date]])</f>
        <v>2026</v>
      </c>
      <c r="V911" s="2" t="str">
        <f>"Q"&amp;ROUNDUP(MONTH(SalesDataTable[[#This Row],[Order Date]])/3,0)</f>
        <v>Q2</v>
      </c>
      <c r="W911" s="3">
        <f>MONTH(SalesDataTable[[#This Row],[Order Date]])</f>
        <v>5</v>
      </c>
      <c r="X911" s="2" t="str">
        <f>TEXT(SalesDataTable[[#This Row],[Order Date]],"mmm")</f>
        <v>May</v>
      </c>
    </row>
    <row r="912" spans="1:24" ht="15.6">
      <c r="A912" s="6">
        <v>4092</v>
      </c>
      <c r="B912" s="7">
        <v>46168</v>
      </c>
      <c r="C912" s="8">
        <f>YEAR(SalesDataTable[[#This Row],[Order Date]])</f>
        <v>2026</v>
      </c>
      <c r="D912" s="9" t="str">
        <f>"Q" &amp;ROUNDUP(MONTH(SalesDataTable[[#This Row],[Order Date]]),0)</f>
        <v>Q5</v>
      </c>
      <c r="E912" s="9">
        <f>MONTH(SalesDataTable[[#This Row],[Order Date]])</f>
        <v>5</v>
      </c>
      <c r="F912" s="8" t="str">
        <f>TEXT(SalesDataTable[[#This Row],[Order Date]],"mmm")</f>
        <v>May</v>
      </c>
      <c r="G912" s="8" t="s">
        <v>20</v>
      </c>
      <c r="H912" s="8" t="s">
        <v>33</v>
      </c>
      <c r="I912" s="8" t="s">
        <v>8</v>
      </c>
      <c r="J912" s="8" t="s">
        <v>16</v>
      </c>
      <c r="K912" s="8" t="s">
        <v>14</v>
      </c>
      <c r="L912" s="8" t="s">
        <v>44</v>
      </c>
      <c r="M912" s="3">
        <v>8</v>
      </c>
      <c r="N912" s="10">
        <v>131.4</v>
      </c>
      <c r="O912" s="11">
        <v>0.05</v>
      </c>
      <c r="P912" s="10">
        <v>66.489999999999995</v>
      </c>
      <c r="Q912" s="10">
        <f t="shared" si="56"/>
        <v>998.64</v>
      </c>
      <c r="R912" s="10">
        <f t="shared" si="57"/>
        <v>531.91999999999996</v>
      </c>
      <c r="S912" s="10">
        <f t="shared" si="58"/>
        <v>466.72</v>
      </c>
      <c r="T912" s="2">
        <f t="shared" si="59"/>
        <v>0.46735560362092449</v>
      </c>
      <c r="U912" s="3">
        <f>YEAR(SalesDataTable[[#This Row],[Order Date]])</f>
        <v>2026</v>
      </c>
      <c r="V912" s="2" t="str">
        <f>"Q"&amp;ROUNDUP(MONTH(SalesDataTable[[#This Row],[Order Date]])/3,0)</f>
        <v>Q2</v>
      </c>
      <c r="W912" s="3">
        <f>MONTH(SalesDataTable[[#This Row],[Order Date]])</f>
        <v>5</v>
      </c>
      <c r="X912" s="2" t="str">
        <f>TEXT(SalesDataTable[[#This Row],[Order Date]],"mmm")</f>
        <v>May</v>
      </c>
    </row>
    <row r="913" spans="1:24" ht="15.6">
      <c r="A913" s="6">
        <v>4727</v>
      </c>
      <c r="B913" s="7">
        <v>46168</v>
      </c>
      <c r="C913" s="8">
        <f>YEAR(SalesDataTable[[#This Row],[Order Date]])</f>
        <v>2026</v>
      </c>
      <c r="D913" s="9" t="str">
        <f>"Q" &amp;ROUNDUP(MONTH(SalesDataTable[[#This Row],[Order Date]]),0)</f>
        <v>Q5</v>
      </c>
      <c r="E913" s="9">
        <f>MONTH(SalesDataTable[[#This Row],[Order Date]])</f>
        <v>5</v>
      </c>
      <c r="F913" s="8" t="str">
        <f>TEXT(SalesDataTable[[#This Row],[Order Date]],"mmm")</f>
        <v>May</v>
      </c>
      <c r="G913" s="8" t="s">
        <v>11</v>
      </c>
      <c r="H913" s="8" t="s">
        <v>52</v>
      </c>
      <c r="I913" s="8" t="s">
        <v>2</v>
      </c>
      <c r="J913" s="8" t="s">
        <v>13</v>
      </c>
      <c r="K913" s="8" t="s">
        <v>9</v>
      </c>
      <c r="L913" s="8" t="s">
        <v>17</v>
      </c>
      <c r="M913" s="3">
        <v>4</v>
      </c>
      <c r="N913" s="10">
        <v>140.66999999999999</v>
      </c>
      <c r="O913" s="11">
        <v>0</v>
      </c>
      <c r="P913" s="10">
        <v>80.72</v>
      </c>
      <c r="Q913" s="10">
        <f t="shared" si="56"/>
        <v>562.67999999999995</v>
      </c>
      <c r="R913" s="10">
        <f t="shared" si="57"/>
        <v>322.88</v>
      </c>
      <c r="S913" s="10">
        <f t="shared" si="58"/>
        <v>239.79999999999995</v>
      </c>
      <c r="T913" s="2">
        <f t="shared" si="59"/>
        <v>0.42617473519584842</v>
      </c>
      <c r="U913" s="3">
        <f>YEAR(SalesDataTable[[#This Row],[Order Date]])</f>
        <v>2026</v>
      </c>
      <c r="V913" s="2" t="str">
        <f>"Q"&amp;ROUNDUP(MONTH(SalesDataTable[[#This Row],[Order Date]])/3,0)</f>
        <v>Q2</v>
      </c>
      <c r="W913" s="3">
        <f>MONTH(SalesDataTable[[#This Row],[Order Date]])</f>
        <v>5</v>
      </c>
      <c r="X913" s="2" t="str">
        <f>TEXT(SalesDataTable[[#This Row],[Order Date]],"mmm")</f>
        <v>May</v>
      </c>
    </row>
    <row r="914" spans="1:24" ht="15.6">
      <c r="A914" s="6">
        <v>4753</v>
      </c>
      <c r="B914" s="7">
        <v>46168</v>
      </c>
      <c r="C914" s="8">
        <f>YEAR(SalesDataTable[[#This Row],[Order Date]])</f>
        <v>2026</v>
      </c>
      <c r="D914" s="9" t="str">
        <f>"Q" &amp;ROUNDUP(MONTH(SalesDataTable[[#This Row],[Order Date]]),0)</f>
        <v>Q5</v>
      </c>
      <c r="E914" s="9">
        <f>MONTH(SalesDataTable[[#This Row],[Order Date]])</f>
        <v>5</v>
      </c>
      <c r="F914" s="8" t="str">
        <f>TEXT(SalesDataTable[[#This Row],[Order Date]],"mmm")</f>
        <v>May</v>
      </c>
      <c r="G914" s="8" t="s">
        <v>20</v>
      </c>
      <c r="H914" s="8" t="s">
        <v>33</v>
      </c>
      <c r="I914" s="8" t="s">
        <v>2</v>
      </c>
      <c r="J914" s="8" t="s">
        <v>3</v>
      </c>
      <c r="K914" s="8" t="s">
        <v>34</v>
      </c>
      <c r="L914" s="8" t="s">
        <v>42</v>
      </c>
      <c r="M914" s="3">
        <v>1</v>
      </c>
      <c r="N914" s="10">
        <v>36.659999999999997</v>
      </c>
      <c r="O914" s="11">
        <v>0.05</v>
      </c>
      <c r="P914" s="10">
        <v>13.51</v>
      </c>
      <c r="Q914" s="10">
        <f t="shared" si="56"/>
        <v>34.826999999999998</v>
      </c>
      <c r="R914" s="10">
        <f t="shared" si="57"/>
        <v>13.51</v>
      </c>
      <c r="S914" s="10">
        <f t="shared" si="58"/>
        <v>21.317</v>
      </c>
      <c r="T914" s="2">
        <f t="shared" si="59"/>
        <v>0.61208257960777557</v>
      </c>
      <c r="U914" s="3">
        <f>YEAR(SalesDataTable[[#This Row],[Order Date]])</f>
        <v>2026</v>
      </c>
      <c r="V914" s="2" t="str">
        <f>"Q"&amp;ROUNDUP(MONTH(SalesDataTable[[#This Row],[Order Date]])/3,0)</f>
        <v>Q2</v>
      </c>
      <c r="W914" s="3">
        <f>MONTH(SalesDataTable[[#This Row],[Order Date]])</f>
        <v>5</v>
      </c>
      <c r="X914" s="2" t="str">
        <f>TEXT(SalesDataTable[[#This Row],[Order Date]],"mmm")</f>
        <v>May</v>
      </c>
    </row>
    <row r="915" spans="1:24" ht="15.6">
      <c r="A915" s="6">
        <v>942</v>
      </c>
      <c r="B915" s="7">
        <v>46169</v>
      </c>
      <c r="C915" s="8">
        <f>YEAR(SalesDataTable[[#This Row],[Order Date]])</f>
        <v>2026</v>
      </c>
      <c r="D915" s="9" t="str">
        <f>"Q" &amp;ROUNDUP(MONTH(SalesDataTable[[#This Row],[Order Date]]),0)</f>
        <v>Q5</v>
      </c>
      <c r="E915" s="9">
        <f>MONTH(SalesDataTable[[#This Row],[Order Date]])</f>
        <v>5</v>
      </c>
      <c r="F915" s="8" t="str">
        <f>TEXT(SalesDataTable[[#This Row],[Order Date]],"mmm")</f>
        <v>May</v>
      </c>
      <c r="G915" s="8" t="s">
        <v>20</v>
      </c>
      <c r="H915" s="8" t="s">
        <v>21</v>
      </c>
      <c r="I915" s="8" t="s">
        <v>2</v>
      </c>
      <c r="J915" s="8" t="s">
        <v>3</v>
      </c>
      <c r="K915" s="8" t="s">
        <v>14</v>
      </c>
      <c r="L915" s="8" t="s">
        <v>32</v>
      </c>
      <c r="M915" s="3">
        <v>1</v>
      </c>
      <c r="N915" s="10">
        <v>46.28</v>
      </c>
      <c r="O915" s="11">
        <v>0.05</v>
      </c>
      <c r="P915" s="10">
        <v>17.95</v>
      </c>
      <c r="Q915" s="10">
        <f t="shared" si="56"/>
        <v>43.966000000000001</v>
      </c>
      <c r="R915" s="10">
        <f t="shared" si="57"/>
        <v>17.95</v>
      </c>
      <c r="S915" s="10">
        <f t="shared" si="58"/>
        <v>26.016000000000002</v>
      </c>
      <c r="T915" s="2">
        <f t="shared" si="59"/>
        <v>0.591729973161079</v>
      </c>
      <c r="U915" s="3">
        <f>YEAR(SalesDataTable[[#This Row],[Order Date]])</f>
        <v>2026</v>
      </c>
      <c r="V915" s="2" t="str">
        <f>"Q"&amp;ROUNDUP(MONTH(SalesDataTable[[#This Row],[Order Date]])/3,0)</f>
        <v>Q2</v>
      </c>
      <c r="W915" s="3">
        <f>MONTH(SalesDataTable[[#This Row],[Order Date]])</f>
        <v>5</v>
      </c>
      <c r="X915" s="2" t="str">
        <f>TEXT(SalesDataTable[[#This Row],[Order Date]],"mmm")</f>
        <v>May</v>
      </c>
    </row>
    <row r="916" spans="1:24" ht="15.6">
      <c r="A916" s="6">
        <v>1755</v>
      </c>
      <c r="B916" s="7">
        <v>46169</v>
      </c>
      <c r="C916" s="8">
        <f>YEAR(SalesDataTable[[#This Row],[Order Date]])</f>
        <v>2026</v>
      </c>
      <c r="D916" s="9" t="str">
        <f>"Q" &amp;ROUNDUP(MONTH(SalesDataTable[[#This Row],[Order Date]]),0)</f>
        <v>Q5</v>
      </c>
      <c r="E916" s="9">
        <f>MONTH(SalesDataTable[[#This Row],[Order Date]])</f>
        <v>5</v>
      </c>
      <c r="F916" s="8" t="str">
        <f>TEXT(SalesDataTable[[#This Row],[Order Date]],"mmm")</f>
        <v>May</v>
      </c>
      <c r="G916" s="8" t="s">
        <v>20</v>
      </c>
      <c r="H916" s="8" t="s">
        <v>47</v>
      </c>
      <c r="I916" s="8" t="s">
        <v>28</v>
      </c>
      <c r="J916" s="8" t="s">
        <v>3</v>
      </c>
      <c r="K916" s="8" t="s">
        <v>9</v>
      </c>
      <c r="L916" s="8" t="s">
        <v>10</v>
      </c>
      <c r="M916" s="3">
        <v>2</v>
      </c>
      <c r="N916" s="10">
        <v>92.12</v>
      </c>
      <c r="O916" s="11">
        <v>0</v>
      </c>
      <c r="P916" s="10">
        <v>46.64</v>
      </c>
      <c r="Q916" s="10">
        <f t="shared" si="56"/>
        <v>184.24</v>
      </c>
      <c r="R916" s="10">
        <f t="shared" si="57"/>
        <v>93.28</v>
      </c>
      <c r="S916" s="10">
        <f t="shared" si="58"/>
        <v>90.960000000000008</v>
      </c>
      <c r="T916" s="2">
        <f t="shared" si="59"/>
        <v>0.49370386452453324</v>
      </c>
      <c r="U916" s="3">
        <f>YEAR(SalesDataTable[[#This Row],[Order Date]])</f>
        <v>2026</v>
      </c>
      <c r="V916" s="2" t="str">
        <f>"Q"&amp;ROUNDUP(MONTH(SalesDataTable[[#This Row],[Order Date]])/3,0)</f>
        <v>Q2</v>
      </c>
      <c r="W916" s="3">
        <f>MONTH(SalesDataTable[[#This Row],[Order Date]])</f>
        <v>5</v>
      </c>
      <c r="X916" s="2" t="str">
        <f>TEXT(SalesDataTable[[#This Row],[Order Date]],"mmm")</f>
        <v>May</v>
      </c>
    </row>
    <row r="917" spans="1:24" ht="15.6">
      <c r="A917" s="6">
        <v>3073</v>
      </c>
      <c r="B917" s="7">
        <v>46169</v>
      </c>
      <c r="C917" s="8">
        <f>YEAR(SalesDataTable[[#This Row],[Order Date]])</f>
        <v>2026</v>
      </c>
      <c r="D917" s="9" t="str">
        <f>"Q" &amp;ROUNDUP(MONTH(SalesDataTable[[#This Row],[Order Date]]),0)</f>
        <v>Q5</v>
      </c>
      <c r="E917" s="9">
        <f>MONTH(SalesDataTable[[#This Row],[Order Date]])</f>
        <v>5</v>
      </c>
      <c r="F917" s="8" t="str">
        <f>TEXT(SalesDataTable[[#This Row],[Order Date]],"mmm")</f>
        <v>May</v>
      </c>
      <c r="G917" s="8" t="s">
        <v>20</v>
      </c>
      <c r="H917" s="8" t="s">
        <v>47</v>
      </c>
      <c r="I917" s="8" t="s">
        <v>2</v>
      </c>
      <c r="J917" s="8" t="s">
        <v>3</v>
      </c>
      <c r="K917" s="8" t="s">
        <v>34</v>
      </c>
      <c r="L917" s="8" t="s">
        <v>35</v>
      </c>
      <c r="M917" s="3">
        <v>3</v>
      </c>
      <c r="N917" s="10">
        <v>39.549999999999997</v>
      </c>
      <c r="O917" s="11">
        <v>0</v>
      </c>
      <c r="P917" s="10">
        <v>14.87</v>
      </c>
      <c r="Q917" s="10">
        <f t="shared" si="56"/>
        <v>118.64999999999999</v>
      </c>
      <c r="R917" s="10">
        <f t="shared" si="57"/>
        <v>44.61</v>
      </c>
      <c r="S917" s="10">
        <f t="shared" si="58"/>
        <v>74.039999999999992</v>
      </c>
      <c r="T917" s="2">
        <f t="shared" si="59"/>
        <v>0.6240202275600506</v>
      </c>
      <c r="U917" s="3">
        <f>YEAR(SalesDataTable[[#This Row],[Order Date]])</f>
        <v>2026</v>
      </c>
      <c r="V917" s="2" t="str">
        <f>"Q"&amp;ROUNDUP(MONTH(SalesDataTable[[#This Row],[Order Date]])/3,0)</f>
        <v>Q2</v>
      </c>
      <c r="W917" s="3">
        <f>MONTH(SalesDataTable[[#This Row],[Order Date]])</f>
        <v>5</v>
      </c>
      <c r="X917" s="2" t="str">
        <f>TEXT(SalesDataTable[[#This Row],[Order Date]],"mmm")</f>
        <v>May</v>
      </c>
    </row>
    <row r="918" spans="1:24" ht="15.6">
      <c r="A918" s="6">
        <v>4230</v>
      </c>
      <c r="B918" s="7">
        <v>46169</v>
      </c>
      <c r="C918" s="8">
        <f>YEAR(SalesDataTable[[#This Row],[Order Date]])</f>
        <v>2026</v>
      </c>
      <c r="D918" s="9" t="str">
        <f>"Q" &amp;ROUNDUP(MONTH(SalesDataTable[[#This Row],[Order Date]]),0)</f>
        <v>Q5</v>
      </c>
      <c r="E918" s="9">
        <f>MONTH(SalesDataTable[[#This Row],[Order Date]])</f>
        <v>5</v>
      </c>
      <c r="F918" s="8" t="str">
        <f>TEXT(SalesDataTable[[#This Row],[Order Date]],"mmm")</f>
        <v>May</v>
      </c>
      <c r="G918" s="8" t="s">
        <v>0</v>
      </c>
      <c r="H918" s="8" t="s">
        <v>1</v>
      </c>
      <c r="I918" s="8" t="s">
        <v>19</v>
      </c>
      <c r="J918" s="8" t="s">
        <v>13</v>
      </c>
      <c r="K918" s="8" t="s">
        <v>4</v>
      </c>
      <c r="L918" s="8" t="s">
        <v>5</v>
      </c>
      <c r="M918" s="3">
        <v>1</v>
      </c>
      <c r="N918" s="10">
        <v>83.3</v>
      </c>
      <c r="O918" s="11">
        <v>0</v>
      </c>
      <c r="P918" s="10">
        <v>41.93</v>
      </c>
      <c r="Q918" s="10">
        <f t="shared" si="56"/>
        <v>83.3</v>
      </c>
      <c r="R918" s="10">
        <f t="shared" si="57"/>
        <v>41.93</v>
      </c>
      <c r="S918" s="10">
        <f t="shared" si="58"/>
        <v>41.37</v>
      </c>
      <c r="T918" s="2">
        <f t="shared" si="59"/>
        <v>0.49663865546218489</v>
      </c>
      <c r="U918" s="3">
        <f>YEAR(SalesDataTable[[#This Row],[Order Date]])</f>
        <v>2026</v>
      </c>
      <c r="V918" s="2" t="str">
        <f>"Q"&amp;ROUNDUP(MONTH(SalesDataTable[[#This Row],[Order Date]])/3,0)</f>
        <v>Q2</v>
      </c>
      <c r="W918" s="3">
        <f>MONTH(SalesDataTable[[#This Row],[Order Date]])</f>
        <v>5</v>
      </c>
      <c r="X918" s="2" t="str">
        <f>TEXT(SalesDataTable[[#This Row],[Order Date]],"mmm")</f>
        <v>May</v>
      </c>
    </row>
    <row r="919" spans="1:24" ht="15.6">
      <c r="A919" s="6">
        <v>644</v>
      </c>
      <c r="B919" s="7">
        <v>46170</v>
      </c>
      <c r="C919" s="8">
        <f>YEAR(SalesDataTable[[#This Row],[Order Date]])</f>
        <v>2026</v>
      </c>
      <c r="D919" s="9" t="str">
        <f>"Q" &amp;ROUNDUP(MONTH(SalesDataTable[[#This Row],[Order Date]]),0)</f>
        <v>Q5</v>
      </c>
      <c r="E919" s="9">
        <f>MONTH(SalesDataTable[[#This Row],[Order Date]])</f>
        <v>5</v>
      </c>
      <c r="F919" s="8" t="str">
        <f>TEXT(SalesDataTable[[#This Row],[Order Date]],"mmm")</f>
        <v>May</v>
      </c>
      <c r="G919" s="8" t="s">
        <v>20</v>
      </c>
      <c r="H919" s="8" t="s">
        <v>47</v>
      </c>
      <c r="I919" s="8" t="s">
        <v>19</v>
      </c>
      <c r="J919" s="8" t="s">
        <v>13</v>
      </c>
      <c r="K919" s="8" t="s">
        <v>9</v>
      </c>
      <c r="L919" s="8" t="s">
        <v>10</v>
      </c>
      <c r="M919" s="3">
        <v>2</v>
      </c>
      <c r="N919" s="10">
        <v>93.84</v>
      </c>
      <c r="O919" s="11">
        <v>0</v>
      </c>
      <c r="P919" s="10">
        <v>44.72</v>
      </c>
      <c r="Q919" s="10">
        <f t="shared" si="56"/>
        <v>187.68</v>
      </c>
      <c r="R919" s="10">
        <f t="shared" si="57"/>
        <v>89.44</v>
      </c>
      <c r="S919" s="10">
        <f t="shared" si="58"/>
        <v>98.240000000000009</v>
      </c>
      <c r="T919" s="2">
        <f t="shared" si="59"/>
        <v>0.52344416027280483</v>
      </c>
      <c r="U919" s="3">
        <f>YEAR(SalesDataTable[[#This Row],[Order Date]])</f>
        <v>2026</v>
      </c>
      <c r="V919" s="2" t="str">
        <f>"Q"&amp;ROUNDUP(MONTH(SalesDataTable[[#This Row],[Order Date]])/3,0)</f>
        <v>Q2</v>
      </c>
      <c r="W919" s="3">
        <f>MONTH(SalesDataTable[[#This Row],[Order Date]])</f>
        <v>5</v>
      </c>
      <c r="X919" s="2" t="str">
        <f>TEXT(SalesDataTable[[#This Row],[Order Date]],"mmm")</f>
        <v>May</v>
      </c>
    </row>
    <row r="920" spans="1:24" ht="15.6">
      <c r="A920" s="6">
        <v>1122</v>
      </c>
      <c r="B920" s="7">
        <v>46170</v>
      </c>
      <c r="C920" s="8">
        <f>YEAR(SalesDataTable[[#This Row],[Order Date]])</f>
        <v>2026</v>
      </c>
      <c r="D920" s="9" t="str">
        <f>"Q" &amp;ROUNDUP(MONTH(SalesDataTable[[#This Row],[Order Date]]),0)</f>
        <v>Q5</v>
      </c>
      <c r="E920" s="9">
        <f>MONTH(SalesDataTable[[#This Row],[Order Date]])</f>
        <v>5</v>
      </c>
      <c r="F920" s="8" t="str">
        <f>TEXT(SalesDataTable[[#This Row],[Order Date]],"mmm")</f>
        <v>May</v>
      </c>
      <c r="G920" s="8" t="s">
        <v>11</v>
      </c>
      <c r="H920" s="8" t="s">
        <v>52</v>
      </c>
      <c r="I920" s="8" t="s">
        <v>2</v>
      </c>
      <c r="J920" s="8" t="s">
        <v>3</v>
      </c>
      <c r="K920" s="8" t="s">
        <v>4</v>
      </c>
      <c r="L920" s="8" t="s">
        <v>22</v>
      </c>
      <c r="M920" s="3">
        <v>2</v>
      </c>
      <c r="N920" s="10">
        <v>51.25</v>
      </c>
      <c r="O920" s="11">
        <v>0</v>
      </c>
      <c r="P920" s="10">
        <v>22.57</v>
      </c>
      <c r="Q920" s="10">
        <f t="shared" si="56"/>
        <v>102.5</v>
      </c>
      <c r="R920" s="10">
        <f t="shared" si="57"/>
        <v>45.14</v>
      </c>
      <c r="S920" s="10">
        <f t="shared" si="58"/>
        <v>57.36</v>
      </c>
      <c r="T920" s="2">
        <f t="shared" si="59"/>
        <v>0.55960975609756092</v>
      </c>
      <c r="U920" s="3">
        <f>YEAR(SalesDataTable[[#This Row],[Order Date]])</f>
        <v>2026</v>
      </c>
      <c r="V920" s="2" t="str">
        <f>"Q"&amp;ROUNDUP(MONTH(SalesDataTable[[#This Row],[Order Date]])/3,0)</f>
        <v>Q2</v>
      </c>
      <c r="W920" s="3">
        <f>MONTH(SalesDataTable[[#This Row],[Order Date]])</f>
        <v>5</v>
      </c>
      <c r="X920" s="2" t="str">
        <f>TEXT(SalesDataTable[[#This Row],[Order Date]],"mmm")</f>
        <v>May</v>
      </c>
    </row>
    <row r="921" spans="1:24" ht="15.6">
      <c r="A921" s="6">
        <v>2019</v>
      </c>
      <c r="B921" s="7">
        <v>46170</v>
      </c>
      <c r="C921" s="8">
        <f>YEAR(SalesDataTable[[#This Row],[Order Date]])</f>
        <v>2026</v>
      </c>
      <c r="D921" s="9" t="str">
        <f>"Q" &amp;ROUNDUP(MONTH(SalesDataTable[[#This Row],[Order Date]]),0)</f>
        <v>Q5</v>
      </c>
      <c r="E921" s="9">
        <f>MONTH(SalesDataTable[[#This Row],[Order Date]])</f>
        <v>5</v>
      </c>
      <c r="F921" s="8" t="str">
        <f>TEXT(SalesDataTable[[#This Row],[Order Date]],"mmm")</f>
        <v>May</v>
      </c>
      <c r="G921" s="8" t="s">
        <v>20</v>
      </c>
      <c r="H921" s="8" t="s">
        <v>47</v>
      </c>
      <c r="I921" s="8" t="s">
        <v>8</v>
      </c>
      <c r="J921" s="8" t="s">
        <v>16</v>
      </c>
      <c r="K921" s="8" t="s">
        <v>4</v>
      </c>
      <c r="L921" s="8" t="s">
        <v>5</v>
      </c>
      <c r="M921" s="3">
        <v>8</v>
      </c>
      <c r="N921" s="10">
        <v>80.13</v>
      </c>
      <c r="O921" s="11">
        <v>0.1</v>
      </c>
      <c r="P921" s="10">
        <v>43.8</v>
      </c>
      <c r="Q921" s="10">
        <f t="shared" si="56"/>
        <v>576.93600000000004</v>
      </c>
      <c r="R921" s="10">
        <f t="shared" si="57"/>
        <v>350.4</v>
      </c>
      <c r="S921" s="10">
        <f t="shared" si="58"/>
        <v>226.53600000000006</v>
      </c>
      <c r="T921" s="2">
        <f t="shared" si="59"/>
        <v>0.39265360455925796</v>
      </c>
      <c r="U921" s="3">
        <f>YEAR(SalesDataTable[[#This Row],[Order Date]])</f>
        <v>2026</v>
      </c>
      <c r="V921" s="2" t="str">
        <f>"Q"&amp;ROUNDUP(MONTH(SalesDataTable[[#This Row],[Order Date]])/3,0)</f>
        <v>Q2</v>
      </c>
      <c r="W921" s="3">
        <f>MONTH(SalesDataTable[[#This Row],[Order Date]])</f>
        <v>5</v>
      </c>
      <c r="X921" s="2" t="str">
        <f>TEXT(SalesDataTable[[#This Row],[Order Date]],"mmm")</f>
        <v>May</v>
      </c>
    </row>
    <row r="922" spans="1:24" ht="15.6">
      <c r="A922" s="6">
        <v>2432</v>
      </c>
      <c r="B922" s="7">
        <v>46170</v>
      </c>
      <c r="C922" s="8">
        <f>YEAR(SalesDataTable[[#This Row],[Order Date]])</f>
        <v>2026</v>
      </c>
      <c r="D922" s="9" t="str">
        <f>"Q" &amp;ROUNDUP(MONTH(SalesDataTable[[#This Row],[Order Date]]),0)</f>
        <v>Q5</v>
      </c>
      <c r="E922" s="9">
        <f>MONTH(SalesDataTable[[#This Row],[Order Date]])</f>
        <v>5</v>
      </c>
      <c r="F922" s="8" t="str">
        <f>TEXT(SalesDataTable[[#This Row],[Order Date]],"mmm")</f>
        <v>May</v>
      </c>
      <c r="G922" s="8" t="s">
        <v>6</v>
      </c>
      <c r="H922" s="8" t="s">
        <v>43</v>
      </c>
      <c r="I922" s="8" t="s">
        <v>2</v>
      </c>
      <c r="J922" s="8" t="s">
        <v>3</v>
      </c>
      <c r="K922" s="8" t="s">
        <v>34</v>
      </c>
      <c r="L922" s="8" t="s">
        <v>35</v>
      </c>
      <c r="M922" s="3">
        <v>1</v>
      </c>
      <c r="N922" s="10">
        <v>41.13</v>
      </c>
      <c r="O922" s="11">
        <v>0</v>
      </c>
      <c r="P922" s="10">
        <v>14.8</v>
      </c>
      <c r="Q922" s="10">
        <f t="shared" si="56"/>
        <v>41.13</v>
      </c>
      <c r="R922" s="10">
        <f t="shared" si="57"/>
        <v>14.8</v>
      </c>
      <c r="S922" s="10">
        <f t="shared" si="58"/>
        <v>26.330000000000002</v>
      </c>
      <c r="T922" s="2">
        <f t="shared" si="59"/>
        <v>0.64016532944322879</v>
      </c>
      <c r="U922" s="3">
        <f>YEAR(SalesDataTable[[#This Row],[Order Date]])</f>
        <v>2026</v>
      </c>
      <c r="V922" s="2" t="str">
        <f>"Q"&amp;ROUNDUP(MONTH(SalesDataTable[[#This Row],[Order Date]])/3,0)</f>
        <v>Q2</v>
      </c>
      <c r="W922" s="3">
        <f>MONTH(SalesDataTable[[#This Row],[Order Date]])</f>
        <v>5</v>
      </c>
      <c r="X922" s="2" t="str">
        <f>TEXT(SalesDataTable[[#This Row],[Order Date]],"mmm")</f>
        <v>May</v>
      </c>
    </row>
    <row r="923" spans="1:24" ht="15.6">
      <c r="A923" s="6">
        <v>2989</v>
      </c>
      <c r="B923" s="7">
        <v>46170</v>
      </c>
      <c r="C923" s="8">
        <f>YEAR(SalesDataTable[[#This Row],[Order Date]])</f>
        <v>2026</v>
      </c>
      <c r="D923" s="9" t="str">
        <f>"Q" &amp;ROUNDUP(MONTH(SalesDataTable[[#This Row],[Order Date]]),0)</f>
        <v>Q5</v>
      </c>
      <c r="E923" s="9">
        <f>MONTH(SalesDataTable[[#This Row],[Order Date]])</f>
        <v>5</v>
      </c>
      <c r="F923" s="8" t="str">
        <f>TEXT(SalesDataTable[[#This Row],[Order Date]],"mmm")</f>
        <v>May</v>
      </c>
      <c r="G923" s="8" t="s">
        <v>20</v>
      </c>
      <c r="H923" s="8" t="s">
        <v>47</v>
      </c>
      <c r="I923" s="8" t="s">
        <v>2</v>
      </c>
      <c r="J923" s="8" t="s">
        <v>3</v>
      </c>
      <c r="K923" s="8" t="s">
        <v>23</v>
      </c>
      <c r="L923" s="8" t="s">
        <v>40</v>
      </c>
      <c r="M923" s="3">
        <v>1</v>
      </c>
      <c r="N923" s="10">
        <v>81.28</v>
      </c>
      <c r="O923" s="11">
        <v>0.15</v>
      </c>
      <c r="P923" s="10">
        <v>39.020000000000003</v>
      </c>
      <c r="Q923" s="10">
        <f t="shared" si="56"/>
        <v>69.087999999999994</v>
      </c>
      <c r="R923" s="10">
        <f t="shared" si="57"/>
        <v>39.020000000000003</v>
      </c>
      <c r="S923" s="10">
        <f t="shared" si="58"/>
        <v>30.067999999999991</v>
      </c>
      <c r="T923" s="2">
        <f t="shared" si="59"/>
        <v>0.43521306160259371</v>
      </c>
      <c r="U923" s="3">
        <f>YEAR(SalesDataTable[[#This Row],[Order Date]])</f>
        <v>2026</v>
      </c>
      <c r="V923" s="2" t="str">
        <f>"Q"&amp;ROUNDUP(MONTH(SalesDataTable[[#This Row],[Order Date]])/3,0)</f>
        <v>Q2</v>
      </c>
      <c r="W923" s="3">
        <f>MONTH(SalesDataTable[[#This Row],[Order Date]])</f>
        <v>5</v>
      </c>
      <c r="X923" s="2" t="str">
        <f>TEXT(SalesDataTable[[#This Row],[Order Date]],"mmm")</f>
        <v>May</v>
      </c>
    </row>
    <row r="924" spans="1:24" ht="15.6">
      <c r="A924" s="6">
        <v>3019</v>
      </c>
      <c r="B924" s="7">
        <v>46170</v>
      </c>
      <c r="C924" s="8">
        <f>YEAR(SalesDataTable[[#This Row],[Order Date]])</f>
        <v>2026</v>
      </c>
      <c r="D924" s="9" t="str">
        <f>"Q" &amp;ROUNDUP(MONTH(SalesDataTable[[#This Row],[Order Date]]),0)</f>
        <v>Q5</v>
      </c>
      <c r="E924" s="9">
        <f>MONTH(SalesDataTable[[#This Row],[Order Date]])</f>
        <v>5</v>
      </c>
      <c r="F924" s="8" t="str">
        <f>TEXT(SalesDataTable[[#This Row],[Order Date]],"mmm")</f>
        <v>May</v>
      </c>
      <c r="G924" s="8" t="s">
        <v>11</v>
      </c>
      <c r="H924" s="8" t="s">
        <v>18</v>
      </c>
      <c r="I924" s="8" t="s">
        <v>2</v>
      </c>
      <c r="J924" s="8" t="s">
        <v>16</v>
      </c>
      <c r="K924" s="8" t="s">
        <v>14</v>
      </c>
      <c r="L924" s="8" t="s">
        <v>32</v>
      </c>
      <c r="M924" s="3">
        <v>1</v>
      </c>
      <c r="N924" s="10">
        <v>46.19</v>
      </c>
      <c r="O924" s="11">
        <v>0</v>
      </c>
      <c r="P924" s="10">
        <v>18.329999999999998</v>
      </c>
      <c r="Q924" s="10">
        <f t="shared" si="56"/>
        <v>46.19</v>
      </c>
      <c r="R924" s="10">
        <f t="shared" si="57"/>
        <v>18.329999999999998</v>
      </c>
      <c r="S924" s="10">
        <f t="shared" si="58"/>
        <v>27.86</v>
      </c>
      <c r="T924" s="2">
        <f t="shared" si="59"/>
        <v>0.60316085732842606</v>
      </c>
      <c r="U924" s="3">
        <f>YEAR(SalesDataTable[[#This Row],[Order Date]])</f>
        <v>2026</v>
      </c>
      <c r="V924" s="2" t="str">
        <f>"Q"&amp;ROUNDUP(MONTH(SalesDataTable[[#This Row],[Order Date]])/3,0)</f>
        <v>Q2</v>
      </c>
      <c r="W924" s="3">
        <f>MONTH(SalesDataTable[[#This Row],[Order Date]])</f>
        <v>5</v>
      </c>
      <c r="X924" s="2" t="str">
        <f>TEXT(SalesDataTable[[#This Row],[Order Date]],"mmm")</f>
        <v>May</v>
      </c>
    </row>
    <row r="925" spans="1:24" ht="15.6">
      <c r="A925" s="6">
        <v>3798</v>
      </c>
      <c r="B925" s="7">
        <v>46170</v>
      </c>
      <c r="C925" s="8">
        <f>YEAR(SalesDataTable[[#This Row],[Order Date]])</f>
        <v>2026</v>
      </c>
      <c r="D925" s="9" t="str">
        <f>"Q" &amp;ROUNDUP(MONTH(SalesDataTable[[#This Row],[Order Date]]),0)</f>
        <v>Q5</v>
      </c>
      <c r="E925" s="9">
        <f>MONTH(SalesDataTable[[#This Row],[Order Date]])</f>
        <v>5</v>
      </c>
      <c r="F925" s="8" t="str">
        <f>TEXT(SalesDataTable[[#This Row],[Order Date]],"mmm")</f>
        <v>May</v>
      </c>
      <c r="G925" s="8" t="s">
        <v>20</v>
      </c>
      <c r="H925" s="8" t="s">
        <v>33</v>
      </c>
      <c r="I925" s="8" t="s">
        <v>2</v>
      </c>
      <c r="J925" s="8" t="s">
        <v>3</v>
      </c>
      <c r="K925" s="8" t="s">
        <v>9</v>
      </c>
      <c r="L925" s="8" t="s">
        <v>37</v>
      </c>
      <c r="M925" s="3">
        <v>3</v>
      </c>
      <c r="N925" s="10">
        <v>156.58000000000001</v>
      </c>
      <c r="O925" s="11">
        <v>0</v>
      </c>
      <c r="P925" s="10">
        <v>79.099999999999994</v>
      </c>
      <c r="Q925" s="10">
        <f t="shared" si="56"/>
        <v>469.74</v>
      </c>
      <c r="R925" s="10">
        <f t="shared" si="57"/>
        <v>237.29999999999998</v>
      </c>
      <c r="S925" s="10">
        <f t="shared" si="58"/>
        <v>232.44000000000003</v>
      </c>
      <c r="T925" s="2">
        <f t="shared" si="59"/>
        <v>0.49482692553327379</v>
      </c>
      <c r="U925" s="3">
        <f>YEAR(SalesDataTable[[#This Row],[Order Date]])</f>
        <v>2026</v>
      </c>
      <c r="V925" s="2" t="str">
        <f>"Q"&amp;ROUNDUP(MONTH(SalesDataTable[[#This Row],[Order Date]])/3,0)</f>
        <v>Q2</v>
      </c>
      <c r="W925" s="3">
        <f>MONTH(SalesDataTable[[#This Row],[Order Date]])</f>
        <v>5</v>
      </c>
      <c r="X925" s="2" t="str">
        <f>TEXT(SalesDataTable[[#This Row],[Order Date]],"mmm")</f>
        <v>May</v>
      </c>
    </row>
    <row r="926" spans="1:24" ht="15.6">
      <c r="A926" s="6">
        <v>3862</v>
      </c>
      <c r="B926" s="7">
        <v>46170</v>
      </c>
      <c r="C926" s="8">
        <f>YEAR(SalesDataTable[[#This Row],[Order Date]])</f>
        <v>2026</v>
      </c>
      <c r="D926" s="9" t="str">
        <f>"Q" &amp;ROUNDUP(MONTH(SalesDataTable[[#This Row],[Order Date]]),0)</f>
        <v>Q5</v>
      </c>
      <c r="E926" s="9">
        <f>MONTH(SalesDataTable[[#This Row],[Order Date]])</f>
        <v>5</v>
      </c>
      <c r="F926" s="8" t="str">
        <f>TEXT(SalesDataTable[[#This Row],[Order Date]],"mmm")</f>
        <v>May</v>
      </c>
      <c r="G926" s="8" t="s">
        <v>20</v>
      </c>
      <c r="H926" s="8" t="s">
        <v>47</v>
      </c>
      <c r="I926" s="8" t="s">
        <v>28</v>
      </c>
      <c r="J926" s="8" t="s">
        <v>13</v>
      </c>
      <c r="K926" s="8" t="s">
        <v>34</v>
      </c>
      <c r="L926" s="8" t="s">
        <v>38</v>
      </c>
      <c r="M926" s="3">
        <v>1</v>
      </c>
      <c r="N926" s="10">
        <v>123.91</v>
      </c>
      <c r="O926" s="11">
        <v>0</v>
      </c>
      <c r="P926" s="10">
        <v>68.89</v>
      </c>
      <c r="Q926" s="10">
        <f t="shared" si="56"/>
        <v>123.91</v>
      </c>
      <c r="R926" s="10">
        <f t="shared" si="57"/>
        <v>68.89</v>
      </c>
      <c r="S926" s="10">
        <f t="shared" si="58"/>
        <v>55.019999999999996</v>
      </c>
      <c r="T926" s="2">
        <f t="shared" si="59"/>
        <v>0.44403195867968687</v>
      </c>
      <c r="U926" s="3">
        <f>YEAR(SalesDataTable[[#This Row],[Order Date]])</f>
        <v>2026</v>
      </c>
      <c r="V926" s="2" t="str">
        <f>"Q"&amp;ROUNDUP(MONTH(SalesDataTable[[#This Row],[Order Date]])/3,0)</f>
        <v>Q2</v>
      </c>
      <c r="W926" s="3">
        <f>MONTH(SalesDataTable[[#This Row],[Order Date]])</f>
        <v>5</v>
      </c>
      <c r="X926" s="2" t="str">
        <f>TEXT(SalesDataTable[[#This Row],[Order Date]],"mmm")</f>
        <v>May</v>
      </c>
    </row>
    <row r="927" spans="1:24" ht="15.6">
      <c r="A927" s="6">
        <v>4281</v>
      </c>
      <c r="B927" s="7">
        <v>46170</v>
      </c>
      <c r="C927" s="8">
        <f>YEAR(SalesDataTable[[#This Row],[Order Date]])</f>
        <v>2026</v>
      </c>
      <c r="D927" s="9" t="str">
        <f>"Q" &amp;ROUNDUP(MONTH(SalesDataTable[[#This Row],[Order Date]]),0)</f>
        <v>Q5</v>
      </c>
      <c r="E927" s="9">
        <f>MONTH(SalesDataTable[[#This Row],[Order Date]])</f>
        <v>5</v>
      </c>
      <c r="F927" s="8" t="str">
        <f>TEXT(SalesDataTable[[#This Row],[Order Date]],"mmm")</f>
        <v>May</v>
      </c>
      <c r="G927" s="8" t="s">
        <v>11</v>
      </c>
      <c r="H927" s="8" t="s">
        <v>12</v>
      </c>
      <c r="I927" s="8" t="s">
        <v>28</v>
      </c>
      <c r="J927" s="8" t="s">
        <v>13</v>
      </c>
      <c r="K927" s="8" t="s">
        <v>4</v>
      </c>
      <c r="L927" s="8" t="s">
        <v>22</v>
      </c>
      <c r="M927" s="3">
        <v>1</v>
      </c>
      <c r="N927" s="10">
        <v>50.64</v>
      </c>
      <c r="O927" s="11">
        <v>0</v>
      </c>
      <c r="P927" s="10">
        <v>22.97</v>
      </c>
      <c r="Q927" s="10">
        <f t="shared" si="56"/>
        <v>50.64</v>
      </c>
      <c r="R927" s="10">
        <f t="shared" si="57"/>
        <v>22.97</v>
      </c>
      <c r="S927" s="10">
        <f t="shared" si="58"/>
        <v>27.67</v>
      </c>
      <c r="T927" s="2">
        <f t="shared" si="59"/>
        <v>0.54640600315955767</v>
      </c>
      <c r="U927" s="3">
        <f>YEAR(SalesDataTable[[#This Row],[Order Date]])</f>
        <v>2026</v>
      </c>
      <c r="V927" s="2" t="str">
        <f>"Q"&amp;ROUNDUP(MONTH(SalesDataTable[[#This Row],[Order Date]])/3,0)</f>
        <v>Q2</v>
      </c>
      <c r="W927" s="3">
        <f>MONTH(SalesDataTable[[#This Row],[Order Date]])</f>
        <v>5</v>
      </c>
      <c r="X927" s="2" t="str">
        <f>TEXT(SalesDataTable[[#This Row],[Order Date]],"mmm")</f>
        <v>May</v>
      </c>
    </row>
    <row r="928" spans="1:24" ht="15.6">
      <c r="A928" s="6">
        <v>191</v>
      </c>
      <c r="B928" s="7">
        <v>46171</v>
      </c>
      <c r="C928" s="8">
        <f>YEAR(SalesDataTable[[#This Row],[Order Date]])</f>
        <v>2026</v>
      </c>
      <c r="D928" s="9" t="str">
        <f>"Q" &amp;ROUNDUP(MONTH(SalesDataTable[[#This Row],[Order Date]]),0)</f>
        <v>Q5</v>
      </c>
      <c r="E928" s="9">
        <f>MONTH(SalesDataTable[[#This Row],[Order Date]])</f>
        <v>5</v>
      </c>
      <c r="F928" s="8" t="str">
        <f>TEXT(SalesDataTable[[#This Row],[Order Date]],"mmm")</f>
        <v>May</v>
      </c>
      <c r="G928" s="8" t="s">
        <v>11</v>
      </c>
      <c r="H928" s="8" t="s">
        <v>25</v>
      </c>
      <c r="I928" s="8" t="s">
        <v>2</v>
      </c>
      <c r="J928" s="8" t="s">
        <v>3</v>
      </c>
      <c r="K928" s="8" t="s">
        <v>9</v>
      </c>
      <c r="L928" s="8" t="s">
        <v>46</v>
      </c>
      <c r="M928" s="3">
        <v>2</v>
      </c>
      <c r="N928" s="10">
        <v>70.48</v>
      </c>
      <c r="O928" s="11">
        <v>0.1</v>
      </c>
      <c r="P928" s="10">
        <v>33.229999999999997</v>
      </c>
      <c r="Q928" s="10">
        <f t="shared" si="56"/>
        <v>126.864</v>
      </c>
      <c r="R928" s="10">
        <f t="shared" si="57"/>
        <v>66.459999999999994</v>
      </c>
      <c r="S928" s="10">
        <f t="shared" si="58"/>
        <v>60.404000000000011</v>
      </c>
      <c r="T928" s="2">
        <f t="shared" si="59"/>
        <v>0.47613192079707412</v>
      </c>
      <c r="U928" s="3">
        <f>YEAR(SalesDataTable[[#This Row],[Order Date]])</f>
        <v>2026</v>
      </c>
      <c r="V928" s="2" t="str">
        <f>"Q"&amp;ROUNDUP(MONTH(SalesDataTable[[#This Row],[Order Date]])/3,0)</f>
        <v>Q2</v>
      </c>
      <c r="W928" s="3">
        <f>MONTH(SalesDataTable[[#This Row],[Order Date]])</f>
        <v>5</v>
      </c>
      <c r="X928" s="2" t="str">
        <f>TEXT(SalesDataTable[[#This Row],[Order Date]],"mmm")</f>
        <v>May</v>
      </c>
    </row>
    <row r="929" spans="1:24" ht="15.6">
      <c r="A929" s="6">
        <v>1039</v>
      </c>
      <c r="B929" s="7">
        <v>46171</v>
      </c>
      <c r="C929" s="8">
        <f>YEAR(SalesDataTable[[#This Row],[Order Date]])</f>
        <v>2026</v>
      </c>
      <c r="D929" s="9" t="str">
        <f>"Q" &amp;ROUNDUP(MONTH(SalesDataTable[[#This Row],[Order Date]]),0)</f>
        <v>Q5</v>
      </c>
      <c r="E929" s="9">
        <f>MONTH(SalesDataTable[[#This Row],[Order Date]])</f>
        <v>5</v>
      </c>
      <c r="F929" s="8" t="str">
        <f>TEXT(SalesDataTable[[#This Row],[Order Date]],"mmm")</f>
        <v>May</v>
      </c>
      <c r="G929" s="8" t="s">
        <v>6</v>
      </c>
      <c r="H929" s="8" t="s">
        <v>41</v>
      </c>
      <c r="I929" s="8" t="s">
        <v>28</v>
      </c>
      <c r="J929" s="8" t="s">
        <v>13</v>
      </c>
      <c r="K929" s="8" t="s">
        <v>4</v>
      </c>
      <c r="L929" s="8" t="s">
        <v>26</v>
      </c>
      <c r="M929" s="3">
        <v>1</v>
      </c>
      <c r="N929" s="10">
        <v>41.27</v>
      </c>
      <c r="O929" s="11">
        <v>0.05</v>
      </c>
      <c r="P929" s="10">
        <v>17.149999999999999</v>
      </c>
      <c r="Q929" s="10">
        <f t="shared" si="56"/>
        <v>39.206499999999998</v>
      </c>
      <c r="R929" s="10">
        <f t="shared" si="57"/>
        <v>17.149999999999999</v>
      </c>
      <c r="S929" s="10">
        <f t="shared" si="58"/>
        <v>22.0565</v>
      </c>
      <c r="T929" s="2">
        <f t="shared" si="59"/>
        <v>0.56257253261576523</v>
      </c>
      <c r="U929" s="3">
        <f>YEAR(SalesDataTable[[#This Row],[Order Date]])</f>
        <v>2026</v>
      </c>
      <c r="V929" s="2" t="str">
        <f>"Q"&amp;ROUNDUP(MONTH(SalesDataTable[[#This Row],[Order Date]])/3,0)</f>
        <v>Q2</v>
      </c>
      <c r="W929" s="3">
        <f>MONTH(SalesDataTable[[#This Row],[Order Date]])</f>
        <v>5</v>
      </c>
      <c r="X929" s="2" t="str">
        <f>TEXT(SalesDataTable[[#This Row],[Order Date]],"mmm")</f>
        <v>May</v>
      </c>
    </row>
    <row r="930" spans="1:24" ht="15.6">
      <c r="A930" s="6">
        <v>2641</v>
      </c>
      <c r="B930" s="7">
        <v>46171</v>
      </c>
      <c r="C930" s="8">
        <f>YEAR(SalesDataTable[[#This Row],[Order Date]])</f>
        <v>2026</v>
      </c>
      <c r="D930" s="9" t="str">
        <f>"Q" &amp;ROUNDUP(MONTH(SalesDataTable[[#This Row],[Order Date]]),0)</f>
        <v>Q5</v>
      </c>
      <c r="E930" s="9">
        <f>MONTH(SalesDataTable[[#This Row],[Order Date]])</f>
        <v>5</v>
      </c>
      <c r="F930" s="8" t="str">
        <f>TEXT(SalesDataTable[[#This Row],[Order Date]],"mmm")</f>
        <v>May</v>
      </c>
      <c r="G930" s="8" t="s">
        <v>0</v>
      </c>
      <c r="H930" s="8" t="s">
        <v>50</v>
      </c>
      <c r="I930" s="8" t="s">
        <v>28</v>
      </c>
      <c r="J930" s="8" t="s">
        <v>3</v>
      </c>
      <c r="K930" s="8" t="s">
        <v>34</v>
      </c>
      <c r="L930" s="8" t="s">
        <v>42</v>
      </c>
      <c r="M930" s="3">
        <v>2</v>
      </c>
      <c r="N930" s="10">
        <v>36.9</v>
      </c>
      <c r="O930" s="11">
        <v>0</v>
      </c>
      <c r="P930" s="10">
        <v>14.07</v>
      </c>
      <c r="Q930" s="10">
        <f t="shared" si="56"/>
        <v>73.8</v>
      </c>
      <c r="R930" s="10">
        <f t="shared" si="57"/>
        <v>28.14</v>
      </c>
      <c r="S930" s="10">
        <f t="shared" si="58"/>
        <v>45.66</v>
      </c>
      <c r="T930" s="2">
        <f t="shared" si="59"/>
        <v>0.61869918699186988</v>
      </c>
      <c r="U930" s="3">
        <f>YEAR(SalesDataTable[[#This Row],[Order Date]])</f>
        <v>2026</v>
      </c>
      <c r="V930" s="2" t="str">
        <f>"Q"&amp;ROUNDUP(MONTH(SalesDataTable[[#This Row],[Order Date]])/3,0)</f>
        <v>Q2</v>
      </c>
      <c r="W930" s="3">
        <f>MONTH(SalesDataTable[[#This Row],[Order Date]])</f>
        <v>5</v>
      </c>
      <c r="X930" s="2" t="str">
        <f>TEXT(SalesDataTable[[#This Row],[Order Date]],"mmm")</f>
        <v>May</v>
      </c>
    </row>
    <row r="931" spans="1:24" ht="15.6">
      <c r="A931" s="6">
        <v>3058</v>
      </c>
      <c r="B931" s="7">
        <v>46171</v>
      </c>
      <c r="C931" s="8">
        <f>YEAR(SalesDataTable[[#This Row],[Order Date]])</f>
        <v>2026</v>
      </c>
      <c r="D931" s="9" t="str">
        <f>"Q" &amp;ROUNDUP(MONTH(SalesDataTable[[#This Row],[Order Date]]),0)</f>
        <v>Q5</v>
      </c>
      <c r="E931" s="9">
        <f>MONTH(SalesDataTable[[#This Row],[Order Date]])</f>
        <v>5</v>
      </c>
      <c r="F931" s="8" t="str">
        <f>TEXT(SalesDataTable[[#This Row],[Order Date]],"mmm")</f>
        <v>May</v>
      </c>
      <c r="G931" s="8" t="s">
        <v>6</v>
      </c>
      <c r="H931" s="8" t="s">
        <v>41</v>
      </c>
      <c r="I931" s="8" t="s">
        <v>2</v>
      </c>
      <c r="J931" s="8" t="s">
        <v>3</v>
      </c>
      <c r="K931" s="8" t="s">
        <v>23</v>
      </c>
      <c r="L931" s="8" t="s">
        <v>29</v>
      </c>
      <c r="M931" s="3">
        <v>1</v>
      </c>
      <c r="N931" s="10">
        <v>196.91</v>
      </c>
      <c r="O931" s="11">
        <v>0</v>
      </c>
      <c r="P931" s="10">
        <v>106.31</v>
      </c>
      <c r="Q931" s="10">
        <f t="shared" si="56"/>
        <v>196.91</v>
      </c>
      <c r="R931" s="10">
        <f t="shared" si="57"/>
        <v>106.31</v>
      </c>
      <c r="S931" s="10">
        <f t="shared" si="58"/>
        <v>90.6</v>
      </c>
      <c r="T931" s="2">
        <f t="shared" si="59"/>
        <v>0.46010867909197095</v>
      </c>
      <c r="U931" s="3">
        <f>YEAR(SalesDataTable[[#This Row],[Order Date]])</f>
        <v>2026</v>
      </c>
      <c r="V931" s="2" t="str">
        <f>"Q"&amp;ROUNDUP(MONTH(SalesDataTable[[#This Row],[Order Date]])/3,0)</f>
        <v>Q2</v>
      </c>
      <c r="W931" s="3">
        <f>MONTH(SalesDataTable[[#This Row],[Order Date]])</f>
        <v>5</v>
      </c>
      <c r="X931" s="2" t="str">
        <f>TEXT(SalesDataTable[[#This Row],[Order Date]],"mmm")</f>
        <v>May</v>
      </c>
    </row>
    <row r="932" spans="1:24" ht="15.6">
      <c r="A932" s="6">
        <v>3110</v>
      </c>
      <c r="B932" s="7">
        <v>46171</v>
      </c>
      <c r="C932" s="8">
        <f>YEAR(SalesDataTable[[#This Row],[Order Date]])</f>
        <v>2026</v>
      </c>
      <c r="D932" s="9" t="str">
        <f>"Q" &amp;ROUNDUP(MONTH(SalesDataTable[[#This Row],[Order Date]]),0)</f>
        <v>Q5</v>
      </c>
      <c r="E932" s="9">
        <f>MONTH(SalesDataTable[[#This Row],[Order Date]])</f>
        <v>5</v>
      </c>
      <c r="F932" s="8" t="str">
        <f>TEXT(SalesDataTable[[#This Row],[Order Date]],"mmm")</f>
        <v>May</v>
      </c>
      <c r="G932" s="8" t="s">
        <v>6</v>
      </c>
      <c r="H932" s="8" t="s">
        <v>27</v>
      </c>
      <c r="I932" s="8" t="s">
        <v>19</v>
      </c>
      <c r="J932" s="8" t="s">
        <v>16</v>
      </c>
      <c r="K932" s="8" t="s">
        <v>34</v>
      </c>
      <c r="L932" s="8" t="s">
        <v>42</v>
      </c>
      <c r="M932" s="3">
        <v>3</v>
      </c>
      <c r="N932" s="10">
        <v>35.79</v>
      </c>
      <c r="O932" s="11">
        <v>0</v>
      </c>
      <c r="P932" s="10">
        <v>13.67</v>
      </c>
      <c r="Q932" s="10">
        <f t="shared" si="56"/>
        <v>107.37</v>
      </c>
      <c r="R932" s="10">
        <f t="shared" si="57"/>
        <v>41.01</v>
      </c>
      <c r="S932" s="10">
        <f t="shared" si="58"/>
        <v>66.360000000000014</v>
      </c>
      <c r="T932" s="2">
        <f t="shared" si="59"/>
        <v>0.61804973456272716</v>
      </c>
      <c r="U932" s="3">
        <f>YEAR(SalesDataTable[[#This Row],[Order Date]])</f>
        <v>2026</v>
      </c>
      <c r="V932" s="2" t="str">
        <f>"Q"&amp;ROUNDUP(MONTH(SalesDataTable[[#This Row],[Order Date]])/3,0)</f>
        <v>Q2</v>
      </c>
      <c r="W932" s="3">
        <f>MONTH(SalesDataTable[[#This Row],[Order Date]])</f>
        <v>5</v>
      </c>
      <c r="X932" s="2" t="str">
        <f>TEXT(SalesDataTable[[#This Row],[Order Date]],"mmm")</f>
        <v>May</v>
      </c>
    </row>
    <row r="933" spans="1:24" ht="15.6">
      <c r="A933" s="6">
        <v>3981</v>
      </c>
      <c r="B933" s="7">
        <v>46171</v>
      </c>
      <c r="C933" s="8">
        <f>YEAR(SalesDataTable[[#This Row],[Order Date]])</f>
        <v>2026</v>
      </c>
      <c r="D933" s="9" t="str">
        <f>"Q" &amp;ROUNDUP(MONTH(SalesDataTable[[#This Row],[Order Date]]),0)</f>
        <v>Q5</v>
      </c>
      <c r="E933" s="9">
        <f>MONTH(SalesDataTable[[#This Row],[Order Date]])</f>
        <v>5</v>
      </c>
      <c r="F933" s="8" t="str">
        <f>TEXT(SalesDataTable[[#This Row],[Order Date]],"mmm")</f>
        <v>May</v>
      </c>
      <c r="G933" s="8" t="s">
        <v>20</v>
      </c>
      <c r="H933" s="8" t="s">
        <v>47</v>
      </c>
      <c r="I933" s="8" t="s">
        <v>2</v>
      </c>
      <c r="J933" s="8" t="s">
        <v>13</v>
      </c>
      <c r="K933" s="8" t="s">
        <v>4</v>
      </c>
      <c r="L933" s="8" t="s">
        <v>5</v>
      </c>
      <c r="M933" s="3">
        <v>2</v>
      </c>
      <c r="N933" s="10">
        <v>82.22</v>
      </c>
      <c r="O933" s="11">
        <v>0.05</v>
      </c>
      <c r="P933" s="10">
        <v>42.35</v>
      </c>
      <c r="Q933" s="10">
        <f t="shared" si="56"/>
        <v>156.21799999999999</v>
      </c>
      <c r="R933" s="10">
        <f t="shared" si="57"/>
        <v>84.7</v>
      </c>
      <c r="S933" s="10">
        <f t="shared" si="58"/>
        <v>71.517999999999986</v>
      </c>
      <c r="T933" s="2">
        <f t="shared" si="59"/>
        <v>0.45780895927485943</v>
      </c>
      <c r="U933" s="3">
        <f>YEAR(SalesDataTable[[#This Row],[Order Date]])</f>
        <v>2026</v>
      </c>
      <c r="V933" s="2" t="str">
        <f>"Q"&amp;ROUNDUP(MONTH(SalesDataTable[[#This Row],[Order Date]])/3,0)</f>
        <v>Q2</v>
      </c>
      <c r="W933" s="3">
        <f>MONTH(SalesDataTable[[#This Row],[Order Date]])</f>
        <v>5</v>
      </c>
      <c r="X933" s="2" t="str">
        <f>TEXT(SalesDataTable[[#This Row],[Order Date]],"mmm")</f>
        <v>May</v>
      </c>
    </row>
    <row r="934" spans="1:24" ht="15.6">
      <c r="A934" s="6">
        <v>4663</v>
      </c>
      <c r="B934" s="7">
        <v>46171</v>
      </c>
      <c r="C934" s="8">
        <f>YEAR(SalesDataTable[[#This Row],[Order Date]])</f>
        <v>2026</v>
      </c>
      <c r="D934" s="9" t="str">
        <f>"Q" &amp;ROUNDUP(MONTH(SalesDataTable[[#This Row],[Order Date]]),0)</f>
        <v>Q5</v>
      </c>
      <c r="E934" s="9">
        <f>MONTH(SalesDataTable[[#This Row],[Order Date]])</f>
        <v>5</v>
      </c>
      <c r="F934" s="8" t="str">
        <f>TEXT(SalesDataTable[[#This Row],[Order Date]],"mmm")</f>
        <v>May</v>
      </c>
      <c r="G934" s="8" t="s">
        <v>11</v>
      </c>
      <c r="H934" s="8" t="s">
        <v>25</v>
      </c>
      <c r="I934" s="8" t="s">
        <v>2</v>
      </c>
      <c r="J934" s="8" t="s">
        <v>13</v>
      </c>
      <c r="K934" s="8" t="s">
        <v>4</v>
      </c>
      <c r="L934" s="8" t="s">
        <v>26</v>
      </c>
      <c r="M934" s="3">
        <v>1</v>
      </c>
      <c r="N934" s="10">
        <v>40.57</v>
      </c>
      <c r="O934" s="11">
        <v>0</v>
      </c>
      <c r="P934" s="10">
        <v>16.809999999999999</v>
      </c>
      <c r="Q934" s="10">
        <f t="shared" si="56"/>
        <v>40.57</v>
      </c>
      <c r="R934" s="10">
        <f t="shared" si="57"/>
        <v>16.809999999999999</v>
      </c>
      <c r="S934" s="10">
        <f t="shared" si="58"/>
        <v>23.76</v>
      </c>
      <c r="T934" s="2">
        <f t="shared" si="59"/>
        <v>0.58565442445156524</v>
      </c>
      <c r="U934" s="3">
        <f>YEAR(SalesDataTable[[#This Row],[Order Date]])</f>
        <v>2026</v>
      </c>
      <c r="V934" s="2" t="str">
        <f>"Q"&amp;ROUNDUP(MONTH(SalesDataTable[[#This Row],[Order Date]])/3,0)</f>
        <v>Q2</v>
      </c>
      <c r="W934" s="3">
        <f>MONTH(SalesDataTable[[#This Row],[Order Date]])</f>
        <v>5</v>
      </c>
      <c r="X934" s="2" t="str">
        <f>TEXT(SalesDataTable[[#This Row],[Order Date]],"mmm")</f>
        <v>May</v>
      </c>
    </row>
    <row r="935" spans="1:24" ht="15.6">
      <c r="A935" s="6">
        <v>5021</v>
      </c>
      <c r="B935" s="7">
        <v>46171</v>
      </c>
      <c r="C935" s="8">
        <f>YEAR(SalesDataTable[[#This Row],[Order Date]])</f>
        <v>2026</v>
      </c>
      <c r="D935" s="9" t="str">
        <f>"Q" &amp;ROUNDUP(MONTH(SalesDataTable[[#This Row],[Order Date]]),0)</f>
        <v>Q5</v>
      </c>
      <c r="E935" s="9">
        <f>MONTH(SalesDataTable[[#This Row],[Order Date]])</f>
        <v>5</v>
      </c>
      <c r="F935" s="8" t="str">
        <f>TEXT(SalesDataTable[[#This Row],[Order Date]],"mmm")</f>
        <v>May</v>
      </c>
      <c r="G935" s="8" t="s">
        <v>11</v>
      </c>
      <c r="H935" s="8" t="s">
        <v>39</v>
      </c>
      <c r="I935" s="8" t="s">
        <v>19</v>
      </c>
      <c r="J935" s="8" t="s">
        <v>3</v>
      </c>
      <c r="K935" s="8" t="s">
        <v>23</v>
      </c>
      <c r="L935" s="8" t="s">
        <v>29</v>
      </c>
      <c r="M935" s="3">
        <v>1</v>
      </c>
      <c r="N935" s="10">
        <v>191.62</v>
      </c>
      <c r="O935" s="11">
        <v>0.05</v>
      </c>
      <c r="P935" s="10">
        <v>106.15</v>
      </c>
      <c r="Q935" s="10">
        <f t="shared" si="56"/>
        <v>182.03899999999999</v>
      </c>
      <c r="R935" s="10">
        <f t="shared" si="57"/>
        <v>106.15</v>
      </c>
      <c r="S935" s="10">
        <f t="shared" si="58"/>
        <v>75.888999999999982</v>
      </c>
      <c r="T935" s="2">
        <f t="shared" si="59"/>
        <v>0.41688319535923613</v>
      </c>
      <c r="U935" s="3">
        <f>YEAR(SalesDataTable[[#This Row],[Order Date]])</f>
        <v>2026</v>
      </c>
      <c r="V935" s="2" t="str">
        <f>"Q"&amp;ROUNDUP(MONTH(SalesDataTable[[#This Row],[Order Date]])/3,0)</f>
        <v>Q2</v>
      </c>
      <c r="W935" s="3">
        <f>MONTH(SalesDataTable[[#This Row],[Order Date]])</f>
        <v>5</v>
      </c>
      <c r="X935" s="2" t="str">
        <f>TEXT(SalesDataTable[[#This Row],[Order Date]],"mmm")</f>
        <v>May</v>
      </c>
    </row>
    <row r="936" spans="1:24" ht="15.6">
      <c r="A936" s="6">
        <v>5107</v>
      </c>
      <c r="B936" s="7">
        <v>46171</v>
      </c>
      <c r="C936" s="8">
        <f>YEAR(SalesDataTable[[#This Row],[Order Date]])</f>
        <v>2026</v>
      </c>
      <c r="D936" s="9" t="str">
        <f>"Q" &amp;ROUNDUP(MONTH(SalesDataTable[[#This Row],[Order Date]]),0)</f>
        <v>Q5</v>
      </c>
      <c r="E936" s="9">
        <f>MONTH(SalesDataTable[[#This Row],[Order Date]])</f>
        <v>5</v>
      </c>
      <c r="F936" s="8" t="str">
        <f>TEXT(SalesDataTable[[#This Row],[Order Date]],"mmm")</f>
        <v>May</v>
      </c>
      <c r="G936" s="8" t="s">
        <v>6</v>
      </c>
      <c r="H936" s="8" t="s">
        <v>27</v>
      </c>
      <c r="I936" s="8" t="s">
        <v>28</v>
      </c>
      <c r="J936" s="8" t="s">
        <v>3</v>
      </c>
      <c r="K936" s="8" t="s">
        <v>9</v>
      </c>
      <c r="L936" s="8" t="s">
        <v>37</v>
      </c>
      <c r="M936" s="3">
        <v>1</v>
      </c>
      <c r="N936" s="10">
        <v>154.07</v>
      </c>
      <c r="O936" s="11">
        <v>0.05</v>
      </c>
      <c r="P936" s="10">
        <v>78.400000000000006</v>
      </c>
      <c r="Q936" s="10">
        <f t="shared" si="56"/>
        <v>146.36649999999997</v>
      </c>
      <c r="R936" s="10">
        <f t="shared" si="57"/>
        <v>78.400000000000006</v>
      </c>
      <c r="S936" s="10">
        <f t="shared" si="58"/>
        <v>67.966499999999968</v>
      </c>
      <c r="T936" s="2">
        <f t="shared" si="59"/>
        <v>0.46435830603314271</v>
      </c>
      <c r="U936" s="3">
        <f>YEAR(SalesDataTable[[#This Row],[Order Date]])</f>
        <v>2026</v>
      </c>
      <c r="V936" s="2" t="str">
        <f>"Q"&amp;ROUNDUP(MONTH(SalesDataTable[[#This Row],[Order Date]])/3,0)</f>
        <v>Q2</v>
      </c>
      <c r="W936" s="3">
        <f>MONTH(SalesDataTable[[#This Row],[Order Date]])</f>
        <v>5</v>
      </c>
      <c r="X936" s="2" t="str">
        <f>TEXT(SalesDataTable[[#This Row],[Order Date]],"mmm")</f>
        <v>May</v>
      </c>
    </row>
    <row r="937" spans="1:24" ht="15.6">
      <c r="A937" s="6">
        <v>454</v>
      </c>
      <c r="B937" s="7">
        <v>46172</v>
      </c>
      <c r="C937" s="8">
        <f>YEAR(SalesDataTable[[#This Row],[Order Date]])</f>
        <v>2026</v>
      </c>
      <c r="D937" s="9" t="str">
        <f>"Q" &amp;ROUNDUP(MONTH(SalesDataTable[[#This Row],[Order Date]]),0)</f>
        <v>Q5</v>
      </c>
      <c r="E937" s="9">
        <f>MONTH(SalesDataTable[[#This Row],[Order Date]])</f>
        <v>5</v>
      </c>
      <c r="F937" s="8" t="str">
        <f>TEXT(SalesDataTable[[#This Row],[Order Date]],"mmm")</f>
        <v>May</v>
      </c>
      <c r="G937" s="8" t="s">
        <v>11</v>
      </c>
      <c r="H937" s="8" t="s">
        <v>39</v>
      </c>
      <c r="I937" s="8" t="s">
        <v>28</v>
      </c>
      <c r="J937" s="8" t="s">
        <v>3</v>
      </c>
      <c r="K937" s="8" t="s">
        <v>23</v>
      </c>
      <c r="L937" s="8" t="s">
        <v>51</v>
      </c>
      <c r="M937" s="3">
        <v>1</v>
      </c>
      <c r="N937" s="10">
        <v>120.8</v>
      </c>
      <c r="O937" s="11">
        <v>0</v>
      </c>
      <c r="P937" s="10">
        <v>61.4</v>
      </c>
      <c r="Q937" s="10">
        <f t="shared" si="56"/>
        <v>120.8</v>
      </c>
      <c r="R937" s="10">
        <f t="shared" si="57"/>
        <v>61.4</v>
      </c>
      <c r="S937" s="10">
        <f t="shared" si="58"/>
        <v>59.4</v>
      </c>
      <c r="T937" s="2">
        <f t="shared" si="59"/>
        <v>0.49172185430463577</v>
      </c>
      <c r="U937" s="3">
        <f>YEAR(SalesDataTable[[#This Row],[Order Date]])</f>
        <v>2026</v>
      </c>
      <c r="V937" s="2" t="str">
        <f>"Q"&amp;ROUNDUP(MONTH(SalesDataTable[[#This Row],[Order Date]])/3,0)</f>
        <v>Q2</v>
      </c>
      <c r="W937" s="3">
        <f>MONTH(SalesDataTable[[#This Row],[Order Date]])</f>
        <v>5</v>
      </c>
      <c r="X937" s="2" t="str">
        <f>TEXT(SalesDataTable[[#This Row],[Order Date]],"mmm")</f>
        <v>May</v>
      </c>
    </row>
    <row r="938" spans="1:24" ht="15.6">
      <c r="A938" s="6">
        <v>873</v>
      </c>
      <c r="B938" s="7">
        <v>46172</v>
      </c>
      <c r="C938" s="8">
        <f>YEAR(SalesDataTable[[#This Row],[Order Date]])</f>
        <v>2026</v>
      </c>
      <c r="D938" s="9" t="str">
        <f>"Q" &amp;ROUNDUP(MONTH(SalesDataTable[[#This Row],[Order Date]]),0)</f>
        <v>Q5</v>
      </c>
      <c r="E938" s="9">
        <f>MONTH(SalesDataTable[[#This Row],[Order Date]])</f>
        <v>5</v>
      </c>
      <c r="F938" s="8" t="str">
        <f>TEXT(SalesDataTable[[#This Row],[Order Date]],"mmm")</f>
        <v>May</v>
      </c>
      <c r="G938" s="8" t="s">
        <v>11</v>
      </c>
      <c r="H938" s="8" t="s">
        <v>39</v>
      </c>
      <c r="I938" s="8" t="s">
        <v>2</v>
      </c>
      <c r="J938" s="8" t="s">
        <v>16</v>
      </c>
      <c r="K938" s="8" t="s">
        <v>4</v>
      </c>
      <c r="L938" s="8" t="s">
        <v>26</v>
      </c>
      <c r="M938" s="3">
        <v>1</v>
      </c>
      <c r="N938" s="10">
        <v>40.15</v>
      </c>
      <c r="O938" s="11">
        <v>0</v>
      </c>
      <c r="P938" s="10">
        <v>16.82</v>
      </c>
      <c r="Q938" s="10">
        <f t="shared" si="56"/>
        <v>40.15</v>
      </c>
      <c r="R938" s="10">
        <f t="shared" si="57"/>
        <v>16.82</v>
      </c>
      <c r="S938" s="10">
        <f t="shared" si="58"/>
        <v>23.33</v>
      </c>
      <c r="T938" s="2">
        <f t="shared" si="59"/>
        <v>0.58107098381070976</v>
      </c>
      <c r="U938" s="3">
        <f>YEAR(SalesDataTable[[#This Row],[Order Date]])</f>
        <v>2026</v>
      </c>
      <c r="V938" s="2" t="str">
        <f>"Q"&amp;ROUNDUP(MONTH(SalesDataTable[[#This Row],[Order Date]])/3,0)</f>
        <v>Q2</v>
      </c>
      <c r="W938" s="3">
        <f>MONTH(SalesDataTable[[#This Row],[Order Date]])</f>
        <v>5</v>
      </c>
      <c r="X938" s="2" t="str">
        <f>TEXT(SalesDataTable[[#This Row],[Order Date]],"mmm")</f>
        <v>May</v>
      </c>
    </row>
    <row r="939" spans="1:24" ht="15.6">
      <c r="A939" s="6">
        <v>1116</v>
      </c>
      <c r="B939" s="7">
        <v>46172</v>
      </c>
      <c r="C939" s="8">
        <f>YEAR(SalesDataTable[[#This Row],[Order Date]])</f>
        <v>2026</v>
      </c>
      <c r="D939" s="9" t="str">
        <f>"Q" &amp;ROUNDUP(MONTH(SalesDataTable[[#This Row],[Order Date]]),0)</f>
        <v>Q5</v>
      </c>
      <c r="E939" s="9">
        <f>MONTH(SalesDataTable[[#This Row],[Order Date]])</f>
        <v>5</v>
      </c>
      <c r="F939" s="8" t="str">
        <f>TEXT(SalesDataTable[[#This Row],[Order Date]],"mmm")</f>
        <v>May</v>
      </c>
      <c r="G939" s="8" t="s">
        <v>6</v>
      </c>
      <c r="H939" s="8" t="s">
        <v>43</v>
      </c>
      <c r="I939" s="8" t="s">
        <v>8</v>
      </c>
      <c r="J939" s="8" t="s">
        <v>16</v>
      </c>
      <c r="K939" s="8" t="s">
        <v>14</v>
      </c>
      <c r="L939" s="8" t="s">
        <v>44</v>
      </c>
      <c r="M939" s="3">
        <v>5</v>
      </c>
      <c r="N939" s="10">
        <v>134.4</v>
      </c>
      <c r="O939" s="11">
        <v>0.15</v>
      </c>
      <c r="P939" s="10">
        <v>67.709999999999994</v>
      </c>
      <c r="Q939" s="10">
        <f t="shared" si="56"/>
        <v>571.19999999999993</v>
      </c>
      <c r="R939" s="10">
        <f t="shared" si="57"/>
        <v>338.54999999999995</v>
      </c>
      <c r="S939" s="10">
        <f t="shared" si="58"/>
        <v>232.64999999999998</v>
      </c>
      <c r="T939" s="2">
        <f t="shared" si="59"/>
        <v>0.40730042016806722</v>
      </c>
      <c r="U939" s="3">
        <f>YEAR(SalesDataTable[[#This Row],[Order Date]])</f>
        <v>2026</v>
      </c>
      <c r="V939" s="2" t="str">
        <f>"Q"&amp;ROUNDUP(MONTH(SalesDataTable[[#This Row],[Order Date]])/3,0)</f>
        <v>Q2</v>
      </c>
      <c r="W939" s="3">
        <f>MONTH(SalesDataTable[[#This Row],[Order Date]])</f>
        <v>5</v>
      </c>
      <c r="X939" s="2" t="str">
        <f>TEXT(SalesDataTable[[#This Row],[Order Date]],"mmm")</f>
        <v>May</v>
      </c>
    </row>
    <row r="940" spans="1:24" ht="15.6">
      <c r="A940" s="6">
        <v>1206</v>
      </c>
      <c r="B940" s="7">
        <v>46172</v>
      </c>
      <c r="C940" s="8">
        <f>YEAR(SalesDataTable[[#This Row],[Order Date]])</f>
        <v>2026</v>
      </c>
      <c r="D940" s="9" t="str">
        <f>"Q" &amp;ROUNDUP(MONTH(SalesDataTable[[#This Row],[Order Date]]),0)</f>
        <v>Q5</v>
      </c>
      <c r="E940" s="9">
        <f>MONTH(SalesDataTable[[#This Row],[Order Date]])</f>
        <v>5</v>
      </c>
      <c r="F940" s="8" t="str">
        <f>TEXT(SalesDataTable[[#This Row],[Order Date]],"mmm")</f>
        <v>May</v>
      </c>
      <c r="G940" s="8" t="s">
        <v>20</v>
      </c>
      <c r="H940" s="8" t="s">
        <v>47</v>
      </c>
      <c r="I940" s="8" t="s">
        <v>2</v>
      </c>
      <c r="J940" s="8" t="s">
        <v>3</v>
      </c>
      <c r="K940" s="8" t="s">
        <v>14</v>
      </c>
      <c r="L940" s="8" t="s">
        <v>15</v>
      </c>
      <c r="M940" s="3">
        <v>2</v>
      </c>
      <c r="N940" s="10">
        <v>37.130000000000003</v>
      </c>
      <c r="O940" s="11">
        <v>0.05</v>
      </c>
      <c r="P940" s="10">
        <v>13.44</v>
      </c>
      <c r="Q940" s="10">
        <f t="shared" si="56"/>
        <v>70.546999999999997</v>
      </c>
      <c r="R940" s="10">
        <f t="shared" si="57"/>
        <v>26.88</v>
      </c>
      <c r="S940" s="10">
        <f t="shared" si="58"/>
        <v>43.667000000000002</v>
      </c>
      <c r="T940" s="2">
        <f t="shared" si="59"/>
        <v>0.6189774193091131</v>
      </c>
      <c r="U940" s="3">
        <f>YEAR(SalesDataTable[[#This Row],[Order Date]])</f>
        <v>2026</v>
      </c>
      <c r="V940" s="2" t="str">
        <f>"Q"&amp;ROUNDUP(MONTH(SalesDataTable[[#This Row],[Order Date]])/3,0)</f>
        <v>Q2</v>
      </c>
      <c r="W940" s="3">
        <f>MONTH(SalesDataTable[[#This Row],[Order Date]])</f>
        <v>5</v>
      </c>
      <c r="X940" s="2" t="str">
        <f>TEXT(SalesDataTable[[#This Row],[Order Date]],"mmm")</f>
        <v>May</v>
      </c>
    </row>
    <row r="941" spans="1:24" ht="15.6">
      <c r="A941" s="6">
        <v>1576</v>
      </c>
      <c r="B941" s="7">
        <v>46172</v>
      </c>
      <c r="C941" s="8">
        <f>YEAR(SalesDataTable[[#This Row],[Order Date]])</f>
        <v>2026</v>
      </c>
      <c r="D941" s="9" t="str">
        <f>"Q" &amp;ROUNDUP(MONTH(SalesDataTable[[#This Row],[Order Date]]),0)</f>
        <v>Q5</v>
      </c>
      <c r="E941" s="9">
        <f>MONTH(SalesDataTable[[#This Row],[Order Date]])</f>
        <v>5</v>
      </c>
      <c r="F941" s="8" t="str">
        <f>TEXT(SalesDataTable[[#This Row],[Order Date]],"mmm")</f>
        <v>May</v>
      </c>
      <c r="G941" s="8" t="s">
        <v>6</v>
      </c>
      <c r="H941" s="8" t="s">
        <v>7</v>
      </c>
      <c r="I941" s="8" t="s">
        <v>2</v>
      </c>
      <c r="J941" s="8" t="s">
        <v>16</v>
      </c>
      <c r="K941" s="8" t="s">
        <v>23</v>
      </c>
      <c r="L941" s="8" t="s">
        <v>51</v>
      </c>
      <c r="M941" s="3">
        <v>6</v>
      </c>
      <c r="N941" s="10">
        <v>123.82</v>
      </c>
      <c r="O941" s="11">
        <v>0</v>
      </c>
      <c r="P941" s="10">
        <v>61.91</v>
      </c>
      <c r="Q941" s="10">
        <f t="shared" si="56"/>
        <v>742.92</v>
      </c>
      <c r="R941" s="10">
        <f t="shared" si="57"/>
        <v>371.46</v>
      </c>
      <c r="S941" s="10">
        <f t="shared" si="58"/>
        <v>371.46</v>
      </c>
      <c r="T941" s="2">
        <f t="shared" si="59"/>
        <v>0.5</v>
      </c>
      <c r="U941" s="3">
        <f>YEAR(SalesDataTable[[#This Row],[Order Date]])</f>
        <v>2026</v>
      </c>
      <c r="V941" s="2" t="str">
        <f>"Q"&amp;ROUNDUP(MONTH(SalesDataTable[[#This Row],[Order Date]])/3,0)</f>
        <v>Q2</v>
      </c>
      <c r="W941" s="3">
        <f>MONTH(SalesDataTable[[#This Row],[Order Date]])</f>
        <v>5</v>
      </c>
      <c r="X941" s="2" t="str">
        <f>TEXT(SalesDataTable[[#This Row],[Order Date]],"mmm")</f>
        <v>May</v>
      </c>
    </row>
    <row r="942" spans="1:24" ht="15.6">
      <c r="A942" s="6">
        <v>2634</v>
      </c>
      <c r="B942" s="7">
        <v>46172</v>
      </c>
      <c r="C942" s="8">
        <f>YEAR(SalesDataTable[[#This Row],[Order Date]])</f>
        <v>2026</v>
      </c>
      <c r="D942" s="9" t="str">
        <f>"Q" &amp;ROUNDUP(MONTH(SalesDataTable[[#This Row],[Order Date]]),0)</f>
        <v>Q5</v>
      </c>
      <c r="E942" s="9">
        <f>MONTH(SalesDataTable[[#This Row],[Order Date]])</f>
        <v>5</v>
      </c>
      <c r="F942" s="8" t="str">
        <f>TEXT(SalesDataTable[[#This Row],[Order Date]],"mmm")</f>
        <v>May</v>
      </c>
      <c r="G942" s="8" t="s">
        <v>11</v>
      </c>
      <c r="H942" s="8" t="s">
        <v>52</v>
      </c>
      <c r="I942" s="8" t="s">
        <v>28</v>
      </c>
      <c r="J942" s="8" t="s">
        <v>3</v>
      </c>
      <c r="K942" s="8" t="s">
        <v>14</v>
      </c>
      <c r="L942" s="8" t="s">
        <v>15</v>
      </c>
      <c r="M942" s="3">
        <v>2</v>
      </c>
      <c r="N942" s="10">
        <v>36.94</v>
      </c>
      <c r="O942" s="11">
        <v>0.05</v>
      </c>
      <c r="P942" s="10">
        <v>13.82</v>
      </c>
      <c r="Q942" s="10">
        <f t="shared" si="56"/>
        <v>70.185999999999993</v>
      </c>
      <c r="R942" s="10">
        <f t="shared" si="57"/>
        <v>27.64</v>
      </c>
      <c r="S942" s="10">
        <f t="shared" si="58"/>
        <v>42.545999999999992</v>
      </c>
      <c r="T942" s="2">
        <f t="shared" si="59"/>
        <v>0.60618926851508848</v>
      </c>
      <c r="U942" s="3">
        <f>YEAR(SalesDataTable[[#This Row],[Order Date]])</f>
        <v>2026</v>
      </c>
      <c r="V942" s="2" t="str">
        <f>"Q"&amp;ROUNDUP(MONTH(SalesDataTable[[#This Row],[Order Date]])/3,0)</f>
        <v>Q2</v>
      </c>
      <c r="W942" s="3">
        <f>MONTH(SalesDataTable[[#This Row],[Order Date]])</f>
        <v>5</v>
      </c>
      <c r="X942" s="2" t="str">
        <f>TEXT(SalesDataTable[[#This Row],[Order Date]],"mmm")</f>
        <v>May</v>
      </c>
    </row>
    <row r="943" spans="1:24" ht="15.6">
      <c r="A943" s="6">
        <v>2649</v>
      </c>
      <c r="B943" s="7">
        <v>46172</v>
      </c>
      <c r="C943" s="8">
        <f>YEAR(SalesDataTable[[#This Row],[Order Date]])</f>
        <v>2026</v>
      </c>
      <c r="D943" s="9" t="str">
        <f>"Q" &amp;ROUNDUP(MONTH(SalesDataTable[[#This Row],[Order Date]]),0)</f>
        <v>Q5</v>
      </c>
      <c r="E943" s="9">
        <f>MONTH(SalesDataTable[[#This Row],[Order Date]])</f>
        <v>5</v>
      </c>
      <c r="F943" s="8" t="str">
        <f>TEXT(SalesDataTable[[#This Row],[Order Date]],"mmm")</f>
        <v>May</v>
      </c>
      <c r="G943" s="8" t="s">
        <v>0</v>
      </c>
      <c r="H943" s="8" t="s">
        <v>1</v>
      </c>
      <c r="I943" s="8" t="s">
        <v>2</v>
      </c>
      <c r="J943" s="8" t="s">
        <v>13</v>
      </c>
      <c r="K943" s="8" t="s">
        <v>23</v>
      </c>
      <c r="L943" s="8" t="s">
        <v>29</v>
      </c>
      <c r="M943" s="3">
        <v>3</v>
      </c>
      <c r="N943" s="10">
        <v>199.17</v>
      </c>
      <c r="O943" s="11">
        <v>0.05</v>
      </c>
      <c r="P943" s="10">
        <v>105.24</v>
      </c>
      <c r="Q943" s="10">
        <f t="shared" si="56"/>
        <v>567.6345</v>
      </c>
      <c r="R943" s="10">
        <f t="shared" si="57"/>
        <v>315.71999999999997</v>
      </c>
      <c r="S943" s="10">
        <f t="shared" si="58"/>
        <v>251.91450000000003</v>
      </c>
      <c r="T943" s="2">
        <f t="shared" si="59"/>
        <v>0.4437970207941907</v>
      </c>
      <c r="U943" s="3">
        <f>YEAR(SalesDataTable[[#This Row],[Order Date]])</f>
        <v>2026</v>
      </c>
      <c r="V943" s="2" t="str">
        <f>"Q"&amp;ROUNDUP(MONTH(SalesDataTable[[#This Row],[Order Date]])/3,0)</f>
        <v>Q2</v>
      </c>
      <c r="W943" s="3">
        <f>MONTH(SalesDataTable[[#This Row],[Order Date]])</f>
        <v>5</v>
      </c>
      <c r="X943" s="2" t="str">
        <f>TEXT(SalesDataTable[[#This Row],[Order Date]],"mmm")</f>
        <v>May</v>
      </c>
    </row>
    <row r="944" spans="1:24" ht="15.6">
      <c r="A944" s="6">
        <v>2774</v>
      </c>
      <c r="B944" s="7">
        <v>46172</v>
      </c>
      <c r="C944" s="8">
        <f>YEAR(SalesDataTable[[#This Row],[Order Date]])</f>
        <v>2026</v>
      </c>
      <c r="D944" s="9" t="str">
        <f>"Q" &amp;ROUNDUP(MONTH(SalesDataTable[[#This Row],[Order Date]]),0)</f>
        <v>Q5</v>
      </c>
      <c r="E944" s="9">
        <f>MONTH(SalesDataTable[[#This Row],[Order Date]])</f>
        <v>5</v>
      </c>
      <c r="F944" s="8" t="str">
        <f>TEXT(SalesDataTable[[#This Row],[Order Date]],"mmm")</f>
        <v>May</v>
      </c>
      <c r="G944" s="8" t="s">
        <v>0</v>
      </c>
      <c r="H944" s="8" t="s">
        <v>36</v>
      </c>
      <c r="I944" s="8" t="s">
        <v>2</v>
      </c>
      <c r="J944" s="8" t="s">
        <v>3</v>
      </c>
      <c r="K944" s="8" t="s">
        <v>23</v>
      </c>
      <c r="L944" s="8" t="s">
        <v>40</v>
      </c>
      <c r="M944" s="3">
        <v>3</v>
      </c>
      <c r="N944" s="10">
        <v>83.17</v>
      </c>
      <c r="O944" s="11">
        <v>0</v>
      </c>
      <c r="P944" s="10">
        <v>40.520000000000003</v>
      </c>
      <c r="Q944" s="10">
        <f t="shared" si="56"/>
        <v>249.51</v>
      </c>
      <c r="R944" s="10">
        <f t="shared" si="57"/>
        <v>121.56</v>
      </c>
      <c r="S944" s="10">
        <f t="shared" si="58"/>
        <v>127.94999999999999</v>
      </c>
      <c r="T944" s="2">
        <f t="shared" si="59"/>
        <v>0.51280509799206442</v>
      </c>
      <c r="U944" s="3">
        <f>YEAR(SalesDataTable[[#This Row],[Order Date]])</f>
        <v>2026</v>
      </c>
      <c r="V944" s="2" t="str">
        <f>"Q"&amp;ROUNDUP(MONTH(SalesDataTable[[#This Row],[Order Date]])/3,0)</f>
        <v>Q2</v>
      </c>
      <c r="W944" s="3">
        <f>MONTH(SalesDataTable[[#This Row],[Order Date]])</f>
        <v>5</v>
      </c>
      <c r="X944" s="2" t="str">
        <f>TEXT(SalesDataTable[[#This Row],[Order Date]],"mmm")</f>
        <v>May</v>
      </c>
    </row>
    <row r="945" spans="1:24" ht="15.6">
      <c r="A945" s="6">
        <v>3037</v>
      </c>
      <c r="B945" s="7">
        <v>46172</v>
      </c>
      <c r="C945" s="8">
        <f>YEAR(SalesDataTable[[#This Row],[Order Date]])</f>
        <v>2026</v>
      </c>
      <c r="D945" s="9" t="str">
        <f>"Q" &amp;ROUNDUP(MONTH(SalesDataTable[[#This Row],[Order Date]]),0)</f>
        <v>Q5</v>
      </c>
      <c r="E945" s="9">
        <f>MONTH(SalesDataTable[[#This Row],[Order Date]])</f>
        <v>5</v>
      </c>
      <c r="F945" s="8" t="str">
        <f>TEXT(SalesDataTable[[#This Row],[Order Date]],"mmm")</f>
        <v>May</v>
      </c>
      <c r="G945" s="8" t="s">
        <v>6</v>
      </c>
      <c r="H945" s="8" t="s">
        <v>27</v>
      </c>
      <c r="I945" s="8" t="s">
        <v>2</v>
      </c>
      <c r="J945" s="8" t="s">
        <v>16</v>
      </c>
      <c r="K945" s="8" t="s">
        <v>14</v>
      </c>
      <c r="L945" s="8" t="s">
        <v>32</v>
      </c>
      <c r="M945" s="3">
        <v>1</v>
      </c>
      <c r="N945" s="10">
        <v>45.8</v>
      </c>
      <c r="O945" s="11">
        <v>0.05</v>
      </c>
      <c r="P945" s="10">
        <v>17.88</v>
      </c>
      <c r="Q945" s="10">
        <f t="shared" si="56"/>
        <v>43.51</v>
      </c>
      <c r="R945" s="10">
        <f t="shared" si="57"/>
        <v>17.88</v>
      </c>
      <c r="S945" s="10">
        <f t="shared" si="58"/>
        <v>25.63</v>
      </c>
      <c r="T945" s="2">
        <f t="shared" si="59"/>
        <v>0.58905998621006661</v>
      </c>
      <c r="U945" s="3">
        <f>YEAR(SalesDataTable[[#This Row],[Order Date]])</f>
        <v>2026</v>
      </c>
      <c r="V945" s="2" t="str">
        <f>"Q"&amp;ROUNDUP(MONTH(SalesDataTable[[#This Row],[Order Date]])/3,0)</f>
        <v>Q2</v>
      </c>
      <c r="W945" s="3">
        <f>MONTH(SalesDataTable[[#This Row],[Order Date]])</f>
        <v>5</v>
      </c>
      <c r="X945" s="2" t="str">
        <f>TEXT(SalesDataTable[[#This Row],[Order Date]],"mmm")</f>
        <v>May</v>
      </c>
    </row>
    <row r="946" spans="1:24" ht="15.6">
      <c r="A946" s="6">
        <v>3138</v>
      </c>
      <c r="B946" s="7">
        <v>46172</v>
      </c>
      <c r="C946" s="8">
        <f>YEAR(SalesDataTable[[#This Row],[Order Date]])</f>
        <v>2026</v>
      </c>
      <c r="D946" s="9" t="str">
        <f>"Q" &amp;ROUNDUP(MONTH(SalesDataTable[[#This Row],[Order Date]]),0)</f>
        <v>Q5</v>
      </c>
      <c r="E946" s="9">
        <f>MONTH(SalesDataTable[[#This Row],[Order Date]])</f>
        <v>5</v>
      </c>
      <c r="F946" s="8" t="str">
        <f>TEXT(SalesDataTable[[#This Row],[Order Date]],"mmm")</f>
        <v>May</v>
      </c>
      <c r="G946" s="8" t="s">
        <v>11</v>
      </c>
      <c r="H946" s="8" t="s">
        <v>12</v>
      </c>
      <c r="I946" s="8" t="s">
        <v>28</v>
      </c>
      <c r="J946" s="8" t="s">
        <v>3</v>
      </c>
      <c r="K946" s="8" t="s">
        <v>9</v>
      </c>
      <c r="L946" s="8" t="s">
        <v>37</v>
      </c>
      <c r="M946" s="3">
        <v>1</v>
      </c>
      <c r="N946" s="10">
        <v>154.85</v>
      </c>
      <c r="O946" s="11">
        <v>0</v>
      </c>
      <c r="P946" s="10">
        <v>80.17</v>
      </c>
      <c r="Q946" s="10">
        <f t="shared" si="56"/>
        <v>154.85</v>
      </c>
      <c r="R946" s="10">
        <f t="shared" si="57"/>
        <v>80.17</v>
      </c>
      <c r="S946" s="10">
        <f t="shared" si="58"/>
        <v>74.679999999999993</v>
      </c>
      <c r="T946" s="2">
        <f t="shared" si="59"/>
        <v>0.48227316758153049</v>
      </c>
      <c r="U946" s="3">
        <f>YEAR(SalesDataTable[[#This Row],[Order Date]])</f>
        <v>2026</v>
      </c>
      <c r="V946" s="2" t="str">
        <f>"Q"&amp;ROUNDUP(MONTH(SalesDataTable[[#This Row],[Order Date]])/3,0)</f>
        <v>Q2</v>
      </c>
      <c r="W946" s="3">
        <f>MONTH(SalesDataTable[[#This Row],[Order Date]])</f>
        <v>5</v>
      </c>
      <c r="X946" s="2" t="str">
        <f>TEXT(SalesDataTable[[#This Row],[Order Date]],"mmm")</f>
        <v>May</v>
      </c>
    </row>
    <row r="947" spans="1:24" ht="15.6">
      <c r="A947" s="6">
        <v>3228</v>
      </c>
      <c r="B947" s="7">
        <v>46172</v>
      </c>
      <c r="C947" s="8">
        <f>YEAR(SalesDataTable[[#This Row],[Order Date]])</f>
        <v>2026</v>
      </c>
      <c r="D947" s="9" t="str">
        <f>"Q" &amp;ROUNDUP(MONTH(SalesDataTable[[#This Row],[Order Date]]),0)</f>
        <v>Q5</v>
      </c>
      <c r="E947" s="9">
        <f>MONTH(SalesDataTable[[#This Row],[Order Date]])</f>
        <v>5</v>
      </c>
      <c r="F947" s="8" t="str">
        <f>TEXT(SalesDataTable[[#This Row],[Order Date]],"mmm")</f>
        <v>May</v>
      </c>
      <c r="G947" s="8" t="s">
        <v>20</v>
      </c>
      <c r="H947" s="8" t="s">
        <v>47</v>
      </c>
      <c r="I947" s="8" t="s">
        <v>2</v>
      </c>
      <c r="J947" s="8" t="s">
        <v>16</v>
      </c>
      <c r="K947" s="8" t="s">
        <v>23</v>
      </c>
      <c r="L947" s="8" t="s">
        <v>29</v>
      </c>
      <c r="M947" s="3">
        <v>1</v>
      </c>
      <c r="N947" s="10">
        <v>194.99</v>
      </c>
      <c r="O947" s="11">
        <v>0</v>
      </c>
      <c r="P947" s="10">
        <v>101.21</v>
      </c>
      <c r="Q947" s="10">
        <f t="shared" si="56"/>
        <v>194.99</v>
      </c>
      <c r="R947" s="10">
        <f t="shared" si="57"/>
        <v>101.21</v>
      </c>
      <c r="S947" s="10">
        <f t="shared" si="58"/>
        <v>93.780000000000015</v>
      </c>
      <c r="T947" s="2">
        <f t="shared" si="59"/>
        <v>0.48094774090979031</v>
      </c>
      <c r="U947" s="3">
        <f>YEAR(SalesDataTable[[#This Row],[Order Date]])</f>
        <v>2026</v>
      </c>
      <c r="V947" s="2" t="str">
        <f>"Q"&amp;ROUNDUP(MONTH(SalesDataTable[[#This Row],[Order Date]])/3,0)</f>
        <v>Q2</v>
      </c>
      <c r="W947" s="3">
        <f>MONTH(SalesDataTable[[#This Row],[Order Date]])</f>
        <v>5</v>
      </c>
      <c r="X947" s="2" t="str">
        <f>TEXT(SalesDataTable[[#This Row],[Order Date]],"mmm")</f>
        <v>May</v>
      </c>
    </row>
    <row r="948" spans="1:24" ht="15.6">
      <c r="A948" s="6">
        <v>3401</v>
      </c>
      <c r="B948" s="7">
        <v>46172</v>
      </c>
      <c r="C948" s="8">
        <f>YEAR(SalesDataTable[[#This Row],[Order Date]])</f>
        <v>2026</v>
      </c>
      <c r="D948" s="9" t="str">
        <f>"Q" &amp;ROUNDUP(MONTH(SalesDataTable[[#This Row],[Order Date]]),0)</f>
        <v>Q5</v>
      </c>
      <c r="E948" s="9">
        <f>MONTH(SalesDataTable[[#This Row],[Order Date]])</f>
        <v>5</v>
      </c>
      <c r="F948" s="8" t="str">
        <f>TEXT(SalesDataTable[[#This Row],[Order Date]],"mmm")</f>
        <v>May</v>
      </c>
      <c r="G948" s="8" t="s">
        <v>11</v>
      </c>
      <c r="H948" s="8" t="s">
        <v>39</v>
      </c>
      <c r="I948" s="8" t="s">
        <v>2</v>
      </c>
      <c r="J948" s="8" t="s">
        <v>3</v>
      </c>
      <c r="K948" s="8" t="s">
        <v>34</v>
      </c>
      <c r="L948" s="8" t="s">
        <v>42</v>
      </c>
      <c r="M948" s="3">
        <v>1</v>
      </c>
      <c r="N948" s="10">
        <v>36.31</v>
      </c>
      <c r="O948" s="11">
        <v>0</v>
      </c>
      <c r="P948" s="10">
        <v>13.93</v>
      </c>
      <c r="Q948" s="10">
        <f t="shared" si="56"/>
        <v>36.31</v>
      </c>
      <c r="R948" s="10">
        <f t="shared" si="57"/>
        <v>13.93</v>
      </c>
      <c r="S948" s="10">
        <f t="shared" si="58"/>
        <v>22.380000000000003</v>
      </c>
      <c r="T948" s="2">
        <f t="shared" si="59"/>
        <v>0.61635912971633167</v>
      </c>
      <c r="U948" s="3">
        <f>YEAR(SalesDataTable[[#This Row],[Order Date]])</f>
        <v>2026</v>
      </c>
      <c r="V948" s="2" t="str">
        <f>"Q"&amp;ROUNDUP(MONTH(SalesDataTable[[#This Row],[Order Date]])/3,0)</f>
        <v>Q2</v>
      </c>
      <c r="W948" s="3">
        <f>MONTH(SalesDataTable[[#This Row],[Order Date]])</f>
        <v>5</v>
      </c>
      <c r="X948" s="2" t="str">
        <f>TEXT(SalesDataTable[[#This Row],[Order Date]],"mmm")</f>
        <v>May</v>
      </c>
    </row>
    <row r="949" spans="1:24" ht="15.6">
      <c r="A949" s="6">
        <v>3511</v>
      </c>
      <c r="B949" s="7">
        <v>46172</v>
      </c>
      <c r="C949" s="8">
        <f>YEAR(SalesDataTable[[#This Row],[Order Date]])</f>
        <v>2026</v>
      </c>
      <c r="D949" s="9" t="str">
        <f>"Q" &amp;ROUNDUP(MONTH(SalesDataTable[[#This Row],[Order Date]]),0)</f>
        <v>Q5</v>
      </c>
      <c r="E949" s="9">
        <f>MONTH(SalesDataTable[[#This Row],[Order Date]])</f>
        <v>5</v>
      </c>
      <c r="F949" s="8" t="str">
        <f>TEXT(SalesDataTable[[#This Row],[Order Date]],"mmm")</f>
        <v>May</v>
      </c>
      <c r="G949" s="8" t="s">
        <v>0</v>
      </c>
      <c r="H949" s="8" t="s">
        <v>1</v>
      </c>
      <c r="I949" s="8" t="s">
        <v>2</v>
      </c>
      <c r="J949" s="8" t="s">
        <v>3</v>
      </c>
      <c r="K949" s="8" t="s">
        <v>14</v>
      </c>
      <c r="L949" s="8" t="s">
        <v>32</v>
      </c>
      <c r="M949" s="3">
        <v>1</v>
      </c>
      <c r="N949" s="10">
        <v>47.19</v>
      </c>
      <c r="O949" s="11">
        <v>0</v>
      </c>
      <c r="P949" s="10">
        <v>18.54</v>
      </c>
      <c r="Q949" s="10">
        <f t="shared" si="56"/>
        <v>47.19</v>
      </c>
      <c r="R949" s="10">
        <f t="shared" si="57"/>
        <v>18.54</v>
      </c>
      <c r="S949" s="10">
        <f t="shared" si="58"/>
        <v>28.65</v>
      </c>
      <c r="T949" s="2">
        <f t="shared" si="59"/>
        <v>0.60712015257469798</v>
      </c>
      <c r="U949" s="3">
        <f>YEAR(SalesDataTable[[#This Row],[Order Date]])</f>
        <v>2026</v>
      </c>
      <c r="V949" s="2" t="str">
        <f>"Q"&amp;ROUNDUP(MONTH(SalesDataTable[[#This Row],[Order Date]])/3,0)</f>
        <v>Q2</v>
      </c>
      <c r="W949" s="3">
        <f>MONTH(SalesDataTable[[#This Row],[Order Date]])</f>
        <v>5</v>
      </c>
      <c r="X949" s="2" t="str">
        <f>TEXT(SalesDataTable[[#This Row],[Order Date]],"mmm")</f>
        <v>May</v>
      </c>
    </row>
    <row r="950" spans="1:24" ht="15.6">
      <c r="A950" s="6">
        <v>4485</v>
      </c>
      <c r="B950" s="7">
        <v>46172</v>
      </c>
      <c r="C950" s="8">
        <f>YEAR(SalesDataTable[[#This Row],[Order Date]])</f>
        <v>2026</v>
      </c>
      <c r="D950" s="9" t="str">
        <f>"Q" &amp;ROUNDUP(MONTH(SalesDataTable[[#This Row],[Order Date]]),0)</f>
        <v>Q5</v>
      </c>
      <c r="E950" s="9">
        <f>MONTH(SalesDataTable[[#This Row],[Order Date]])</f>
        <v>5</v>
      </c>
      <c r="F950" s="8" t="str">
        <f>TEXT(SalesDataTable[[#This Row],[Order Date]],"mmm")</f>
        <v>May</v>
      </c>
      <c r="G950" s="8" t="s">
        <v>20</v>
      </c>
      <c r="H950" s="8" t="s">
        <v>33</v>
      </c>
      <c r="I950" s="8" t="s">
        <v>2</v>
      </c>
      <c r="J950" s="8" t="s">
        <v>13</v>
      </c>
      <c r="K950" s="8" t="s">
        <v>34</v>
      </c>
      <c r="L950" s="8" t="s">
        <v>38</v>
      </c>
      <c r="M950" s="3">
        <v>1</v>
      </c>
      <c r="N950" s="10">
        <v>124.14</v>
      </c>
      <c r="O950" s="11">
        <v>0</v>
      </c>
      <c r="P950" s="10">
        <v>70.900000000000006</v>
      </c>
      <c r="Q950" s="10">
        <f t="shared" si="56"/>
        <v>124.14</v>
      </c>
      <c r="R950" s="10">
        <f t="shared" si="57"/>
        <v>70.900000000000006</v>
      </c>
      <c r="S950" s="10">
        <f t="shared" si="58"/>
        <v>53.239999999999995</v>
      </c>
      <c r="T950" s="2">
        <f t="shared" si="59"/>
        <v>0.42887062993394548</v>
      </c>
      <c r="U950" s="3">
        <f>YEAR(SalesDataTable[[#This Row],[Order Date]])</f>
        <v>2026</v>
      </c>
      <c r="V950" s="2" t="str">
        <f>"Q"&amp;ROUNDUP(MONTH(SalesDataTable[[#This Row],[Order Date]])/3,0)</f>
        <v>Q2</v>
      </c>
      <c r="W950" s="3">
        <f>MONTH(SalesDataTable[[#This Row],[Order Date]])</f>
        <v>5</v>
      </c>
      <c r="X950" s="2" t="str">
        <f>TEXT(SalesDataTable[[#This Row],[Order Date]],"mmm")</f>
        <v>May</v>
      </c>
    </row>
    <row r="951" spans="1:24" ht="15.6">
      <c r="A951" s="6">
        <v>447</v>
      </c>
      <c r="B951" s="7">
        <v>46173</v>
      </c>
      <c r="C951" s="8">
        <f>YEAR(SalesDataTable[[#This Row],[Order Date]])</f>
        <v>2026</v>
      </c>
      <c r="D951" s="9" t="str">
        <f>"Q" &amp;ROUNDUP(MONTH(SalesDataTable[[#This Row],[Order Date]]),0)</f>
        <v>Q5</v>
      </c>
      <c r="E951" s="9">
        <f>MONTH(SalesDataTable[[#This Row],[Order Date]])</f>
        <v>5</v>
      </c>
      <c r="F951" s="8" t="str">
        <f>TEXT(SalesDataTable[[#This Row],[Order Date]],"mmm")</f>
        <v>May</v>
      </c>
      <c r="G951" s="8" t="s">
        <v>20</v>
      </c>
      <c r="H951" s="8" t="s">
        <v>33</v>
      </c>
      <c r="I951" s="8" t="s">
        <v>2</v>
      </c>
      <c r="J951" s="8" t="s">
        <v>3</v>
      </c>
      <c r="K951" s="8" t="s">
        <v>14</v>
      </c>
      <c r="L951" s="8" t="s">
        <v>44</v>
      </c>
      <c r="M951" s="3">
        <v>1</v>
      </c>
      <c r="N951" s="10">
        <v>131.94999999999999</v>
      </c>
      <c r="O951" s="11">
        <v>0</v>
      </c>
      <c r="P951" s="10">
        <v>65.17</v>
      </c>
      <c r="Q951" s="10">
        <f t="shared" si="56"/>
        <v>131.94999999999999</v>
      </c>
      <c r="R951" s="10">
        <f t="shared" si="57"/>
        <v>65.17</v>
      </c>
      <c r="S951" s="10">
        <f t="shared" si="58"/>
        <v>66.779999999999987</v>
      </c>
      <c r="T951" s="2">
        <f t="shared" si="59"/>
        <v>0.50610079575596811</v>
      </c>
      <c r="U951" s="3">
        <f>YEAR(SalesDataTable[[#This Row],[Order Date]])</f>
        <v>2026</v>
      </c>
      <c r="V951" s="2" t="str">
        <f>"Q"&amp;ROUNDUP(MONTH(SalesDataTable[[#This Row],[Order Date]])/3,0)</f>
        <v>Q2</v>
      </c>
      <c r="W951" s="3">
        <f>MONTH(SalesDataTable[[#This Row],[Order Date]])</f>
        <v>5</v>
      </c>
      <c r="X951" s="2" t="str">
        <f>TEXT(SalesDataTable[[#This Row],[Order Date]],"mmm")</f>
        <v>May</v>
      </c>
    </row>
    <row r="952" spans="1:24" ht="15.6">
      <c r="A952" s="6">
        <v>1208</v>
      </c>
      <c r="B952" s="7">
        <v>46173</v>
      </c>
      <c r="C952" s="8">
        <f>YEAR(SalesDataTable[[#This Row],[Order Date]])</f>
        <v>2026</v>
      </c>
      <c r="D952" s="9" t="str">
        <f>"Q" &amp;ROUNDUP(MONTH(SalesDataTable[[#This Row],[Order Date]]),0)</f>
        <v>Q5</v>
      </c>
      <c r="E952" s="9">
        <f>MONTH(SalesDataTable[[#This Row],[Order Date]])</f>
        <v>5</v>
      </c>
      <c r="F952" s="8" t="str">
        <f>TEXT(SalesDataTable[[#This Row],[Order Date]],"mmm")</f>
        <v>May</v>
      </c>
      <c r="G952" s="8" t="s">
        <v>20</v>
      </c>
      <c r="H952" s="8" t="s">
        <v>33</v>
      </c>
      <c r="I952" s="8" t="s">
        <v>28</v>
      </c>
      <c r="J952" s="8" t="s">
        <v>13</v>
      </c>
      <c r="K952" s="8" t="s">
        <v>4</v>
      </c>
      <c r="L952" s="8" t="s">
        <v>30</v>
      </c>
      <c r="M952" s="3">
        <v>1</v>
      </c>
      <c r="N952" s="10">
        <v>102.24</v>
      </c>
      <c r="O952" s="11">
        <v>0</v>
      </c>
      <c r="P952" s="10">
        <v>50.75</v>
      </c>
      <c r="Q952" s="10">
        <f t="shared" si="56"/>
        <v>102.24</v>
      </c>
      <c r="R952" s="10">
        <f t="shared" si="57"/>
        <v>50.75</v>
      </c>
      <c r="S952" s="10">
        <f t="shared" si="58"/>
        <v>51.489999999999995</v>
      </c>
      <c r="T952" s="2">
        <f t="shared" si="59"/>
        <v>0.50361893583724571</v>
      </c>
      <c r="U952" s="3">
        <f>YEAR(SalesDataTable[[#This Row],[Order Date]])</f>
        <v>2026</v>
      </c>
      <c r="V952" s="2" t="str">
        <f>"Q"&amp;ROUNDUP(MONTH(SalesDataTable[[#This Row],[Order Date]])/3,0)</f>
        <v>Q2</v>
      </c>
      <c r="W952" s="3">
        <f>MONTH(SalesDataTable[[#This Row],[Order Date]])</f>
        <v>5</v>
      </c>
      <c r="X952" s="2" t="str">
        <f>TEXT(SalesDataTable[[#This Row],[Order Date]],"mmm")</f>
        <v>May</v>
      </c>
    </row>
    <row r="953" spans="1:24" ht="15.6">
      <c r="A953" s="6">
        <v>1355</v>
      </c>
      <c r="B953" s="7">
        <v>46173</v>
      </c>
      <c r="C953" s="8">
        <f>YEAR(SalesDataTable[[#This Row],[Order Date]])</f>
        <v>2026</v>
      </c>
      <c r="D953" s="9" t="str">
        <f>"Q" &amp;ROUNDUP(MONTH(SalesDataTable[[#This Row],[Order Date]]),0)</f>
        <v>Q5</v>
      </c>
      <c r="E953" s="9">
        <f>MONTH(SalesDataTable[[#This Row],[Order Date]])</f>
        <v>5</v>
      </c>
      <c r="F953" s="8" t="str">
        <f>TEXT(SalesDataTable[[#This Row],[Order Date]],"mmm")</f>
        <v>May</v>
      </c>
      <c r="G953" s="8" t="s">
        <v>20</v>
      </c>
      <c r="H953" s="8" t="s">
        <v>47</v>
      </c>
      <c r="I953" s="8" t="s">
        <v>28</v>
      </c>
      <c r="J953" s="8" t="s">
        <v>13</v>
      </c>
      <c r="K953" s="8" t="s">
        <v>9</v>
      </c>
      <c r="L953" s="8" t="s">
        <v>37</v>
      </c>
      <c r="M953" s="3">
        <v>2</v>
      </c>
      <c r="N953" s="10">
        <v>152.07</v>
      </c>
      <c r="O953" s="11">
        <v>0</v>
      </c>
      <c r="P953" s="10">
        <v>76.849999999999994</v>
      </c>
      <c r="Q953" s="10">
        <f t="shared" si="56"/>
        <v>304.14</v>
      </c>
      <c r="R953" s="10">
        <f t="shared" si="57"/>
        <v>153.69999999999999</v>
      </c>
      <c r="S953" s="10">
        <f t="shared" si="58"/>
        <v>150.44</v>
      </c>
      <c r="T953" s="2">
        <f t="shared" si="59"/>
        <v>0.49464062602748737</v>
      </c>
      <c r="U953" s="3">
        <f>YEAR(SalesDataTable[[#This Row],[Order Date]])</f>
        <v>2026</v>
      </c>
      <c r="V953" s="2" t="str">
        <f>"Q"&amp;ROUNDUP(MONTH(SalesDataTable[[#This Row],[Order Date]])/3,0)</f>
        <v>Q2</v>
      </c>
      <c r="W953" s="3">
        <f>MONTH(SalesDataTable[[#This Row],[Order Date]])</f>
        <v>5</v>
      </c>
      <c r="X953" s="2" t="str">
        <f>TEXT(SalesDataTable[[#This Row],[Order Date]],"mmm")</f>
        <v>May</v>
      </c>
    </row>
    <row r="954" spans="1:24" ht="15.6">
      <c r="A954" s="6">
        <v>1474</v>
      </c>
      <c r="B954" s="7">
        <v>46173</v>
      </c>
      <c r="C954" s="8">
        <f>YEAR(SalesDataTable[[#This Row],[Order Date]])</f>
        <v>2026</v>
      </c>
      <c r="D954" s="9" t="str">
        <f>"Q" &amp;ROUNDUP(MONTH(SalesDataTable[[#This Row],[Order Date]]),0)</f>
        <v>Q5</v>
      </c>
      <c r="E954" s="9">
        <f>MONTH(SalesDataTable[[#This Row],[Order Date]])</f>
        <v>5</v>
      </c>
      <c r="F954" s="8" t="str">
        <f>TEXT(SalesDataTable[[#This Row],[Order Date]],"mmm")</f>
        <v>May</v>
      </c>
      <c r="G954" s="8" t="s">
        <v>11</v>
      </c>
      <c r="H954" s="8" t="s">
        <v>18</v>
      </c>
      <c r="I954" s="8" t="s">
        <v>2</v>
      </c>
      <c r="J954" s="8" t="s">
        <v>13</v>
      </c>
      <c r="K954" s="8" t="s">
        <v>23</v>
      </c>
      <c r="L954" s="8" t="s">
        <v>51</v>
      </c>
      <c r="M954" s="3">
        <v>2</v>
      </c>
      <c r="N954" s="10">
        <v>123.34</v>
      </c>
      <c r="O954" s="11">
        <v>0.05</v>
      </c>
      <c r="P954" s="10">
        <v>58.96</v>
      </c>
      <c r="Q954" s="10">
        <f t="shared" si="56"/>
        <v>234.346</v>
      </c>
      <c r="R954" s="10">
        <f t="shared" si="57"/>
        <v>117.92</v>
      </c>
      <c r="S954" s="10">
        <f t="shared" si="58"/>
        <v>116.426</v>
      </c>
      <c r="T954" s="2">
        <f t="shared" si="59"/>
        <v>0.49681240558831813</v>
      </c>
      <c r="U954" s="3">
        <f>YEAR(SalesDataTable[[#This Row],[Order Date]])</f>
        <v>2026</v>
      </c>
      <c r="V954" s="2" t="str">
        <f>"Q"&amp;ROUNDUP(MONTH(SalesDataTable[[#This Row],[Order Date]])/3,0)</f>
        <v>Q2</v>
      </c>
      <c r="W954" s="3">
        <f>MONTH(SalesDataTable[[#This Row],[Order Date]])</f>
        <v>5</v>
      </c>
      <c r="X954" s="2" t="str">
        <f>TEXT(SalesDataTable[[#This Row],[Order Date]],"mmm")</f>
        <v>May</v>
      </c>
    </row>
    <row r="955" spans="1:24" ht="15.6">
      <c r="A955" s="6">
        <v>1625</v>
      </c>
      <c r="B955" s="7">
        <v>46173</v>
      </c>
      <c r="C955" s="8">
        <f>YEAR(SalesDataTable[[#This Row],[Order Date]])</f>
        <v>2026</v>
      </c>
      <c r="D955" s="9" t="str">
        <f>"Q" &amp;ROUNDUP(MONTH(SalesDataTable[[#This Row],[Order Date]]),0)</f>
        <v>Q5</v>
      </c>
      <c r="E955" s="9">
        <f>MONTH(SalesDataTable[[#This Row],[Order Date]])</f>
        <v>5</v>
      </c>
      <c r="F955" s="8" t="str">
        <f>TEXT(SalesDataTable[[#This Row],[Order Date]],"mmm")</f>
        <v>May</v>
      </c>
      <c r="G955" s="8" t="s">
        <v>11</v>
      </c>
      <c r="H955" s="8" t="s">
        <v>12</v>
      </c>
      <c r="I955" s="8" t="s">
        <v>19</v>
      </c>
      <c r="J955" s="8" t="s">
        <v>3</v>
      </c>
      <c r="K955" s="8" t="s">
        <v>9</v>
      </c>
      <c r="L955" s="8" t="s">
        <v>37</v>
      </c>
      <c r="M955" s="3">
        <v>1</v>
      </c>
      <c r="N955" s="10">
        <v>155.81</v>
      </c>
      <c r="O955" s="11">
        <v>0</v>
      </c>
      <c r="P955" s="10">
        <v>80.31</v>
      </c>
      <c r="Q955" s="10">
        <f t="shared" si="56"/>
        <v>155.81</v>
      </c>
      <c r="R955" s="10">
        <f t="shared" si="57"/>
        <v>80.31</v>
      </c>
      <c r="S955" s="10">
        <f t="shared" si="58"/>
        <v>75.5</v>
      </c>
      <c r="T955" s="2">
        <f t="shared" si="59"/>
        <v>0.48456453372697517</v>
      </c>
      <c r="U955" s="3">
        <f>YEAR(SalesDataTable[[#This Row],[Order Date]])</f>
        <v>2026</v>
      </c>
      <c r="V955" s="2" t="str">
        <f>"Q"&amp;ROUNDUP(MONTH(SalesDataTable[[#This Row],[Order Date]])/3,0)</f>
        <v>Q2</v>
      </c>
      <c r="W955" s="3">
        <f>MONTH(SalesDataTable[[#This Row],[Order Date]])</f>
        <v>5</v>
      </c>
      <c r="X955" s="2" t="str">
        <f>TEXT(SalesDataTable[[#This Row],[Order Date]],"mmm")</f>
        <v>May</v>
      </c>
    </row>
    <row r="956" spans="1:24" ht="15.6">
      <c r="A956" s="6">
        <v>1877</v>
      </c>
      <c r="B956" s="7">
        <v>46173</v>
      </c>
      <c r="C956" s="8">
        <f>YEAR(SalesDataTable[[#This Row],[Order Date]])</f>
        <v>2026</v>
      </c>
      <c r="D956" s="9" t="str">
        <f>"Q" &amp;ROUNDUP(MONTH(SalesDataTable[[#This Row],[Order Date]]),0)</f>
        <v>Q5</v>
      </c>
      <c r="E956" s="9">
        <f>MONTH(SalesDataTable[[#This Row],[Order Date]])</f>
        <v>5</v>
      </c>
      <c r="F956" s="8" t="str">
        <f>TEXT(SalesDataTable[[#This Row],[Order Date]],"mmm")</f>
        <v>May</v>
      </c>
      <c r="G956" s="8" t="s">
        <v>11</v>
      </c>
      <c r="H956" s="8" t="s">
        <v>52</v>
      </c>
      <c r="I956" s="8" t="s">
        <v>2</v>
      </c>
      <c r="J956" s="8" t="s">
        <v>3</v>
      </c>
      <c r="K956" s="8" t="s">
        <v>14</v>
      </c>
      <c r="L956" s="8" t="s">
        <v>48</v>
      </c>
      <c r="M956" s="3">
        <v>1</v>
      </c>
      <c r="N956" s="10">
        <v>163.19</v>
      </c>
      <c r="O956" s="11">
        <v>0.05</v>
      </c>
      <c r="P956" s="10">
        <v>87.95</v>
      </c>
      <c r="Q956" s="10">
        <f t="shared" si="56"/>
        <v>155.03049999999999</v>
      </c>
      <c r="R956" s="10">
        <f t="shared" si="57"/>
        <v>87.95</v>
      </c>
      <c r="S956" s="10">
        <f t="shared" si="58"/>
        <v>67.080499999999986</v>
      </c>
      <c r="T956" s="2">
        <f t="shared" si="59"/>
        <v>0.4326922766810401</v>
      </c>
      <c r="U956" s="3">
        <f>YEAR(SalesDataTable[[#This Row],[Order Date]])</f>
        <v>2026</v>
      </c>
      <c r="V956" s="2" t="str">
        <f>"Q"&amp;ROUNDUP(MONTH(SalesDataTable[[#This Row],[Order Date]])/3,0)</f>
        <v>Q2</v>
      </c>
      <c r="W956" s="3">
        <f>MONTH(SalesDataTable[[#This Row],[Order Date]])</f>
        <v>5</v>
      </c>
      <c r="X956" s="2" t="str">
        <f>TEXT(SalesDataTable[[#This Row],[Order Date]],"mmm")</f>
        <v>May</v>
      </c>
    </row>
    <row r="957" spans="1:24" ht="15.6">
      <c r="A957" s="6">
        <v>1978</v>
      </c>
      <c r="B957" s="7">
        <v>46173</v>
      </c>
      <c r="C957" s="8">
        <f>YEAR(SalesDataTable[[#This Row],[Order Date]])</f>
        <v>2026</v>
      </c>
      <c r="D957" s="9" t="str">
        <f>"Q" &amp;ROUNDUP(MONTH(SalesDataTable[[#This Row],[Order Date]]),0)</f>
        <v>Q5</v>
      </c>
      <c r="E957" s="9">
        <f>MONTH(SalesDataTable[[#This Row],[Order Date]])</f>
        <v>5</v>
      </c>
      <c r="F957" s="8" t="str">
        <f>TEXT(SalesDataTable[[#This Row],[Order Date]],"mmm")</f>
        <v>May</v>
      </c>
      <c r="G957" s="8" t="s">
        <v>6</v>
      </c>
      <c r="H957" s="8" t="s">
        <v>43</v>
      </c>
      <c r="I957" s="8" t="s">
        <v>2</v>
      </c>
      <c r="J957" s="8" t="s">
        <v>3</v>
      </c>
      <c r="K957" s="8" t="s">
        <v>9</v>
      </c>
      <c r="L957" s="8" t="s">
        <v>17</v>
      </c>
      <c r="M957" s="3">
        <v>1</v>
      </c>
      <c r="N957" s="10">
        <v>147.30000000000001</v>
      </c>
      <c r="O957" s="11">
        <v>0.05</v>
      </c>
      <c r="P957" s="10">
        <v>81.510000000000005</v>
      </c>
      <c r="Q957" s="10">
        <f t="shared" si="56"/>
        <v>139.935</v>
      </c>
      <c r="R957" s="10">
        <f t="shared" si="57"/>
        <v>81.510000000000005</v>
      </c>
      <c r="S957" s="10">
        <f t="shared" si="58"/>
        <v>58.424999999999997</v>
      </c>
      <c r="T957" s="2">
        <f t="shared" si="59"/>
        <v>0.41751527494908347</v>
      </c>
      <c r="U957" s="3">
        <f>YEAR(SalesDataTable[[#This Row],[Order Date]])</f>
        <v>2026</v>
      </c>
      <c r="V957" s="2" t="str">
        <f>"Q"&amp;ROUNDUP(MONTH(SalesDataTable[[#This Row],[Order Date]])/3,0)</f>
        <v>Q2</v>
      </c>
      <c r="W957" s="3">
        <f>MONTH(SalesDataTable[[#This Row],[Order Date]])</f>
        <v>5</v>
      </c>
      <c r="X957" s="2" t="str">
        <f>TEXT(SalesDataTable[[#This Row],[Order Date]],"mmm")</f>
        <v>May</v>
      </c>
    </row>
    <row r="958" spans="1:24" ht="15.6">
      <c r="A958" s="6">
        <v>3616</v>
      </c>
      <c r="B958" s="7">
        <v>46173</v>
      </c>
      <c r="C958" s="8">
        <f>YEAR(SalesDataTable[[#This Row],[Order Date]])</f>
        <v>2026</v>
      </c>
      <c r="D958" s="9" t="str">
        <f>"Q" &amp;ROUNDUP(MONTH(SalesDataTable[[#This Row],[Order Date]]),0)</f>
        <v>Q5</v>
      </c>
      <c r="E958" s="9">
        <f>MONTH(SalesDataTable[[#This Row],[Order Date]])</f>
        <v>5</v>
      </c>
      <c r="F958" s="8" t="str">
        <f>TEXT(SalesDataTable[[#This Row],[Order Date]],"mmm")</f>
        <v>May</v>
      </c>
      <c r="G958" s="8" t="s">
        <v>11</v>
      </c>
      <c r="H958" s="8" t="s">
        <v>12</v>
      </c>
      <c r="I958" s="8" t="s">
        <v>2</v>
      </c>
      <c r="J958" s="8" t="s">
        <v>3</v>
      </c>
      <c r="K958" s="8" t="s">
        <v>34</v>
      </c>
      <c r="L958" s="8" t="s">
        <v>38</v>
      </c>
      <c r="M958" s="3">
        <v>5</v>
      </c>
      <c r="N958" s="10">
        <v>126.16</v>
      </c>
      <c r="O958" s="11">
        <v>0</v>
      </c>
      <c r="P958" s="10">
        <v>68.59</v>
      </c>
      <c r="Q958" s="10">
        <f t="shared" si="56"/>
        <v>630.79999999999995</v>
      </c>
      <c r="R958" s="10">
        <f t="shared" si="57"/>
        <v>342.95000000000005</v>
      </c>
      <c r="S958" s="10">
        <f t="shared" si="58"/>
        <v>287.84999999999991</v>
      </c>
      <c r="T958" s="2">
        <f t="shared" si="59"/>
        <v>0.45632530120481918</v>
      </c>
      <c r="U958" s="3">
        <f>YEAR(SalesDataTable[[#This Row],[Order Date]])</f>
        <v>2026</v>
      </c>
      <c r="V958" s="2" t="str">
        <f>"Q"&amp;ROUNDUP(MONTH(SalesDataTable[[#This Row],[Order Date]])/3,0)</f>
        <v>Q2</v>
      </c>
      <c r="W958" s="3">
        <f>MONTH(SalesDataTable[[#This Row],[Order Date]])</f>
        <v>5</v>
      </c>
      <c r="X958" s="2" t="str">
        <f>TEXT(SalesDataTable[[#This Row],[Order Date]],"mmm")</f>
        <v>May</v>
      </c>
    </row>
    <row r="959" spans="1:24" ht="15.6">
      <c r="A959" s="6">
        <v>3992</v>
      </c>
      <c r="B959" s="7">
        <v>46173</v>
      </c>
      <c r="C959" s="8">
        <f>YEAR(SalesDataTable[[#This Row],[Order Date]])</f>
        <v>2026</v>
      </c>
      <c r="D959" s="9" t="str">
        <f>"Q" &amp;ROUNDUP(MONTH(SalesDataTable[[#This Row],[Order Date]]),0)</f>
        <v>Q5</v>
      </c>
      <c r="E959" s="9">
        <f>MONTH(SalesDataTable[[#This Row],[Order Date]])</f>
        <v>5</v>
      </c>
      <c r="F959" s="8" t="str">
        <f>TEXT(SalesDataTable[[#This Row],[Order Date]],"mmm")</f>
        <v>May</v>
      </c>
      <c r="G959" s="8" t="s">
        <v>20</v>
      </c>
      <c r="H959" s="8" t="s">
        <v>33</v>
      </c>
      <c r="I959" s="8" t="s">
        <v>2</v>
      </c>
      <c r="J959" s="8" t="s">
        <v>13</v>
      </c>
      <c r="K959" s="8" t="s">
        <v>14</v>
      </c>
      <c r="L959" s="8" t="s">
        <v>48</v>
      </c>
      <c r="M959" s="3">
        <v>2</v>
      </c>
      <c r="N959" s="10">
        <v>163.57</v>
      </c>
      <c r="O959" s="11">
        <v>0</v>
      </c>
      <c r="P959" s="10">
        <v>85.72</v>
      </c>
      <c r="Q959" s="10">
        <f t="shared" si="56"/>
        <v>327.14</v>
      </c>
      <c r="R959" s="10">
        <f t="shared" si="57"/>
        <v>171.44</v>
      </c>
      <c r="S959" s="10">
        <f t="shared" si="58"/>
        <v>155.69999999999999</v>
      </c>
      <c r="T959" s="2">
        <f t="shared" si="59"/>
        <v>0.47594302133643085</v>
      </c>
      <c r="U959" s="3">
        <f>YEAR(SalesDataTable[[#This Row],[Order Date]])</f>
        <v>2026</v>
      </c>
      <c r="V959" s="2" t="str">
        <f>"Q"&amp;ROUNDUP(MONTH(SalesDataTable[[#This Row],[Order Date]])/3,0)</f>
        <v>Q2</v>
      </c>
      <c r="W959" s="3">
        <f>MONTH(SalesDataTable[[#This Row],[Order Date]])</f>
        <v>5</v>
      </c>
      <c r="X959" s="2" t="str">
        <f>TEXT(SalesDataTable[[#This Row],[Order Date]],"mmm")</f>
        <v>May</v>
      </c>
    </row>
    <row r="960" spans="1:24" ht="15.6">
      <c r="A960" s="6">
        <v>4091</v>
      </c>
      <c r="B960" s="7">
        <v>46173</v>
      </c>
      <c r="C960" s="8">
        <f>YEAR(SalesDataTable[[#This Row],[Order Date]])</f>
        <v>2026</v>
      </c>
      <c r="D960" s="9" t="str">
        <f>"Q" &amp;ROUNDUP(MONTH(SalesDataTable[[#This Row],[Order Date]]),0)</f>
        <v>Q5</v>
      </c>
      <c r="E960" s="9">
        <f>MONTH(SalesDataTable[[#This Row],[Order Date]])</f>
        <v>5</v>
      </c>
      <c r="F960" s="8" t="str">
        <f>TEXT(SalesDataTable[[#This Row],[Order Date]],"mmm")</f>
        <v>May</v>
      </c>
      <c r="G960" s="8" t="s">
        <v>11</v>
      </c>
      <c r="H960" s="8" t="s">
        <v>52</v>
      </c>
      <c r="I960" s="8" t="s">
        <v>2</v>
      </c>
      <c r="J960" s="8" t="s">
        <v>13</v>
      </c>
      <c r="K960" s="8" t="s">
        <v>9</v>
      </c>
      <c r="L960" s="8" t="s">
        <v>17</v>
      </c>
      <c r="M960" s="3">
        <v>1</v>
      </c>
      <c r="N960" s="10">
        <v>142.06</v>
      </c>
      <c r="O960" s="11">
        <v>0</v>
      </c>
      <c r="P960" s="10">
        <v>77.36</v>
      </c>
      <c r="Q960" s="10">
        <f t="shared" si="56"/>
        <v>142.06</v>
      </c>
      <c r="R960" s="10">
        <f t="shared" si="57"/>
        <v>77.36</v>
      </c>
      <c r="S960" s="10">
        <f t="shared" si="58"/>
        <v>64.7</v>
      </c>
      <c r="T960" s="2">
        <f t="shared" si="59"/>
        <v>0.45544136280444886</v>
      </c>
      <c r="U960" s="3">
        <f>YEAR(SalesDataTable[[#This Row],[Order Date]])</f>
        <v>2026</v>
      </c>
      <c r="V960" s="2" t="str">
        <f>"Q"&amp;ROUNDUP(MONTH(SalesDataTable[[#This Row],[Order Date]])/3,0)</f>
        <v>Q2</v>
      </c>
      <c r="W960" s="3">
        <f>MONTH(SalesDataTable[[#This Row],[Order Date]])</f>
        <v>5</v>
      </c>
      <c r="X960" s="2" t="str">
        <f>TEXT(SalesDataTable[[#This Row],[Order Date]],"mmm")</f>
        <v>May</v>
      </c>
    </row>
    <row r="961" spans="1:24" ht="15.6">
      <c r="A961" s="6">
        <v>4204</v>
      </c>
      <c r="B961" s="7">
        <v>46173</v>
      </c>
      <c r="C961" s="8">
        <f>YEAR(SalesDataTable[[#This Row],[Order Date]])</f>
        <v>2026</v>
      </c>
      <c r="D961" s="9" t="str">
        <f>"Q" &amp;ROUNDUP(MONTH(SalesDataTable[[#This Row],[Order Date]]),0)</f>
        <v>Q5</v>
      </c>
      <c r="E961" s="9">
        <f>MONTH(SalesDataTable[[#This Row],[Order Date]])</f>
        <v>5</v>
      </c>
      <c r="F961" s="8" t="str">
        <f>TEXT(SalesDataTable[[#This Row],[Order Date]],"mmm")</f>
        <v>May</v>
      </c>
      <c r="G961" s="8" t="s">
        <v>6</v>
      </c>
      <c r="H961" s="8" t="s">
        <v>41</v>
      </c>
      <c r="I961" s="8" t="s">
        <v>2</v>
      </c>
      <c r="J961" s="8" t="s">
        <v>13</v>
      </c>
      <c r="K961" s="8" t="s">
        <v>4</v>
      </c>
      <c r="L961" s="8" t="s">
        <v>5</v>
      </c>
      <c r="M961" s="3">
        <v>1</v>
      </c>
      <c r="N961" s="10">
        <v>81.37</v>
      </c>
      <c r="O961" s="11">
        <v>0</v>
      </c>
      <c r="P961" s="10">
        <v>42.01</v>
      </c>
      <c r="Q961" s="10">
        <f t="shared" si="56"/>
        <v>81.37</v>
      </c>
      <c r="R961" s="10">
        <f t="shared" si="57"/>
        <v>42.01</v>
      </c>
      <c r="S961" s="10">
        <f t="shared" si="58"/>
        <v>39.360000000000007</v>
      </c>
      <c r="T961" s="2">
        <f t="shared" si="59"/>
        <v>0.48371635737986979</v>
      </c>
      <c r="U961" s="3">
        <f>YEAR(SalesDataTable[[#This Row],[Order Date]])</f>
        <v>2026</v>
      </c>
      <c r="V961" s="2" t="str">
        <f>"Q"&amp;ROUNDUP(MONTH(SalesDataTable[[#This Row],[Order Date]])/3,0)</f>
        <v>Q2</v>
      </c>
      <c r="W961" s="3">
        <f>MONTH(SalesDataTable[[#This Row],[Order Date]])</f>
        <v>5</v>
      </c>
      <c r="X961" s="2" t="str">
        <f>TEXT(SalesDataTable[[#This Row],[Order Date]],"mmm")</f>
        <v>May</v>
      </c>
    </row>
    <row r="962" spans="1:24" ht="15.6">
      <c r="A962" s="6">
        <v>4234</v>
      </c>
      <c r="B962" s="7">
        <v>46173</v>
      </c>
      <c r="C962" s="8">
        <f>YEAR(SalesDataTable[[#This Row],[Order Date]])</f>
        <v>2026</v>
      </c>
      <c r="D962" s="9" t="str">
        <f>"Q" &amp;ROUNDUP(MONTH(SalesDataTable[[#This Row],[Order Date]]),0)</f>
        <v>Q5</v>
      </c>
      <c r="E962" s="9">
        <f>MONTH(SalesDataTable[[#This Row],[Order Date]])</f>
        <v>5</v>
      </c>
      <c r="F962" s="8" t="str">
        <f>TEXT(SalesDataTable[[#This Row],[Order Date]],"mmm")</f>
        <v>May</v>
      </c>
      <c r="G962" s="8" t="s">
        <v>20</v>
      </c>
      <c r="H962" s="8" t="s">
        <v>33</v>
      </c>
      <c r="I962" s="8" t="s">
        <v>19</v>
      </c>
      <c r="J962" s="8" t="s">
        <v>13</v>
      </c>
      <c r="K962" s="8" t="s">
        <v>23</v>
      </c>
      <c r="L962" s="8" t="s">
        <v>51</v>
      </c>
      <c r="M962" s="3">
        <v>1</v>
      </c>
      <c r="N962" s="10">
        <v>120.75</v>
      </c>
      <c r="O962" s="11">
        <v>0</v>
      </c>
      <c r="P962" s="10">
        <v>61.21</v>
      </c>
      <c r="Q962" s="10">
        <f t="shared" ref="Q962:Q1025" si="60">M962*N962*(1-O962)</f>
        <v>120.75</v>
      </c>
      <c r="R962" s="10">
        <f t="shared" ref="R962:R1025" si="61">M962*P962</f>
        <v>61.21</v>
      </c>
      <c r="S962" s="10">
        <f t="shared" ref="S962:S1025" si="62">Q962-R962</f>
        <v>59.54</v>
      </c>
      <c r="T962" s="2">
        <f t="shared" ref="T962:T1025" si="63">IFERROR(S962/Q962,0)</f>
        <v>0.49308488612836437</v>
      </c>
      <c r="U962" s="3">
        <f>YEAR(SalesDataTable[[#This Row],[Order Date]])</f>
        <v>2026</v>
      </c>
      <c r="V962" s="2" t="str">
        <f>"Q"&amp;ROUNDUP(MONTH(SalesDataTable[[#This Row],[Order Date]])/3,0)</f>
        <v>Q2</v>
      </c>
      <c r="W962" s="3">
        <f>MONTH(SalesDataTable[[#This Row],[Order Date]])</f>
        <v>5</v>
      </c>
      <c r="X962" s="2" t="str">
        <f>TEXT(SalesDataTable[[#This Row],[Order Date]],"mmm")</f>
        <v>May</v>
      </c>
    </row>
    <row r="963" spans="1:24" ht="15.6">
      <c r="A963" s="6">
        <v>4696</v>
      </c>
      <c r="B963" s="7">
        <v>46173</v>
      </c>
      <c r="C963" s="8">
        <f>YEAR(SalesDataTable[[#This Row],[Order Date]])</f>
        <v>2026</v>
      </c>
      <c r="D963" s="9" t="str">
        <f>"Q" &amp;ROUNDUP(MONTH(SalesDataTable[[#This Row],[Order Date]]),0)</f>
        <v>Q5</v>
      </c>
      <c r="E963" s="9">
        <f>MONTH(SalesDataTable[[#This Row],[Order Date]])</f>
        <v>5</v>
      </c>
      <c r="F963" s="8" t="str">
        <f>TEXT(SalesDataTable[[#This Row],[Order Date]],"mmm")</f>
        <v>May</v>
      </c>
      <c r="G963" s="8" t="s">
        <v>6</v>
      </c>
      <c r="H963" s="8" t="s">
        <v>49</v>
      </c>
      <c r="I963" s="8" t="s">
        <v>2</v>
      </c>
      <c r="J963" s="8" t="s">
        <v>13</v>
      </c>
      <c r="K963" s="8" t="s">
        <v>4</v>
      </c>
      <c r="L963" s="8" t="s">
        <v>5</v>
      </c>
      <c r="M963" s="3">
        <v>4</v>
      </c>
      <c r="N963" s="10">
        <v>81.790000000000006</v>
      </c>
      <c r="O963" s="11">
        <v>0</v>
      </c>
      <c r="P963" s="10">
        <v>42.96</v>
      </c>
      <c r="Q963" s="10">
        <f t="shared" si="60"/>
        <v>327.16000000000003</v>
      </c>
      <c r="R963" s="10">
        <f t="shared" si="61"/>
        <v>171.84</v>
      </c>
      <c r="S963" s="10">
        <f t="shared" si="62"/>
        <v>155.32000000000002</v>
      </c>
      <c r="T963" s="2">
        <f t="shared" si="63"/>
        <v>0.47475241472062601</v>
      </c>
      <c r="U963" s="3">
        <f>YEAR(SalesDataTable[[#This Row],[Order Date]])</f>
        <v>2026</v>
      </c>
      <c r="V963" s="2" t="str">
        <f>"Q"&amp;ROUNDUP(MONTH(SalesDataTable[[#This Row],[Order Date]])/3,0)</f>
        <v>Q2</v>
      </c>
      <c r="W963" s="3">
        <f>MONTH(SalesDataTable[[#This Row],[Order Date]])</f>
        <v>5</v>
      </c>
      <c r="X963" s="2" t="str">
        <f>TEXT(SalesDataTable[[#This Row],[Order Date]],"mmm")</f>
        <v>May</v>
      </c>
    </row>
    <row r="964" spans="1:24" ht="15.6">
      <c r="A964" s="6">
        <v>4755</v>
      </c>
      <c r="B964" s="7">
        <v>46173</v>
      </c>
      <c r="C964" s="8">
        <f>YEAR(SalesDataTable[[#This Row],[Order Date]])</f>
        <v>2026</v>
      </c>
      <c r="D964" s="9" t="str">
        <f>"Q" &amp;ROUNDUP(MONTH(SalesDataTable[[#This Row],[Order Date]]),0)</f>
        <v>Q5</v>
      </c>
      <c r="E964" s="9">
        <f>MONTH(SalesDataTable[[#This Row],[Order Date]])</f>
        <v>5</v>
      </c>
      <c r="F964" s="8" t="str">
        <f>TEXT(SalesDataTable[[#This Row],[Order Date]],"mmm")</f>
        <v>May</v>
      </c>
      <c r="G964" s="8" t="s">
        <v>0</v>
      </c>
      <c r="H964" s="8" t="s">
        <v>50</v>
      </c>
      <c r="I964" s="8" t="s">
        <v>2</v>
      </c>
      <c r="J964" s="8" t="s">
        <v>13</v>
      </c>
      <c r="K964" s="8" t="s">
        <v>23</v>
      </c>
      <c r="L964" s="8" t="s">
        <v>40</v>
      </c>
      <c r="M964" s="3">
        <v>1</v>
      </c>
      <c r="N964" s="10">
        <v>81.2</v>
      </c>
      <c r="O964" s="11">
        <v>0.1</v>
      </c>
      <c r="P964" s="10">
        <v>40.270000000000003</v>
      </c>
      <c r="Q964" s="10">
        <f t="shared" si="60"/>
        <v>73.08</v>
      </c>
      <c r="R964" s="10">
        <f t="shared" si="61"/>
        <v>40.270000000000003</v>
      </c>
      <c r="S964" s="10">
        <f t="shared" si="62"/>
        <v>32.809999999999995</v>
      </c>
      <c r="T964" s="2">
        <f t="shared" si="63"/>
        <v>0.44896004378762994</v>
      </c>
      <c r="U964" s="3">
        <f>YEAR(SalesDataTable[[#This Row],[Order Date]])</f>
        <v>2026</v>
      </c>
      <c r="V964" s="2" t="str">
        <f>"Q"&amp;ROUNDUP(MONTH(SalesDataTable[[#This Row],[Order Date]])/3,0)</f>
        <v>Q2</v>
      </c>
      <c r="W964" s="3">
        <f>MONTH(SalesDataTable[[#This Row],[Order Date]])</f>
        <v>5</v>
      </c>
      <c r="X964" s="2" t="str">
        <f>TEXT(SalesDataTable[[#This Row],[Order Date]],"mmm")</f>
        <v>May</v>
      </c>
    </row>
    <row r="965" spans="1:24" ht="15.6">
      <c r="A965" s="6">
        <v>5090</v>
      </c>
      <c r="B965" s="7">
        <v>46173</v>
      </c>
      <c r="C965" s="8">
        <f>YEAR(SalesDataTable[[#This Row],[Order Date]])</f>
        <v>2026</v>
      </c>
      <c r="D965" s="9" t="str">
        <f>"Q" &amp;ROUNDUP(MONTH(SalesDataTable[[#This Row],[Order Date]]),0)</f>
        <v>Q5</v>
      </c>
      <c r="E965" s="9">
        <f>MONTH(SalesDataTable[[#This Row],[Order Date]])</f>
        <v>5</v>
      </c>
      <c r="F965" s="8" t="str">
        <f>TEXT(SalesDataTable[[#This Row],[Order Date]],"mmm")</f>
        <v>May</v>
      </c>
      <c r="G965" s="8" t="s">
        <v>6</v>
      </c>
      <c r="H965" s="8" t="s">
        <v>7</v>
      </c>
      <c r="I965" s="8" t="s">
        <v>28</v>
      </c>
      <c r="J965" s="8" t="s">
        <v>13</v>
      </c>
      <c r="K965" s="8" t="s">
        <v>14</v>
      </c>
      <c r="L965" s="8" t="s">
        <v>32</v>
      </c>
      <c r="M965" s="3">
        <v>2</v>
      </c>
      <c r="N965" s="10">
        <v>46.52</v>
      </c>
      <c r="O965" s="11">
        <v>0.05</v>
      </c>
      <c r="P965" s="10">
        <v>18.739999999999998</v>
      </c>
      <c r="Q965" s="10">
        <f t="shared" si="60"/>
        <v>88.388000000000005</v>
      </c>
      <c r="R965" s="10">
        <f t="shared" si="61"/>
        <v>37.479999999999997</v>
      </c>
      <c r="S965" s="10">
        <f t="shared" si="62"/>
        <v>50.908000000000008</v>
      </c>
      <c r="T965" s="2">
        <f t="shared" si="63"/>
        <v>0.57596053762954258</v>
      </c>
      <c r="U965" s="3">
        <f>YEAR(SalesDataTable[[#This Row],[Order Date]])</f>
        <v>2026</v>
      </c>
      <c r="V965" s="2" t="str">
        <f>"Q"&amp;ROUNDUP(MONTH(SalesDataTable[[#This Row],[Order Date]])/3,0)</f>
        <v>Q2</v>
      </c>
      <c r="W965" s="3">
        <f>MONTH(SalesDataTable[[#This Row],[Order Date]])</f>
        <v>5</v>
      </c>
      <c r="X965" s="2" t="str">
        <f>TEXT(SalesDataTable[[#This Row],[Order Date]],"mmm")</f>
        <v>May</v>
      </c>
    </row>
    <row r="966" spans="1:24" ht="15.6">
      <c r="A966" s="6">
        <v>27</v>
      </c>
      <c r="B966" s="7">
        <v>46174</v>
      </c>
      <c r="C966" s="8">
        <f>YEAR(SalesDataTable[[#This Row],[Order Date]])</f>
        <v>2026</v>
      </c>
      <c r="D966" s="9" t="str">
        <f>"Q" &amp;ROUNDUP(MONTH(SalesDataTable[[#This Row],[Order Date]]),0)</f>
        <v>Q6</v>
      </c>
      <c r="E966" s="9">
        <f>MONTH(SalesDataTable[[#This Row],[Order Date]])</f>
        <v>6</v>
      </c>
      <c r="F966" s="8" t="str">
        <f>TEXT(SalesDataTable[[#This Row],[Order Date]],"mmm")</f>
        <v>Jun</v>
      </c>
      <c r="G966" s="8" t="s">
        <v>20</v>
      </c>
      <c r="H966" s="8" t="s">
        <v>47</v>
      </c>
      <c r="I966" s="8" t="s">
        <v>2</v>
      </c>
      <c r="J966" s="8" t="s">
        <v>3</v>
      </c>
      <c r="K966" s="8" t="s">
        <v>23</v>
      </c>
      <c r="L966" s="8" t="s">
        <v>29</v>
      </c>
      <c r="M966" s="3">
        <v>1</v>
      </c>
      <c r="N966" s="10">
        <v>195.22</v>
      </c>
      <c r="O966" s="11">
        <v>0</v>
      </c>
      <c r="P966" s="10">
        <v>105.91</v>
      </c>
      <c r="Q966" s="10">
        <f t="shared" si="60"/>
        <v>195.22</v>
      </c>
      <c r="R966" s="10">
        <f t="shared" si="61"/>
        <v>105.91</v>
      </c>
      <c r="S966" s="10">
        <f t="shared" si="62"/>
        <v>89.31</v>
      </c>
      <c r="T966" s="2">
        <f t="shared" si="63"/>
        <v>0.45748386435816002</v>
      </c>
      <c r="U966" s="3">
        <f>YEAR(SalesDataTable[[#This Row],[Order Date]])</f>
        <v>2026</v>
      </c>
      <c r="V966" s="2" t="str">
        <f>"Q"&amp;ROUNDUP(MONTH(SalesDataTable[[#This Row],[Order Date]])/3,0)</f>
        <v>Q2</v>
      </c>
      <c r="W966" s="3">
        <f>MONTH(SalesDataTable[[#This Row],[Order Date]])</f>
        <v>6</v>
      </c>
      <c r="X966" s="2" t="str">
        <f>TEXT(SalesDataTable[[#This Row],[Order Date]],"mmm")</f>
        <v>Jun</v>
      </c>
    </row>
    <row r="967" spans="1:24" ht="15.6">
      <c r="A967" s="6">
        <v>463</v>
      </c>
      <c r="B967" s="7">
        <v>46174</v>
      </c>
      <c r="C967" s="8">
        <f>YEAR(SalesDataTable[[#This Row],[Order Date]])</f>
        <v>2026</v>
      </c>
      <c r="D967" s="9" t="str">
        <f>"Q" &amp;ROUNDUP(MONTH(SalesDataTable[[#This Row],[Order Date]]),0)</f>
        <v>Q6</v>
      </c>
      <c r="E967" s="9">
        <f>MONTH(SalesDataTable[[#This Row],[Order Date]])</f>
        <v>6</v>
      </c>
      <c r="F967" s="8" t="str">
        <f>TEXT(SalesDataTable[[#This Row],[Order Date]],"mmm")</f>
        <v>Jun</v>
      </c>
      <c r="G967" s="8" t="s">
        <v>20</v>
      </c>
      <c r="H967" s="8" t="s">
        <v>21</v>
      </c>
      <c r="I967" s="8" t="s">
        <v>2</v>
      </c>
      <c r="J967" s="8" t="s">
        <v>13</v>
      </c>
      <c r="K967" s="8" t="s">
        <v>4</v>
      </c>
      <c r="L967" s="8" t="s">
        <v>26</v>
      </c>
      <c r="M967" s="3">
        <v>1</v>
      </c>
      <c r="N967" s="10">
        <v>40.71</v>
      </c>
      <c r="O967" s="11">
        <v>0.05</v>
      </c>
      <c r="P967" s="10">
        <v>16.559999999999999</v>
      </c>
      <c r="Q967" s="10">
        <f t="shared" si="60"/>
        <v>38.674500000000002</v>
      </c>
      <c r="R967" s="10">
        <f t="shared" si="61"/>
        <v>16.559999999999999</v>
      </c>
      <c r="S967" s="10">
        <f t="shared" si="62"/>
        <v>22.114500000000003</v>
      </c>
      <c r="T967" s="2">
        <f t="shared" si="63"/>
        <v>0.57181088314005357</v>
      </c>
      <c r="U967" s="3">
        <f>YEAR(SalesDataTable[[#This Row],[Order Date]])</f>
        <v>2026</v>
      </c>
      <c r="V967" s="2" t="str">
        <f>"Q"&amp;ROUNDUP(MONTH(SalesDataTable[[#This Row],[Order Date]])/3,0)</f>
        <v>Q2</v>
      </c>
      <c r="W967" s="3">
        <f>MONTH(SalesDataTable[[#This Row],[Order Date]])</f>
        <v>6</v>
      </c>
      <c r="X967" s="2" t="str">
        <f>TEXT(SalesDataTable[[#This Row],[Order Date]],"mmm")</f>
        <v>Jun</v>
      </c>
    </row>
    <row r="968" spans="1:24" ht="15.6">
      <c r="A968" s="6">
        <v>653</v>
      </c>
      <c r="B968" s="7">
        <v>46174</v>
      </c>
      <c r="C968" s="8">
        <f>YEAR(SalesDataTable[[#This Row],[Order Date]])</f>
        <v>2026</v>
      </c>
      <c r="D968" s="9" t="str">
        <f>"Q" &amp;ROUNDUP(MONTH(SalesDataTable[[#This Row],[Order Date]]),0)</f>
        <v>Q6</v>
      </c>
      <c r="E968" s="9">
        <f>MONTH(SalesDataTable[[#This Row],[Order Date]])</f>
        <v>6</v>
      </c>
      <c r="F968" s="8" t="str">
        <f>TEXT(SalesDataTable[[#This Row],[Order Date]],"mmm")</f>
        <v>Jun</v>
      </c>
      <c r="G968" s="8" t="s">
        <v>6</v>
      </c>
      <c r="H968" s="8" t="s">
        <v>41</v>
      </c>
      <c r="I968" s="8" t="s">
        <v>2</v>
      </c>
      <c r="J968" s="8" t="s">
        <v>3</v>
      </c>
      <c r="K968" s="8" t="s">
        <v>34</v>
      </c>
      <c r="L968" s="8" t="s">
        <v>35</v>
      </c>
      <c r="M968" s="3">
        <v>1</v>
      </c>
      <c r="N968" s="10">
        <v>41.26</v>
      </c>
      <c r="O968" s="11">
        <v>0.05</v>
      </c>
      <c r="P968" s="10">
        <v>14.32</v>
      </c>
      <c r="Q968" s="10">
        <f t="shared" si="60"/>
        <v>39.196999999999996</v>
      </c>
      <c r="R968" s="10">
        <f t="shared" si="61"/>
        <v>14.32</v>
      </c>
      <c r="S968" s="10">
        <f t="shared" si="62"/>
        <v>24.876999999999995</v>
      </c>
      <c r="T968" s="2">
        <f t="shared" si="63"/>
        <v>0.63466591831007468</v>
      </c>
      <c r="U968" s="3">
        <f>YEAR(SalesDataTable[[#This Row],[Order Date]])</f>
        <v>2026</v>
      </c>
      <c r="V968" s="2" t="str">
        <f>"Q"&amp;ROUNDUP(MONTH(SalesDataTable[[#This Row],[Order Date]])/3,0)</f>
        <v>Q2</v>
      </c>
      <c r="W968" s="3">
        <f>MONTH(SalesDataTable[[#This Row],[Order Date]])</f>
        <v>6</v>
      </c>
      <c r="X968" s="2" t="str">
        <f>TEXT(SalesDataTable[[#This Row],[Order Date]],"mmm")</f>
        <v>Jun</v>
      </c>
    </row>
    <row r="969" spans="1:24" ht="15.6">
      <c r="A969" s="6">
        <v>1485</v>
      </c>
      <c r="B969" s="7">
        <v>46174</v>
      </c>
      <c r="C969" s="8">
        <f>YEAR(SalesDataTable[[#This Row],[Order Date]])</f>
        <v>2026</v>
      </c>
      <c r="D969" s="9" t="str">
        <f>"Q" &amp;ROUNDUP(MONTH(SalesDataTable[[#This Row],[Order Date]]),0)</f>
        <v>Q6</v>
      </c>
      <c r="E969" s="9">
        <f>MONTH(SalesDataTable[[#This Row],[Order Date]])</f>
        <v>6</v>
      </c>
      <c r="F969" s="8" t="str">
        <f>TEXT(SalesDataTable[[#This Row],[Order Date]],"mmm")</f>
        <v>Jun</v>
      </c>
      <c r="G969" s="8" t="s">
        <v>6</v>
      </c>
      <c r="H969" s="8" t="s">
        <v>41</v>
      </c>
      <c r="I969" s="8" t="s">
        <v>19</v>
      </c>
      <c r="J969" s="8" t="s">
        <v>13</v>
      </c>
      <c r="K969" s="8" t="s">
        <v>34</v>
      </c>
      <c r="L969" s="8" t="s">
        <v>35</v>
      </c>
      <c r="M969" s="3">
        <v>2</v>
      </c>
      <c r="N969" s="10">
        <v>40.840000000000003</v>
      </c>
      <c r="O969" s="11">
        <v>0</v>
      </c>
      <c r="P969" s="10">
        <v>14.48</v>
      </c>
      <c r="Q969" s="10">
        <f t="shared" si="60"/>
        <v>81.680000000000007</v>
      </c>
      <c r="R969" s="10">
        <f t="shared" si="61"/>
        <v>28.96</v>
      </c>
      <c r="S969" s="10">
        <f t="shared" si="62"/>
        <v>52.720000000000006</v>
      </c>
      <c r="T969" s="2">
        <f t="shared" si="63"/>
        <v>0.64544564152791384</v>
      </c>
      <c r="U969" s="3">
        <f>YEAR(SalesDataTable[[#This Row],[Order Date]])</f>
        <v>2026</v>
      </c>
      <c r="V969" s="2" t="str">
        <f>"Q"&amp;ROUNDUP(MONTH(SalesDataTable[[#This Row],[Order Date]])/3,0)</f>
        <v>Q2</v>
      </c>
      <c r="W969" s="3">
        <f>MONTH(SalesDataTable[[#This Row],[Order Date]])</f>
        <v>6</v>
      </c>
      <c r="X969" s="2" t="str">
        <f>TEXT(SalesDataTable[[#This Row],[Order Date]],"mmm")</f>
        <v>Jun</v>
      </c>
    </row>
    <row r="970" spans="1:24" ht="15.6">
      <c r="A970" s="6">
        <v>1925</v>
      </c>
      <c r="B970" s="7">
        <v>46174</v>
      </c>
      <c r="C970" s="8">
        <f>YEAR(SalesDataTable[[#This Row],[Order Date]])</f>
        <v>2026</v>
      </c>
      <c r="D970" s="9" t="str">
        <f>"Q" &amp;ROUNDUP(MONTH(SalesDataTable[[#This Row],[Order Date]]),0)</f>
        <v>Q6</v>
      </c>
      <c r="E970" s="9">
        <f>MONTH(SalesDataTable[[#This Row],[Order Date]])</f>
        <v>6</v>
      </c>
      <c r="F970" s="8" t="str">
        <f>TEXT(SalesDataTable[[#This Row],[Order Date]],"mmm")</f>
        <v>Jun</v>
      </c>
      <c r="G970" s="8" t="s">
        <v>20</v>
      </c>
      <c r="H970" s="8" t="s">
        <v>21</v>
      </c>
      <c r="I970" s="8" t="s">
        <v>2</v>
      </c>
      <c r="J970" s="8" t="s">
        <v>3</v>
      </c>
      <c r="K970" s="8" t="s">
        <v>9</v>
      </c>
      <c r="L970" s="8" t="s">
        <v>17</v>
      </c>
      <c r="M970" s="3">
        <v>1</v>
      </c>
      <c r="N970" s="10">
        <v>143.32</v>
      </c>
      <c r="O970" s="11">
        <v>0</v>
      </c>
      <c r="P970" s="10">
        <v>80.36</v>
      </c>
      <c r="Q970" s="10">
        <f t="shared" si="60"/>
        <v>143.32</v>
      </c>
      <c r="R970" s="10">
        <f t="shared" si="61"/>
        <v>80.36</v>
      </c>
      <c r="S970" s="10">
        <f t="shared" si="62"/>
        <v>62.959999999999994</v>
      </c>
      <c r="T970" s="2">
        <f t="shared" si="63"/>
        <v>0.43929667876081496</v>
      </c>
      <c r="U970" s="3">
        <f>YEAR(SalesDataTable[[#This Row],[Order Date]])</f>
        <v>2026</v>
      </c>
      <c r="V970" s="2" t="str">
        <f>"Q"&amp;ROUNDUP(MONTH(SalesDataTable[[#This Row],[Order Date]])/3,0)</f>
        <v>Q2</v>
      </c>
      <c r="W970" s="3">
        <f>MONTH(SalesDataTable[[#This Row],[Order Date]])</f>
        <v>6</v>
      </c>
      <c r="X970" s="2" t="str">
        <f>TEXT(SalesDataTable[[#This Row],[Order Date]],"mmm")</f>
        <v>Jun</v>
      </c>
    </row>
    <row r="971" spans="1:24" ht="15.6">
      <c r="A971" s="6">
        <v>1952</v>
      </c>
      <c r="B971" s="7">
        <v>46174</v>
      </c>
      <c r="C971" s="8">
        <f>YEAR(SalesDataTable[[#This Row],[Order Date]])</f>
        <v>2026</v>
      </c>
      <c r="D971" s="9" t="str">
        <f>"Q" &amp;ROUNDUP(MONTH(SalesDataTable[[#This Row],[Order Date]]),0)</f>
        <v>Q6</v>
      </c>
      <c r="E971" s="9">
        <f>MONTH(SalesDataTable[[#This Row],[Order Date]])</f>
        <v>6</v>
      </c>
      <c r="F971" s="8" t="str">
        <f>TEXT(SalesDataTable[[#This Row],[Order Date]],"mmm")</f>
        <v>Jun</v>
      </c>
      <c r="G971" s="8" t="s">
        <v>0</v>
      </c>
      <c r="H971" s="8" t="s">
        <v>50</v>
      </c>
      <c r="I971" s="8" t="s">
        <v>2</v>
      </c>
      <c r="J971" s="8" t="s">
        <v>13</v>
      </c>
      <c r="K971" s="8" t="s">
        <v>9</v>
      </c>
      <c r="L971" s="8" t="s">
        <v>37</v>
      </c>
      <c r="M971" s="3">
        <v>2</v>
      </c>
      <c r="N971" s="10">
        <v>156.31</v>
      </c>
      <c r="O971" s="11">
        <v>0</v>
      </c>
      <c r="P971" s="10">
        <v>79.87</v>
      </c>
      <c r="Q971" s="10">
        <f t="shared" si="60"/>
        <v>312.62</v>
      </c>
      <c r="R971" s="10">
        <f t="shared" si="61"/>
        <v>159.74</v>
      </c>
      <c r="S971" s="10">
        <f t="shared" si="62"/>
        <v>152.88</v>
      </c>
      <c r="T971" s="2">
        <f t="shared" si="63"/>
        <v>0.4890282131661442</v>
      </c>
      <c r="U971" s="3">
        <f>YEAR(SalesDataTable[[#This Row],[Order Date]])</f>
        <v>2026</v>
      </c>
      <c r="V971" s="2" t="str">
        <f>"Q"&amp;ROUNDUP(MONTH(SalesDataTable[[#This Row],[Order Date]])/3,0)</f>
        <v>Q2</v>
      </c>
      <c r="W971" s="3">
        <f>MONTH(SalesDataTable[[#This Row],[Order Date]])</f>
        <v>6</v>
      </c>
      <c r="X971" s="2" t="str">
        <f>TEXT(SalesDataTable[[#This Row],[Order Date]],"mmm")</f>
        <v>Jun</v>
      </c>
    </row>
    <row r="972" spans="1:24" ht="15.6">
      <c r="A972" s="6">
        <v>2010</v>
      </c>
      <c r="B972" s="7">
        <v>46174</v>
      </c>
      <c r="C972" s="8">
        <f>YEAR(SalesDataTable[[#This Row],[Order Date]])</f>
        <v>2026</v>
      </c>
      <c r="D972" s="9" t="str">
        <f>"Q" &amp;ROUNDUP(MONTH(SalesDataTable[[#This Row],[Order Date]]),0)</f>
        <v>Q6</v>
      </c>
      <c r="E972" s="9">
        <f>MONTH(SalesDataTable[[#This Row],[Order Date]])</f>
        <v>6</v>
      </c>
      <c r="F972" s="8" t="str">
        <f>TEXT(SalesDataTable[[#This Row],[Order Date]],"mmm")</f>
        <v>Jun</v>
      </c>
      <c r="G972" s="8" t="s">
        <v>20</v>
      </c>
      <c r="H972" s="8" t="s">
        <v>33</v>
      </c>
      <c r="I972" s="8" t="s">
        <v>2</v>
      </c>
      <c r="J972" s="8" t="s">
        <v>13</v>
      </c>
      <c r="K972" s="8" t="s">
        <v>4</v>
      </c>
      <c r="L972" s="8" t="s">
        <v>30</v>
      </c>
      <c r="M972" s="3">
        <v>3</v>
      </c>
      <c r="N972" s="10">
        <v>100.69</v>
      </c>
      <c r="O972" s="11">
        <v>0.1</v>
      </c>
      <c r="P972" s="10">
        <v>51.31</v>
      </c>
      <c r="Q972" s="10">
        <f t="shared" si="60"/>
        <v>271.863</v>
      </c>
      <c r="R972" s="10">
        <f t="shared" si="61"/>
        <v>153.93</v>
      </c>
      <c r="S972" s="10">
        <f t="shared" si="62"/>
        <v>117.93299999999999</v>
      </c>
      <c r="T972" s="2">
        <f t="shared" si="63"/>
        <v>0.43379569856876438</v>
      </c>
      <c r="U972" s="3">
        <f>YEAR(SalesDataTable[[#This Row],[Order Date]])</f>
        <v>2026</v>
      </c>
      <c r="V972" s="2" t="str">
        <f>"Q"&amp;ROUNDUP(MONTH(SalesDataTable[[#This Row],[Order Date]])/3,0)</f>
        <v>Q2</v>
      </c>
      <c r="W972" s="3">
        <f>MONTH(SalesDataTable[[#This Row],[Order Date]])</f>
        <v>6</v>
      </c>
      <c r="X972" s="2" t="str">
        <f>TEXT(SalesDataTable[[#This Row],[Order Date]],"mmm")</f>
        <v>Jun</v>
      </c>
    </row>
    <row r="973" spans="1:24" ht="15.6">
      <c r="A973" s="6">
        <v>2114</v>
      </c>
      <c r="B973" s="7">
        <v>46174</v>
      </c>
      <c r="C973" s="8">
        <f>YEAR(SalesDataTable[[#This Row],[Order Date]])</f>
        <v>2026</v>
      </c>
      <c r="D973" s="9" t="str">
        <f>"Q" &amp;ROUNDUP(MONTH(SalesDataTable[[#This Row],[Order Date]]),0)</f>
        <v>Q6</v>
      </c>
      <c r="E973" s="9">
        <f>MONTH(SalesDataTable[[#This Row],[Order Date]])</f>
        <v>6</v>
      </c>
      <c r="F973" s="8" t="str">
        <f>TEXT(SalesDataTable[[#This Row],[Order Date]],"mmm")</f>
        <v>Jun</v>
      </c>
      <c r="G973" s="8" t="s">
        <v>20</v>
      </c>
      <c r="H973" s="8" t="s">
        <v>47</v>
      </c>
      <c r="I973" s="8" t="s">
        <v>19</v>
      </c>
      <c r="J973" s="8" t="s">
        <v>16</v>
      </c>
      <c r="K973" s="8" t="s">
        <v>14</v>
      </c>
      <c r="L973" s="8" t="s">
        <v>32</v>
      </c>
      <c r="M973" s="3">
        <v>2</v>
      </c>
      <c r="N973" s="10">
        <v>45.54</v>
      </c>
      <c r="O973" s="11">
        <v>0.1</v>
      </c>
      <c r="P973" s="10">
        <v>18.309999999999999</v>
      </c>
      <c r="Q973" s="10">
        <f t="shared" si="60"/>
        <v>81.971999999999994</v>
      </c>
      <c r="R973" s="10">
        <f t="shared" si="61"/>
        <v>36.619999999999997</v>
      </c>
      <c r="S973" s="10">
        <f t="shared" si="62"/>
        <v>45.351999999999997</v>
      </c>
      <c r="T973" s="2">
        <f t="shared" si="63"/>
        <v>0.5532620894939736</v>
      </c>
      <c r="U973" s="3">
        <f>YEAR(SalesDataTable[[#This Row],[Order Date]])</f>
        <v>2026</v>
      </c>
      <c r="V973" s="2" t="str">
        <f>"Q"&amp;ROUNDUP(MONTH(SalesDataTable[[#This Row],[Order Date]])/3,0)</f>
        <v>Q2</v>
      </c>
      <c r="W973" s="3">
        <f>MONTH(SalesDataTable[[#This Row],[Order Date]])</f>
        <v>6</v>
      </c>
      <c r="X973" s="2" t="str">
        <f>TEXT(SalesDataTable[[#This Row],[Order Date]],"mmm")</f>
        <v>Jun</v>
      </c>
    </row>
    <row r="974" spans="1:24" ht="15.6">
      <c r="A974" s="6">
        <v>3104</v>
      </c>
      <c r="B974" s="7">
        <v>46174</v>
      </c>
      <c r="C974" s="8">
        <f>YEAR(SalesDataTable[[#This Row],[Order Date]])</f>
        <v>2026</v>
      </c>
      <c r="D974" s="9" t="str">
        <f>"Q" &amp;ROUNDUP(MONTH(SalesDataTable[[#This Row],[Order Date]]),0)</f>
        <v>Q6</v>
      </c>
      <c r="E974" s="9">
        <f>MONTH(SalesDataTable[[#This Row],[Order Date]])</f>
        <v>6</v>
      </c>
      <c r="F974" s="8" t="str">
        <f>TEXT(SalesDataTable[[#This Row],[Order Date]],"mmm")</f>
        <v>Jun</v>
      </c>
      <c r="G974" s="8" t="s">
        <v>11</v>
      </c>
      <c r="H974" s="8" t="s">
        <v>18</v>
      </c>
      <c r="I974" s="8" t="s">
        <v>8</v>
      </c>
      <c r="J974" s="8" t="s">
        <v>16</v>
      </c>
      <c r="K974" s="8" t="s">
        <v>9</v>
      </c>
      <c r="L974" s="8" t="s">
        <v>37</v>
      </c>
      <c r="M974" s="3">
        <v>5</v>
      </c>
      <c r="N974" s="10">
        <v>153.97</v>
      </c>
      <c r="O974" s="11">
        <v>0.15</v>
      </c>
      <c r="P974" s="10">
        <v>79.81</v>
      </c>
      <c r="Q974" s="10">
        <f t="shared" si="60"/>
        <v>654.37249999999995</v>
      </c>
      <c r="R974" s="10">
        <f t="shared" si="61"/>
        <v>399.05</v>
      </c>
      <c r="S974" s="10">
        <f t="shared" si="62"/>
        <v>255.32249999999993</v>
      </c>
      <c r="T974" s="2">
        <f t="shared" si="63"/>
        <v>0.39017914108554369</v>
      </c>
      <c r="U974" s="3">
        <f>YEAR(SalesDataTable[[#This Row],[Order Date]])</f>
        <v>2026</v>
      </c>
      <c r="V974" s="2" t="str">
        <f>"Q"&amp;ROUNDUP(MONTH(SalesDataTable[[#This Row],[Order Date]])/3,0)</f>
        <v>Q2</v>
      </c>
      <c r="W974" s="3">
        <f>MONTH(SalesDataTable[[#This Row],[Order Date]])</f>
        <v>6</v>
      </c>
      <c r="X974" s="2" t="str">
        <f>TEXT(SalesDataTable[[#This Row],[Order Date]],"mmm")</f>
        <v>Jun</v>
      </c>
    </row>
    <row r="975" spans="1:24" ht="15.6">
      <c r="A975" s="6">
        <v>3230</v>
      </c>
      <c r="B975" s="7">
        <v>46174</v>
      </c>
      <c r="C975" s="8">
        <f>YEAR(SalesDataTable[[#This Row],[Order Date]])</f>
        <v>2026</v>
      </c>
      <c r="D975" s="9" t="str">
        <f>"Q" &amp;ROUNDUP(MONTH(SalesDataTable[[#This Row],[Order Date]]),0)</f>
        <v>Q6</v>
      </c>
      <c r="E975" s="9">
        <f>MONTH(SalesDataTable[[#This Row],[Order Date]])</f>
        <v>6</v>
      </c>
      <c r="F975" s="8" t="str">
        <f>TEXT(SalesDataTable[[#This Row],[Order Date]],"mmm")</f>
        <v>Jun</v>
      </c>
      <c r="G975" s="8" t="s">
        <v>11</v>
      </c>
      <c r="H975" s="8" t="s">
        <v>52</v>
      </c>
      <c r="I975" s="8" t="s">
        <v>19</v>
      </c>
      <c r="J975" s="8" t="s">
        <v>3</v>
      </c>
      <c r="K975" s="8" t="s">
        <v>34</v>
      </c>
      <c r="L975" s="8" t="s">
        <v>38</v>
      </c>
      <c r="M975" s="3">
        <v>1</v>
      </c>
      <c r="N975" s="10">
        <v>124.17</v>
      </c>
      <c r="O975" s="11">
        <v>0</v>
      </c>
      <c r="P975" s="10">
        <v>71.040000000000006</v>
      </c>
      <c r="Q975" s="10">
        <f t="shared" si="60"/>
        <v>124.17</v>
      </c>
      <c r="R975" s="10">
        <f t="shared" si="61"/>
        <v>71.040000000000006</v>
      </c>
      <c r="S975" s="10">
        <f t="shared" si="62"/>
        <v>53.129999999999995</v>
      </c>
      <c r="T975" s="2">
        <f t="shared" si="63"/>
        <v>0.4278811307079004</v>
      </c>
      <c r="U975" s="3">
        <f>YEAR(SalesDataTable[[#This Row],[Order Date]])</f>
        <v>2026</v>
      </c>
      <c r="V975" s="2" t="str">
        <f>"Q"&amp;ROUNDUP(MONTH(SalesDataTable[[#This Row],[Order Date]])/3,0)</f>
        <v>Q2</v>
      </c>
      <c r="W975" s="3">
        <f>MONTH(SalesDataTable[[#This Row],[Order Date]])</f>
        <v>6</v>
      </c>
      <c r="X975" s="2" t="str">
        <f>TEXT(SalesDataTable[[#This Row],[Order Date]],"mmm")</f>
        <v>Jun</v>
      </c>
    </row>
    <row r="976" spans="1:24" ht="15.6">
      <c r="A976" s="6">
        <v>3415</v>
      </c>
      <c r="B976" s="7">
        <v>46174</v>
      </c>
      <c r="C976" s="8">
        <f>YEAR(SalesDataTable[[#This Row],[Order Date]])</f>
        <v>2026</v>
      </c>
      <c r="D976" s="9" t="str">
        <f>"Q" &amp;ROUNDUP(MONTH(SalesDataTable[[#This Row],[Order Date]]),0)</f>
        <v>Q6</v>
      </c>
      <c r="E976" s="9">
        <f>MONTH(SalesDataTable[[#This Row],[Order Date]])</f>
        <v>6</v>
      </c>
      <c r="F976" s="8" t="str">
        <f>TEXT(SalesDataTable[[#This Row],[Order Date]],"mmm")</f>
        <v>Jun</v>
      </c>
      <c r="G976" s="8" t="s">
        <v>11</v>
      </c>
      <c r="H976" s="8" t="s">
        <v>25</v>
      </c>
      <c r="I976" s="8" t="s">
        <v>19</v>
      </c>
      <c r="J976" s="8" t="s">
        <v>3</v>
      </c>
      <c r="K976" s="8" t="s">
        <v>9</v>
      </c>
      <c r="L976" s="8" t="s">
        <v>37</v>
      </c>
      <c r="M976" s="3">
        <v>1</v>
      </c>
      <c r="N976" s="10">
        <v>152.94999999999999</v>
      </c>
      <c r="O976" s="11">
        <v>0.05</v>
      </c>
      <c r="P976" s="10">
        <v>76.97</v>
      </c>
      <c r="Q976" s="10">
        <f t="shared" si="60"/>
        <v>145.30249999999998</v>
      </c>
      <c r="R976" s="10">
        <f t="shared" si="61"/>
        <v>76.97</v>
      </c>
      <c r="S976" s="10">
        <f t="shared" si="62"/>
        <v>68.332499999999982</v>
      </c>
      <c r="T976" s="2">
        <f t="shared" si="63"/>
        <v>0.47027752447480248</v>
      </c>
      <c r="U976" s="3">
        <f>YEAR(SalesDataTable[[#This Row],[Order Date]])</f>
        <v>2026</v>
      </c>
      <c r="V976" s="2" t="str">
        <f>"Q"&amp;ROUNDUP(MONTH(SalesDataTable[[#This Row],[Order Date]])/3,0)</f>
        <v>Q2</v>
      </c>
      <c r="W976" s="3">
        <f>MONTH(SalesDataTable[[#This Row],[Order Date]])</f>
        <v>6</v>
      </c>
      <c r="X976" s="2" t="str">
        <f>TEXT(SalesDataTable[[#This Row],[Order Date]],"mmm")</f>
        <v>Jun</v>
      </c>
    </row>
    <row r="977" spans="1:24" ht="15.6">
      <c r="A977" s="6">
        <v>4130</v>
      </c>
      <c r="B977" s="7">
        <v>46174</v>
      </c>
      <c r="C977" s="8">
        <f>YEAR(SalesDataTable[[#This Row],[Order Date]])</f>
        <v>2026</v>
      </c>
      <c r="D977" s="9" t="str">
        <f>"Q" &amp;ROUNDUP(MONTH(SalesDataTable[[#This Row],[Order Date]]),0)</f>
        <v>Q6</v>
      </c>
      <c r="E977" s="9">
        <f>MONTH(SalesDataTable[[#This Row],[Order Date]])</f>
        <v>6</v>
      </c>
      <c r="F977" s="8" t="str">
        <f>TEXT(SalesDataTable[[#This Row],[Order Date]],"mmm")</f>
        <v>Jun</v>
      </c>
      <c r="G977" s="8" t="s">
        <v>20</v>
      </c>
      <c r="H977" s="8" t="s">
        <v>47</v>
      </c>
      <c r="I977" s="8" t="s">
        <v>2</v>
      </c>
      <c r="J977" s="8" t="s">
        <v>13</v>
      </c>
      <c r="K977" s="8" t="s">
        <v>4</v>
      </c>
      <c r="L977" s="8" t="s">
        <v>5</v>
      </c>
      <c r="M977" s="3">
        <v>3</v>
      </c>
      <c r="N977" s="10">
        <v>80.099999999999994</v>
      </c>
      <c r="O977" s="11">
        <v>0</v>
      </c>
      <c r="P977" s="10">
        <v>43.51</v>
      </c>
      <c r="Q977" s="10">
        <f t="shared" si="60"/>
        <v>240.29999999999998</v>
      </c>
      <c r="R977" s="10">
        <f t="shared" si="61"/>
        <v>130.53</v>
      </c>
      <c r="S977" s="10">
        <f t="shared" si="62"/>
        <v>109.76999999999998</v>
      </c>
      <c r="T977" s="2">
        <f t="shared" si="63"/>
        <v>0.45680399500624214</v>
      </c>
      <c r="U977" s="3">
        <f>YEAR(SalesDataTable[[#This Row],[Order Date]])</f>
        <v>2026</v>
      </c>
      <c r="V977" s="2" t="str">
        <f>"Q"&amp;ROUNDUP(MONTH(SalesDataTable[[#This Row],[Order Date]])/3,0)</f>
        <v>Q2</v>
      </c>
      <c r="W977" s="3">
        <f>MONTH(SalesDataTable[[#This Row],[Order Date]])</f>
        <v>6</v>
      </c>
      <c r="X977" s="2" t="str">
        <f>TEXT(SalesDataTable[[#This Row],[Order Date]],"mmm")</f>
        <v>Jun</v>
      </c>
    </row>
    <row r="978" spans="1:24" ht="15.6">
      <c r="A978" s="6">
        <v>4314</v>
      </c>
      <c r="B978" s="7">
        <v>46174</v>
      </c>
      <c r="C978" s="8">
        <f>YEAR(SalesDataTable[[#This Row],[Order Date]])</f>
        <v>2026</v>
      </c>
      <c r="D978" s="9" t="str">
        <f>"Q" &amp;ROUNDUP(MONTH(SalesDataTable[[#This Row],[Order Date]]),0)</f>
        <v>Q6</v>
      </c>
      <c r="E978" s="9">
        <f>MONTH(SalesDataTable[[#This Row],[Order Date]])</f>
        <v>6</v>
      </c>
      <c r="F978" s="8" t="str">
        <f>TEXT(SalesDataTable[[#This Row],[Order Date]],"mmm")</f>
        <v>Jun</v>
      </c>
      <c r="G978" s="8" t="s">
        <v>20</v>
      </c>
      <c r="H978" s="8" t="s">
        <v>21</v>
      </c>
      <c r="I978" s="8" t="s">
        <v>19</v>
      </c>
      <c r="J978" s="8" t="s">
        <v>13</v>
      </c>
      <c r="K978" s="8" t="s">
        <v>34</v>
      </c>
      <c r="L978" s="8" t="s">
        <v>42</v>
      </c>
      <c r="M978" s="3">
        <v>2</v>
      </c>
      <c r="N978" s="10">
        <v>36.61</v>
      </c>
      <c r="O978" s="11">
        <v>0</v>
      </c>
      <c r="P978" s="10">
        <v>14.15</v>
      </c>
      <c r="Q978" s="10">
        <f t="shared" si="60"/>
        <v>73.22</v>
      </c>
      <c r="R978" s="10">
        <f t="shared" si="61"/>
        <v>28.3</v>
      </c>
      <c r="S978" s="10">
        <f t="shared" si="62"/>
        <v>44.92</v>
      </c>
      <c r="T978" s="2">
        <f t="shared" si="63"/>
        <v>0.61349358098880091</v>
      </c>
      <c r="U978" s="3">
        <f>YEAR(SalesDataTable[[#This Row],[Order Date]])</f>
        <v>2026</v>
      </c>
      <c r="V978" s="2" t="str">
        <f>"Q"&amp;ROUNDUP(MONTH(SalesDataTable[[#This Row],[Order Date]])/3,0)</f>
        <v>Q2</v>
      </c>
      <c r="W978" s="3">
        <f>MONTH(SalesDataTable[[#This Row],[Order Date]])</f>
        <v>6</v>
      </c>
      <c r="X978" s="2" t="str">
        <f>TEXT(SalesDataTable[[#This Row],[Order Date]],"mmm")</f>
        <v>Jun</v>
      </c>
    </row>
    <row r="979" spans="1:24" ht="15.6">
      <c r="A979" s="6">
        <v>998</v>
      </c>
      <c r="B979" s="7">
        <v>46175</v>
      </c>
      <c r="C979" s="8">
        <f>YEAR(SalesDataTable[[#This Row],[Order Date]])</f>
        <v>2026</v>
      </c>
      <c r="D979" s="9" t="str">
        <f>"Q" &amp;ROUNDUP(MONTH(SalesDataTable[[#This Row],[Order Date]]),0)</f>
        <v>Q6</v>
      </c>
      <c r="E979" s="9">
        <f>MONTH(SalesDataTable[[#This Row],[Order Date]])</f>
        <v>6</v>
      </c>
      <c r="F979" s="8" t="str">
        <f>TEXT(SalesDataTable[[#This Row],[Order Date]],"mmm")</f>
        <v>Jun</v>
      </c>
      <c r="G979" s="8" t="s">
        <v>6</v>
      </c>
      <c r="H979" s="8" t="s">
        <v>41</v>
      </c>
      <c r="I979" s="8" t="s">
        <v>2</v>
      </c>
      <c r="J979" s="8" t="s">
        <v>3</v>
      </c>
      <c r="K979" s="8" t="s">
        <v>14</v>
      </c>
      <c r="L979" s="8" t="s">
        <v>44</v>
      </c>
      <c r="M979" s="3">
        <v>2</v>
      </c>
      <c r="N979" s="10">
        <v>131.81</v>
      </c>
      <c r="O979" s="11">
        <v>0.05</v>
      </c>
      <c r="P979" s="10">
        <v>66.09</v>
      </c>
      <c r="Q979" s="10">
        <f t="shared" si="60"/>
        <v>250.43899999999999</v>
      </c>
      <c r="R979" s="10">
        <f t="shared" si="61"/>
        <v>132.18</v>
      </c>
      <c r="S979" s="10">
        <f t="shared" si="62"/>
        <v>118.25899999999999</v>
      </c>
      <c r="T979" s="2">
        <f t="shared" si="63"/>
        <v>0.47220680485068217</v>
      </c>
      <c r="U979" s="3">
        <f>YEAR(SalesDataTable[[#This Row],[Order Date]])</f>
        <v>2026</v>
      </c>
      <c r="V979" s="2" t="str">
        <f>"Q"&amp;ROUNDUP(MONTH(SalesDataTable[[#This Row],[Order Date]])/3,0)</f>
        <v>Q2</v>
      </c>
      <c r="W979" s="3">
        <f>MONTH(SalesDataTable[[#This Row],[Order Date]])</f>
        <v>6</v>
      </c>
      <c r="X979" s="2" t="str">
        <f>TEXT(SalesDataTable[[#This Row],[Order Date]],"mmm")</f>
        <v>Jun</v>
      </c>
    </row>
    <row r="980" spans="1:24" ht="15.6">
      <c r="A980" s="6">
        <v>1172</v>
      </c>
      <c r="B980" s="7">
        <v>46175</v>
      </c>
      <c r="C980" s="8">
        <f>YEAR(SalesDataTable[[#This Row],[Order Date]])</f>
        <v>2026</v>
      </c>
      <c r="D980" s="9" t="str">
        <f>"Q" &amp;ROUNDUP(MONTH(SalesDataTable[[#This Row],[Order Date]]),0)</f>
        <v>Q6</v>
      </c>
      <c r="E980" s="9">
        <f>MONTH(SalesDataTable[[#This Row],[Order Date]])</f>
        <v>6</v>
      </c>
      <c r="F980" s="8" t="str">
        <f>TEXT(SalesDataTable[[#This Row],[Order Date]],"mmm")</f>
        <v>Jun</v>
      </c>
      <c r="G980" s="8" t="s">
        <v>0</v>
      </c>
      <c r="H980" s="8" t="s">
        <v>50</v>
      </c>
      <c r="I980" s="8" t="s">
        <v>2</v>
      </c>
      <c r="J980" s="8" t="s">
        <v>3</v>
      </c>
      <c r="K980" s="8" t="s">
        <v>9</v>
      </c>
      <c r="L980" s="8" t="s">
        <v>37</v>
      </c>
      <c r="M980" s="3">
        <v>1</v>
      </c>
      <c r="N980" s="10">
        <v>153.43</v>
      </c>
      <c r="O980" s="11">
        <v>0.05</v>
      </c>
      <c r="P980" s="10">
        <v>78.16</v>
      </c>
      <c r="Q980" s="10">
        <f t="shared" si="60"/>
        <v>145.7585</v>
      </c>
      <c r="R980" s="10">
        <f t="shared" si="61"/>
        <v>78.16</v>
      </c>
      <c r="S980" s="10">
        <f t="shared" si="62"/>
        <v>67.598500000000001</v>
      </c>
      <c r="T980" s="2">
        <f t="shared" si="63"/>
        <v>0.46377055197467043</v>
      </c>
      <c r="U980" s="3">
        <f>YEAR(SalesDataTable[[#This Row],[Order Date]])</f>
        <v>2026</v>
      </c>
      <c r="V980" s="2" t="str">
        <f>"Q"&amp;ROUNDUP(MONTH(SalesDataTable[[#This Row],[Order Date]])/3,0)</f>
        <v>Q2</v>
      </c>
      <c r="W980" s="3">
        <f>MONTH(SalesDataTable[[#This Row],[Order Date]])</f>
        <v>6</v>
      </c>
      <c r="X980" s="2" t="str">
        <f>TEXT(SalesDataTable[[#This Row],[Order Date]],"mmm")</f>
        <v>Jun</v>
      </c>
    </row>
    <row r="981" spans="1:24" ht="15.6">
      <c r="A981" s="6">
        <v>1261</v>
      </c>
      <c r="B981" s="7">
        <v>46175</v>
      </c>
      <c r="C981" s="8">
        <f>YEAR(SalesDataTable[[#This Row],[Order Date]])</f>
        <v>2026</v>
      </c>
      <c r="D981" s="9" t="str">
        <f>"Q" &amp;ROUNDUP(MONTH(SalesDataTable[[#This Row],[Order Date]]),0)</f>
        <v>Q6</v>
      </c>
      <c r="E981" s="9">
        <f>MONTH(SalesDataTable[[#This Row],[Order Date]])</f>
        <v>6</v>
      </c>
      <c r="F981" s="8" t="str">
        <f>TEXT(SalesDataTable[[#This Row],[Order Date]],"mmm")</f>
        <v>Jun</v>
      </c>
      <c r="G981" s="8" t="s">
        <v>6</v>
      </c>
      <c r="H981" s="8" t="s">
        <v>49</v>
      </c>
      <c r="I981" s="8" t="s">
        <v>2</v>
      </c>
      <c r="J981" s="8" t="s">
        <v>13</v>
      </c>
      <c r="K981" s="8" t="s">
        <v>4</v>
      </c>
      <c r="L981" s="8" t="s">
        <v>5</v>
      </c>
      <c r="M981" s="3">
        <v>2</v>
      </c>
      <c r="N981" s="10">
        <v>80.06</v>
      </c>
      <c r="O981" s="11">
        <v>0</v>
      </c>
      <c r="P981" s="10">
        <v>42.87</v>
      </c>
      <c r="Q981" s="10">
        <f t="shared" si="60"/>
        <v>160.12</v>
      </c>
      <c r="R981" s="10">
        <f t="shared" si="61"/>
        <v>85.74</v>
      </c>
      <c r="S981" s="10">
        <f t="shared" si="62"/>
        <v>74.38000000000001</v>
      </c>
      <c r="T981" s="2">
        <f t="shared" si="63"/>
        <v>0.4645266050462154</v>
      </c>
      <c r="U981" s="3">
        <f>YEAR(SalesDataTable[[#This Row],[Order Date]])</f>
        <v>2026</v>
      </c>
      <c r="V981" s="2" t="str">
        <f>"Q"&amp;ROUNDUP(MONTH(SalesDataTable[[#This Row],[Order Date]])/3,0)</f>
        <v>Q2</v>
      </c>
      <c r="W981" s="3">
        <f>MONTH(SalesDataTable[[#This Row],[Order Date]])</f>
        <v>6</v>
      </c>
      <c r="X981" s="2" t="str">
        <f>TEXT(SalesDataTable[[#This Row],[Order Date]],"mmm")</f>
        <v>Jun</v>
      </c>
    </row>
    <row r="982" spans="1:24" ht="15.6">
      <c r="A982" s="6">
        <v>1762</v>
      </c>
      <c r="B982" s="7">
        <v>46175</v>
      </c>
      <c r="C982" s="8">
        <f>YEAR(SalesDataTable[[#This Row],[Order Date]])</f>
        <v>2026</v>
      </c>
      <c r="D982" s="9" t="str">
        <f>"Q" &amp;ROUNDUP(MONTH(SalesDataTable[[#This Row],[Order Date]]),0)</f>
        <v>Q6</v>
      </c>
      <c r="E982" s="9">
        <f>MONTH(SalesDataTable[[#This Row],[Order Date]])</f>
        <v>6</v>
      </c>
      <c r="F982" s="8" t="str">
        <f>TEXT(SalesDataTable[[#This Row],[Order Date]],"mmm")</f>
        <v>Jun</v>
      </c>
      <c r="G982" s="8" t="s">
        <v>20</v>
      </c>
      <c r="H982" s="8" t="s">
        <v>47</v>
      </c>
      <c r="I982" s="8" t="s">
        <v>19</v>
      </c>
      <c r="J982" s="8" t="s">
        <v>16</v>
      </c>
      <c r="K982" s="8" t="s">
        <v>34</v>
      </c>
      <c r="L982" s="8" t="s">
        <v>35</v>
      </c>
      <c r="M982" s="3">
        <v>1</v>
      </c>
      <c r="N982" s="10">
        <v>40.549999999999997</v>
      </c>
      <c r="O982" s="11">
        <v>0</v>
      </c>
      <c r="P982" s="10">
        <v>15.16</v>
      </c>
      <c r="Q982" s="10">
        <f t="shared" si="60"/>
        <v>40.549999999999997</v>
      </c>
      <c r="R982" s="10">
        <f t="shared" si="61"/>
        <v>15.16</v>
      </c>
      <c r="S982" s="10">
        <f t="shared" si="62"/>
        <v>25.389999999999997</v>
      </c>
      <c r="T982" s="2">
        <f t="shared" si="63"/>
        <v>0.62614056720098643</v>
      </c>
      <c r="U982" s="3">
        <f>YEAR(SalesDataTable[[#This Row],[Order Date]])</f>
        <v>2026</v>
      </c>
      <c r="V982" s="2" t="str">
        <f>"Q"&amp;ROUNDUP(MONTH(SalesDataTable[[#This Row],[Order Date]])/3,0)</f>
        <v>Q2</v>
      </c>
      <c r="W982" s="3">
        <f>MONTH(SalesDataTable[[#This Row],[Order Date]])</f>
        <v>6</v>
      </c>
      <c r="X982" s="2" t="str">
        <f>TEXT(SalesDataTable[[#This Row],[Order Date]],"mmm")</f>
        <v>Jun</v>
      </c>
    </row>
    <row r="983" spans="1:24" ht="15.6">
      <c r="A983" s="6">
        <v>1851</v>
      </c>
      <c r="B983" s="7">
        <v>46175</v>
      </c>
      <c r="C983" s="8">
        <f>YEAR(SalesDataTable[[#This Row],[Order Date]])</f>
        <v>2026</v>
      </c>
      <c r="D983" s="9" t="str">
        <f>"Q" &amp;ROUNDUP(MONTH(SalesDataTable[[#This Row],[Order Date]]),0)</f>
        <v>Q6</v>
      </c>
      <c r="E983" s="9">
        <f>MONTH(SalesDataTable[[#This Row],[Order Date]])</f>
        <v>6</v>
      </c>
      <c r="F983" s="8" t="str">
        <f>TEXT(SalesDataTable[[#This Row],[Order Date]],"mmm")</f>
        <v>Jun</v>
      </c>
      <c r="G983" s="8" t="s">
        <v>6</v>
      </c>
      <c r="H983" s="8" t="s">
        <v>27</v>
      </c>
      <c r="I983" s="8" t="s">
        <v>2</v>
      </c>
      <c r="J983" s="8" t="s">
        <v>13</v>
      </c>
      <c r="K983" s="8" t="s">
        <v>14</v>
      </c>
      <c r="L983" s="8" t="s">
        <v>32</v>
      </c>
      <c r="M983" s="3">
        <v>3</v>
      </c>
      <c r="N983" s="10">
        <v>45.43</v>
      </c>
      <c r="O983" s="11">
        <v>0.15</v>
      </c>
      <c r="P983" s="10">
        <v>17.850000000000001</v>
      </c>
      <c r="Q983" s="10">
        <f t="shared" si="60"/>
        <v>115.84649999999999</v>
      </c>
      <c r="R983" s="10">
        <f t="shared" si="61"/>
        <v>53.550000000000004</v>
      </c>
      <c r="S983" s="10">
        <f t="shared" si="62"/>
        <v>62.296499999999988</v>
      </c>
      <c r="T983" s="2">
        <f t="shared" si="63"/>
        <v>0.53775038520801222</v>
      </c>
      <c r="U983" s="3">
        <f>YEAR(SalesDataTable[[#This Row],[Order Date]])</f>
        <v>2026</v>
      </c>
      <c r="V983" s="2" t="str">
        <f>"Q"&amp;ROUNDUP(MONTH(SalesDataTable[[#This Row],[Order Date]])/3,0)</f>
        <v>Q2</v>
      </c>
      <c r="W983" s="3">
        <f>MONTH(SalesDataTable[[#This Row],[Order Date]])</f>
        <v>6</v>
      </c>
      <c r="X983" s="2" t="str">
        <f>TEXT(SalesDataTable[[#This Row],[Order Date]],"mmm")</f>
        <v>Jun</v>
      </c>
    </row>
    <row r="984" spans="1:24" ht="15.6">
      <c r="A984" s="6">
        <v>3205</v>
      </c>
      <c r="B984" s="7">
        <v>46175</v>
      </c>
      <c r="C984" s="8">
        <f>YEAR(SalesDataTable[[#This Row],[Order Date]])</f>
        <v>2026</v>
      </c>
      <c r="D984" s="9" t="str">
        <f>"Q" &amp;ROUNDUP(MONTH(SalesDataTable[[#This Row],[Order Date]]),0)</f>
        <v>Q6</v>
      </c>
      <c r="E984" s="9">
        <f>MONTH(SalesDataTable[[#This Row],[Order Date]])</f>
        <v>6</v>
      </c>
      <c r="F984" s="8" t="str">
        <f>TEXT(SalesDataTable[[#This Row],[Order Date]],"mmm")</f>
        <v>Jun</v>
      </c>
      <c r="G984" s="8" t="s">
        <v>20</v>
      </c>
      <c r="H984" s="8" t="s">
        <v>21</v>
      </c>
      <c r="I984" s="8" t="s">
        <v>8</v>
      </c>
      <c r="J984" s="8" t="s">
        <v>16</v>
      </c>
      <c r="K984" s="8" t="s">
        <v>9</v>
      </c>
      <c r="L984" s="8" t="s">
        <v>17</v>
      </c>
      <c r="M984" s="3">
        <v>6</v>
      </c>
      <c r="N984" s="10">
        <v>146.85</v>
      </c>
      <c r="O984" s="11">
        <v>0.15</v>
      </c>
      <c r="P984" s="10">
        <v>80.45</v>
      </c>
      <c r="Q984" s="10">
        <f t="shared" si="60"/>
        <v>748.93499999999995</v>
      </c>
      <c r="R984" s="10">
        <f t="shared" si="61"/>
        <v>482.70000000000005</v>
      </c>
      <c r="S984" s="10">
        <f t="shared" si="62"/>
        <v>266.2349999999999</v>
      </c>
      <c r="T984" s="2">
        <f t="shared" si="63"/>
        <v>0.35548478839952724</v>
      </c>
      <c r="U984" s="3">
        <f>YEAR(SalesDataTable[[#This Row],[Order Date]])</f>
        <v>2026</v>
      </c>
      <c r="V984" s="2" t="str">
        <f>"Q"&amp;ROUNDUP(MONTH(SalesDataTable[[#This Row],[Order Date]])/3,0)</f>
        <v>Q2</v>
      </c>
      <c r="W984" s="3">
        <f>MONTH(SalesDataTable[[#This Row],[Order Date]])</f>
        <v>6</v>
      </c>
      <c r="X984" s="2" t="str">
        <f>TEXT(SalesDataTable[[#This Row],[Order Date]],"mmm")</f>
        <v>Jun</v>
      </c>
    </row>
    <row r="985" spans="1:24" ht="15.6">
      <c r="A985" s="6">
        <v>1396</v>
      </c>
      <c r="B985" s="7">
        <v>46176</v>
      </c>
      <c r="C985" s="8">
        <f>YEAR(SalesDataTable[[#This Row],[Order Date]])</f>
        <v>2026</v>
      </c>
      <c r="D985" s="9" t="str">
        <f>"Q" &amp;ROUNDUP(MONTH(SalesDataTable[[#This Row],[Order Date]]),0)</f>
        <v>Q6</v>
      </c>
      <c r="E985" s="9">
        <f>MONTH(SalesDataTable[[#This Row],[Order Date]])</f>
        <v>6</v>
      </c>
      <c r="F985" s="8" t="str">
        <f>TEXT(SalesDataTable[[#This Row],[Order Date]],"mmm")</f>
        <v>Jun</v>
      </c>
      <c r="G985" s="8" t="s">
        <v>11</v>
      </c>
      <c r="H985" s="8" t="s">
        <v>18</v>
      </c>
      <c r="I985" s="8" t="s">
        <v>2</v>
      </c>
      <c r="J985" s="8" t="s">
        <v>16</v>
      </c>
      <c r="K985" s="8" t="s">
        <v>23</v>
      </c>
      <c r="L985" s="8" t="s">
        <v>29</v>
      </c>
      <c r="M985" s="3">
        <v>1</v>
      </c>
      <c r="N985" s="10">
        <v>192.33</v>
      </c>
      <c r="O985" s="11">
        <v>0.1</v>
      </c>
      <c r="P985" s="10">
        <v>105.15</v>
      </c>
      <c r="Q985" s="10">
        <f t="shared" si="60"/>
        <v>173.09700000000001</v>
      </c>
      <c r="R985" s="10">
        <f t="shared" si="61"/>
        <v>105.15</v>
      </c>
      <c r="S985" s="10">
        <f t="shared" si="62"/>
        <v>67.947000000000003</v>
      </c>
      <c r="T985" s="2">
        <f t="shared" si="63"/>
        <v>0.39253713235931298</v>
      </c>
      <c r="U985" s="3">
        <f>YEAR(SalesDataTable[[#This Row],[Order Date]])</f>
        <v>2026</v>
      </c>
      <c r="V985" s="2" t="str">
        <f>"Q"&amp;ROUNDUP(MONTH(SalesDataTable[[#This Row],[Order Date]])/3,0)</f>
        <v>Q2</v>
      </c>
      <c r="W985" s="3">
        <f>MONTH(SalesDataTable[[#This Row],[Order Date]])</f>
        <v>6</v>
      </c>
      <c r="X985" s="2" t="str">
        <f>TEXT(SalesDataTable[[#This Row],[Order Date]],"mmm")</f>
        <v>Jun</v>
      </c>
    </row>
    <row r="986" spans="1:24" ht="15.6">
      <c r="A986" s="6">
        <v>1441</v>
      </c>
      <c r="B986" s="7">
        <v>46176</v>
      </c>
      <c r="C986" s="8">
        <f>YEAR(SalesDataTable[[#This Row],[Order Date]])</f>
        <v>2026</v>
      </c>
      <c r="D986" s="9" t="str">
        <f>"Q" &amp;ROUNDUP(MONTH(SalesDataTable[[#This Row],[Order Date]]),0)</f>
        <v>Q6</v>
      </c>
      <c r="E986" s="9">
        <f>MONTH(SalesDataTable[[#This Row],[Order Date]])</f>
        <v>6</v>
      </c>
      <c r="F986" s="8" t="str">
        <f>TEXT(SalesDataTable[[#This Row],[Order Date]],"mmm")</f>
        <v>Jun</v>
      </c>
      <c r="G986" s="8" t="s">
        <v>11</v>
      </c>
      <c r="H986" s="8" t="s">
        <v>39</v>
      </c>
      <c r="I986" s="8" t="s">
        <v>28</v>
      </c>
      <c r="J986" s="8" t="s">
        <v>13</v>
      </c>
      <c r="K986" s="8" t="s">
        <v>14</v>
      </c>
      <c r="L986" s="8" t="s">
        <v>44</v>
      </c>
      <c r="M986" s="3">
        <v>3</v>
      </c>
      <c r="N986" s="10">
        <v>135.4</v>
      </c>
      <c r="O986" s="11">
        <v>0</v>
      </c>
      <c r="P986" s="10">
        <v>65.16</v>
      </c>
      <c r="Q986" s="10">
        <f t="shared" si="60"/>
        <v>406.20000000000005</v>
      </c>
      <c r="R986" s="10">
        <f t="shared" si="61"/>
        <v>195.48</v>
      </c>
      <c r="S986" s="10">
        <f t="shared" si="62"/>
        <v>210.72000000000006</v>
      </c>
      <c r="T986" s="2">
        <f t="shared" si="63"/>
        <v>0.51875923190546536</v>
      </c>
      <c r="U986" s="3">
        <f>YEAR(SalesDataTable[[#This Row],[Order Date]])</f>
        <v>2026</v>
      </c>
      <c r="V986" s="2" t="str">
        <f>"Q"&amp;ROUNDUP(MONTH(SalesDataTable[[#This Row],[Order Date]])/3,0)</f>
        <v>Q2</v>
      </c>
      <c r="W986" s="3">
        <f>MONTH(SalesDataTable[[#This Row],[Order Date]])</f>
        <v>6</v>
      </c>
      <c r="X986" s="2" t="str">
        <f>TEXT(SalesDataTable[[#This Row],[Order Date]],"mmm")</f>
        <v>Jun</v>
      </c>
    </row>
    <row r="987" spans="1:24" ht="15.6">
      <c r="A987" s="6">
        <v>1511</v>
      </c>
      <c r="B987" s="7">
        <v>46176</v>
      </c>
      <c r="C987" s="8">
        <f>YEAR(SalesDataTable[[#This Row],[Order Date]])</f>
        <v>2026</v>
      </c>
      <c r="D987" s="9" t="str">
        <f>"Q" &amp;ROUNDUP(MONTH(SalesDataTable[[#This Row],[Order Date]]),0)</f>
        <v>Q6</v>
      </c>
      <c r="E987" s="9">
        <f>MONTH(SalesDataTable[[#This Row],[Order Date]])</f>
        <v>6</v>
      </c>
      <c r="F987" s="8" t="str">
        <f>TEXT(SalesDataTable[[#This Row],[Order Date]],"mmm")</f>
        <v>Jun</v>
      </c>
      <c r="G987" s="8" t="s">
        <v>11</v>
      </c>
      <c r="H987" s="8" t="s">
        <v>25</v>
      </c>
      <c r="I987" s="8" t="s">
        <v>2</v>
      </c>
      <c r="J987" s="8" t="s">
        <v>13</v>
      </c>
      <c r="K987" s="8" t="s">
        <v>34</v>
      </c>
      <c r="L987" s="8" t="s">
        <v>42</v>
      </c>
      <c r="M987" s="3">
        <v>2</v>
      </c>
      <c r="N987" s="10">
        <v>36.08</v>
      </c>
      <c r="O987" s="11">
        <v>0.05</v>
      </c>
      <c r="P987" s="10">
        <v>13.73</v>
      </c>
      <c r="Q987" s="10">
        <f t="shared" si="60"/>
        <v>68.551999999999992</v>
      </c>
      <c r="R987" s="10">
        <f t="shared" si="61"/>
        <v>27.46</v>
      </c>
      <c r="S987" s="10">
        <f t="shared" si="62"/>
        <v>41.091999999999992</v>
      </c>
      <c r="T987" s="2">
        <f t="shared" si="63"/>
        <v>0.59942817131520587</v>
      </c>
      <c r="U987" s="3">
        <f>YEAR(SalesDataTable[[#This Row],[Order Date]])</f>
        <v>2026</v>
      </c>
      <c r="V987" s="2" t="str">
        <f>"Q"&amp;ROUNDUP(MONTH(SalesDataTable[[#This Row],[Order Date]])/3,0)</f>
        <v>Q2</v>
      </c>
      <c r="W987" s="3">
        <f>MONTH(SalesDataTable[[#This Row],[Order Date]])</f>
        <v>6</v>
      </c>
      <c r="X987" s="2" t="str">
        <f>TEXT(SalesDataTable[[#This Row],[Order Date]],"mmm")</f>
        <v>Jun</v>
      </c>
    </row>
    <row r="988" spans="1:24" ht="15.6">
      <c r="A988" s="6">
        <v>1701</v>
      </c>
      <c r="B988" s="7">
        <v>46176</v>
      </c>
      <c r="C988" s="8">
        <f>YEAR(SalesDataTable[[#This Row],[Order Date]])</f>
        <v>2026</v>
      </c>
      <c r="D988" s="9" t="str">
        <f>"Q" &amp;ROUNDUP(MONTH(SalesDataTable[[#This Row],[Order Date]]),0)</f>
        <v>Q6</v>
      </c>
      <c r="E988" s="9">
        <f>MONTH(SalesDataTable[[#This Row],[Order Date]])</f>
        <v>6</v>
      </c>
      <c r="F988" s="8" t="str">
        <f>TEXT(SalesDataTable[[#This Row],[Order Date]],"mmm")</f>
        <v>Jun</v>
      </c>
      <c r="G988" s="8" t="s">
        <v>0</v>
      </c>
      <c r="H988" s="8" t="s">
        <v>36</v>
      </c>
      <c r="I988" s="8" t="s">
        <v>2</v>
      </c>
      <c r="J988" s="8" t="s">
        <v>13</v>
      </c>
      <c r="K988" s="8" t="s">
        <v>14</v>
      </c>
      <c r="L988" s="8" t="s">
        <v>32</v>
      </c>
      <c r="M988" s="3">
        <v>1</v>
      </c>
      <c r="N988" s="10">
        <v>46.16</v>
      </c>
      <c r="O988" s="11">
        <v>0</v>
      </c>
      <c r="P988" s="10">
        <v>18.36</v>
      </c>
      <c r="Q988" s="10">
        <f t="shared" si="60"/>
        <v>46.16</v>
      </c>
      <c r="R988" s="10">
        <f t="shared" si="61"/>
        <v>18.36</v>
      </c>
      <c r="S988" s="10">
        <f t="shared" si="62"/>
        <v>27.799999999999997</v>
      </c>
      <c r="T988" s="2">
        <f t="shared" si="63"/>
        <v>0.60225303292894283</v>
      </c>
      <c r="U988" s="3">
        <f>YEAR(SalesDataTable[[#This Row],[Order Date]])</f>
        <v>2026</v>
      </c>
      <c r="V988" s="2" t="str">
        <f>"Q"&amp;ROUNDUP(MONTH(SalesDataTable[[#This Row],[Order Date]])/3,0)</f>
        <v>Q2</v>
      </c>
      <c r="W988" s="3">
        <f>MONTH(SalesDataTable[[#This Row],[Order Date]])</f>
        <v>6</v>
      </c>
      <c r="X988" s="2" t="str">
        <f>TEXT(SalesDataTable[[#This Row],[Order Date]],"mmm")</f>
        <v>Jun</v>
      </c>
    </row>
    <row r="989" spans="1:24" ht="15.6">
      <c r="A989" s="6">
        <v>1984</v>
      </c>
      <c r="B989" s="7">
        <v>46176</v>
      </c>
      <c r="C989" s="8">
        <f>YEAR(SalesDataTable[[#This Row],[Order Date]])</f>
        <v>2026</v>
      </c>
      <c r="D989" s="9" t="str">
        <f>"Q" &amp;ROUNDUP(MONTH(SalesDataTable[[#This Row],[Order Date]]),0)</f>
        <v>Q6</v>
      </c>
      <c r="E989" s="9">
        <f>MONTH(SalesDataTable[[#This Row],[Order Date]])</f>
        <v>6</v>
      </c>
      <c r="F989" s="8" t="str">
        <f>TEXT(SalesDataTable[[#This Row],[Order Date]],"mmm")</f>
        <v>Jun</v>
      </c>
      <c r="G989" s="8" t="s">
        <v>6</v>
      </c>
      <c r="H989" s="8" t="s">
        <v>7</v>
      </c>
      <c r="I989" s="8" t="s">
        <v>2</v>
      </c>
      <c r="J989" s="8" t="s">
        <v>3</v>
      </c>
      <c r="K989" s="8" t="s">
        <v>4</v>
      </c>
      <c r="L989" s="8" t="s">
        <v>22</v>
      </c>
      <c r="M989" s="3">
        <v>2</v>
      </c>
      <c r="N989" s="10">
        <v>50.77</v>
      </c>
      <c r="O989" s="11">
        <v>0</v>
      </c>
      <c r="P989" s="10">
        <v>22.93</v>
      </c>
      <c r="Q989" s="10">
        <f t="shared" si="60"/>
        <v>101.54</v>
      </c>
      <c r="R989" s="10">
        <f t="shared" si="61"/>
        <v>45.86</v>
      </c>
      <c r="S989" s="10">
        <f t="shared" si="62"/>
        <v>55.680000000000007</v>
      </c>
      <c r="T989" s="2">
        <f t="shared" si="63"/>
        <v>0.54835532794957653</v>
      </c>
      <c r="U989" s="3">
        <f>YEAR(SalesDataTable[[#This Row],[Order Date]])</f>
        <v>2026</v>
      </c>
      <c r="V989" s="2" t="str">
        <f>"Q"&amp;ROUNDUP(MONTH(SalesDataTable[[#This Row],[Order Date]])/3,0)</f>
        <v>Q2</v>
      </c>
      <c r="W989" s="3">
        <f>MONTH(SalesDataTable[[#This Row],[Order Date]])</f>
        <v>6</v>
      </c>
      <c r="X989" s="2" t="str">
        <f>TEXT(SalesDataTable[[#This Row],[Order Date]],"mmm")</f>
        <v>Jun</v>
      </c>
    </row>
    <row r="990" spans="1:24" ht="15.6">
      <c r="A990" s="6">
        <v>2572</v>
      </c>
      <c r="B990" s="7">
        <v>46176</v>
      </c>
      <c r="C990" s="8">
        <f>YEAR(SalesDataTable[[#This Row],[Order Date]])</f>
        <v>2026</v>
      </c>
      <c r="D990" s="9" t="str">
        <f>"Q" &amp;ROUNDUP(MONTH(SalesDataTable[[#This Row],[Order Date]]),0)</f>
        <v>Q6</v>
      </c>
      <c r="E990" s="9">
        <f>MONTH(SalesDataTable[[#This Row],[Order Date]])</f>
        <v>6</v>
      </c>
      <c r="F990" s="8" t="str">
        <f>TEXT(SalesDataTable[[#This Row],[Order Date]],"mmm")</f>
        <v>Jun</v>
      </c>
      <c r="G990" s="8" t="s">
        <v>20</v>
      </c>
      <c r="H990" s="8" t="s">
        <v>33</v>
      </c>
      <c r="I990" s="8" t="s">
        <v>28</v>
      </c>
      <c r="J990" s="8" t="s">
        <v>16</v>
      </c>
      <c r="K990" s="8" t="s">
        <v>9</v>
      </c>
      <c r="L990" s="8" t="s">
        <v>46</v>
      </c>
      <c r="M990" s="3">
        <v>2</v>
      </c>
      <c r="N990" s="10">
        <v>70.97</v>
      </c>
      <c r="O990" s="11">
        <v>0.05</v>
      </c>
      <c r="P990" s="10">
        <v>32.54</v>
      </c>
      <c r="Q990" s="10">
        <f t="shared" si="60"/>
        <v>134.84299999999999</v>
      </c>
      <c r="R990" s="10">
        <f t="shared" si="61"/>
        <v>65.08</v>
      </c>
      <c r="S990" s="10">
        <f t="shared" si="62"/>
        <v>69.762999999999991</v>
      </c>
      <c r="T990" s="2">
        <f t="shared" si="63"/>
        <v>0.51736463887632278</v>
      </c>
      <c r="U990" s="3">
        <f>YEAR(SalesDataTable[[#This Row],[Order Date]])</f>
        <v>2026</v>
      </c>
      <c r="V990" s="2" t="str">
        <f>"Q"&amp;ROUNDUP(MONTH(SalesDataTable[[#This Row],[Order Date]])/3,0)</f>
        <v>Q2</v>
      </c>
      <c r="W990" s="3">
        <f>MONTH(SalesDataTable[[#This Row],[Order Date]])</f>
        <v>6</v>
      </c>
      <c r="X990" s="2" t="str">
        <f>TEXT(SalesDataTable[[#This Row],[Order Date]],"mmm")</f>
        <v>Jun</v>
      </c>
    </row>
    <row r="991" spans="1:24" ht="15.6">
      <c r="A991" s="6">
        <v>2833</v>
      </c>
      <c r="B991" s="7">
        <v>46176</v>
      </c>
      <c r="C991" s="8">
        <f>YEAR(SalesDataTable[[#This Row],[Order Date]])</f>
        <v>2026</v>
      </c>
      <c r="D991" s="9" t="str">
        <f>"Q" &amp;ROUNDUP(MONTH(SalesDataTable[[#This Row],[Order Date]]),0)</f>
        <v>Q6</v>
      </c>
      <c r="E991" s="9">
        <f>MONTH(SalesDataTable[[#This Row],[Order Date]])</f>
        <v>6</v>
      </c>
      <c r="F991" s="8" t="str">
        <f>TEXT(SalesDataTable[[#This Row],[Order Date]],"mmm")</f>
        <v>Jun</v>
      </c>
      <c r="G991" s="8" t="s">
        <v>20</v>
      </c>
      <c r="H991" s="8" t="s">
        <v>47</v>
      </c>
      <c r="I991" s="8" t="s">
        <v>2</v>
      </c>
      <c r="J991" s="8" t="s">
        <v>3</v>
      </c>
      <c r="K991" s="8" t="s">
        <v>9</v>
      </c>
      <c r="L991" s="8" t="s">
        <v>17</v>
      </c>
      <c r="M991" s="3">
        <v>3</v>
      </c>
      <c r="N991" s="10">
        <v>141.6</v>
      </c>
      <c r="O991" s="11">
        <v>0</v>
      </c>
      <c r="P991" s="10">
        <v>78.02</v>
      </c>
      <c r="Q991" s="10">
        <f t="shared" si="60"/>
        <v>424.79999999999995</v>
      </c>
      <c r="R991" s="10">
        <f t="shared" si="61"/>
        <v>234.06</v>
      </c>
      <c r="S991" s="10">
        <f t="shared" si="62"/>
        <v>190.73999999999995</v>
      </c>
      <c r="T991" s="2">
        <f t="shared" si="63"/>
        <v>0.44901129943502821</v>
      </c>
      <c r="U991" s="3">
        <f>YEAR(SalesDataTable[[#This Row],[Order Date]])</f>
        <v>2026</v>
      </c>
      <c r="V991" s="2" t="str">
        <f>"Q"&amp;ROUNDUP(MONTH(SalesDataTable[[#This Row],[Order Date]])/3,0)</f>
        <v>Q2</v>
      </c>
      <c r="W991" s="3">
        <f>MONTH(SalesDataTable[[#This Row],[Order Date]])</f>
        <v>6</v>
      </c>
      <c r="X991" s="2" t="str">
        <f>TEXT(SalesDataTable[[#This Row],[Order Date]],"mmm")</f>
        <v>Jun</v>
      </c>
    </row>
    <row r="992" spans="1:24" ht="15.6">
      <c r="A992" s="6">
        <v>3522</v>
      </c>
      <c r="B992" s="7">
        <v>46176</v>
      </c>
      <c r="C992" s="8">
        <f>YEAR(SalesDataTable[[#This Row],[Order Date]])</f>
        <v>2026</v>
      </c>
      <c r="D992" s="9" t="str">
        <f>"Q" &amp;ROUNDUP(MONTH(SalesDataTable[[#This Row],[Order Date]]),0)</f>
        <v>Q6</v>
      </c>
      <c r="E992" s="9">
        <f>MONTH(SalesDataTable[[#This Row],[Order Date]])</f>
        <v>6</v>
      </c>
      <c r="F992" s="8" t="str">
        <f>TEXT(SalesDataTable[[#This Row],[Order Date]],"mmm")</f>
        <v>Jun</v>
      </c>
      <c r="G992" s="8" t="s">
        <v>20</v>
      </c>
      <c r="H992" s="8" t="s">
        <v>47</v>
      </c>
      <c r="I992" s="8" t="s">
        <v>2</v>
      </c>
      <c r="J992" s="8" t="s">
        <v>13</v>
      </c>
      <c r="K992" s="8" t="s">
        <v>4</v>
      </c>
      <c r="L992" s="8" t="s">
        <v>26</v>
      </c>
      <c r="M992" s="3">
        <v>1</v>
      </c>
      <c r="N992" s="10">
        <v>40.57</v>
      </c>
      <c r="O992" s="11">
        <v>0</v>
      </c>
      <c r="P992" s="10">
        <v>16.329999999999998</v>
      </c>
      <c r="Q992" s="10">
        <f t="shared" si="60"/>
        <v>40.57</v>
      </c>
      <c r="R992" s="10">
        <f t="shared" si="61"/>
        <v>16.329999999999998</v>
      </c>
      <c r="S992" s="10">
        <f t="shared" si="62"/>
        <v>24.240000000000002</v>
      </c>
      <c r="T992" s="2">
        <f t="shared" si="63"/>
        <v>0.59748582696573826</v>
      </c>
      <c r="U992" s="3">
        <f>YEAR(SalesDataTable[[#This Row],[Order Date]])</f>
        <v>2026</v>
      </c>
      <c r="V992" s="2" t="str">
        <f>"Q"&amp;ROUNDUP(MONTH(SalesDataTable[[#This Row],[Order Date]])/3,0)</f>
        <v>Q2</v>
      </c>
      <c r="W992" s="3">
        <f>MONTH(SalesDataTable[[#This Row],[Order Date]])</f>
        <v>6</v>
      </c>
      <c r="X992" s="2" t="str">
        <f>TEXT(SalesDataTable[[#This Row],[Order Date]],"mmm")</f>
        <v>Jun</v>
      </c>
    </row>
    <row r="993" spans="1:24" ht="15.6">
      <c r="A993" s="6">
        <v>146</v>
      </c>
      <c r="B993" s="7">
        <v>46177</v>
      </c>
      <c r="C993" s="8">
        <f>YEAR(SalesDataTable[[#This Row],[Order Date]])</f>
        <v>2026</v>
      </c>
      <c r="D993" s="9" t="str">
        <f>"Q" &amp;ROUNDUP(MONTH(SalesDataTable[[#This Row],[Order Date]]),0)</f>
        <v>Q6</v>
      </c>
      <c r="E993" s="9">
        <f>MONTH(SalesDataTable[[#This Row],[Order Date]])</f>
        <v>6</v>
      </c>
      <c r="F993" s="8" t="str">
        <f>TEXT(SalesDataTable[[#This Row],[Order Date]],"mmm")</f>
        <v>Jun</v>
      </c>
      <c r="G993" s="8" t="s">
        <v>6</v>
      </c>
      <c r="H993" s="8" t="s">
        <v>49</v>
      </c>
      <c r="I993" s="8" t="s">
        <v>28</v>
      </c>
      <c r="J993" s="8" t="s">
        <v>3</v>
      </c>
      <c r="K993" s="8" t="s">
        <v>4</v>
      </c>
      <c r="L993" s="8" t="s">
        <v>5</v>
      </c>
      <c r="M993" s="3">
        <v>2</v>
      </c>
      <c r="N993" s="10">
        <v>81.81</v>
      </c>
      <c r="O993" s="11">
        <v>0</v>
      </c>
      <c r="P993" s="10">
        <v>42.54</v>
      </c>
      <c r="Q993" s="10">
        <f t="shared" si="60"/>
        <v>163.62</v>
      </c>
      <c r="R993" s="10">
        <f t="shared" si="61"/>
        <v>85.08</v>
      </c>
      <c r="S993" s="10">
        <f t="shared" si="62"/>
        <v>78.540000000000006</v>
      </c>
      <c r="T993" s="2">
        <f t="shared" si="63"/>
        <v>0.48001466813348004</v>
      </c>
      <c r="U993" s="3">
        <f>YEAR(SalesDataTable[[#This Row],[Order Date]])</f>
        <v>2026</v>
      </c>
      <c r="V993" s="2" t="str">
        <f>"Q"&amp;ROUNDUP(MONTH(SalesDataTable[[#This Row],[Order Date]])/3,0)</f>
        <v>Q2</v>
      </c>
      <c r="W993" s="3">
        <f>MONTH(SalesDataTable[[#This Row],[Order Date]])</f>
        <v>6</v>
      </c>
      <c r="X993" s="2" t="str">
        <f>TEXT(SalesDataTable[[#This Row],[Order Date]],"mmm")</f>
        <v>Jun</v>
      </c>
    </row>
    <row r="994" spans="1:24" ht="15.6">
      <c r="A994" s="6">
        <v>161</v>
      </c>
      <c r="B994" s="7">
        <v>46177</v>
      </c>
      <c r="C994" s="8">
        <f>YEAR(SalesDataTable[[#This Row],[Order Date]])</f>
        <v>2026</v>
      </c>
      <c r="D994" s="9" t="str">
        <f>"Q" &amp;ROUNDUP(MONTH(SalesDataTable[[#This Row],[Order Date]]),0)</f>
        <v>Q6</v>
      </c>
      <c r="E994" s="9">
        <f>MONTH(SalesDataTable[[#This Row],[Order Date]])</f>
        <v>6</v>
      </c>
      <c r="F994" s="8" t="str">
        <f>TEXT(SalesDataTable[[#This Row],[Order Date]],"mmm")</f>
        <v>Jun</v>
      </c>
      <c r="G994" s="8" t="s">
        <v>0</v>
      </c>
      <c r="H994" s="8" t="s">
        <v>1</v>
      </c>
      <c r="I994" s="8" t="s">
        <v>28</v>
      </c>
      <c r="J994" s="8" t="s">
        <v>3</v>
      </c>
      <c r="K994" s="8" t="s">
        <v>4</v>
      </c>
      <c r="L994" s="8" t="s">
        <v>22</v>
      </c>
      <c r="M994" s="3">
        <v>2</v>
      </c>
      <c r="N994" s="10">
        <v>50.09</v>
      </c>
      <c r="O994" s="11">
        <v>0</v>
      </c>
      <c r="P994" s="10">
        <v>22.91</v>
      </c>
      <c r="Q994" s="10">
        <f t="shared" si="60"/>
        <v>100.18</v>
      </c>
      <c r="R994" s="10">
        <f t="shared" si="61"/>
        <v>45.82</v>
      </c>
      <c r="S994" s="10">
        <f t="shared" si="62"/>
        <v>54.360000000000007</v>
      </c>
      <c r="T994" s="2">
        <f t="shared" si="63"/>
        <v>0.54262327809942112</v>
      </c>
      <c r="U994" s="3">
        <f>YEAR(SalesDataTable[[#This Row],[Order Date]])</f>
        <v>2026</v>
      </c>
      <c r="V994" s="2" t="str">
        <f>"Q"&amp;ROUNDUP(MONTH(SalesDataTable[[#This Row],[Order Date]])/3,0)</f>
        <v>Q2</v>
      </c>
      <c r="W994" s="3">
        <f>MONTH(SalesDataTable[[#This Row],[Order Date]])</f>
        <v>6</v>
      </c>
      <c r="X994" s="2" t="str">
        <f>TEXT(SalesDataTable[[#This Row],[Order Date]],"mmm")</f>
        <v>Jun</v>
      </c>
    </row>
    <row r="995" spans="1:24" ht="15.6">
      <c r="A995" s="6">
        <v>819</v>
      </c>
      <c r="B995" s="7">
        <v>46177</v>
      </c>
      <c r="C995" s="8">
        <f>YEAR(SalesDataTable[[#This Row],[Order Date]])</f>
        <v>2026</v>
      </c>
      <c r="D995" s="9" t="str">
        <f>"Q" &amp;ROUNDUP(MONTH(SalesDataTable[[#This Row],[Order Date]]),0)</f>
        <v>Q6</v>
      </c>
      <c r="E995" s="9">
        <f>MONTH(SalesDataTable[[#This Row],[Order Date]])</f>
        <v>6</v>
      </c>
      <c r="F995" s="8" t="str">
        <f>TEXT(SalesDataTable[[#This Row],[Order Date]],"mmm")</f>
        <v>Jun</v>
      </c>
      <c r="G995" s="8" t="s">
        <v>20</v>
      </c>
      <c r="H995" s="8" t="s">
        <v>33</v>
      </c>
      <c r="I995" s="8" t="s">
        <v>2</v>
      </c>
      <c r="J995" s="8" t="s">
        <v>3</v>
      </c>
      <c r="K995" s="8" t="s">
        <v>9</v>
      </c>
      <c r="L995" s="8" t="s">
        <v>46</v>
      </c>
      <c r="M995" s="3">
        <v>1</v>
      </c>
      <c r="N995" s="10">
        <v>72.38</v>
      </c>
      <c r="O995" s="11">
        <v>0</v>
      </c>
      <c r="P995" s="10">
        <v>32.68</v>
      </c>
      <c r="Q995" s="10">
        <f t="shared" si="60"/>
        <v>72.38</v>
      </c>
      <c r="R995" s="10">
        <f t="shared" si="61"/>
        <v>32.68</v>
      </c>
      <c r="S995" s="10">
        <f t="shared" si="62"/>
        <v>39.699999999999996</v>
      </c>
      <c r="T995" s="2">
        <f t="shared" si="63"/>
        <v>0.54849405913235694</v>
      </c>
      <c r="U995" s="3">
        <f>YEAR(SalesDataTable[[#This Row],[Order Date]])</f>
        <v>2026</v>
      </c>
      <c r="V995" s="2" t="str">
        <f>"Q"&amp;ROUNDUP(MONTH(SalesDataTable[[#This Row],[Order Date]])/3,0)</f>
        <v>Q2</v>
      </c>
      <c r="W995" s="3">
        <f>MONTH(SalesDataTable[[#This Row],[Order Date]])</f>
        <v>6</v>
      </c>
      <c r="X995" s="2" t="str">
        <f>TEXT(SalesDataTable[[#This Row],[Order Date]],"mmm")</f>
        <v>Jun</v>
      </c>
    </row>
    <row r="996" spans="1:24" ht="15.6">
      <c r="A996" s="6">
        <v>2104</v>
      </c>
      <c r="B996" s="7">
        <v>46177</v>
      </c>
      <c r="C996" s="8">
        <f>YEAR(SalesDataTable[[#This Row],[Order Date]])</f>
        <v>2026</v>
      </c>
      <c r="D996" s="9" t="str">
        <f>"Q" &amp;ROUNDUP(MONTH(SalesDataTable[[#This Row],[Order Date]]),0)</f>
        <v>Q6</v>
      </c>
      <c r="E996" s="9">
        <f>MONTH(SalesDataTable[[#This Row],[Order Date]])</f>
        <v>6</v>
      </c>
      <c r="F996" s="8" t="str">
        <f>TEXT(SalesDataTable[[#This Row],[Order Date]],"mmm")</f>
        <v>Jun</v>
      </c>
      <c r="G996" s="8" t="s">
        <v>6</v>
      </c>
      <c r="H996" s="8" t="s">
        <v>7</v>
      </c>
      <c r="I996" s="8" t="s">
        <v>2</v>
      </c>
      <c r="J996" s="8" t="s">
        <v>13</v>
      </c>
      <c r="K996" s="8" t="s">
        <v>9</v>
      </c>
      <c r="L996" s="8" t="s">
        <v>10</v>
      </c>
      <c r="M996" s="3">
        <v>1</v>
      </c>
      <c r="N996" s="10">
        <v>92.31</v>
      </c>
      <c r="O996" s="11">
        <v>0</v>
      </c>
      <c r="P996" s="10">
        <v>45.58</v>
      </c>
      <c r="Q996" s="10">
        <f t="shared" si="60"/>
        <v>92.31</v>
      </c>
      <c r="R996" s="10">
        <f t="shared" si="61"/>
        <v>45.58</v>
      </c>
      <c r="S996" s="10">
        <f t="shared" si="62"/>
        <v>46.730000000000004</v>
      </c>
      <c r="T996" s="2">
        <f t="shared" si="63"/>
        <v>0.50622901094139316</v>
      </c>
      <c r="U996" s="3">
        <f>YEAR(SalesDataTable[[#This Row],[Order Date]])</f>
        <v>2026</v>
      </c>
      <c r="V996" s="2" t="str">
        <f>"Q"&amp;ROUNDUP(MONTH(SalesDataTable[[#This Row],[Order Date]])/3,0)</f>
        <v>Q2</v>
      </c>
      <c r="W996" s="3">
        <f>MONTH(SalesDataTable[[#This Row],[Order Date]])</f>
        <v>6</v>
      </c>
      <c r="X996" s="2" t="str">
        <f>TEXT(SalesDataTable[[#This Row],[Order Date]],"mmm")</f>
        <v>Jun</v>
      </c>
    </row>
    <row r="997" spans="1:24" ht="15.6">
      <c r="A997" s="6">
        <v>2678</v>
      </c>
      <c r="B997" s="7">
        <v>46177</v>
      </c>
      <c r="C997" s="8">
        <f>YEAR(SalesDataTable[[#This Row],[Order Date]])</f>
        <v>2026</v>
      </c>
      <c r="D997" s="9" t="str">
        <f>"Q" &amp;ROUNDUP(MONTH(SalesDataTable[[#This Row],[Order Date]]),0)</f>
        <v>Q6</v>
      </c>
      <c r="E997" s="9">
        <f>MONTH(SalesDataTable[[#This Row],[Order Date]])</f>
        <v>6</v>
      </c>
      <c r="F997" s="8" t="str">
        <f>TEXT(SalesDataTable[[#This Row],[Order Date]],"mmm")</f>
        <v>Jun</v>
      </c>
      <c r="G997" s="8" t="s">
        <v>20</v>
      </c>
      <c r="H997" s="8" t="s">
        <v>33</v>
      </c>
      <c r="I997" s="8" t="s">
        <v>8</v>
      </c>
      <c r="J997" s="8" t="s">
        <v>3</v>
      </c>
      <c r="K997" s="8" t="s">
        <v>14</v>
      </c>
      <c r="L997" s="8" t="s">
        <v>32</v>
      </c>
      <c r="M997" s="3">
        <v>12</v>
      </c>
      <c r="N997" s="10">
        <v>47.6</v>
      </c>
      <c r="O997" s="11">
        <v>0.15</v>
      </c>
      <c r="P997" s="10">
        <v>18.670000000000002</v>
      </c>
      <c r="Q997" s="10">
        <f t="shared" si="60"/>
        <v>485.52000000000004</v>
      </c>
      <c r="R997" s="10">
        <f t="shared" si="61"/>
        <v>224.04000000000002</v>
      </c>
      <c r="S997" s="10">
        <f t="shared" si="62"/>
        <v>261.48</v>
      </c>
      <c r="T997" s="2">
        <f t="shared" si="63"/>
        <v>0.53855659911023235</v>
      </c>
      <c r="U997" s="3">
        <f>YEAR(SalesDataTable[[#This Row],[Order Date]])</f>
        <v>2026</v>
      </c>
      <c r="V997" s="2" t="str">
        <f>"Q"&amp;ROUNDUP(MONTH(SalesDataTable[[#This Row],[Order Date]])/3,0)</f>
        <v>Q2</v>
      </c>
      <c r="W997" s="3">
        <f>MONTH(SalesDataTable[[#This Row],[Order Date]])</f>
        <v>6</v>
      </c>
      <c r="X997" s="2" t="str">
        <f>TEXT(SalesDataTable[[#This Row],[Order Date]],"mmm")</f>
        <v>Jun</v>
      </c>
    </row>
    <row r="998" spans="1:24" ht="15.6">
      <c r="A998" s="6">
        <v>3015</v>
      </c>
      <c r="B998" s="7">
        <v>46177</v>
      </c>
      <c r="C998" s="8">
        <f>YEAR(SalesDataTable[[#This Row],[Order Date]])</f>
        <v>2026</v>
      </c>
      <c r="D998" s="9" t="str">
        <f>"Q" &amp;ROUNDUP(MONTH(SalesDataTable[[#This Row],[Order Date]]),0)</f>
        <v>Q6</v>
      </c>
      <c r="E998" s="9">
        <f>MONTH(SalesDataTable[[#This Row],[Order Date]])</f>
        <v>6</v>
      </c>
      <c r="F998" s="8" t="str">
        <f>TEXT(SalesDataTable[[#This Row],[Order Date]],"mmm")</f>
        <v>Jun</v>
      </c>
      <c r="G998" s="8" t="s">
        <v>6</v>
      </c>
      <c r="H998" s="8" t="s">
        <v>49</v>
      </c>
      <c r="I998" s="8" t="s">
        <v>2</v>
      </c>
      <c r="J998" s="8" t="s">
        <v>3</v>
      </c>
      <c r="K998" s="8" t="s">
        <v>14</v>
      </c>
      <c r="L998" s="8" t="s">
        <v>32</v>
      </c>
      <c r="M998" s="3">
        <v>1</v>
      </c>
      <c r="N998" s="10">
        <v>45.5</v>
      </c>
      <c r="O998" s="11">
        <v>0.05</v>
      </c>
      <c r="P998" s="10">
        <v>18.89</v>
      </c>
      <c r="Q998" s="10">
        <f t="shared" si="60"/>
        <v>43.225000000000001</v>
      </c>
      <c r="R998" s="10">
        <f t="shared" si="61"/>
        <v>18.89</v>
      </c>
      <c r="S998" s="10">
        <f t="shared" si="62"/>
        <v>24.335000000000001</v>
      </c>
      <c r="T998" s="2">
        <f t="shared" si="63"/>
        <v>0.56298438403701567</v>
      </c>
      <c r="U998" s="3">
        <f>YEAR(SalesDataTable[[#This Row],[Order Date]])</f>
        <v>2026</v>
      </c>
      <c r="V998" s="2" t="str">
        <f>"Q"&amp;ROUNDUP(MONTH(SalesDataTable[[#This Row],[Order Date]])/3,0)</f>
        <v>Q2</v>
      </c>
      <c r="W998" s="3">
        <f>MONTH(SalesDataTable[[#This Row],[Order Date]])</f>
        <v>6</v>
      </c>
      <c r="X998" s="2" t="str">
        <f>TEXT(SalesDataTable[[#This Row],[Order Date]],"mmm")</f>
        <v>Jun</v>
      </c>
    </row>
    <row r="999" spans="1:24" ht="15.6">
      <c r="A999" s="6">
        <v>3243</v>
      </c>
      <c r="B999" s="7">
        <v>46177</v>
      </c>
      <c r="C999" s="8">
        <f>YEAR(SalesDataTable[[#This Row],[Order Date]])</f>
        <v>2026</v>
      </c>
      <c r="D999" s="9" t="str">
        <f>"Q" &amp;ROUNDUP(MONTH(SalesDataTable[[#This Row],[Order Date]]),0)</f>
        <v>Q6</v>
      </c>
      <c r="E999" s="9">
        <f>MONTH(SalesDataTable[[#This Row],[Order Date]])</f>
        <v>6</v>
      </c>
      <c r="F999" s="8" t="str">
        <f>TEXT(SalesDataTable[[#This Row],[Order Date]],"mmm")</f>
        <v>Jun</v>
      </c>
      <c r="G999" s="8" t="s">
        <v>11</v>
      </c>
      <c r="H999" s="8" t="s">
        <v>25</v>
      </c>
      <c r="I999" s="8" t="s">
        <v>2</v>
      </c>
      <c r="J999" s="8" t="s">
        <v>3</v>
      </c>
      <c r="K999" s="8" t="s">
        <v>34</v>
      </c>
      <c r="L999" s="8" t="s">
        <v>42</v>
      </c>
      <c r="M999" s="3">
        <v>1</v>
      </c>
      <c r="N999" s="10">
        <v>35.99</v>
      </c>
      <c r="O999" s="11">
        <v>0</v>
      </c>
      <c r="P999" s="10">
        <v>14.05</v>
      </c>
      <c r="Q999" s="10">
        <f t="shared" si="60"/>
        <v>35.99</v>
      </c>
      <c r="R999" s="10">
        <f t="shared" si="61"/>
        <v>14.05</v>
      </c>
      <c r="S999" s="10">
        <f t="shared" si="62"/>
        <v>21.94</v>
      </c>
      <c r="T999" s="2">
        <f t="shared" si="63"/>
        <v>0.60961378160600166</v>
      </c>
      <c r="U999" s="3">
        <f>YEAR(SalesDataTable[[#This Row],[Order Date]])</f>
        <v>2026</v>
      </c>
      <c r="V999" s="2" t="str">
        <f>"Q"&amp;ROUNDUP(MONTH(SalesDataTable[[#This Row],[Order Date]])/3,0)</f>
        <v>Q2</v>
      </c>
      <c r="W999" s="3">
        <f>MONTH(SalesDataTable[[#This Row],[Order Date]])</f>
        <v>6</v>
      </c>
      <c r="X999" s="2" t="str">
        <f>TEXT(SalesDataTable[[#This Row],[Order Date]],"mmm")</f>
        <v>Jun</v>
      </c>
    </row>
    <row r="1000" spans="1:24" ht="15.6">
      <c r="A1000" s="6">
        <v>3283</v>
      </c>
      <c r="B1000" s="7">
        <v>46177</v>
      </c>
      <c r="C1000" s="8">
        <f>YEAR(SalesDataTable[[#This Row],[Order Date]])</f>
        <v>2026</v>
      </c>
      <c r="D1000" s="9" t="str">
        <f>"Q" &amp;ROUNDUP(MONTH(SalesDataTable[[#This Row],[Order Date]]),0)</f>
        <v>Q6</v>
      </c>
      <c r="E1000" s="9">
        <f>MONTH(SalesDataTable[[#This Row],[Order Date]])</f>
        <v>6</v>
      </c>
      <c r="F1000" s="8" t="str">
        <f>TEXT(SalesDataTable[[#This Row],[Order Date]],"mmm")</f>
        <v>Jun</v>
      </c>
      <c r="G1000" s="8" t="s">
        <v>6</v>
      </c>
      <c r="H1000" s="8" t="s">
        <v>43</v>
      </c>
      <c r="I1000" s="8" t="s">
        <v>28</v>
      </c>
      <c r="J1000" s="8" t="s">
        <v>3</v>
      </c>
      <c r="K1000" s="8" t="s">
        <v>34</v>
      </c>
      <c r="L1000" s="8" t="s">
        <v>38</v>
      </c>
      <c r="M1000" s="3">
        <v>1</v>
      </c>
      <c r="N1000" s="10">
        <v>122.55</v>
      </c>
      <c r="O1000" s="11">
        <v>0</v>
      </c>
      <c r="P1000" s="10">
        <v>68.97</v>
      </c>
      <c r="Q1000" s="10">
        <f t="shared" si="60"/>
        <v>122.55</v>
      </c>
      <c r="R1000" s="10">
        <f t="shared" si="61"/>
        <v>68.97</v>
      </c>
      <c r="S1000" s="10">
        <f t="shared" si="62"/>
        <v>53.58</v>
      </c>
      <c r="T1000" s="2">
        <f t="shared" si="63"/>
        <v>0.43720930232558142</v>
      </c>
      <c r="U1000" s="3">
        <f>YEAR(SalesDataTable[[#This Row],[Order Date]])</f>
        <v>2026</v>
      </c>
      <c r="V1000" s="2" t="str">
        <f>"Q"&amp;ROUNDUP(MONTH(SalesDataTable[[#This Row],[Order Date]])/3,0)</f>
        <v>Q2</v>
      </c>
      <c r="W1000" s="3">
        <f>MONTH(SalesDataTable[[#This Row],[Order Date]])</f>
        <v>6</v>
      </c>
      <c r="X1000" s="2" t="str">
        <f>TEXT(SalesDataTable[[#This Row],[Order Date]],"mmm")</f>
        <v>Jun</v>
      </c>
    </row>
    <row r="1001" spans="1:24" ht="15.6">
      <c r="A1001" s="6">
        <v>3966</v>
      </c>
      <c r="B1001" s="7">
        <v>46177</v>
      </c>
      <c r="C1001" s="8">
        <f>YEAR(SalesDataTable[[#This Row],[Order Date]])</f>
        <v>2026</v>
      </c>
      <c r="D1001" s="9" t="str">
        <f>"Q" &amp;ROUNDUP(MONTH(SalesDataTable[[#This Row],[Order Date]]),0)</f>
        <v>Q6</v>
      </c>
      <c r="E1001" s="9">
        <f>MONTH(SalesDataTable[[#This Row],[Order Date]])</f>
        <v>6</v>
      </c>
      <c r="F1001" s="8" t="str">
        <f>TEXT(SalesDataTable[[#This Row],[Order Date]],"mmm")</f>
        <v>Jun</v>
      </c>
      <c r="G1001" s="8" t="s">
        <v>20</v>
      </c>
      <c r="H1001" s="8" t="s">
        <v>33</v>
      </c>
      <c r="I1001" s="8" t="s">
        <v>2</v>
      </c>
      <c r="J1001" s="8" t="s">
        <v>13</v>
      </c>
      <c r="K1001" s="8" t="s">
        <v>34</v>
      </c>
      <c r="L1001" s="8" t="s">
        <v>38</v>
      </c>
      <c r="M1001" s="3">
        <v>3</v>
      </c>
      <c r="N1001" s="10">
        <v>126.22</v>
      </c>
      <c r="O1001" s="11">
        <v>0</v>
      </c>
      <c r="P1001" s="10">
        <v>69.599999999999994</v>
      </c>
      <c r="Q1001" s="10">
        <f t="shared" si="60"/>
        <v>378.65999999999997</v>
      </c>
      <c r="R1001" s="10">
        <f t="shared" si="61"/>
        <v>208.79999999999998</v>
      </c>
      <c r="S1001" s="10">
        <f t="shared" si="62"/>
        <v>169.85999999999999</v>
      </c>
      <c r="T1001" s="2">
        <f t="shared" si="63"/>
        <v>0.4485818412295991</v>
      </c>
      <c r="U1001" s="3">
        <f>YEAR(SalesDataTable[[#This Row],[Order Date]])</f>
        <v>2026</v>
      </c>
      <c r="V1001" s="2" t="str">
        <f>"Q"&amp;ROUNDUP(MONTH(SalesDataTable[[#This Row],[Order Date]])/3,0)</f>
        <v>Q2</v>
      </c>
      <c r="W1001" s="3">
        <f>MONTH(SalesDataTable[[#This Row],[Order Date]])</f>
        <v>6</v>
      </c>
      <c r="X1001" s="2" t="str">
        <f>TEXT(SalesDataTable[[#This Row],[Order Date]],"mmm")</f>
        <v>Jun</v>
      </c>
    </row>
    <row r="1002" spans="1:24" ht="15.6">
      <c r="A1002" s="6">
        <v>1349</v>
      </c>
      <c r="B1002" s="7">
        <v>46178</v>
      </c>
      <c r="C1002" s="8">
        <f>YEAR(SalesDataTable[[#This Row],[Order Date]])</f>
        <v>2026</v>
      </c>
      <c r="D1002" s="9" t="str">
        <f>"Q" &amp;ROUNDUP(MONTH(SalesDataTable[[#This Row],[Order Date]]),0)</f>
        <v>Q6</v>
      </c>
      <c r="E1002" s="9">
        <f>MONTH(SalesDataTable[[#This Row],[Order Date]])</f>
        <v>6</v>
      </c>
      <c r="F1002" s="8" t="str">
        <f>TEXT(SalesDataTable[[#This Row],[Order Date]],"mmm")</f>
        <v>Jun</v>
      </c>
      <c r="G1002" s="8" t="s">
        <v>0</v>
      </c>
      <c r="H1002" s="8" t="s">
        <v>50</v>
      </c>
      <c r="I1002" s="8" t="s">
        <v>19</v>
      </c>
      <c r="J1002" s="8" t="s">
        <v>3</v>
      </c>
      <c r="K1002" s="8" t="s">
        <v>9</v>
      </c>
      <c r="L1002" s="8" t="s">
        <v>10</v>
      </c>
      <c r="M1002" s="3">
        <v>6</v>
      </c>
      <c r="N1002" s="10">
        <v>91.98</v>
      </c>
      <c r="O1002" s="11">
        <v>0.05</v>
      </c>
      <c r="P1002" s="10">
        <v>46.46</v>
      </c>
      <c r="Q1002" s="10">
        <f t="shared" si="60"/>
        <v>524.28599999999994</v>
      </c>
      <c r="R1002" s="10">
        <f t="shared" si="61"/>
        <v>278.76</v>
      </c>
      <c r="S1002" s="10">
        <f t="shared" si="62"/>
        <v>245.52599999999995</v>
      </c>
      <c r="T1002" s="2">
        <f t="shared" si="63"/>
        <v>0.46830546686350577</v>
      </c>
      <c r="U1002" s="3">
        <f>YEAR(SalesDataTable[[#This Row],[Order Date]])</f>
        <v>2026</v>
      </c>
      <c r="V1002" s="2" t="str">
        <f>"Q"&amp;ROUNDUP(MONTH(SalesDataTable[[#This Row],[Order Date]])/3,0)</f>
        <v>Q2</v>
      </c>
      <c r="W1002" s="3">
        <f>MONTH(SalesDataTable[[#This Row],[Order Date]])</f>
        <v>6</v>
      </c>
      <c r="X1002" s="2" t="str">
        <f>TEXT(SalesDataTable[[#This Row],[Order Date]],"mmm")</f>
        <v>Jun</v>
      </c>
    </row>
    <row r="1003" spans="1:24" ht="15.6">
      <c r="A1003" s="6">
        <v>2333</v>
      </c>
      <c r="B1003" s="7">
        <v>46178</v>
      </c>
      <c r="C1003" s="8">
        <f>YEAR(SalesDataTable[[#This Row],[Order Date]])</f>
        <v>2026</v>
      </c>
      <c r="D1003" s="9" t="str">
        <f>"Q" &amp;ROUNDUP(MONTH(SalesDataTable[[#This Row],[Order Date]]),0)</f>
        <v>Q6</v>
      </c>
      <c r="E1003" s="9">
        <f>MONTH(SalesDataTable[[#This Row],[Order Date]])</f>
        <v>6</v>
      </c>
      <c r="F1003" s="8" t="str">
        <f>TEXT(SalesDataTable[[#This Row],[Order Date]],"mmm")</f>
        <v>Jun</v>
      </c>
      <c r="G1003" s="8" t="s">
        <v>11</v>
      </c>
      <c r="H1003" s="8" t="s">
        <v>25</v>
      </c>
      <c r="I1003" s="8" t="s">
        <v>2</v>
      </c>
      <c r="J1003" s="8" t="s">
        <v>16</v>
      </c>
      <c r="K1003" s="8" t="s">
        <v>23</v>
      </c>
      <c r="L1003" s="8" t="s">
        <v>51</v>
      </c>
      <c r="M1003" s="3">
        <v>1</v>
      </c>
      <c r="N1003" s="10">
        <v>125.32</v>
      </c>
      <c r="O1003" s="11">
        <v>0</v>
      </c>
      <c r="P1003" s="10">
        <v>59.03</v>
      </c>
      <c r="Q1003" s="10">
        <f t="shared" si="60"/>
        <v>125.32</v>
      </c>
      <c r="R1003" s="10">
        <f t="shared" si="61"/>
        <v>59.03</v>
      </c>
      <c r="S1003" s="10">
        <f t="shared" si="62"/>
        <v>66.289999999999992</v>
      </c>
      <c r="T1003" s="2">
        <f t="shared" si="63"/>
        <v>0.52896584743057773</v>
      </c>
      <c r="U1003" s="3">
        <f>YEAR(SalesDataTable[[#This Row],[Order Date]])</f>
        <v>2026</v>
      </c>
      <c r="V1003" s="2" t="str">
        <f>"Q"&amp;ROUNDUP(MONTH(SalesDataTable[[#This Row],[Order Date]])/3,0)</f>
        <v>Q2</v>
      </c>
      <c r="W1003" s="3">
        <f>MONTH(SalesDataTable[[#This Row],[Order Date]])</f>
        <v>6</v>
      </c>
      <c r="X1003" s="2" t="str">
        <f>TEXT(SalesDataTable[[#This Row],[Order Date]],"mmm")</f>
        <v>Jun</v>
      </c>
    </row>
    <row r="1004" spans="1:24" ht="15.6">
      <c r="A1004" s="6">
        <v>2628</v>
      </c>
      <c r="B1004" s="7">
        <v>46178</v>
      </c>
      <c r="C1004" s="8">
        <f>YEAR(SalesDataTable[[#This Row],[Order Date]])</f>
        <v>2026</v>
      </c>
      <c r="D1004" s="9" t="str">
        <f>"Q" &amp;ROUNDUP(MONTH(SalesDataTable[[#This Row],[Order Date]]),0)</f>
        <v>Q6</v>
      </c>
      <c r="E1004" s="9">
        <f>MONTH(SalesDataTable[[#This Row],[Order Date]])</f>
        <v>6</v>
      </c>
      <c r="F1004" s="8" t="str">
        <f>TEXT(SalesDataTable[[#This Row],[Order Date]],"mmm")</f>
        <v>Jun</v>
      </c>
      <c r="G1004" s="8" t="s">
        <v>20</v>
      </c>
      <c r="H1004" s="8" t="s">
        <v>33</v>
      </c>
      <c r="I1004" s="8" t="s">
        <v>28</v>
      </c>
      <c r="J1004" s="8" t="s">
        <v>3</v>
      </c>
      <c r="K1004" s="8" t="s">
        <v>14</v>
      </c>
      <c r="L1004" s="8" t="s">
        <v>48</v>
      </c>
      <c r="M1004" s="3">
        <v>2</v>
      </c>
      <c r="N1004" s="10">
        <v>167.26</v>
      </c>
      <c r="O1004" s="11">
        <v>0</v>
      </c>
      <c r="P1004" s="10">
        <v>89.65</v>
      </c>
      <c r="Q1004" s="10">
        <f t="shared" si="60"/>
        <v>334.52</v>
      </c>
      <c r="R1004" s="10">
        <f t="shared" si="61"/>
        <v>179.3</v>
      </c>
      <c r="S1004" s="10">
        <f t="shared" si="62"/>
        <v>155.21999999999997</v>
      </c>
      <c r="T1004" s="2">
        <f t="shared" si="63"/>
        <v>0.46400813105344968</v>
      </c>
      <c r="U1004" s="3">
        <f>YEAR(SalesDataTable[[#This Row],[Order Date]])</f>
        <v>2026</v>
      </c>
      <c r="V1004" s="2" t="str">
        <f>"Q"&amp;ROUNDUP(MONTH(SalesDataTable[[#This Row],[Order Date]])/3,0)</f>
        <v>Q2</v>
      </c>
      <c r="W1004" s="3">
        <f>MONTH(SalesDataTable[[#This Row],[Order Date]])</f>
        <v>6</v>
      </c>
      <c r="X1004" s="2" t="str">
        <f>TEXT(SalesDataTable[[#This Row],[Order Date]],"mmm")</f>
        <v>Jun</v>
      </c>
    </row>
    <row r="1005" spans="1:24" ht="15.6">
      <c r="A1005" s="6">
        <v>2718</v>
      </c>
      <c r="B1005" s="7">
        <v>46178</v>
      </c>
      <c r="C1005" s="8">
        <f>YEAR(SalesDataTable[[#This Row],[Order Date]])</f>
        <v>2026</v>
      </c>
      <c r="D1005" s="9" t="str">
        <f>"Q" &amp;ROUNDUP(MONTH(SalesDataTable[[#This Row],[Order Date]]),0)</f>
        <v>Q6</v>
      </c>
      <c r="E1005" s="9">
        <f>MONTH(SalesDataTable[[#This Row],[Order Date]])</f>
        <v>6</v>
      </c>
      <c r="F1005" s="8" t="str">
        <f>TEXT(SalesDataTable[[#This Row],[Order Date]],"mmm")</f>
        <v>Jun</v>
      </c>
      <c r="G1005" s="8" t="s">
        <v>0</v>
      </c>
      <c r="H1005" s="8" t="s">
        <v>1</v>
      </c>
      <c r="I1005" s="8" t="s">
        <v>28</v>
      </c>
      <c r="J1005" s="8" t="s">
        <v>3</v>
      </c>
      <c r="K1005" s="8" t="s">
        <v>4</v>
      </c>
      <c r="L1005" s="8" t="s">
        <v>5</v>
      </c>
      <c r="M1005" s="3">
        <v>1</v>
      </c>
      <c r="N1005" s="10">
        <v>80.19</v>
      </c>
      <c r="O1005" s="11">
        <v>0</v>
      </c>
      <c r="P1005" s="10">
        <v>42.18</v>
      </c>
      <c r="Q1005" s="10">
        <f t="shared" si="60"/>
        <v>80.19</v>
      </c>
      <c r="R1005" s="10">
        <f t="shared" si="61"/>
        <v>42.18</v>
      </c>
      <c r="S1005" s="10">
        <f t="shared" si="62"/>
        <v>38.01</v>
      </c>
      <c r="T1005" s="2">
        <f t="shared" si="63"/>
        <v>0.47399925177702956</v>
      </c>
      <c r="U1005" s="3">
        <f>YEAR(SalesDataTable[[#This Row],[Order Date]])</f>
        <v>2026</v>
      </c>
      <c r="V1005" s="2" t="str">
        <f>"Q"&amp;ROUNDUP(MONTH(SalesDataTable[[#This Row],[Order Date]])/3,0)</f>
        <v>Q2</v>
      </c>
      <c r="W1005" s="3">
        <f>MONTH(SalesDataTable[[#This Row],[Order Date]])</f>
        <v>6</v>
      </c>
      <c r="X1005" s="2" t="str">
        <f>TEXT(SalesDataTable[[#This Row],[Order Date]],"mmm")</f>
        <v>Jun</v>
      </c>
    </row>
    <row r="1006" spans="1:24" ht="15.6">
      <c r="A1006" s="6">
        <v>3185</v>
      </c>
      <c r="B1006" s="7">
        <v>46178</v>
      </c>
      <c r="C1006" s="8">
        <f>YEAR(SalesDataTable[[#This Row],[Order Date]])</f>
        <v>2026</v>
      </c>
      <c r="D1006" s="9" t="str">
        <f>"Q" &amp;ROUNDUP(MONTH(SalesDataTable[[#This Row],[Order Date]]),0)</f>
        <v>Q6</v>
      </c>
      <c r="E1006" s="9">
        <f>MONTH(SalesDataTable[[#This Row],[Order Date]])</f>
        <v>6</v>
      </c>
      <c r="F1006" s="8" t="str">
        <f>TEXT(SalesDataTable[[#This Row],[Order Date]],"mmm")</f>
        <v>Jun</v>
      </c>
      <c r="G1006" s="8" t="s">
        <v>0</v>
      </c>
      <c r="H1006" s="8" t="s">
        <v>50</v>
      </c>
      <c r="I1006" s="8" t="s">
        <v>2</v>
      </c>
      <c r="J1006" s="8" t="s">
        <v>13</v>
      </c>
      <c r="K1006" s="8" t="s">
        <v>4</v>
      </c>
      <c r="L1006" s="8" t="s">
        <v>22</v>
      </c>
      <c r="M1006" s="3">
        <v>1</v>
      </c>
      <c r="N1006" s="10">
        <v>49.86</v>
      </c>
      <c r="O1006" s="11">
        <v>0</v>
      </c>
      <c r="P1006" s="10">
        <v>22.72</v>
      </c>
      <c r="Q1006" s="10">
        <f t="shared" si="60"/>
        <v>49.86</v>
      </c>
      <c r="R1006" s="10">
        <f t="shared" si="61"/>
        <v>22.72</v>
      </c>
      <c r="S1006" s="10">
        <f t="shared" si="62"/>
        <v>27.14</v>
      </c>
      <c r="T1006" s="2">
        <f t="shared" si="63"/>
        <v>0.5443241075010028</v>
      </c>
      <c r="U1006" s="3">
        <f>YEAR(SalesDataTable[[#This Row],[Order Date]])</f>
        <v>2026</v>
      </c>
      <c r="V1006" s="2" t="str">
        <f>"Q"&amp;ROUNDUP(MONTH(SalesDataTable[[#This Row],[Order Date]])/3,0)</f>
        <v>Q2</v>
      </c>
      <c r="W1006" s="3">
        <f>MONTH(SalesDataTable[[#This Row],[Order Date]])</f>
        <v>6</v>
      </c>
      <c r="X1006" s="2" t="str">
        <f>TEXT(SalesDataTable[[#This Row],[Order Date]],"mmm")</f>
        <v>Jun</v>
      </c>
    </row>
    <row r="1007" spans="1:24" ht="15.6">
      <c r="A1007" s="6">
        <v>4495</v>
      </c>
      <c r="B1007" s="7">
        <v>46178</v>
      </c>
      <c r="C1007" s="8">
        <f>YEAR(SalesDataTable[[#This Row],[Order Date]])</f>
        <v>2026</v>
      </c>
      <c r="D1007" s="9" t="str">
        <f>"Q" &amp;ROUNDUP(MONTH(SalesDataTable[[#This Row],[Order Date]]),0)</f>
        <v>Q6</v>
      </c>
      <c r="E1007" s="9">
        <f>MONTH(SalesDataTable[[#This Row],[Order Date]])</f>
        <v>6</v>
      </c>
      <c r="F1007" s="8" t="str">
        <f>TEXT(SalesDataTable[[#This Row],[Order Date]],"mmm")</f>
        <v>Jun</v>
      </c>
      <c r="G1007" s="8" t="s">
        <v>11</v>
      </c>
      <c r="H1007" s="8" t="s">
        <v>39</v>
      </c>
      <c r="I1007" s="8" t="s">
        <v>19</v>
      </c>
      <c r="J1007" s="8" t="s">
        <v>13</v>
      </c>
      <c r="K1007" s="8" t="s">
        <v>23</v>
      </c>
      <c r="L1007" s="8" t="s">
        <v>29</v>
      </c>
      <c r="M1007" s="3">
        <v>2</v>
      </c>
      <c r="N1007" s="10">
        <v>195.51</v>
      </c>
      <c r="O1007" s="11">
        <v>0</v>
      </c>
      <c r="P1007" s="10">
        <v>102.97</v>
      </c>
      <c r="Q1007" s="10">
        <f t="shared" si="60"/>
        <v>391.02</v>
      </c>
      <c r="R1007" s="10">
        <f t="shared" si="61"/>
        <v>205.94</v>
      </c>
      <c r="S1007" s="10">
        <f t="shared" si="62"/>
        <v>185.07999999999998</v>
      </c>
      <c r="T1007" s="2">
        <f t="shared" si="63"/>
        <v>0.47332617257429288</v>
      </c>
      <c r="U1007" s="3">
        <f>YEAR(SalesDataTable[[#This Row],[Order Date]])</f>
        <v>2026</v>
      </c>
      <c r="V1007" s="2" t="str">
        <f>"Q"&amp;ROUNDUP(MONTH(SalesDataTable[[#This Row],[Order Date]])/3,0)</f>
        <v>Q2</v>
      </c>
      <c r="W1007" s="3">
        <f>MONTH(SalesDataTable[[#This Row],[Order Date]])</f>
        <v>6</v>
      </c>
      <c r="X1007" s="2" t="str">
        <f>TEXT(SalesDataTable[[#This Row],[Order Date]],"mmm")</f>
        <v>Jun</v>
      </c>
    </row>
    <row r="1008" spans="1:24" ht="15.6">
      <c r="A1008" s="6">
        <v>815</v>
      </c>
      <c r="B1008" s="7">
        <v>46179</v>
      </c>
      <c r="C1008" s="8">
        <f>YEAR(SalesDataTable[[#This Row],[Order Date]])</f>
        <v>2026</v>
      </c>
      <c r="D1008" s="9" t="str">
        <f>"Q" &amp;ROUNDUP(MONTH(SalesDataTable[[#This Row],[Order Date]]),0)</f>
        <v>Q6</v>
      </c>
      <c r="E1008" s="9">
        <f>MONTH(SalesDataTable[[#This Row],[Order Date]])</f>
        <v>6</v>
      </c>
      <c r="F1008" s="8" t="str">
        <f>TEXT(SalesDataTable[[#This Row],[Order Date]],"mmm")</f>
        <v>Jun</v>
      </c>
      <c r="G1008" s="8" t="s">
        <v>0</v>
      </c>
      <c r="H1008" s="8" t="s">
        <v>1</v>
      </c>
      <c r="I1008" s="8" t="s">
        <v>19</v>
      </c>
      <c r="J1008" s="8" t="s">
        <v>13</v>
      </c>
      <c r="K1008" s="8" t="s">
        <v>34</v>
      </c>
      <c r="L1008" s="8" t="s">
        <v>35</v>
      </c>
      <c r="M1008" s="3">
        <v>1</v>
      </c>
      <c r="N1008" s="10">
        <v>39.61</v>
      </c>
      <c r="O1008" s="11">
        <v>0</v>
      </c>
      <c r="P1008" s="10">
        <v>14.75</v>
      </c>
      <c r="Q1008" s="10">
        <f t="shared" si="60"/>
        <v>39.61</v>
      </c>
      <c r="R1008" s="10">
        <f t="shared" si="61"/>
        <v>14.75</v>
      </c>
      <c r="S1008" s="10">
        <f t="shared" si="62"/>
        <v>24.86</v>
      </c>
      <c r="T1008" s="2">
        <f t="shared" si="63"/>
        <v>0.62761928805857103</v>
      </c>
      <c r="U1008" s="3">
        <f>YEAR(SalesDataTable[[#This Row],[Order Date]])</f>
        <v>2026</v>
      </c>
      <c r="V1008" s="2" t="str">
        <f>"Q"&amp;ROUNDUP(MONTH(SalesDataTable[[#This Row],[Order Date]])/3,0)</f>
        <v>Q2</v>
      </c>
      <c r="W1008" s="3">
        <f>MONTH(SalesDataTable[[#This Row],[Order Date]])</f>
        <v>6</v>
      </c>
      <c r="X1008" s="2" t="str">
        <f>TEXT(SalesDataTable[[#This Row],[Order Date]],"mmm")</f>
        <v>Jun</v>
      </c>
    </row>
    <row r="1009" spans="1:24" ht="15.6">
      <c r="A1009" s="6">
        <v>1140</v>
      </c>
      <c r="B1009" s="7">
        <v>46179</v>
      </c>
      <c r="C1009" s="8">
        <f>YEAR(SalesDataTable[[#This Row],[Order Date]])</f>
        <v>2026</v>
      </c>
      <c r="D1009" s="9" t="str">
        <f>"Q" &amp;ROUNDUP(MONTH(SalesDataTable[[#This Row],[Order Date]]),0)</f>
        <v>Q6</v>
      </c>
      <c r="E1009" s="9">
        <f>MONTH(SalesDataTable[[#This Row],[Order Date]])</f>
        <v>6</v>
      </c>
      <c r="F1009" s="8" t="str">
        <f>TEXT(SalesDataTable[[#This Row],[Order Date]],"mmm")</f>
        <v>Jun</v>
      </c>
      <c r="G1009" s="8" t="s">
        <v>6</v>
      </c>
      <c r="H1009" s="8" t="s">
        <v>7</v>
      </c>
      <c r="I1009" s="8" t="s">
        <v>19</v>
      </c>
      <c r="J1009" s="8" t="s">
        <v>3</v>
      </c>
      <c r="K1009" s="8" t="s">
        <v>9</v>
      </c>
      <c r="L1009" s="8" t="s">
        <v>46</v>
      </c>
      <c r="M1009" s="3">
        <v>1</v>
      </c>
      <c r="N1009" s="10">
        <v>70.86</v>
      </c>
      <c r="O1009" s="11">
        <v>0</v>
      </c>
      <c r="P1009" s="10">
        <v>31.47</v>
      </c>
      <c r="Q1009" s="10">
        <f t="shared" si="60"/>
        <v>70.86</v>
      </c>
      <c r="R1009" s="10">
        <f t="shared" si="61"/>
        <v>31.47</v>
      </c>
      <c r="S1009" s="10">
        <f t="shared" si="62"/>
        <v>39.39</v>
      </c>
      <c r="T1009" s="2">
        <f t="shared" si="63"/>
        <v>0.55588484335309063</v>
      </c>
      <c r="U1009" s="3">
        <f>YEAR(SalesDataTable[[#This Row],[Order Date]])</f>
        <v>2026</v>
      </c>
      <c r="V1009" s="2" t="str">
        <f>"Q"&amp;ROUNDUP(MONTH(SalesDataTable[[#This Row],[Order Date]])/3,0)</f>
        <v>Q2</v>
      </c>
      <c r="W1009" s="3">
        <f>MONTH(SalesDataTable[[#This Row],[Order Date]])</f>
        <v>6</v>
      </c>
      <c r="X1009" s="2" t="str">
        <f>TEXT(SalesDataTable[[#This Row],[Order Date]],"mmm")</f>
        <v>Jun</v>
      </c>
    </row>
    <row r="1010" spans="1:24" ht="15.6">
      <c r="A1010" s="6">
        <v>1544</v>
      </c>
      <c r="B1010" s="7">
        <v>46179</v>
      </c>
      <c r="C1010" s="8">
        <f>YEAR(SalesDataTable[[#This Row],[Order Date]])</f>
        <v>2026</v>
      </c>
      <c r="D1010" s="9" t="str">
        <f>"Q" &amp;ROUNDUP(MONTH(SalesDataTable[[#This Row],[Order Date]]),0)</f>
        <v>Q6</v>
      </c>
      <c r="E1010" s="9">
        <f>MONTH(SalesDataTable[[#This Row],[Order Date]])</f>
        <v>6</v>
      </c>
      <c r="F1010" s="8" t="str">
        <f>TEXT(SalesDataTable[[#This Row],[Order Date]],"mmm")</f>
        <v>Jun</v>
      </c>
      <c r="G1010" s="8" t="s">
        <v>20</v>
      </c>
      <c r="H1010" s="8" t="s">
        <v>31</v>
      </c>
      <c r="I1010" s="8" t="s">
        <v>8</v>
      </c>
      <c r="J1010" s="8" t="s">
        <v>3</v>
      </c>
      <c r="K1010" s="8" t="s">
        <v>34</v>
      </c>
      <c r="L1010" s="8" t="s">
        <v>35</v>
      </c>
      <c r="M1010" s="3">
        <v>8</v>
      </c>
      <c r="N1010" s="10">
        <v>40.46</v>
      </c>
      <c r="O1010" s="11">
        <v>0.2</v>
      </c>
      <c r="P1010" s="10">
        <v>14.7</v>
      </c>
      <c r="Q1010" s="10">
        <f t="shared" si="60"/>
        <v>258.94400000000002</v>
      </c>
      <c r="R1010" s="10">
        <f t="shared" si="61"/>
        <v>117.6</v>
      </c>
      <c r="S1010" s="10">
        <f t="shared" si="62"/>
        <v>141.34400000000002</v>
      </c>
      <c r="T1010" s="2">
        <f t="shared" si="63"/>
        <v>0.54584775086505199</v>
      </c>
      <c r="U1010" s="3">
        <f>YEAR(SalesDataTable[[#This Row],[Order Date]])</f>
        <v>2026</v>
      </c>
      <c r="V1010" s="2" t="str">
        <f>"Q"&amp;ROUNDUP(MONTH(SalesDataTable[[#This Row],[Order Date]])/3,0)</f>
        <v>Q2</v>
      </c>
      <c r="W1010" s="3">
        <f>MONTH(SalesDataTable[[#This Row],[Order Date]])</f>
        <v>6</v>
      </c>
      <c r="X1010" s="2" t="str">
        <f>TEXT(SalesDataTable[[#This Row],[Order Date]],"mmm")</f>
        <v>Jun</v>
      </c>
    </row>
    <row r="1011" spans="1:24" ht="15.6">
      <c r="A1011" s="6">
        <v>2420</v>
      </c>
      <c r="B1011" s="7">
        <v>46179</v>
      </c>
      <c r="C1011" s="8">
        <f>YEAR(SalesDataTable[[#This Row],[Order Date]])</f>
        <v>2026</v>
      </c>
      <c r="D1011" s="9" t="str">
        <f>"Q" &amp;ROUNDUP(MONTH(SalesDataTable[[#This Row],[Order Date]]),0)</f>
        <v>Q6</v>
      </c>
      <c r="E1011" s="9">
        <f>MONTH(SalesDataTable[[#This Row],[Order Date]])</f>
        <v>6</v>
      </c>
      <c r="F1011" s="8" t="str">
        <f>TEXT(SalesDataTable[[#This Row],[Order Date]],"mmm")</f>
        <v>Jun</v>
      </c>
      <c r="G1011" s="8" t="s">
        <v>11</v>
      </c>
      <c r="H1011" s="8" t="s">
        <v>25</v>
      </c>
      <c r="I1011" s="8" t="s">
        <v>2</v>
      </c>
      <c r="J1011" s="8" t="s">
        <v>13</v>
      </c>
      <c r="K1011" s="8" t="s">
        <v>14</v>
      </c>
      <c r="L1011" s="8" t="s">
        <v>44</v>
      </c>
      <c r="M1011" s="3">
        <v>1</v>
      </c>
      <c r="N1011" s="10">
        <v>131.79</v>
      </c>
      <c r="O1011" s="11">
        <v>0</v>
      </c>
      <c r="P1011" s="10">
        <v>68.22</v>
      </c>
      <c r="Q1011" s="10">
        <f t="shared" si="60"/>
        <v>131.79</v>
      </c>
      <c r="R1011" s="10">
        <f t="shared" si="61"/>
        <v>68.22</v>
      </c>
      <c r="S1011" s="10">
        <f t="shared" si="62"/>
        <v>63.569999999999993</v>
      </c>
      <c r="T1011" s="2">
        <f t="shared" si="63"/>
        <v>0.48235829729114499</v>
      </c>
      <c r="U1011" s="3">
        <f>YEAR(SalesDataTable[[#This Row],[Order Date]])</f>
        <v>2026</v>
      </c>
      <c r="V1011" s="2" t="str">
        <f>"Q"&amp;ROUNDUP(MONTH(SalesDataTable[[#This Row],[Order Date]])/3,0)</f>
        <v>Q2</v>
      </c>
      <c r="W1011" s="3">
        <f>MONTH(SalesDataTable[[#This Row],[Order Date]])</f>
        <v>6</v>
      </c>
      <c r="X1011" s="2" t="str">
        <f>TEXT(SalesDataTable[[#This Row],[Order Date]],"mmm")</f>
        <v>Jun</v>
      </c>
    </row>
    <row r="1012" spans="1:24" ht="15.6">
      <c r="A1012" s="6">
        <v>2805</v>
      </c>
      <c r="B1012" s="7">
        <v>46179</v>
      </c>
      <c r="C1012" s="8">
        <f>YEAR(SalesDataTable[[#This Row],[Order Date]])</f>
        <v>2026</v>
      </c>
      <c r="D1012" s="9" t="str">
        <f>"Q" &amp;ROUNDUP(MONTH(SalesDataTable[[#This Row],[Order Date]]),0)</f>
        <v>Q6</v>
      </c>
      <c r="E1012" s="9">
        <f>MONTH(SalesDataTable[[#This Row],[Order Date]])</f>
        <v>6</v>
      </c>
      <c r="F1012" s="8" t="str">
        <f>TEXT(SalesDataTable[[#This Row],[Order Date]],"mmm")</f>
        <v>Jun</v>
      </c>
      <c r="G1012" s="8" t="s">
        <v>11</v>
      </c>
      <c r="H1012" s="8" t="s">
        <v>39</v>
      </c>
      <c r="I1012" s="8" t="s">
        <v>8</v>
      </c>
      <c r="J1012" s="8" t="s">
        <v>3</v>
      </c>
      <c r="K1012" s="8" t="s">
        <v>23</v>
      </c>
      <c r="L1012" s="8" t="s">
        <v>24</v>
      </c>
      <c r="M1012" s="3">
        <v>12</v>
      </c>
      <c r="N1012" s="10">
        <v>338.45</v>
      </c>
      <c r="O1012" s="11">
        <v>0.1</v>
      </c>
      <c r="P1012" s="10">
        <v>196.78</v>
      </c>
      <c r="Q1012" s="10">
        <f t="shared" si="60"/>
        <v>3655.2599999999998</v>
      </c>
      <c r="R1012" s="10">
        <f t="shared" si="61"/>
        <v>2361.36</v>
      </c>
      <c r="S1012" s="10">
        <f t="shared" si="62"/>
        <v>1293.8999999999996</v>
      </c>
      <c r="T1012" s="2">
        <f t="shared" si="63"/>
        <v>0.35398302719915947</v>
      </c>
      <c r="U1012" s="3">
        <f>YEAR(SalesDataTable[[#This Row],[Order Date]])</f>
        <v>2026</v>
      </c>
      <c r="V1012" s="2" t="str">
        <f>"Q"&amp;ROUNDUP(MONTH(SalesDataTable[[#This Row],[Order Date]])/3,0)</f>
        <v>Q2</v>
      </c>
      <c r="W1012" s="3">
        <f>MONTH(SalesDataTable[[#This Row],[Order Date]])</f>
        <v>6</v>
      </c>
      <c r="X1012" s="2" t="str">
        <f>TEXT(SalesDataTable[[#This Row],[Order Date]],"mmm")</f>
        <v>Jun</v>
      </c>
    </row>
    <row r="1013" spans="1:24" ht="15.6">
      <c r="A1013" s="6">
        <v>3160</v>
      </c>
      <c r="B1013" s="7">
        <v>46179</v>
      </c>
      <c r="C1013" s="8">
        <f>YEAR(SalesDataTable[[#This Row],[Order Date]])</f>
        <v>2026</v>
      </c>
      <c r="D1013" s="9" t="str">
        <f>"Q" &amp;ROUNDUP(MONTH(SalesDataTable[[#This Row],[Order Date]]),0)</f>
        <v>Q6</v>
      </c>
      <c r="E1013" s="9">
        <f>MONTH(SalesDataTable[[#This Row],[Order Date]])</f>
        <v>6</v>
      </c>
      <c r="F1013" s="8" t="str">
        <f>TEXT(SalesDataTable[[#This Row],[Order Date]],"mmm")</f>
        <v>Jun</v>
      </c>
      <c r="G1013" s="8" t="s">
        <v>11</v>
      </c>
      <c r="H1013" s="8" t="s">
        <v>18</v>
      </c>
      <c r="I1013" s="8" t="s">
        <v>19</v>
      </c>
      <c r="J1013" s="8" t="s">
        <v>3</v>
      </c>
      <c r="K1013" s="8" t="s">
        <v>34</v>
      </c>
      <c r="L1013" s="8" t="s">
        <v>35</v>
      </c>
      <c r="M1013" s="3">
        <v>2</v>
      </c>
      <c r="N1013" s="10">
        <v>40.99</v>
      </c>
      <c r="O1013" s="11">
        <v>0</v>
      </c>
      <c r="P1013" s="10">
        <v>14.53</v>
      </c>
      <c r="Q1013" s="10">
        <f t="shared" si="60"/>
        <v>81.98</v>
      </c>
      <c r="R1013" s="10">
        <f t="shared" si="61"/>
        <v>29.06</v>
      </c>
      <c r="S1013" s="10">
        <f t="shared" si="62"/>
        <v>52.92</v>
      </c>
      <c r="T1013" s="2">
        <f t="shared" si="63"/>
        <v>0.64552329836545497</v>
      </c>
      <c r="U1013" s="3">
        <f>YEAR(SalesDataTable[[#This Row],[Order Date]])</f>
        <v>2026</v>
      </c>
      <c r="V1013" s="2" t="str">
        <f>"Q"&amp;ROUNDUP(MONTH(SalesDataTable[[#This Row],[Order Date]])/3,0)</f>
        <v>Q2</v>
      </c>
      <c r="W1013" s="3">
        <f>MONTH(SalesDataTable[[#This Row],[Order Date]])</f>
        <v>6</v>
      </c>
      <c r="X1013" s="2" t="str">
        <f>TEXT(SalesDataTable[[#This Row],[Order Date]],"mmm")</f>
        <v>Jun</v>
      </c>
    </row>
    <row r="1014" spans="1:24" ht="15.6">
      <c r="A1014" s="6">
        <v>3278</v>
      </c>
      <c r="B1014" s="7">
        <v>46179</v>
      </c>
      <c r="C1014" s="8">
        <f>YEAR(SalesDataTable[[#This Row],[Order Date]])</f>
        <v>2026</v>
      </c>
      <c r="D1014" s="9" t="str">
        <f>"Q" &amp;ROUNDUP(MONTH(SalesDataTable[[#This Row],[Order Date]]),0)</f>
        <v>Q6</v>
      </c>
      <c r="E1014" s="9">
        <f>MONTH(SalesDataTable[[#This Row],[Order Date]])</f>
        <v>6</v>
      </c>
      <c r="F1014" s="8" t="str">
        <f>TEXT(SalesDataTable[[#This Row],[Order Date]],"mmm")</f>
        <v>Jun</v>
      </c>
      <c r="G1014" s="8" t="s">
        <v>6</v>
      </c>
      <c r="H1014" s="8" t="s">
        <v>43</v>
      </c>
      <c r="I1014" s="8" t="s">
        <v>19</v>
      </c>
      <c r="J1014" s="8" t="s">
        <v>3</v>
      </c>
      <c r="K1014" s="8" t="s">
        <v>4</v>
      </c>
      <c r="L1014" s="8" t="s">
        <v>30</v>
      </c>
      <c r="M1014" s="3">
        <v>1</v>
      </c>
      <c r="N1014" s="10">
        <v>101.85</v>
      </c>
      <c r="O1014" s="11">
        <v>0</v>
      </c>
      <c r="P1014" s="10">
        <v>51.59</v>
      </c>
      <c r="Q1014" s="10">
        <f t="shared" si="60"/>
        <v>101.85</v>
      </c>
      <c r="R1014" s="10">
        <f t="shared" si="61"/>
        <v>51.59</v>
      </c>
      <c r="S1014" s="10">
        <f t="shared" si="62"/>
        <v>50.259999999999991</v>
      </c>
      <c r="T1014" s="2">
        <f t="shared" si="63"/>
        <v>0.49347079037800679</v>
      </c>
      <c r="U1014" s="3">
        <f>YEAR(SalesDataTable[[#This Row],[Order Date]])</f>
        <v>2026</v>
      </c>
      <c r="V1014" s="2" t="str">
        <f>"Q"&amp;ROUNDUP(MONTH(SalesDataTable[[#This Row],[Order Date]])/3,0)</f>
        <v>Q2</v>
      </c>
      <c r="W1014" s="3">
        <f>MONTH(SalesDataTable[[#This Row],[Order Date]])</f>
        <v>6</v>
      </c>
      <c r="X1014" s="2" t="str">
        <f>TEXT(SalesDataTable[[#This Row],[Order Date]],"mmm")</f>
        <v>Jun</v>
      </c>
    </row>
    <row r="1015" spans="1:24" ht="15.6">
      <c r="A1015" s="6">
        <v>3555</v>
      </c>
      <c r="B1015" s="7">
        <v>46179</v>
      </c>
      <c r="C1015" s="8">
        <f>YEAR(SalesDataTable[[#This Row],[Order Date]])</f>
        <v>2026</v>
      </c>
      <c r="D1015" s="9" t="str">
        <f>"Q" &amp;ROUNDUP(MONTH(SalesDataTable[[#This Row],[Order Date]]),0)</f>
        <v>Q6</v>
      </c>
      <c r="E1015" s="9">
        <f>MONTH(SalesDataTable[[#This Row],[Order Date]])</f>
        <v>6</v>
      </c>
      <c r="F1015" s="8" t="str">
        <f>TEXT(SalesDataTable[[#This Row],[Order Date]],"mmm")</f>
        <v>Jun</v>
      </c>
      <c r="G1015" s="8" t="s">
        <v>11</v>
      </c>
      <c r="H1015" s="8" t="s">
        <v>12</v>
      </c>
      <c r="I1015" s="8" t="s">
        <v>8</v>
      </c>
      <c r="J1015" s="8" t="s">
        <v>16</v>
      </c>
      <c r="K1015" s="8" t="s">
        <v>23</v>
      </c>
      <c r="L1015" s="8" t="s">
        <v>24</v>
      </c>
      <c r="M1015" s="3">
        <v>4</v>
      </c>
      <c r="N1015" s="10">
        <v>346.14</v>
      </c>
      <c r="O1015" s="11">
        <v>0.05</v>
      </c>
      <c r="P1015" s="10">
        <v>198.97</v>
      </c>
      <c r="Q1015" s="10">
        <f t="shared" si="60"/>
        <v>1315.3319999999999</v>
      </c>
      <c r="R1015" s="10">
        <f t="shared" si="61"/>
        <v>795.88</v>
      </c>
      <c r="S1015" s="10">
        <f t="shared" si="62"/>
        <v>519.45199999999988</v>
      </c>
      <c r="T1015" s="2">
        <f t="shared" si="63"/>
        <v>0.39492082607280893</v>
      </c>
      <c r="U1015" s="3">
        <f>YEAR(SalesDataTable[[#This Row],[Order Date]])</f>
        <v>2026</v>
      </c>
      <c r="V1015" s="2" t="str">
        <f>"Q"&amp;ROUNDUP(MONTH(SalesDataTable[[#This Row],[Order Date]])/3,0)</f>
        <v>Q2</v>
      </c>
      <c r="W1015" s="3">
        <f>MONTH(SalesDataTable[[#This Row],[Order Date]])</f>
        <v>6</v>
      </c>
      <c r="X1015" s="2" t="str">
        <f>TEXT(SalesDataTable[[#This Row],[Order Date]],"mmm")</f>
        <v>Jun</v>
      </c>
    </row>
    <row r="1016" spans="1:24" ht="15.6">
      <c r="A1016" s="6">
        <v>3702</v>
      </c>
      <c r="B1016" s="7">
        <v>46179</v>
      </c>
      <c r="C1016" s="8">
        <f>YEAR(SalesDataTable[[#This Row],[Order Date]])</f>
        <v>2026</v>
      </c>
      <c r="D1016" s="9" t="str">
        <f>"Q" &amp;ROUNDUP(MONTH(SalesDataTable[[#This Row],[Order Date]]),0)</f>
        <v>Q6</v>
      </c>
      <c r="E1016" s="9">
        <f>MONTH(SalesDataTable[[#This Row],[Order Date]])</f>
        <v>6</v>
      </c>
      <c r="F1016" s="8" t="str">
        <f>TEXT(SalesDataTable[[#This Row],[Order Date]],"mmm")</f>
        <v>Jun</v>
      </c>
      <c r="G1016" s="8" t="s">
        <v>0</v>
      </c>
      <c r="H1016" s="8" t="s">
        <v>36</v>
      </c>
      <c r="I1016" s="8" t="s">
        <v>19</v>
      </c>
      <c r="J1016" s="8" t="s">
        <v>16</v>
      </c>
      <c r="K1016" s="8" t="s">
        <v>4</v>
      </c>
      <c r="L1016" s="8" t="s">
        <v>5</v>
      </c>
      <c r="M1016" s="3">
        <v>2</v>
      </c>
      <c r="N1016" s="10">
        <v>83.28</v>
      </c>
      <c r="O1016" s="11">
        <v>0</v>
      </c>
      <c r="P1016" s="10">
        <v>43.56</v>
      </c>
      <c r="Q1016" s="10">
        <f t="shared" si="60"/>
        <v>166.56</v>
      </c>
      <c r="R1016" s="10">
        <f t="shared" si="61"/>
        <v>87.12</v>
      </c>
      <c r="S1016" s="10">
        <f t="shared" si="62"/>
        <v>79.44</v>
      </c>
      <c r="T1016" s="2">
        <f t="shared" si="63"/>
        <v>0.47694524495677232</v>
      </c>
      <c r="U1016" s="3">
        <f>YEAR(SalesDataTable[[#This Row],[Order Date]])</f>
        <v>2026</v>
      </c>
      <c r="V1016" s="2" t="str">
        <f>"Q"&amp;ROUNDUP(MONTH(SalesDataTable[[#This Row],[Order Date]])/3,0)</f>
        <v>Q2</v>
      </c>
      <c r="W1016" s="3">
        <f>MONTH(SalesDataTable[[#This Row],[Order Date]])</f>
        <v>6</v>
      </c>
      <c r="X1016" s="2" t="str">
        <f>TEXT(SalesDataTable[[#This Row],[Order Date]],"mmm")</f>
        <v>Jun</v>
      </c>
    </row>
    <row r="1017" spans="1:24" ht="15.6">
      <c r="A1017" s="6">
        <v>4349</v>
      </c>
      <c r="B1017" s="7">
        <v>46179</v>
      </c>
      <c r="C1017" s="8">
        <f>YEAR(SalesDataTable[[#This Row],[Order Date]])</f>
        <v>2026</v>
      </c>
      <c r="D1017" s="9" t="str">
        <f>"Q" &amp;ROUNDUP(MONTH(SalesDataTable[[#This Row],[Order Date]]),0)</f>
        <v>Q6</v>
      </c>
      <c r="E1017" s="9">
        <f>MONTH(SalesDataTable[[#This Row],[Order Date]])</f>
        <v>6</v>
      </c>
      <c r="F1017" s="8" t="str">
        <f>TEXT(SalesDataTable[[#This Row],[Order Date]],"mmm")</f>
        <v>Jun</v>
      </c>
      <c r="G1017" s="8" t="s">
        <v>20</v>
      </c>
      <c r="H1017" s="8" t="s">
        <v>31</v>
      </c>
      <c r="I1017" s="8" t="s">
        <v>19</v>
      </c>
      <c r="J1017" s="8" t="s">
        <v>16</v>
      </c>
      <c r="K1017" s="8" t="s">
        <v>4</v>
      </c>
      <c r="L1017" s="8" t="s">
        <v>5</v>
      </c>
      <c r="M1017" s="3">
        <v>1</v>
      </c>
      <c r="N1017" s="10">
        <v>80.349999999999994</v>
      </c>
      <c r="O1017" s="11">
        <v>0.15</v>
      </c>
      <c r="P1017" s="10">
        <v>43.51</v>
      </c>
      <c r="Q1017" s="10">
        <f t="shared" si="60"/>
        <v>68.297499999999999</v>
      </c>
      <c r="R1017" s="10">
        <f t="shared" si="61"/>
        <v>43.51</v>
      </c>
      <c r="S1017" s="10">
        <f t="shared" si="62"/>
        <v>24.787500000000001</v>
      </c>
      <c r="T1017" s="2">
        <f t="shared" si="63"/>
        <v>0.3629342216040119</v>
      </c>
      <c r="U1017" s="3">
        <f>YEAR(SalesDataTable[[#This Row],[Order Date]])</f>
        <v>2026</v>
      </c>
      <c r="V1017" s="2" t="str">
        <f>"Q"&amp;ROUNDUP(MONTH(SalesDataTable[[#This Row],[Order Date]])/3,0)</f>
        <v>Q2</v>
      </c>
      <c r="W1017" s="3">
        <f>MONTH(SalesDataTable[[#This Row],[Order Date]])</f>
        <v>6</v>
      </c>
      <c r="X1017" s="2" t="str">
        <f>TEXT(SalesDataTable[[#This Row],[Order Date]],"mmm")</f>
        <v>Jun</v>
      </c>
    </row>
    <row r="1018" spans="1:24" ht="15.6">
      <c r="A1018" s="6">
        <v>4989</v>
      </c>
      <c r="B1018" s="7">
        <v>46179</v>
      </c>
      <c r="C1018" s="8">
        <f>YEAR(SalesDataTable[[#This Row],[Order Date]])</f>
        <v>2026</v>
      </c>
      <c r="D1018" s="9" t="str">
        <f>"Q" &amp;ROUNDUP(MONTH(SalesDataTable[[#This Row],[Order Date]]),0)</f>
        <v>Q6</v>
      </c>
      <c r="E1018" s="9">
        <f>MONTH(SalesDataTable[[#This Row],[Order Date]])</f>
        <v>6</v>
      </c>
      <c r="F1018" s="8" t="str">
        <f>TEXT(SalesDataTable[[#This Row],[Order Date]],"mmm")</f>
        <v>Jun</v>
      </c>
      <c r="G1018" s="8" t="s">
        <v>6</v>
      </c>
      <c r="H1018" s="8" t="s">
        <v>7</v>
      </c>
      <c r="I1018" s="8" t="s">
        <v>2</v>
      </c>
      <c r="J1018" s="8" t="s">
        <v>3</v>
      </c>
      <c r="K1018" s="8" t="s">
        <v>4</v>
      </c>
      <c r="L1018" s="8" t="s">
        <v>26</v>
      </c>
      <c r="M1018" s="3">
        <v>1</v>
      </c>
      <c r="N1018" s="10">
        <v>40.86</v>
      </c>
      <c r="O1018" s="11">
        <v>0.05</v>
      </c>
      <c r="P1018" s="10">
        <v>16.899999999999999</v>
      </c>
      <c r="Q1018" s="10">
        <f t="shared" si="60"/>
        <v>38.817</v>
      </c>
      <c r="R1018" s="10">
        <f t="shared" si="61"/>
        <v>16.899999999999999</v>
      </c>
      <c r="S1018" s="10">
        <f t="shared" si="62"/>
        <v>21.917000000000002</v>
      </c>
      <c r="T1018" s="2">
        <f t="shared" si="63"/>
        <v>0.564623747327202</v>
      </c>
      <c r="U1018" s="3">
        <f>YEAR(SalesDataTable[[#This Row],[Order Date]])</f>
        <v>2026</v>
      </c>
      <c r="V1018" s="2" t="str">
        <f>"Q"&amp;ROUNDUP(MONTH(SalesDataTable[[#This Row],[Order Date]])/3,0)</f>
        <v>Q2</v>
      </c>
      <c r="W1018" s="3">
        <f>MONTH(SalesDataTable[[#This Row],[Order Date]])</f>
        <v>6</v>
      </c>
      <c r="X1018" s="2" t="str">
        <f>TEXT(SalesDataTable[[#This Row],[Order Date]],"mmm")</f>
        <v>Jun</v>
      </c>
    </row>
    <row r="1019" spans="1:24" ht="15.6">
      <c r="A1019" s="6">
        <v>713</v>
      </c>
      <c r="B1019" s="7">
        <v>46180</v>
      </c>
      <c r="C1019" s="8">
        <f>YEAR(SalesDataTable[[#This Row],[Order Date]])</f>
        <v>2026</v>
      </c>
      <c r="D1019" s="9" t="str">
        <f>"Q" &amp;ROUNDUP(MONTH(SalesDataTable[[#This Row],[Order Date]]),0)</f>
        <v>Q6</v>
      </c>
      <c r="E1019" s="9">
        <f>MONTH(SalesDataTable[[#This Row],[Order Date]])</f>
        <v>6</v>
      </c>
      <c r="F1019" s="8" t="str">
        <f>TEXT(SalesDataTable[[#This Row],[Order Date]],"mmm")</f>
        <v>Jun</v>
      </c>
      <c r="G1019" s="8" t="s">
        <v>6</v>
      </c>
      <c r="H1019" s="8" t="s">
        <v>27</v>
      </c>
      <c r="I1019" s="8" t="s">
        <v>19</v>
      </c>
      <c r="J1019" s="8" t="s">
        <v>3</v>
      </c>
      <c r="K1019" s="8" t="s">
        <v>14</v>
      </c>
      <c r="L1019" s="8" t="s">
        <v>15</v>
      </c>
      <c r="M1019" s="3">
        <v>4</v>
      </c>
      <c r="N1019" s="10">
        <v>36.299999999999997</v>
      </c>
      <c r="O1019" s="11">
        <v>0.05</v>
      </c>
      <c r="P1019" s="10">
        <v>13.16</v>
      </c>
      <c r="Q1019" s="10">
        <f t="shared" si="60"/>
        <v>137.93999999999997</v>
      </c>
      <c r="R1019" s="10">
        <f t="shared" si="61"/>
        <v>52.64</v>
      </c>
      <c r="S1019" s="10">
        <f t="shared" si="62"/>
        <v>85.299999999999969</v>
      </c>
      <c r="T1019" s="2">
        <f t="shared" si="63"/>
        <v>0.61838480498767567</v>
      </c>
      <c r="U1019" s="3">
        <f>YEAR(SalesDataTable[[#This Row],[Order Date]])</f>
        <v>2026</v>
      </c>
      <c r="V1019" s="2" t="str">
        <f>"Q"&amp;ROUNDUP(MONTH(SalesDataTable[[#This Row],[Order Date]])/3,0)</f>
        <v>Q2</v>
      </c>
      <c r="W1019" s="3">
        <f>MONTH(SalesDataTable[[#This Row],[Order Date]])</f>
        <v>6</v>
      </c>
      <c r="X1019" s="2" t="str">
        <f>TEXT(SalesDataTable[[#This Row],[Order Date]],"mmm")</f>
        <v>Jun</v>
      </c>
    </row>
    <row r="1020" spans="1:24" ht="15.6">
      <c r="A1020" s="6">
        <v>3355</v>
      </c>
      <c r="B1020" s="7">
        <v>46180</v>
      </c>
      <c r="C1020" s="8">
        <f>YEAR(SalesDataTable[[#This Row],[Order Date]])</f>
        <v>2026</v>
      </c>
      <c r="D1020" s="9" t="str">
        <f>"Q" &amp;ROUNDUP(MONTH(SalesDataTable[[#This Row],[Order Date]]),0)</f>
        <v>Q6</v>
      </c>
      <c r="E1020" s="9">
        <f>MONTH(SalesDataTable[[#This Row],[Order Date]])</f>
        <v>6</v>
      </c>
      <c r="F1020" s="8" t="str">
        <f>TEXT(SalesDataTable[[#This Row],[Order Date]],"mmm")</f>
        <v>Jun</v>
      </c>
      <c r="G1020" s="8" t="s">
        <v>0</v>
      </c>
      <c r="H1020" s="8" t="s">
        <v>50</v>
      </c>
      <c r="I1020" s="8" t="s">
        <v>8</v>
      </c>
      <c r="J1020" s="8" t="s">
        <v>13</v>
      </c>
      <c r="K1020" s="8" t="s">
        <v>23</v>
      </c>
      <c r="L1020" s="8" t="s">
        <v>24</v>
      </c>
      <c r="M1020" s="3">
        <v>10</v>
      </c>
      <c r="N1020" s="10">
        <v>338.26</v>
      </c>
      <c r="O1020" s="11">
        <v>0.05</v>
      </c>
      <c r="P1020" s="10">
        <v>197.42</v>
      </c>
      <c r="Q1020" s="10">
        <f t="shared" si="60"/>
        <v>3213.47</v>
      </c>
      <c r="R1020" s="10">
        <f t="shared" si="61"/>
        <v>1974.1999999999998</v>
      </c>
      <c r="S1020" s="10">
        <f t="shared" si="62"/>
        <v>1239.27</v>
      </c>
      <c r="T1020" s="2">
        <f t="shared" si="63"/>
        <v>0.38564853569505864</v>
      </c>
      <c r="U1020" s="3">
        <f>YEAR(SalesDataTable[[#This Row],[Order Date]])</f>
        <v>2026</v>
      </c>
      <c r="V1020" s="2" t="str">
        <f>"Q"&amp;ROUNDUP(MONTH(SalesDataTable[[#This Row],[Order Date]])/3,0)</f>
        <v>Q2</v>
      </c>
      <c r="W1020" s="3">
        <f>MONTH(SalesDataTable[[#This Row],[Order Date]])</f>
        <v>6</v>
      </c>
      <c r="X1020" s="2" t="str">
        <f>TEXT(SalesDataTable[[#This Row],[Order Date]],"mmm")</f>
        <v>Jun</v>
      </c>
    </row>
    <row r="1021" spans="1:24" ht="15.6">
      <c r="A1021" s="6">
        <v>3879</v>
      </c>
      <c r="B1021" s="7">
        <v>46180</v>
      </c>
      <c r="C1021" s="8">
        <f>YEAR(SalesDataTable[[#This Row],[Order Date]])</f>
        <v>2026</v>
      </c>
      <c r="D1021" s="9" t="str">
        <f>"Q" &amp;ROUNDUP(MONTH(SalesDataTable[[#This Row],[Order Date]]),0)</f>
        <v>Q6</v>
      </c>
      <c r="E1021" s="9">
        <f>MONTH(SalesDataTable[[#This Row],[Order Date]])</f>
        <v>6</v>
      </c>
      <c r="F1021" s="8" t="str">
        <f>TEXT(SalesDataTable[[#This Row],[Order Date]],"mmm")</f>
        <v>Jun</v>
      </c>
      <c r="G1021" s="8" t="s">
        <v>0</v>
      </c>
      <c r="H1021" s="8" t="s">
        <v>36</v>
      </c>
      <c r="I1021" s="8" t="s">
        <v>28</v>
      </c>
      <c r="J1021" s="8" t="s">
        <v>3</v>
      </c>
      <c r="K1021" s="8" t="s">
        <v>4</v>
      </c>
      <c r="L1021" s="8" t="s">
        <v>26</v>
      </c>
      <c r="M1021" s="3">
        <v>2</v>
      </c>
      <c r="N1021" s="10">
        <v>41.25</v>
      </c>
      <c r="O1021" s="11">
        <v>0</v>
      </c>
      <c r="P1021" s="10">
        <v>17.13</v>
      </c>
      <c r="Q1021" s="10">
        <f t="shared" si="60"/>
        <v>82.5</v>
      </c>
      <c r="R1021" s="10">
        <f t="shared" si="61"/>
        <v>34.26</v>
      </c>
      <c r="S1021" s="10">
        <f t="shared" si="62"/>
        <v>48.24</v>
      </c>
      <c r="T1021" s="2">
        <f t="shared" si="63"/>
        <v>0.58472727272727276</v>
      </c>
      <c r="U1021" s="3">
        <f>YEAR(SalesDataTable[[#This Row],[Order Date]])</f>
        <v>2026</v>
      </c>
      <c r="V1021" s="2" t="str">
        <f>"Q"&amp;ROUNDUP(MONTH(SalesDataTable[[#This Row],[Order Date]])/3,0)</f>
        <v>Q2</v>
      </c>
      <c r="W1021" s="3">
        <f>MONTH(SalesDataTable[[#This Row],[Order Date]])</f>
        <v>6</v>
      </c>
      <c r="X1021" s="2" t="str">
        <f>TEXT(SalesDataTable[[#This Row],[Order Date]],"mmm")</f>
        <v>Jun</v>
      </c>
    </row>
    <row r="1022" spans="1:24" ht="15.6">
      <c r="A1022" s="6">
        <v>3989</v>
      </c>
      <c r="B1022" s="7">
        <v>46180</v>
      </c>
      <c r="C1022" s="8">
        <f>YEAR(SalesDataTable[[#This Row],[Order Date]])</f>
        <v>2026</v>
      </c>
      <c r="D1022" s="9" t="str">
        <f>"Q" &amp;ROUNDUP(MONTH(SalesDataTable[[#This Row],[Order Date]]),0)</f>
        <v>Q6</v>
      </c>
      <c r="E1022" s="9">
        <f>MONTH(SalesDataTable[[#This Row],[Order Date]])</f>
        <v>6</v>
      </c>
      <c r="F1022" s="8" t="str">
        <f>TEXT(SalesDataTable[[#This Row],[Order Date]],"mmm")</f>
        <v>Jun</v>
      </c>
      <c r="G1022" s="8" t="s">
        <v>6</v>
      </c>
      <c r="H1022" s="8" t="s">
        <v>43</v>
      </c>
      <c r="I1022" s="8" t="s">
        <v>2</v>
      </c>
      <c r="J1022" s="8" t="s">
        <v>3</v>
      </c>
      <c r="K1022" s="8" t="s">
        <v>9</v>
      </c>
      <c r="L1022" s="8" t="s">
        <v>10</v>
      </c>
      <c r="M1022" s="3">
        <v>2</v>
      </c>
      <c r="N1022" s="10">
        <v>92</v>
      </c>
      <c r="O1022" s="11">
        <v>0</v>
      </c>
      <c r="P1022" s="10">
        <v>44.27</v>
      </c>
      <c r="Q1022" s="10">
        <f t="shared" si="60"/>
        <v>184</v>
      </c>
      <c r="R1022" s="10">
        <f t="shared" si="61"/>
        <v>88.54</v>
      </c>
      <c r="S1022" s="10">
        <f t="shared" si="62"/>
        <v>95.46</v>
      </c>
      <c r="T1022" s="2">
        <f t="shared" si="63"/>
        <v>0.51880434782608698</v>
      </c>
      <c r="U1022" s="3">
        <f>YEAR(SalesDataTable[[#This Row],[Order Date]])</f>
        <v>2026</v>
      </c>
      <c r="V1022" s="2" t="str">
        <f>"Q"&amp;ROUNDUP(MONTH(SalesDataTable[[#This Row],[Order Date]])/3,0)</f>
        <v>Q2</v>
      </c>
      <c r="W1022" s="3">
        <f>MONTH(SalesDataTable[[#This Row],[Order Date]])</f>
        <v>6</v>
      </c>
      <c r="X1022" s="2" t="str">
        <f>TEXT(SalesDataTable[[#This Row],[Order Date]],"mmm")</f>
        <v>Jun</v>
      </c>
    </row>
    <row r="1023" spans="1:24" ht="15.6">
      <c r="A1023" s="6">
        <v>4193</v>
      </c>
      <c r="B1023" s="7">
        <v>46180</v>
      </c>
      <c r="C1023" s="8">
        <f>YEAR(SalesDataTable[[#This Row],[Order Date]])</f>
        <v>2026</v>
      </c>
      <c r="D1023" s="9" t="str">
        <f>"Q" &amp;ROUNDUP(MONTH(SalesDataTable[[#This Row],[Order Date]]),0)</f>
        <v>Q6</v>
      </c>
      <c r="E1023" s="9">
        <f>MONTH(SalesDataTable[[#This Row],[Order Date]])</f>
        <v>6</v>
      </c>
      <c r="F1023" s="8" t="str">
        <f>TEXT(SalesDataTable[[#This Row],[Order Date]],"mmm")</f>
        <v>Jun</v>
      </c>
      <c r="G1023" s="8" t="s">
        <v>6</v>
      </c>
      <c r="H1023" s="8" t="s">
        <v>27</v>
      </c>
      <c r="I1023" s="8" t="s">
        <v>2</v>
      </c>
      <c r="J1023" s="8" t="s">
        <v>13</v>
      </c>
      <c r="K1023" s="8" t="s">
        <v>23</v>
      </c>
      <c r="L1023" s="8" t="s">
        <v>40</v>
      </c>
      <c r="M1023" s="3">
        <v>1</v>
      </c>
      <c r="N1023" s="10">
        <v>80.89</v>
      </c>
      <c r="O1023" s="11">
        <v>0.1</v>
      </c>
      <c r="P1023" s="10">
        <v>40.32</v>
      </c>
      <c r="Q1023" s="10">
        <f t="shared" si="60"/>
        <v>72.801000000000002</v>
      </c>
      <c r="R1023" s="10">
        <f t="shared" si="61"/>
        <v>40.32</v>
      </c>
      <c r="S1023" s="10">
        <f t="shared" si="62"/>
        <v>32.481000000000002</v>
      </c>
      <c r="T1023" s="2">
        <f t="shared" si="63"/>
        <v>0.44616145382618372</v>
      </c>
      <c r="U1023" s="3">
        <f>YEAR(SalesDataTable[[#This Row],[Order Date]])</f>
        <v>2026</v>
      </c>
      <c r="V1023" s="2" t="str">
        <f>"Q"&amp;ROUNDUP(MONTH(SalesDataTable[[#This Row],[Order Date]])/3,0)</f>
        <v>Q2</v>
      </c>
      <c r="W1023" s="3">
        <f>MONTH(SalesDataTable[[#This Row],[Order Date]])</f>
        <v>6</v>
      </c>
      <c r="X1023" s="2" t="str">
        <f>TEXT(SalesDataTable[[#This Row],[Order Date]],"mmm")</f>
        <v>Jun</v>
      </c>
    </row>
    <row r="1024" spans="1:24" ht="15.6">
      <c r="A1024" s="6">
        <v>4413</v>
      </c>
      <c r="B1024" s="7">
        <v>46180</v>
      </c>
      <c r="C1024" s="8">
        <f>YEAR(SalesDataTable[[#This Row],[Order Date]])</f>
        <v>2026</v>
      </c>
      <c r="D1024" s="9" t="str">
        <f>"Q" &amp;ROUNDUP(MONTH(SalesDataTable[[#This Row],[Order Date]]),0)</f>
        <v>Q6</v>
      </c>
      <c r="E1024" s="9">
        <f>MONTH(SalesDataTable[[#This Row],[Order Date]])</f>
        <v>6</v>
      </c>
      <c r="F1024" s="8" t="str">
        <f>TEXT(SalesDataTable[[#This Row],[Order Date]],"mmm")</f>
        <v>Jun</v>
      </c>
      <c r="G1024" s="8" t="s">
        <v>0</v>
      </c>
      <c r="H1024" s="8" t="s">
        <v>1</v>
      </c>
      <c r="I1024" s="8" t="s">
        <v>19</v>
      </c>
      <c r="J1024" s="8" t="s">
        <v>13</v>
      </c>
      <c r="K1024" s="8" t="s">
        <v>23</v>
      </c>
      <c r="L1024" s="8" t="s">
        <v>29</v>
      </c>
      <c r="M1024" s="3">
        <v>1</v>
      </c>
      <c r="N1024" s="10">
        <v>194.73</v>
      </c>
      <c r="O1024" s="11">
        <v>0</v>
      </c>
      <c r="P1024" s="10">
        <v>101.91</v>
      </c>
      <c r="Q1024" s="10">
        <f t="shared" si="60"/>
        <v>194.73</v>
      </c>
      <c r="R1024" s="10">
        <f t="shared" si="61"/>
        <v>101.91</v>
      </c>
      <c r="S1024" s="10">
        <f t="shared" si="62"/>
        <v>92.82</v>
      </c>
      <c r="T1024" s="2">
        <f t="shared" si="63"/>
        <v>0.47665999075643195</v>
      </c>
      <c r="U1024" s="3">
        <f>YEAR(SalesDataTable[[#This Row],[Order Date]])</f>
        <v>2026</v>
      </c>
      <c r="V1024" s="2" t="str">
        <f>"Q"&amp;ROUNDUP(MONTH(SalesDataTable[[#This Row],[Order Date]])/3,0)</f>
        <v>Q2</v>
      </c>
      <c r="W1024" s="3">
        <f>MONTH(SalesDataTable[[#This Row],[Order Date]])</f>
        <v>6</v>
      </c>
      <c r="X1024" s="2" t="str">
        <f>TEXT(SalesDataTable[[#This Row],[Order Date]],"mmm")</f>
        <v>Jun</v>
      </c>
    </row>
    <row r="1025" spans="1:24" ht="15.6">
      <c r="A1025" s="6">
        <v>4598</v>
      </c>
      <c r="B1025" s="7">
        <v>46180</v>
      </c>
      <c r="C1025" s="8">
        <f>YEAR(SalesDataTable[[#This Row],[Order Date]])</f>
        <v>2026</v>
      </c>
      <c r="D1025" s="9" t="str">
        <f>"Q" &amp;ROUNDUP(MONTH(SalesDataTable[[#This Row],[Order Date]]),0)</f>
        <v>Q6</v>
      </c>
      <c r="E1025" s="9">
        <f>MONTH(SalesDataTable[[#This Row],[Order Date]])</f>
        <v>6</v>
      </c>
      <c r="F1025" s="8" t="str">
        <f>TEXT(SalesDataTable[[#This Row],[Order Date]],"mmm")</f>
        <v>Jun</v>
      </c>
      <c r="G1025" s="8" t="s">
        <v>20</v>
      </c>
      <c r="H1025" s="8" t="s">
        <v>21</v>
      </c>
      <c r="I1025" s="8" t="s">
        <v>8</v>
      </c>
      <c r="J1025" s="8" t="s">
        <v>16</v>
      </c>
      <c r="K1025" s="8" t="s">
        <v>9</v>
      </c>
      <c r="L1025" s="8" t="s">
        <v>10</v>
      </c>
      <c r="M1025" s="3">
        <v>5</v>
      </c>
      <c r="N1025" s="10">
        <v>93.82</v>
      </c>
      <c r="O1025" s="11">
        <v>0.15</v>
      </c>
      <c r="P1025" s="10">
        <v>46.06</v>
      </c>
      <c r="Q1025" s="10">
        <f t="shared" si="60"/>
        <v>398.73499999999996</v>
      </c>
      <c r="R1025" s="10">
        <f t="shared" si="61"/>
        <v>230.3</v>
      </c>
      <c r="S1025" s="10">
        <f t="shared" si="62"/>
        <v>168.43499999999995</v>
      </c>
      <c r="T1025" s="2">
        <f t="shared" si="63"/>
        <v>0.4224234140469233</v>
      </c>
      <c r="U1025" s="3">
        <f>YEAR(SalesDataTable[[#This Row],[Order Date]])</f>
        <v>2026</v>
      </c>
      <c r="V1025" s="2" t="str">
        <f>"Q"&amp;ROUNDUP(MONTH(SalesDataTable[[#This Row],[Order Date]])/3,0)</f>
        <v>Q2</v>
      </c>
      <c r="W1025" s="3">
        <f>MONTH(SalesDataTable[[#This Row],[Order Date]])</f>
        <v>6</v>
      </c>
      <c r="X1025" s="2" t="str">
        <f>TEXT(SalesDataTable[[#This Row],[Order Date]],"mmm")</f>
        <v>Jun</v>
      </c>
    </row>
    <row r="1026" spans="1:24" ht="15.6">
      <c r="A1026" s="6">
        <v>72</v>
      </c>
      <c r="B1026" s="7">
        <v>46181</v>
      </c>
      <c r="C1026" s="8">
        <f>YEAR(SalesDataTable[[#This Row],[Order Date]])</f>
        <v>2026</v>
      </c>
      <c r="D1026" s="9" t="str">
        <f>"Q" &amp;ROUNDUP(MONTH(SalesDataTable[[#This Row],[Order Date]]),0)</f>
        <v>Q6</v>
      </c>
      <c r="E1026" s="9">
        <f>MONTH(SalesDataTable[[#This Row],[Order Date]])</f>
        <v>6</v>
      </c>
      <c r="F1026" s="8" t="str">
        <f>TEXT(SalesDataTable[[#This Row],[Order Date]],"mmm")</f>
        <v>Jun</v>
      </c>
      <c r="G1026" s="8" t="s">
        <v>11</v>
      </c>
      <c r="H1026" s="8" t="s">
        <v>39</v>
      </c>
      <c r="I1026" s="8" t="s">
        <v>19</v>
      </c>
      <c r="J1026" s="8" t="s">
        <v>13</v>
      </c>
      <c r="K1026" s="8" t="s">
        <v>9</v>
      </c>
      <c r="L1026" s="8" t="s">
        <v>17</v>
      </c>
      <c r="M1026" s="3">
        <v>3</v>
      </c>
      <c r="N1026" s="10">
        <v>142.53</v>
      </c>
      <c r="O1026" s="11">
        <v>0</v>
      </c>
      <c r="P1026" s="10">
        <v>80.67</v>
      </c>
      <c r="Q1026" s="10">
        <f t="shared" ref="Q1026:Q1089" si="64">M1026*N1026*(1-O1026)</f>
        <v>427.59000000000003</v>
      </c>
      <c r="R1026" s="10">
        <f t="shared" ref="R1026:R1089" si="65">M1026*P1026</f>
        <v>242.01</v>
      </c>
      <c r="S1026" s="10">
        <f t="shared" ref="S1026:S1089" si="66">Q1026-R1026</f>
        <v>185.58000000000004</v>
      </c>
      <c r="T1026" s="2">
        <f t="shared" ref="T1026:T1089" si="67">IFERROR(S1026/Q1026,0)</f>
        <v>0.43401389181225014</v>
      </c>
      <c r="U1026" s="3">
        <f>YEAR(SalesDataTable[[#This Row],[Order Date]])</f>
        <v>2026</v>
      </c>
      <c r="V1026" s="2" t="str">
        <f>"Q"&amp;ROUNDUP(MONTH(SalesDataTable[[#This Row],[Order Date]])/3,0)</f>
        <v>Q2</v>
      </c>
      <c r="W1026" s="3">
        <f>MONTH(SalesDataTable[[#This Row],[Order Date]])</f>
        <v>6</v>
      </c>
      <c r="X1026" s="2" t="str">
        <f>TEXT(SalesDataTable[[#This Row],[Order Date]],"mmm")</f>
        <v>Jun</v>
      </c>
    </row>
    <row r="1027" spans="1:24" ht="15.6">
      <c r="A1027" s="6">
        <v>176</v>
      </c>
      <c r="B1027" s="7">
        <v>46181</v>
      </c>
      <c r="C1027" s="8">
        <f>YEAR(SalesDataTable[[#This Row],[Order Date]])</f>
        <v>2026</v>
      </c>
      <c r="D1027" s="9" t="str">
        <f>"Q" &amp;ROUNDUP(MONTH(SalesDataTable[[#This Row],[Order Date]]),0)</f>
        <v>Q6</v>
      </c>
      <c r="E1027" s="9">
        <f>MONTH(SalesDataTable[[#This Row],[Order Date]])</f>
        <v>6</v>
      </c>
      <c r="F1027" s="8" t="str">
        <f>TEXT(SalesDataTable[[#This Row],[Order Date]],"mmm")</f>
        <v>Jun</v>
      </c>
      <c r="G1027" s="8" t="s">
        <v>6</v>
      </c>
      <c r="H1027" s="8" t="s">
        <v>49</v>
      </c>
      <c r="I1027" s="8" t="s">
        <v>2</v>
      </c>
      <c r="J1027" s="8" t="s">
        <v>3</v>
      </c>
      <c r="K1027" s="8" t="s">
        <v>23</v>
      </c>
      <c r="L1027" s="8" t="s">
        <v>29</v>
      </c>
      <c r="M1027" s="3">
        <v>1</v>
      </c>
      <c r="N1027" s="10">
        <v>196.33</v>
      </c>
      <c r="O1027" s="11">
        <v>0</v>
      </c>
      <c r="P1027" s="10">
        <v>103.27</v>
      </c>
      <c r="Q1027" s="10">
        <f t="shared" si="64"/>
        <v>196.33</v>
      </c>
      <c r="R1027" s="10">
        <f t="shared" si="65"/>
        <v>103.27</v>
      </c>
      <c r="S1027" s="10">
        <f t="shared" si="66"/>
        <v>93.060000000000016</v>
      </c>
      <c r="T1027" s="2">
        <f t="shared" si="67"/>
        <v>0.47399786074466466</v>
      </c>
      <c r="U1027" s="3">
        <f>YEAR(SalesDataTable[[#This Row],[Order Date]])</f>
        <v>2026</v>
      </c>
      <c r="V1027" s="2" t="str">
        <f>"Q"&amp;ROUNDUP(MONTH(SalesDataTable[[#This Row],[Order Date]])/3,0)</f>
        <v>Q2</v>
      </c>
      <c r="W1027" s="3">
        <f>MONTH(SalesDataTable[[#This Row],[Order Date]])</f>
        <v>6</v>
      </c>
      <c r="X1027" s="2" t="str">
        <f>TEXT(SalesDataTable[[#This Row],[Order Date]],"mmm")</f>
        <v>Jun</v>
      </c>
    </row>
    <row r="1028" spans="1:24" ht="15.6">
      <c r="A1028" s="6">
        <v>205</v>
      </c>
      <c r="B1028" s="7">
        <v>46181</v>
      </c>
      <c r="C1028" s="8">
        <f>YEAR(SalesDataTable[[#This Row],[Order Date]])</f>
        <v>2026</v>
      </c>
      <c r="D1028" s="9" t="str">
        <f>"Q" &amp;ROUNDUP(MONTH(SalesDataTable[[#This Row],[Order Date]]),0)</f>
        <v>Q6</v>
      </c>
      <c r="E1028" s="9">
        <f>MONTH(SalesDataTable[[#This Row],[Order Date]])</f>
        <v>6</v>
      </c>
      <c r="F1028" s="8" t="str">
        <f>TEXT(SalesDataTable[[#This Row],[Order Date]],"mmm")</f>
        <v>Jun</v>
      </c>
      <c r="G1028" s="8" t="s">
        <v>20</v>
      </c>
      <c r="H1028" s="8" t="s">
        <v>31</v>
      </c>
      <c r="I1028" s="8" t="s">
        <v>2</v>
      </c>
      <c r="J1028" s="8" t="s">
        <v>13</v>
      </c>
      <c r="K1028" s="8" t="s">
        <v>4</v>
      </c>
      <c r="L1028" s="8" t="s">
        <v>26</v>
      </c>
      <c r="M1028" s="3">
        <v>2</v>
      </c>
      <c r="N1028" s="10">
        <v>41.05</v>
      </c>
      <c r="O1028" s="11">
        <v>0</v>
      </c>
      <c r="P1028" s="10">
        <v>16.690000000000001</v>
      </c>
      <c r="Q1028" s="10">
        <f t="shared" si="64"/>
        <v>82.1</v>
      </c>
      <c r="R1028" s="10">
        <f t="shared" si="65"/>
        <v>33.380000000000003</v>
      </c>
      <c r="S1028" s="10">
        <f t="shared" si="66"/>
        <v>48.719999999999992</v>
      </c>
      <c r="T1028" s="2">
        <f t="shared" si="67"/>
        <v>0.59342265529841653</v>
      </c>
      <c r="U1028" s="3">
        <f>YEAR(SalesDataTable[[#This Row],[Order Date]])</f>
        <v>2026</v>
      </c>
      <c r="V1028" s="2" t="str">
        <f>"Q"&amp;ROUNDUP(MONTH(SalesDataTable[[#This Row],[Order Date]])/3,0)</f>
        <v>Q2</v>
      </c>
      <c r="W1028" s="3">
        <f>MONTH(SalesDataTable[[#This Row],[Order Date]])</f>
        <v>6</v>
      </c>
      <c r="X1028" s="2" t="str">
        <f>TEXT(SalesDataTable[[#This Row],[Order Date]],"mmm")</f>
        <v>Jun</v>
      </c>
    </row>
    <row r="1029" spans="1:24" ht="15.6">
      <c r="A1029" s="6">
        <v>896</v>
      </c>
      <c r="B1029" s="7">
        <v>46181</v>
      </c>
      <c r="C1029" s="8">
        <f>YEAR(SalesDataTable[[#This Row],[Order Date]])</f>
        <v>2026</v>
      </c>
      <c r="D1029" s="9" t="str">
        <f>"Q" &amp;ROUNDUP(MONTH(SalesDataTable[[#This Row],[Order Date]]),0)</f>
        <v>Q6</v>
      </c>
      <c r="E1029" s="9">
        <f>MONTH(SalesDataTable[[#This Row],[Order Date]])</f>
        <v>6</v>
      </c>
      <c r="F1029" s="8" t="str">
        <f>TEXT(SalesDataTable[[#This Row],[Order Date]],"mmm")</f>
        <v>Jun</v>
      </c>
      <c r="G1029" s="8" t="s">
        <v>20</v>
      </c>
      <c r="H1029" s="8" t="s">
        <v>33</v>
      </c>
      <c r="I1029" s="8" t="s">
        <v>2</v>
      </c>
      <c r="J1029" s="8" t="s">
        <v>13</v>
      </c>
      <c r="K1029" s="8" t="s">
        <v>34</v>
      </c>
      <c r="L1029" s="8" t="s">
        <v>38</v>
      </c>
      <c r="M1029" s="3">
        <v>1</v>
      </c>
      <c r="N1029" s="10">
        <v>123.09</v>
      </c>
      <c r="O1029" s="11">
        <v>0</v>
      </c>
      <c r="P1029" s="10">
        <v>68.03</v>
      </c>
      <c r="Q1029" s="10">
        <f t="shared" si="64"/>
        <v>123.09</v>
      </c>
      <c r="R1029" s="10">
        <f t="shared" si="65"/>
        <v>68.03</v>
      </c>
      <c r="S1029" s="10">
        <f t="shared" si="66"/>
        <v>55.06</v>
      </c>
      <c r="T1029" s="2">
        <f t="shared" si="67"/>
        <v>0.44731497278414167</v>
      </c>
      <c r="U1029" s="3">
        <f>YEAR(SalesDataTable[[#This Row],[Order Date]])</f>
        <v>2026</v>
      </c>
      <c r="V1029" s="2" t="str">
        <f>"Q"&amp;ROUNDUP(MONTH(SalesDataTable[[#This Row],[Order Date]])/3,0)</f>
        <v>Q2</v>
      </c>
      <c r="W1029" s="3">
        <f>MONTH(SalesDataTable[[#This Row],[Order Date]])</f>
        <v>6</v>
      </c>
      <c r="X1029" s="2" t="str">
        <f>TEXT(SalesDataTable[[#This Row],[Order Date]],"mmm")</f>
        <v>Jun</v>
      </c>
    </row>
    <row r="1030" spans="1:24" ht="15.6">
      <c r="A1030" s="6">
        <v>1697</v>
      </c>
      <c r="B1030" s="7">
        <v>46181</v>
      </c>
      <c r="C1030" s="8">
        <f>YEAR(SalesDataTable[[#This Row],[Order Date]])</f>
        <v>2026</v>
      </c>
      <c r="D1030" s="9" t="str">
        <f>"Q" &amp;ROUNDUP(MONTH(SalesDataTable[[#This Row],[Order Date]]),0)</f>
        <v>Q6</v>
      </c>
      <c r="E1030" s="9">
        <f>MONTH(SalesDataTable[[#This Row],[Order Date]])</f>
        <v>6</v>
      </c>
      <c r="F1030" s="8" t="str">
        <f>TEXT(SalesDataTable[[#This Row],[Order Date]],"mmm")</f>
        <v>Jun</v>
      </c>
      <c r="G1030" s="8" t="s">
        <v>6</v>
      </c>
      <c r="H1030" s="8" t="s">
        <v>43</v>
      </c>
      <c r="I1030" s="8" t="s">
        <v>2</v>
      </c>
      <c r="J1030" s="8" t="s">
        <v>16</v>
      </c>
      <c r="K1030" s="8" t="s">
        <v>9</v>
      </c>
      <c r="L1030" s="8" t="s">
        <v>17</v>
      </c>
      <c r="M1030" s="3">
        <v>2</v>
      </c>
      <c r="N1030" s="10">
        <v>141.09</v>
      </c>
      <c r="O1030" s="11">
        <v>0</v>
      </c>
      <c r="P1030" s="10">
        <v>81.69</v>
      </c>
      <c r="Q1030" s="10">
        <f t="shared" si="64"/>
        <v>282.18</v>
      </c>
      <c r="R1030" s="10">
        <f t="shared" si="65"/>
        <v>163.38</v>
      </c>
      <c r="S1030" s="10">
        <f t="shared" si="66"/>
        <v>118.80000000000001</v>
      </c>
      <c r="T1030" s="2">
        <f t="shared" si="67"/>
        <v>0.42100786731873274</v>
      </c>
      <c r="U1030" s="3">
        <f>YEAR(SalesDataTable[[#This Row],[Order Date]])</f>
        <v>2026</v>
      </c>
      <c r="V1030" s="2" t="str">
        <f>"Q"&amp;ROUNDUP(MONTH(SalesDataTable[[#This Row],[Order Date]])/3,0)</f>
        <v>Q2</v>
      </c>
      <c r="W1030" s="3">
        <f>MONTH(SalesDataTable[[#This Row],[Order Date]])</f>
        <v>6</v>
      </c>
      <c r="X1030" s="2" t="str">
        <f>TEXT(SalesDataTable[[#This Row],[Order Date]],"mmm")</f>
        <v>Jun</v>
      </c>
    </row>
    <row r="1031" spans="1:24" ht="15.6">
      <c r="A1031" s="6">
        <v>2159</v>
      </c>
      <c r="B1031" s="7">
        <v>46181</v>
      </c>
      <c r="C1031" s="8">
        <f>YEAR(SalesDataTable[[#This Row],[Order Date]])</f>
        <v>2026</v>
      </c>
      <c r="D1031" s="9" t="str">
        <f>"Q" &amp;ROUNDUP(MONTH(SalesDataTable[[#This Row],[Order Date]]),0)</f>
        <v>Q6</v>
      </c>
      <c r="E1031" s="9">
        <f>MONTH(SalesDataTable[[#This Row],[Order Date]])</f>
        <v>6</v>
      </c>
      <c r="F1031" s="8" t="str">
        <f>TEXT(SalesDataTable[[#This Row],[Order Date]],"mmm")</f>
        <v>Jun</v>
      </c>
      <c r="G1031" s="8" t="s">
        <v>11</v>
      </c>
      <c r="H1031" s="8" t="s">
        <v>39</v>
      </c>
      <c r="I1031" s="8" t="s">
        <v>19</v>
      </c>
      <c r="J1031" s="8" t="s">
        <v>13</v>
      </c>
      <c r="K1031" s="8" t="s">
        <v>9</v>
      </c>
      <c r="L1031" s="8" t="s">
        <v>37</v>
      </c>
      <c r="M1031" s="3">
        <v>1</v>
      </c>
      <c r="N1031" s="10">
        <v>157.04</v>
      </c>
      <c r="O1031" s="11">
        <v>0</v>
      </c>
      <c r="P1031" s="10">
        <v>77.540000000000006</v>
      </c>
      <c r="Q1031" s="10">
        <f t="shared" si="64"/>
        <v>157.04</v>
      </c>
      <c r="R1031" s="10">
        <f t="shared" si="65"/>
        <v>77.540000000000006</v>
      </c>
      <c r="S1031" s="10">
        <f t="shared" si="66"/>
        <v>79.499999999999986</v>
      </c>
      <c r="T1031" s="2">
        <f t="shared" si="67"/>
        <v>0.5062404482934284</v>
      </c>
      <c r="U1031" s="3">
        <f>YEAR(SalesDataTable[[#This Row],[Order Date]])</f>
        <v>2026</v>
      </c>
      <c r="V1031" s="2" t="str">
        <f>"Q"&amp;ROUNDUP(MONTH(SalesDataTable[[#This Row],[Order Date]])/3,0)</f>
        <v>Q2</v>
      </c>
      <c r="W1031" s="3">
        <f>MONTH(SalesDataTable[[#This Row],[Order Date]])</f>
        <v>6</v>
      </c>
      <c r="X1031" s="2" t="str">
        <f>TEXT(SalesDataTable[[#This Row],[Order Date]],"mmm")</f>
        <v>Jun</v>
      </c>
    </row>
    <row r="1032" spans="1:24" ht="15.6">
      <c r="A1032" s="6">
        <v>2772</v>
      </c>
      <c r="B1032" s="7">
        <v>46181</v>
      </c>
      <c r="C1032" s="8">
        <f>YEAR(SalesDataTable[[#This Row],[Order Date]])</f>
        <v>2026</v>
      </c>
      <c r="D1032" s="9" t="str">
        <f>"Q" &amp;ROUNDUP(MONTH(SalesDataTable[[#This Row],[Order Date]]),0)</f>
        <v>Q6</v>
      </c>
      <c r="E1032" s="9">
        <f>MONTH(SalesDataTable[[#This Row],[Order Date]])</f>
        <v>6</v>
      </c>
      <c r="F1032" s="8" t="str">
        <f>TEXT(SalesDataTable[[#This Row],[Order Date]],"mmm")</f>
        <v>Jun</v>
      </c>
      <c r="G1032" s="8" t="s">
        <v>20</v>
      </c>
      <c r="H1032" s="8" t="s">
        <v>31</v>
      </c>
      <c r="I1032" s="8" t="s">
        <v>19</v>
      </c>
      <c r="J1032" s="8" t="s">
        <v>13</v>
      </c>
      <c r="K1032" s="8" t="s">
        <v>14</v>
      </c>
      <c r="L1032" s="8" t="s">
        <v>44</v>
      </c>
      <c r="M1032" s="3">
        <v>6</v>
      </c>
      <c r="N1032" s="10">
        <v>136.46</v>
      </c>
      <c r="O1032" s="11">
        <v>0</v>
      </c>
      <c r="P1032" s="10">
        <v>68.61</v>
      </c>
      <c r="Q1032" s="10">
        <f t="shared" si="64"/>
        <v>818.76</v>
      </c>
      <c r="R1032" s="10">
        <f t="shared" si="65"/>
        <v>411.65999999999997</v>
      </c>
      <c r="S1032" s="10">
        <f t="shared" si="66"/>
        <v>407.1</v>
      </c>
      <c r="T1032" s="2">
        <f t="shared" si="67"/>
        <v>0.49721530118716112</v>
      </c>
      <c r="U1032" s="3">
        <f>YEAR(SalesDataTable[[#This Row],[Order Date]])</f>
        <v>2026</v>
      </c>
      <c r="V1032" s="2" t="str">
        <f>"Q"&amp;ROUNDUP(MONTH(SalesDataTable[[#This Row],[Order Date]])/3,0)</f>
        <v>Q2</v>
      </c>
      <c r="W1032" s="3">
        <f>MONTH(SalesDataTable[[#This Row],[Order Date]])</f>
        <v>6</v>
      </c>
      <c r="X1032" s="2" t="str">
        <f>TEXT(SalesDataTable[[#This Row],[Order Date]],"mmm")</f>
        <v>Jun</v>
      </c>
    </row>
    <row r="1033" spans="1:24" ht="15.6">
      <c r="A1033" s="6">
        <v>3091</v>
      </c>
      <c r="B1033" s="7">
        <v>46181</v>
      </c>
      <c r="C1033" s="8">
        <f>YEAR(SalesDataTable[[#This Row],[Order Date]])</f>
        <v>2026</v>
      </c>
      <c r="D1033" s="9" t="str">
        <f>"Q" &amp;ROUNDUP(MONTH(SalesDataTable[[#This Row],[Order Date]]),0)</f>
        <v>Q6</v>
      </c>
      <c r="E1033" s="9">
        <f>MONTH(SalesDataTable[[#This Row],[Order Date]])</f>
        <v>6</v>
      </c>
      <c r="F1033" s="8" t="str">
        <f>TEXT(SalesDataTable[[#This Row],[Order Date]],"mmm")</f>
        <v>Jun</v>
      </c>
      <c r="G1033" s="8" t="s">
        <v>0</v>
      </c>
      <c r="H1033" s="8" t="s">
        <v>1</v>
      </c>
      <c r="I1033" s="8" t="s">
        <v>2</v>
      </c>
      <c r="J1033" s="8" t="s">
        <v>13</v>
      </c>
      <c r="K1033" s="8" t="s">
        <v>34</v>
      </c>
      <c r="L1033" s="8" t="s">
        <v>42</v>
      </c>
      <c r="M1033" s="3">
        <v>1</v>
      </c>
      <c r="N1033" s="10">
        <v>36.1</v>
      </c>
      <c r="O1033" s="11">
        <v>0</v>
      </c>
      <c r="P1033" s="10">
        <v>13.65</v>
      </c>
      <c r="Q1033" s="10">
        <f t="shared" si="64"/>
        <v>36.1</v>
      </c>
      <c r="R1033" s="10">
        <f t="shared" si="65"/>
        <v>13.65</v>
      </c>
      <c r="S1033" s="10">
        <f t="shared" si="66"/>
        <v>22.450000000000003</v>
      </c>
      <c r="T1033" s="2">
        <f t="shared" si="67"/>
        <v>0.62188365650969535</v>
      </c>
      <c r="U1033" s="3">
        <f>YEAR(SalesDataTable[[#This Row],[Order Date]])</f>
        <v>2026</v>
      </c>
      <c r="V1033" s="2" t="str">
        <f>"Q"&amp;ROUNDUP(MONTH(SalesDataTable[[#This Row],[Order Date]])/3,0)</f>
        <v>Q2</v>
      </c>
      <c r="W1033" s="3">
        <f>MONTH(SalesDataTable[[#This Row],[Order Date]])</f>
        <v>6</v>
      </c>
      <c r="X1033" s="2" t="str">
        <f>TEXT(SalesDataTable[[#This Row],[Order Date]],"mmm")</f>
        <v>Jun</v>
      </c>
    </row>
    <row r="1034" spans="1:24" ht="15.6">
      <c r="A1034" s="6">
        <v>4241</v>
      </c>
      <c r="B1034" s="7">
        <v>46181</v>
      </c>
      <c r="C1034" s="8">
        <f>YEAR(SalesDataTable[[#This Row],[Order Date]])</f>
        <v>2026</v>
      </c>
      <c r="D1034" s="9" t="str">
        <f>"Q" &amp;ROUNDUP(MONTH(SalesDataTable[[#This Row],[Order Date]]),0)</f>
        <v>Q6</v>
      </c>
      <c r="E1034" s="9">
        <f>MONTH(SalesDataTable[[#This Row],[Order Date]])</f>
        <v>6</v>
      </c>
      <c r="F1034" s="8" t="str">
        <f>TEXT(SalesDataTable[[#This Row],[Order Date]],"mmm")</f>
        <v>Jun</v>
      </c>
      <c r="G1034" s="8" t="s">
        <v>20</v>
      </c>
      <c r="H1034" s="8" t="s">
        <v>47</v>
      </c>
      <c r="I1034" s="8" t="s">
        <v>2</v>
      </c>
      <c r="J1034" s="8" t="s">
        <v>13</v>
      </c>
      <c r="K1034" s="8" t="s">
        <v>9</v>
      </c>
      <c r="L1034" s="8" t="s">
        <v>10</v>
      </c>
      <c r="M1034" s="3">
        <v>3</v>
      </c>
      <c r="N1034" s="10">
        <v>92.73</v>
      </c>
      <c r="O1034" s="11">
        <v>0</v>
      </c>
      <c r="P1034" s="10">
        <v>44.68</v>
      </c>
      <c r="Q1034" s="10">
        <f t="shared" si="64"/>
        <v>278.19</v>
      </c>
      <c r="R1034" s="10">
        <f t="shared" si="65"/>
        <v>134.04</v>
      </c>
      <c r="S1034" s="10">
        <f t="shared" si="66"/>
        <v>144.15</v>
      </c>
      <c r="T1034" s="2">
        <f t="shared" si="67"/>
        <v>0.51817103418526911</v>
      </c>
      <c r="U1034" s="3">
        <f>YEAR(SalesDataTable[[#This Row],[Order Date]])</f>
        <v>2026</v>
      </c>
      <c r="V1034" s="2" t="str">
        <f>"Q"&amp;ROUNDUP(MONTH(SalesDataTable[[#This Row],[Order Date]])/3,0)</f>
        <v>Q2</v>
      </c>
      <c r="W1034" s="3">
        <f>MONTH(SalesDataTable[[#This Row],[Order Date]])</f>
        <v>6</v>
      </c>
      <c r="X1034" s="2" t="str">
        <f>TEXT(SalesDataTable[[#This Row],[Order Date]],"mmm")</f>
        <v>Jun</v>
      </c>
    </row>
    <row r="1035" spans="1:24" ht="15.6">
      <c r="A1035" s="6">
        <v>5185</v>
      </c>
      <c r="B1035" s="7">
        <v>46181</v>
      </c>
      <c r="C1035" s="8">
        <f>YEAR(SalesDataTable[[#This Row],[Order Date]])</f>
        <v>2026</v>
      </c>
      <c r="D1035" s="9" t="str">
        <f>"Q" &amp;ROUNDUP(MONTH(SalesDataTable[[#This Row],[Order Date]]),0)</f>
        <v>Q6</v>
      </c>
      <c r="E1035" s="9">
        <f>MONTH(SalesDataTable[[#This Row],[Order Date]])</f>
        <v>6</v>
      </c>
      <c r="F1035" s="8" t="str">
        <f>TEXT(SalesDataTable[[#This Row],[Order Date]],"mmm")</f>
        <v>Jun</v>
      </c>
      <c r="G1035" s="8" t="s">
        <v>6</v>
      </c>
      <c r="H1035" s="8" t="s">
        <v>43</v>
      </c>
      <c r="I1035" s="8" t="s">
        <v>2</v>
      </c>
      <c r="J1035" s="8" t="s">
        <v>13</v>
      </c>
      <c r="K1035" s="8" t="s">
        <v>14</v>
      </c>
      <c r="L1035" s="8" t="s">
        <v>48</v>
      </c>
      <c r="M1035" s="3">
        <v>3</v>
      </c>
      <c r="N1035" s="10">
        <v>164.31</v>
      </c>
      <c r="O1035" s="11">
        <v>0.05</v>
      </c>
      <c r="P1035" s="10">
        <v>86</v>
      </c>
      <c r="Q1035" s="10">
        <f t="shared" si="64"/>
        <v>468.2835</v>
      </c>
      <c r="R1035" s="10">
        <f t="shared" si="65"/>
        <v>258</v>
      </c>
      <c r="S1035" s="10">
        <f t="shared" si="66"/>
        <v>210.2835</v>
      </c>
      <c r="T1035" s="2">
        <f t="shared" si="67"/>
        <v>0.44905169624810615</v>
      </c>
      <c r="U1035" s="3">
        <f>YEAR(SalesDataTable[[#This Row],[Order Date]])</f>
        <v>2026</v>
      </c>
      <c r="V1035" s="2" t="str">
        <f>"Q"&amp;ROUNDUP(MONTH(SalesDataTable[[#This Row],[Order Date]])/3,0)</f>
        <v>Q2</v>
      </c>
      <c r="W1035" s="3">
        <f>MONTH(SalesDataTable[[#This Row],[Order Date]])</f>
        <v>6</v>
      </c>
      <c r="X1035" s="2" t="str">
        <f>TEXT(SalesDataTable[[#This Row],[Order Date]],"mmm")</f>
        <v>Jun</v>
      </c>
    </row>
    <row r="1036" spans="1:24" ht="15.6">
      <c r="A1036" s="6">
        <v>1437</v>
      </c>
      <c r="B1036" s="7">
        <v>46182</v>
      </c>
      <c r="C1036" s="8">
        <f>YEAR(SalesDataTable[[#This Row],[Order Date]])</f>
        <v>2026</v>
      </c>
      <c r="D1036" s="9" t="str">
        <f>"Q" &amp;ROUNDUP(MONTH(SalesDataTable[[#This Row],[Order Date]]),0)</f>
        <v>Q6</v>
      </c>
      <c r="E1036" s="9">
        <f>MONTH(SalesDataTable[[#This Row],[Order Date]])</f>
        <v>6</v>
      </c>
      <c r="F1036" s="8" t="str">
        <f>TEXT(SalesDataTable[[#This Row],[Order Date]],"mmm")</f>
        <v>Jun</v>
      </c>
      <c r="G1036" s="8" t="s">
        <v>20</v>
      </c>
      <c r="H1036" s="8" t="s">
        <v>33</v>
      </c>
      <c r="I1036" s="8" t="s">
        <v>28</v>
      </c>
      <c r="J1036" s="8" t="s">
        <v>13</v>
      </c>
      <c r="K1036" s="8" t="s">
        <v>14</v>
      </c>
      <c r="L1036" s="8" t="s">
        <v>15</v>
      </c>
      <c r="M1036" s="3">
        <v>2</v>
      </c>
      <c r="N1036" s="10">
        <v>36.85</v>
      </c>
      <c r="O1036" s="11">
        <v>0.1</v>
      </c>
      <c r="P1036" s="10">
        <v>13.92</v>
      </c>
      <c r="Q1036" s="10">
        <f t="shared" si="64"/>
        <v>66.33</v>
      </c>
      <c r="R1036" s="10">
        <f t="shared" si="65"/>
        <v>27.84</v>
      </c>
      <c r="S1036" s="10">
        <f t="shared" si="66"/>
        <v>38.489999999999995</v>
      </c>
      <c r="T1036" s="2">
        <f t="shared" si="67"/>
        <v>0.58028041610131154</v>
      </c>
      <c r="U1036" s="3">
        <f>YEAR(SalesDataTable[[#This Row],[Order Date]])</f>
        <v>2026</v>
      </c>
      <c r="V1036" s="2" t="str">
        <f>"Q"&amp;ROUNDUP(MONTH(SalesDataTable[[#This Row],[Order Date]])/3,0)</f>
        <v>Q2</v>
      </c>
      <c r="W1036" s="3">
        <f>MONTH(SalesDataTable[[#This Row],[Order Date]])</f>
        <v>6</v>
      </c>
      <c r="X1036" s="2" t="str">
        <f>TEXT(SalesDataTable[[#This Row],[Order Date]],"mmm")</f>
        <v>Jun</v>
      </c>
    </row>
    <row r="1037" spans="1:24" ht="15.6">
      <c r="A1037" s="6">
        <v>2316</v>
      </c>
      <c r="B1037" s="7">
        <v>46182</v>
      </c>
      <c r="C1037" s="8">
        <f>YEAR(SalesDataTable[[#This Row],[Order Date]])</f>
        <v>2026</v>
      </c>
      <c r="D1037" s="9" t="str">
        <f>"Q" &amp;ROUNDUP(MONTH(SalesDataTable[[#This Row],[Order Date]]),0)</f>
        <v>Q6</v>
      </c>
      <c r="E1037" s="9">
        <f>MONTH(SalesDataTable[[#This Row],[Order Date]])</f>
        <v>6</v>
      </c>
      <c r="F1037" s="8" t="str">
        <f>TEXT(SalesDataTable[[#This Row],[Order Date]],"mmm")</f>
        <v>Jun</v>
      </c>
      <c r="G1037" s="8" t="s">
        <v>6</v>
      </c>
      <c r="H1037" s="8" t="s">
        <v>41</v>
      </c>
      <c r="I1037" s="8" t="s">
        <v>28</v>
      </c>
      <c r="J1037" s="8" t="s">
        <v>13</v>
      </c>
      <c r="K1037" s="8" t="s">
        <v>34</v>
      </c>
      <c r="L1037" s="8" t="s">
        <v>42</v>
      </c>
      <c r="M1037" s="3">
        <v>1</v>
      </c>
      <c r="N1037" s="10">
        <v>35.619999999999997</v>
      </c>
      <c r="O1037" s="11">
        <v>0</v>
      </c>
      <c r="P1037" s="10">
        <v>14.05</v>
      </c>
      <c r="Q1037" s="10">
        <f t="shared" si="64"/>
        <v>35.619999999999997</v>
      </c>
      <c r="R1037" s="10">
        <f t="shared" si="65"/>
        <v>14.05</v>
      </c>
      <c r="S1037" s="10">
        <f t="shared" si="66"/>
        <v>21.569999999999997</v>
      </c>
      <c r="T1037" s="2">
        <f t="shared" si="67"/>
        <v>0.60555867490174053</v>
      </c>
      <c r="U1037" s="3">
        <f>YEAR(SalesDataTable[[#This Row],[Order Date]])</f>
        <v>2026</v>
      </c>
      <c r="V1037" s="2" t="str">
        <f>"Q"&amp;ROUNDUP(MONTH(SalesDataTable[[#This Row],[Order Date]])/3,0)</f>
        <v>Q2</v>
      </c>
      <c r="W1037" s="3">
        <f>MONTH(SalesDataTable[[#This Row],[Order Date]])</f>
        <v>6</v>
      </c>
      <c r="X1037" s="2" t="str">
        <f>TEXT(SalesDataTable[[#This Row],[Order Date]],"mmm")</f>
        <v>Jun</v>
      </c>
    </row>
    <row r="1038" spans="1:24" ht="15.6">
      <c r="A1038" s="6">
        <v>2329</v>
      </c>
      <c r="B1038" s="7">
        <v>46182</v>
      </c>
      <c r="C1038" s="8">
        <f>YEAR(SalesDataTable[[#This Row],[Order Date]])</f>
        <v>2026</v>
      </c>
      <c r="D1038" s="9" t="str">
        <f>"Q" &amp;ROUNDUP(MONTH(SalesDataTable[[#This Row],[Order Date]]),0)</f>
        <v>Q6</v>
      </c>
      <c r="E1038" s="9">
        <f>MONTH(SalesDataTable[[#This Row],[Order Date]])</f>
        <v>6</v>
      </c>
      <c r="F1038" s="8" t="str">
        <f>TEXT(SalesDataTable[[#This Row],[Order Date]],"mmm")</f>
        <v>Jun</v>
      </c>
      <c r="G1038" s="8" t="s">
        <v>20</v>
      </c>
      <c r="H1038" s="8" t="s">
        <v>33</v>
      </c>
      <c r="I1038" s="8" t="s">
        <v>2</v>
      </c>
      <c r="J1038" s="8" t="s">
        <v>13</v>
      </c>
      <c r="K1038" s="8" t="s">
        <v>9</v>
      </c>
      <c r="L1038" s="8" t="s">
        <v>37</v>
      </c>
      <c r="M1038" s="3">
        <v>3</v>
      </c>
      <c r="N1038" s="10">
        <v>157.43</v>
      </c>
      <c r="O1038" s="11">
        <v>0.15</v>
      </c>
      <c r="P1038" s="10">
        <v>77.56</v>
      </c>
      <c r="Q1038" s="10">
        <f t="shared" si="64"/>
        <v>401.44650000000001</v>
      </c>
      <c r="R1038" s="10">
        <f t="shared" si="65"/>
        <v>232.68</v>
      </c>
      <c r="S1038" s="10">
        <f t="shared" si="66"/>
        <v>168.76650000000001</v>
      </c>
      <c r="T1038" s="2">
        <f t="shared" si="67"/>
        <v>0.42039599299034863</v>
      </c>
      <c r="U1038" s="3">
        <f>YEAR(SalesDataTable[[#This Row],[Order Date]])</f>
        <v>2026</v>
      </c>
      <c r="V1038" s="2" t="str">
        <f>"Q"&amp;ROUNDUP(MONTH(SalesDataTable[[#This Row],[Order Date]])/3,0)</f>
        <v>Q2</v>
      </c>
      <c r="W1038" s="3">
        <f>MONTH(SalesDataTable[[#This Row],[Order Date]])</f>
        <v>6</v>
      </c>
      <c r="X1038" s="2" t="str">
        <f>TEXT(SalesDataTable[[#This Row],[Order Date]],"mmm")</f>
        <v>Jun</v>
      </c>
    </row>
    <row r="1039" spans="1:24" ht="15.6">
      <c r="A1039" s="6">
        <v>3036</v>
      </c>
      <c r="B1039" s="7">
        <v>46182</v>
      </c>
      <c r="C1039" s="8">
        <f>YEAR(SalesDataTable[[#This Row],[Order Date]])</f>
        <v>2026</v>
      </c>
      <c r="D1039" s="9" t="str">
        <f>"Q" &amp;ROUNDUP(MONTH(SalesDataTable[[#This Row],[Order Date]]),0)</f>
        <v>Q6</v>
      </c>
      <c r="E1039" s="9">
        <f>MONTH(SalesDataTable[[#This Row],[Order Date]])</f>
        <v>6</v>
      </c>
      <c r="F1039" s="8" t="str">
        <f>TEXT(SalesDataTable[[#This Row],[Order Date]],"mmm")</f>
        <v>Jun</v>
      </c>
      <c r="G1039" s="8" t="s">
        <v>6</v>
      </c>
      <c r="H1039" s="8" t="s">
        <v>43</v>
      </c>
      <c r="I1039" s="8" t="s">
        <v>19</v>
      </c>
      <c r="J1039" s="8" t="s">
        <v>13</v>
      </c>
      <c r="K1039" s="8" t="s">
        <v>4</v>
      </c>
      <c r="L1039" s="8" t="s">
        <v>5</v>
      </c>
      <c r="M1039" s="3">
        <v>1</v>
      </c>
      <c r="N1039" s="10">
        <v>81.2</v>
      </c>
      <c r="O1039" s="11">
        <v>0.1</v>
      </c>
      <c r="P1039" s="10">
        <v>41.64</v>
      </c>
      <c r="Q1039" s="10">
        <f t="shared" si="64"/>
        <v>73.08</v>
      </c>
      <c r="R1039" s="10">
        <f t="shared" si="65"/>
        <v>41.64</v>
      </c>
      <c r="S1039" s="10">
        <f t="shared" si="66"/>
        <v>31.439999999999998</v>
      </c>
      <c r="T1039" s="2">
        <f t="shared" si="67"/>
        <v>0.43021346469622329</v>
      </c>
      <c r="U1039" s="3">
        <f>YEAR(SalesDataTable[[#This Row],[Order Date]])</f>
        <v>2026</v>
      </c>
      <c r="V1039" s="2" t="str">
        <f>"Q"&amp;ROUNDUP(MONTH(SalesDataTable[[#This Row],[Order Date]])/3,0)</f>
        <v>Q2</v>
      </c>
      <c r="W1039" s="3">
        <f>MONTH(SalesDataTable[[#This Row],[Order Date]])</f>
        <v>6</v>
      </c>
      <c r="X1039" s="2" t="str">
        <f>TEXT(SalesDataTable[[#This Row],[Order Date]],"mmm")</f>
        <v>Jun</v>
      </c>
    </row>
    <row r="1040" spans="1:24" ht="15.6">
      <c r="A1040" s="6">
        <v>3429</v>
      </c>
      <c r="B1040" s="7">
        <v>46182</v>
      </c>
      <c r="C1040" s="8">
        <f>YEAR(SalesDataTable[[#This Row],[Order Date]])</f>
        <v>2026</v>
      </c>
      <c r="D1040" s="9" t="str">
        <f>"Q" &amp;ROUNDUP(MONTH(SalesDataTable[[#This Row],[Order Date]]),0)</f>
        <v>Q6</v>
      </c>
      <c r="E1040" s="9">
        <f>MONTH(SalesDataTable[[#This Row],[Order Date]])</f>
        <v>6</v>
      </c>
      <c r="F1040" s="8" t="str">
        <f>TEXT(SalesDataTable[[#This Row],[Order Date]],"mmm")</f>
        <v>Jun</v>
      </c>
      <c r="G1040" s="8" t="s">
        <v>20</v>
      </c>
      <c r="H1040" s="8" t="s">
        <v>47</v>
      </c>
      <c r="I1040" s="8" t="s">
        <v>2</v>
      </c>
      <c r="J1040" s="8" t="s">
        <v>3</v>
      </c>
      <c r="K1040" s="8" t="s">
        <v>9</v>
      </c>
      <c r="L1040" s="8" t="s">
        <v>10</v>
      </c>
      <c r="M1040" s="3">
        <v>4</v>
      </c>
      <c r="N1040" s="10">
        <v>93.58</v>
      </c>
      <c r="O1040" s="11">
        <v>0.1</v>
      </c>
      <c r="P1040" s="10">
        <v>44.56</v>
      </c>
      <c r="Q1040" s="10">
        <f t="shared" si="64"/>
        <v>336.88799999999998</v>
      </c>
      <c r="R1040" s="10">
        <f t="shared" si="65"/>
        <v>178.24</v>
      </c>
      <c r="S1040" s="10">
        <f t="shared" si="66"/>
        <v>158.64799999999997</v>
      </c>
      <c r="T1040" s="2">
        <f t="shared" si="67"/>
        <v>0.4709220868656645</v>
      </c>
      <c r="U1040" s="3">
        <f>YEAR(SalesDataTable[[#This Row],[Order Date]])</f>
        <v>2026</v>
      </c>
      <c r="V1040" s="2" t="str">
        <f>"Q"&amp;ROUNDUP(MONTH(SalesDataTable[[#This Row],[Order Date]])/3,0)</f>
        <v>Q2</v>
      </c>
      <c r="W1040" s="3">
        <f>MONTH(SalesDataTable[[#This Row],[Order Date]])</f>
        <v>6</v>
      </c>
      <c r="X1040" s="2" t="str">
        <f>TEXT(SalesDataTable[[#This Row],[Order Date]],"mmm")</f>
        <v>Jun</v>
      </c>
    </row>
    <row r="1041" spans="1:24" ht="15.6">
      <c r="A1041" s="6">
        <v>3615</v>
      </c>
      <c r="B1041" s="7">
        <v>46182</v>
      </c>
      <c r="C1041" s="8">
        <f>YEAR(SalesDataTable[[#This Row],[Order Date]])</f>
        <v>2026</v>
      </c>
      <c r="D1041" s="9" t="str">
        <f>"Q" &amp;ROUNDUP(MONTH(SalesDataTable[[#This Row],[Order Date]]),0)</f>
        <v>Q6</v>
      </c>
      <c r="E1041" s="9">
        <f>MONTH(SalesDataTable[[#This Row],[Order Date]])</f>
        <v>6</v>
      </c>
      <c r="F1041" s="8" t="str">
        <f>TEXT(SalesDataTable[[#This Row],[Order Date]],"mmm")</f>
        <v>Jun</v>
      </c>
      <c r="G1041" s="8" t="s">
        <v>6</v>
      </c>
      <c r="H1041" s="8" t="s">
        <v>49</v>
      </c>
      <c r="I1041" s="8" t="s">
        <v>2</v>
      </c>
      <c r="J1041" s="8" t="s">
        <v>13</v>
      </c>
      <c r="K1041" s="8" t="s">
        <v>9</v>
      </c>
      <c r="L1041" s="8" t="s">
        <v>37</v>
      </c>
      <c r="M1041" s="3">
        <v>4</v>
      </c>
      <c r="N1041" s="10">
        <v>155.22</v>
      </c>
      <c r="O1041" s="11">
        <v>0</v>
      </c>
      <c r="P1041" s="10">
        <v>77.209999999999994</v>
      </c>
      <c r="Q1041" s="10">
        <f t="shared" si="64"/>
        <v>620.88</v>
      </c>
      <c r="R1041" s="10">
        <f t="shared" si="65"/>
        <v>308.83999999999997</v>
      </c>
      <c r="S1041" s="10">
        <f t="shared" si="66"/>
        <v>312.04000000000002</v>
      </c>
      <c r="T1041" s="2">
        <f t="shared" si="67"/>
        <v>0.50257698750161062</v>
      </c>
      <c r="U1041" s="3">
        <f>YEAR(SalesDataTable[[#This Row],[Order Date]])</f>
        <v>2026</v>
      </c>
      <c r="V1041" s="2" t="str">
        <f>"Q"&amp;ROUNDUP(MONTH(SalesDataTable[[#This Row],[Order Date]])/3,0)</f>
        <v>Q2</v>
      </c>
      <c r="W1041" s="3">
        <f>MONTH(SalesDataTable[[#This Row],[Order Date]])</f>
        <v>6</v>
      </c>
      <c r="X1041" s="2" t="str">
        <f>TEXT(SalesDataTable[[#This Row],[Order Date]],"mmm")</f>
        <v>Jun</v>
      </c>
    </row>
    <row r="1042" spans="1:24" ht="15.6">
      <c r="A1042" s="6">
        <v>3661</v>
      </c>
      <c r="B1042" s="7">
        <v>46182</v>
      </c>
      <c r="C1042" s="8">
        <f>YEAR(SalesDataTable[[#This Row],[Order Date]])</f>
        <v>2026</v>
      </c>
      <c r="D1042" s="9" t="str">
        <f>"Q" &amp;ROUNDUP(MONTH(SalesDataTable[[#This Row],[Order Date]]),0)</f>
        <v>Q6</v>
      </c>
      <c r="E1042" s="9">
        <f>MONTH(SalesDataTable[[#This Row],[Order Date]])</f>
        <v>6</v>
      </c>
      <c r="F1042" s="8" t="str">
        <f>TEXT(SalesDataTable[[#This Row],[Order Date]],"mmm")</f>
        <v>Jun</v>
      </c>
      <c r="G1042" s="8" t="s">
        <v>20</v>
      </c>
      <c r="H1042" s="8" t="s">
        <v>33</v>
      </c>
      <c r="I1042" s="8" t="s">
        <v>2</v>
      </c>
      <c r="J1042" s="8" t="s">
        <v>13</v>
      </c>
      <c r="K1042" s="8" t="s">
        <v>4</v>
      </c>
      <c r="L1042" s="8" t="s">
        <v>30</v>
      </c>
      <c r="M1042" s="3">
        <v>4</v>
      </c>
      <c r="N1042" s="10">
        <v>100.33</v>
      </c>
      <c r="O1042" s="11">
        <v>0</v>
      </c>
      <c r="P1042" s="10">
        <v>49.99</v>
      </c>
      <c r="Q1042" s="10">
        <f t="shared" si="64"/>
        <v>401.32</v>
      </c>
      <c r="R1042" s="10">
        <f t="shared" si="65"/>
        <v>199.96</v>
      </c>
      <c r="S1042" s="10">
        <f t="shared" si="66"/>
        <v>201.35999999999999</v>
      </c>
      <c r="T1042" s="2">
        <f t="shared" si="67"/>
        <v>0.5017442439948171</v>
      </c>
      <c r="U1042" s="3">
        <f>YEAR(SalesDataTable[[#This Row],[Order Date]])</f>
        <v>2026</v>
      </c>
      <c r="V1042" s="2" t="str">
        <f>"Q"&amp;ROUNDUP(MONTH(SalesDataTable[[#This Row],[Order Date]])/3,0)</f>
        <v>Q2</v>
      </c>
      <c r="W1042" s="3">
        <f>MONTH(SalesDataTable[[#This Row],[Order Date]])</f>
        <v>6</v>
      </c>
      <c r="X1042" s="2" t="str">
        <f>TEXT(SalesDataTable[[#This Row],[Order Date]],"mmm")</f>
        <v>Jun</v>
      </c>
    </row>
    <row r="1043" spans="1:24" ht="15.6">
      <c r="A1043" s="6">
        <v>3831</v>
      </c>
      <c r="B1043" s="7">
        <v>46182</v>
      </c>
      <c r="C1043" s="8">
        <f>YEAR(SalesDataTable[[#This Row],[Order Date]])</f>
        <v>2026</v>
      </c>
      <c r="D1043" s="9" t="str">
        <f>"Q" &amp;ROUNDUP(MONTH(SalesDataTable[[#This Row],[Order Date]]),0)</f>
        <v>Q6</v>
      </c>
      <c r="E1043" s="9">
        <f>MONTH(SalesDataTable[[#This Row],[Order Date]])</f>
        <v>6</v>
      </c>
      <c r="F1043" s="8" t="str">
        <f>TEXT(SalesDataTable[[#This Row],[Order Date]],"mmm")</f>
        <v>Jun</v>
      </c>
      <c r="G1043" s="8" t="s">
        <v>11</v>
      </c>
      <c r="H1043" s="8" t="s">
        <v>18</v>
      </c>
      <c r="I1043" s="8" t="s">
        <v>2</v>
      </c>
      <c r="J1043" s="8" t="s">
        <v>16</v>
      </c>
      <c r="K1043" s="8" t="s">
        <v>14</v>
      </c>
      <c r="L1043" s="8" t="s">
        <v>44</v>
      </c>
      <c r="M1043" s="3">
        <v>2</v>
      </c>
      <c r="N1043" s="10">
        <v>134.28</v>
      </c>
      <c r="O1043" s="11">
        <v>0</v>
      </c>
      <c r="P1043" s="10">
        <v>69.12</v>
      </c>
      <c r="Q1043" s="10">
        <f t="shared" si="64"/>
        <v>268.56</v>
      </c>
      <c r="R1043" s="10">
        <f t="shared" si="65"/>
        <v>138.24</v>
      </c>
      <c r="S1043" s="10">
        <f t="shared" si="66"/>
        <v>130.32</v>
      </c>
      <c r="T1043" s="2">
        <f t="shared" si="67"/>
        <v>0.48525469168900803</v>
      </c>
      <c r="U1043" s="3">
        <f>YEAR(SalesDataTable[[#This Row],[Order Date]])</f>
        <v>2026</v>
      </c>
      <c r="V1043" s="2" t="str">
        <f>"Q"&amp;ROUNDUP(MONTH(SalesDataTable[[#This Row],[Order Date]])/3,0)</f>
        <v>Q2</v>
      </c>
      <c r="W1043" s="3">
        <f>MONTH(SalesDataTable[[#This Row],[Order Date]])</f>
        <v>6</v>
      </c>
      <c r="X1043" s="2" t="str">
        <f>TEXT(SalesDataTable[[#This Row],[Order Date]],"mmm")</f>
        <v>Jun</v>
      </c>
    </row>
    <row r="1044" spans="1:24" ht="15.6">
      <c r="A1044" s="6">
        <v>4394</v>
      </c>
      <c r="B1044" s="7">
        <v>46182</v>
      </c>
      <c r="C1044" s="8">
        <f>YEAR(SalesDataTable[[#This Row],[Order Date]])</f>
        <v>2026</v>
      </c>
      <c r="D1044" s="9" t="str">
        <f>"Q" &amp;ROUNDUP(MONTH(SalesDataTable[[#This Row],[Order Date]]),0)</f>
        <v>Q6</v>
      </c>
      <c r="E1044" s="9">
        <f>MONTH(SalesDataTable[[#This Row],[Order Date]])</f>
        <v>6</v>
      </c>
      <c r="F1044" s="8" t="str">
        <f>TEXT(SalesDataTable[[#This Row],[Order Date]],"mmm")</f>
        <v>Jun</v>
      </c>
      <c r="G1044" s="8" t="s">
        <v>11</v>
      </c>
      <c r="H1044" s="8" t="s">
        <v>12</v>
      </c>
      <c r="I1044" s="8" t="s">
        <v>2</v>
      </c>
      <c r="J1044" s="8" t="s">
        <v>13</v>
      </c>
      <c r="K1044" s="8" t="s">
        <v>34</v>
      </c>
      <c r="L1044" s="8" t="s">
        <v>45</v>
      </c>
      <c r="M1044" s="3">
        <v>2</v>
      </c>
      <c r="N1044" s="10">
        <v>51.16</v>
      </c>
      <c r="O1044" s="11">
        <v>0</v>
      </c>
      <c r="P1044" s="10">
        <v>21.57</v>
      </c>
      <c r="Q1044" s="10">
        <f t="shared" si="64"/>
        <v>102.32</v>
      </c>
      <c r="R1044" s="10">
        <f t="shared" si="65"/>
        <v>43.14</v>
      </c>
      <c r="S1044" s="10">
        <f t="shared" si="66"/>
        <v>59.179999999999993</v>
      </c>
      <c r="T1044" s="2">
        <f t="shared" si="67"/>
        <v>0.57838154808444098</v>
      </c>
      <c r="U1044" s="3">
        <f>YEAR(SalesDataTable[[#This Row],[Order Date]])</f>
        <v>2026</v>
      </c>
      <c r="V1044" s="2" t="str">
        <f>"Q"&amp;ROUNDUP(MONTH(SalesDataTable[[#This Row],[Order Date]])/3,0)</f>
        <v>Q2</v>
      </c>
      <c r="W1044" s="3">
        <f>MONTH(SalesDataTable[[#This Row],[Order Date]])</f>
        <v>6</v>
      </c>
      <c r="X1044" s="2" t="str">
        <f>TEXT(SalesDataTable[[#This Row],[Order Date]],"mmm")</f>
        <v>Jun</v>
      </c>
    </row>
    <row r="1045" spans="1:24" ht="15.6">
      <c r="A1045" s="6">
        <v>372</v>
      </c>
      <c r="B1045" s="7">
        <v>46183</v>
      </c>
      <c r="C1045" s="8">
        <f>YEAR(SalesDataTable[[#This Row],[Order Date]])</f>
        <v>2026</v>
      </c>
      <c r="D1045" s="9" t="str">
        <f>"Q" &amp;ROUNDUP(MONTH(SalesDataTable[[#This Row],[Order Date]]),0)</f>
        <v>Q6</v>
      </c>
      <c r="E1045" s="9">
        <f>MONTH(SalesDataTable[[#This Row],[Order Date]])</f>
        <v>6</v>
      </c>
      <c r="F1045" s="8" t="str">
        <f>TEXT(SalesDataTable[[#This Row],[Order Date]],"mmm")</f>
        <v>Jun</v>
      </c>
      <c r="G1045" s="8" t="s">
        <v>6</v>
      </c>
      <c r="H1045" s="8" t="s">
        <v>43</v>
      </c>
      <c r="I1045" s="8" t="s">
        <v>2</v>
      </c>
      <c r="J1045" s="8" t="s">
        <v>3</v>
      </c>
      <c r="K1045" s="8" t="s">
        <v>34</v>
      </c>
      <c r="L1045" s="8" t="s">
        <v>42</v>
      </c>
      <c r="M1045" s="3">
        <v>3</v>
      </c>
      <c r="N1045" s="10">
        <v>35.94</v>
      </c>
      <c r="O1045" s="11">
        <v>0.1</v>
      </c>
      <c r="P1045" s="10">
        <v>14.04</v>
      </c>
      <c r="Q1045" s="10">
        <f t="shared" si="64"/>
        <v>97.037999999999997</v>
      </c>
      <c r="R1045" s="10">
        <f t="shared" si="65"/>
        <v>42.12</v>
      </c>
      <c r="S1045" s="10">
        <f t="shared" si="66"/>
        <v>54.917999999999999</v>
      </c>
      <c r="T1045" s="2">
        <f t="shared" si="67"/>
        <v>0.56594323873121866</v>
      </c>
      <c r="U1045" s="3">
        <f>YEAR(SalesDataTable[[#This Row],[Order Date]])</f>
        <v>2026</v>
      </c>
      <c r="V1045" s="2" t="str">
        <f>"Q"&amp;ROUNDUP(MONTH(SalesDataTable[[#This Row],[Order Date]])/3,0)</f>
        <v>Q2</v>
      </c>
      <c r="W1045" s="3">
        <f>MONTH(SalesDataTable[[#This Row],[Order Date]])</f>
        <v>6</v>
      </c>
      <c r="X1045" s="2" t="str">
        <f>TEXT(SalesDataTable[[#This Row],[Order Date]],"mmm")</f>
        <v>Jun</v>
      </c>
    </row>
    <row r="1046" spans="1:24" ht="15.6">
      <c r="A1046" s="6">
        <v>532</v>
      </c>
      <c r="B1046" s="7">
        <v>46183</v>
      </c>
      <c r="C1046" s="8">
        <f>YEAR(SalesDataTable[[#This Row],[Order Date]])</f>
        <v>2026</v>
      </c>
      <c r="D1046" s="9" t="str">
        <f>"Q" &amp;ROUNDUP(MONTH(SalesDataTable[[#This Row],[Order Date]]),0)</f>
        <v>Q6</v>
      </c>
      <c r="E1046" s="9">
        <f>MONTH(SalesDataTable[[#This Row],[Order Date]])</f>
        <v>6</v>
      </c>
      <c r="F1046" s="8" t="str">
        <f>TEXT(SalesDataTable[[#This Row],[Order Date]],"mmm")</f>
        <v>Jun</v>
      </c>
      <c r="G1046" s="8" t="s">
        <v>11</v>
      </c>
      <c r="H1046" s="8" t="s">
        <v>39</v>
      </c>
      <c r="I1046" s="8" t="s">
        <v>19</v>
      </c>
      <c r="J1046" s="8" t="s">
        <v>3</v>
      </c>
      <c r="K1046" s="8" t="s">
        <v>9</v>
      </c>
      <c r="L1046" s="8" t="s">
        <v>17</v>
      </c>
      <c r="M1046" s="3">
        <v>1</v>
      </c>
      <c r="N1046" s="10">
        <v>145.34</v>
      </c>
      <c r="O1046" s="11">
        <v>0.05</v>
      </c>
      <c r="P1046" s="10">
        <v>77.89</v>
      </c>
      <c r="Q1046" s="10">
        <f t="shared" si="64"/>
        <v>138.07300000000001</v>
      </c>
      <c r="R1046" s="10">
        <f t="shared" si="65"/>
        <v>77.89</v>
      </c>
      <c r="S1046" s="10">
        <f t="shared" si="66"/>
        <v>60.183000000000007</v>
      </c>
      <c r="T1046" s="2">
        <f t="shared" si="67"/>
        <v>0.43587812244247609</v>
      </c>
      <c r="U1046" s="3">
        <f>YEAR(SalesDataTable[[#This Row],[Order Date]])</f>
        <v>2026</v>
      </c>
      <c r="V1046" s="2" t="str">
        <f>"Q"&amp;ROUNDUP(MONTH(SalesDataTable[[#This Row],[Order Date]])/3,0)</f>
        <v>Q2</v>
      </c>
      <c r="W1046" s="3">
        <f>MONTH(SalesDataTable[[#This Row],[Order Date]])</f>
        <v>6</v>
      </c>
      <c r="X1046" s="2" t="str">
        <f>TEXT(SalesDataTable[[#This Row],[Order Date]],"mmm")</f>
        <v>Jun</v>
      </c>
    </row>
    <row r="1047" spans="1:24" ht="15.6">
      <c r="A1047" s="6">
        <v>910</v>
      </c>
      <c r="B1047" s="7">
        <v>46183</v>
      </c>
      <c r="C1047" s="8">
        <f>YEAR(SalesDataTable[[#This Row],[Order Date]])</f>
        <v>2026</v>
      </c>
      <c r="D1047" s="9" t="str">
        <f>"Q" &amp;ROUNDUP(MONTH(SalesDataTable[[#This Row],[Order Date]]),0)</f>
        <v>Q6</v>
      </c>
      <c r="E1047" s="9">
        <f>MONTH(SalesDataTable[[#This Row],[Order Date]])</f>
        <v>6</v>
      </c>
      <c r="F1047" s="8" t="str">
        <f>TEXT(SalesDataTable[[#This Row],[Order Date]],"mmm")</f>
        <v>Jun</v>
      </c>
      <c r="G1047" s="8" t="s">
        <v>11</v>
      </c>
      <c r="H1047" s="8" t="s">
        <v>52</v>
      </c>
      <c r="I1047" s="8" t="s">
        <v>2</v>
      </c>
      <c r="J1047" s="8" t="s">
        <v>16</v>
      </c>
      <c r="K1047" s="8" t="s">
        <v>14</v>
      </c>
      <c r="L1047" s="8" t="s">
        <v>15</v>
      </c>
      <c r="M1047" s="3">
        <v>1</v>
      </c>
      <c r="N1047" s="10">
        <v>35.950000000000003</v>
      </c>
      <c r="O1047" s="11">
        <v>0.1</v>
      </c>
      <c r="P1047" s="10">
        <v>13.63</v>
      </c>
      <c r="Q1047" s="10">
        <f t="shared" si="64"/>
        <v>32.355000000000004</v>
      </c>
      <c r="R1047" s="10">
        <f t="shared" si="65"/>
        <v>13.63</v>
      </c>
      <c r="S1047" s="10">
        <f t="shared" si="66"/>
        <v>18.725000000000001</v>
      </c>
      <c r="T1047" s="2">
        <f t="shared" si="67"/>
        <v>0.57873589862463293</v>
      </c>
      <c r="U1047" s="3">
        <f>YEAR(SalesDataTable[[#This Row],[Order Date]])</f>
        <v>2026</v>
      </c>
      <c r="V1047" s="2" t="str">
        <f>"Q"&amp;ROUNDUP(MONTH(SalesDataTable[[#This Row],[Order Date]])/3,0)</f>
        <v>Q2</v>
      </c>
      <c r="W1047" s="3">
        <f>MONTH(SalesDataTable[[#This Row],[Order Date]])</f>
        <v>6</v>
      </c>
      <c r="X1047" s="2" t="str">
        <f>TEXT(SalesDataTable[[#This Row],[Order Date]],"mmm")</f>
        <v>Jun</v>
      </c>
    </row>
    <row r="1048" spans="1:24" ht="15.6">
      <c r="A1048" s="6">
        <v>938</v>
      </c>
      <c r="B1048" s="7">
        <v>46183</v>
      </c>
      <c r="C1048" s="8">
        <f>YEAR(SalesDataTable[[#This Row],[Order Date]])</f>
        <v>2026</v>
      </c>
      <c r="D1048" s="9" t="str">
        <f>"Q" &amp;ROUNDUP(MONTH(SalesDataTable[[#This Row],[Order Date]]),0)</f>
        <v>Q6</v>
      </c>
      <c r="E1048" s="9">
        <f>MONTH(SalesDataTable[[#This Row],[Order Date]])</f>
        <v>6</v>
      </c>
      <c r="F1048" s="8" t="str">
        <f>TEXT(SalesDataTable[[#This Row],[Order Date]],"mmm")</f>
        <v>Jun</v>
      </c>
      <c r="G1048" s="8" t="s">
        <v>20</v>
      </c>
      <c r="H1048" s="8" t="s">
        <v>47</v>
      </c>
      <c r="I1048" s="8" t="s">
        <v>19</v>
      </c>
      <c r="J1048" s="8" t="s">
        <v>16</v>
      </c>
      <c r="K1048" s="8" t="s">
        <v>34</v>
      </c>
      <c r="L1048" s="8" t="s">
        <v>45</v>
      </c>
      <c r="M1048" s="3">
        <v>1</v>
      </c>
      <c r="N1048" s="10">
        <v>51.09</v>
      </c>
      <c r="O1048" s="11">
        <v>0</v>
      </c>
      <c r="P1048" s="10">
        <v>22.4</v>
      </c>
      <c r="Q1048" s="10">
        <f t="shared" si="64"/>
        <v>51.09</v>
      </c>
      <c r="R1048" s="10">
        <f t="shared" si="65"/>
        <v>22.4</v>
      </c>
      <c r="S1048" s="10">
        <f t="shared" si="66"/>
        <v>28.690000000000005</v>
      </c>
      <c r="T1048" s="2">
        <f t="shared" si="67"/>
        <v>0.56155803484047762</v>
      </c>
      <c r="U1048" s="3">
        <f>YEAR(SalesDataTable[[#This Row],[Order Date]])</f>
        <v>2026</v>
      </c>
      <c r="V1048" s="2" t="str">
        <f>"Q"&amp;ROUNDUP(MONTH(SalesDataTable[[#This Row],[Order Date]])/3,0)</f>
        <v>Q2</v>
      </c>
      <c r="W1048" s="3">
        <f>MONTH(SalesDataTable[[#This Row],[Order Date]])</f>
        <v>6</v>
      </c>
      <c r="X1048" s="2" t="str">
        <f>TEXT(SalesDataTable[[#This Row],[Order Date]],"mmm")</f>
        <v>Jun</v>
      </c>
    </row>
    <row r="1049" spans="1:24" ht="15.6">
      <c r="A1049" s="6">
        <v>1079</v>
      </c>
      <c r="B1049" s="7">
        <v>46183</v>
      </c>
      <c r="C1049" s="8">
        <f>YEAR(SalesDataTable[[#This Row],[Order Date]])</f>
        <v>2026</v>
      </c>
      <c r="D1049" s="9" t="str">
        <f>"Q" &amp;ROUNDUP(MONTH(SalesDataTable[[#This Row],[Order Date]]),0)</f>
        <v>Q6</v>
      </c>
      <c r="E1049" s="9">
        <f>MONTH(SalesDataTable[[#This Row],[Order Date]])</f>
        <v>6</v>
      </c>
      <c r="F1049" s="8" t="str">
        <f>TEXT(SalesDataTable[[#This Row],[Order Date]],"mmm")</f>
        <v>Jun</v>
      </c>
      <c r="G1049" s="8" t="s">
        <v>6</v>
      </c>
      <c r="H1049" s="8" t="s">
        <v>49</v>
      </c>
      <c r="I1049" s="8" t="s">
        <v>19</v>
      </c>
      <c r="J1049" s="8" t="s">
        <v>3</v>
      </c>
      <c r="K1049" s="8" t="s">
        <v>23</v>
      </c>
      <c r="L1049" s="8" t="s">
        <v>29</v>
      </c>
      <c r="M1049" s="3">
        <v>2</v>
      </c>
      <c r="N1049" s="10">
        <v>198.69</v>
      </c>
      <c r="O1049" s="11">
        <v>0.15</v>
      </c>
      <c r="P1049" s="10">
        <v>104.25</v>
      </c>
      <c r="Q1049" s="10">
        <f t="shared" si="64"/>
        <v>337.77299999999997</v>
      </c>
      <c r="R1049" s="10">
        <f t="shared" si="65"/>
        <v>208.5</v>
      </c>
      <c r="S1049" s="10">
        <f t="shared" si="66"/>
        <v>129.27299999999997</v>
      </c>
      <c r="T1049" s="2">
        <f t="shared" si="67"/>
        <v>0.38272153191640534</v>
      </c>
      <c r="U1049" s="3">
        <f>YEAR(SalesDataTable[[#This Row],[Order Date]])</f>
        <v>2026</v>
      </c>
      <c r="V1049" s="2" t="str">
        <f>"Q"&amp;ROUNDUP(MONTH(SalesDataTable[[#This Row],[Order Date]])/3,0)</f>
        <v>Q2</v>
      </c>
      <c r="W1049" s="3">
        <f>MONTH(SalesDataTable[[#This Row],[Order Date]])</f>
        <v>6</v>
      </c>
      <c r="X1049" s="2" t="str">
        <f>TEXT(SalesDataTable[[#This Row],[Order Date]],"mmm")</f>
        <v>Jun</v>
      </c>
    </row>
    <row r="1050" spans="1:24" ht="15.6">
      <c r="A1050" s="6">
        <v>1662</v>
      </c>
      <c r="B1050" s="7">
        <v>46183</v>
      </c>
      <c r="C1050" s="8">
        <f>YEAR(SalesDataTable[[#This Row],[Order Date]])</f>
        <v>2026</v>
      </c>
      <c r="D1050" s="9" t="str">
        <f>"Q" &amp;ROUNDUP(MONTH(SalesDataTable[[#This Row],[Order Date]]),0)</f>
        <v>Q6</v>
      </c>
      <c r="E1050" s="9">
        <f>MONTH(SalesDataTable[[#This Row],[Order Date]])</f>
        <v>6</v>
      </c>
      <c r="F1050" s="8" t="str">
        <f>TEXT(SalesDataTable[[#This Row],[Order Date]],"mmm")</f>
        <v>Jun</v>
      </c>
      <c r="G1050" s="8" t="s">
        <v>6</v>
      </c>
      <c r="H1050" s="8" t="s">
        <v>27</v>
      </c>
      <c r="I1050" s="8" t="s">
        <v>19</v>
      </c>
      <c r="J1050" s="8" t="s">
        <v>13</v>
      </c>
      <c r="K1050" s="8" t="s">
        <v>4</v>
      </c>
      <c r="L1050" s="8" t="s">
        <v>5</v>
      </c>
      <c r="M1050" s="3">
        <v>3</v>
      </c>
      <c r="N1050" s="10">
        <v>83.45</v>
      </c>
      <c r="O1050" s="11">
        <v>0</v>
      </c>
      <c r="P1050" s="10">
        <v>43.73</v>
      </c>
      <c r="Q1050" s="10">
        <f t="shared" si="64"/>
        <v>250.35000000000002</v>
      </c>
      <c r="R1050" s="10">
        <f t="shared" si="65"/>
        <v>131.19</v>
      </c>
      <c r="S1050" s="10">
        <f t="shared" si="66"/>
        <v>119.16000000000003</v>
      </c>
      <c r="T1050" s="2">
        <f t="shared" si="67"/>
        <v>0.47597363690832839</v>
      </c>
      <c r="U1050" s="3">
        <f>YEAR(SalesDataTable[[#This Row],[Order Date]])</f>
        <v>2026</v>
      </c>
      <c r="V1050" s="2" t="str">
        <f>"Q"&amp;ROUNDUP(MONTH(SalesDataTable[[#This Row],[Order Date]])/3,0)</f>
        <v>Q2</v>
      </c>
      <c r="W1050" s="3">
        <f>MONTH(SalesDataTable[[#This Row],[Order Date]])</f>
        <v>6</v>
      </c>
      <c r="X1050" s="2" t="str">
        <f>TEXT(SalesDataTable[[#This Row],[Order Date]],"mmm")</f>
        <v>Jun</v>
      </c>
    </row>
    <row r="1051" spans="1:24" ht="15.6">
      <c r="A1051" s="6">
        <v>2748</v>
      </c>
      <c r="B1051" s="7">
        <v>46183</v>
      </c>
      <c r="C1051" s="8">
        <f>YEAR(SalesDataTable[[#This Row],[Order Date]])</f>
        <v>2026</v>
      </c>
      <c r="D1051" s="9" t="str">
        <f>"Q" &amp;ROUNDUP(MONTH(SalesDataTable[[#This Row],[Order Date]]),0)</f>
        <v>Q6</v>
      </c>
      <c r="E1051" s="9">
        <f>MONTH(SalesDataTable[[#This Row],[Order Date]])</f>
        <v>6</v>
      </c>
      <c r="F1051" s="8" t="str">
        <f>TEXT(SalesDataTable[[#This Row],[Order Date]],"mmm")</f>
        <v>Jun</v>
      </c>
      <c r="G1051" s="8" t="s">
        <v>11</v>
      </c>
      <c r="H1051" s="8" t="s">
        <v>12</v>
      </c>
      <c r="I1051" s="8" t="s">
        <v>2</v>
      </c>
      <c r="J1051" s="8" t="s">
        <v>13</v>
      </c>
      <c r="K1051" s="8" t="s">
        <v>34</v>
      </c>
      <c r="L1051" s="8" t="s">
        <v>35</v>
      </c>
      <c r="M1051" s="3">
        <v>2</v>
      </c>
      <c r="N1051" s="10">
        <v>40.86</v>
      </c>
      <c r="O1051" s="11">
        <v>0</v>
      </c>
      <c r="P1051" s="10">
        <v>14.59</v>
      </c>
      <c r="Q1051" s="10">
        <f t="shared" si="64"/>
        <v>81.72</v>
      </c>
      <c r="R1051" s="10">
        <f t="shared" si="65"/>
        <v>29.18</v>
      </c>
      <c r="S1051" s="10">
        <f t="shared" si="66"/>
        <v>52.54</v>
      </c>
      <c r="T1051" s="2">
        <f t="shared" si="67"/>
        <v>0.64292706803720023</v>
      </c>
      <c r="U1051" s="3">
        <f>YEAR(SalesDataTable[[#This Row],[Order Date]])</f>
        <v>2026</v>
      </c>
      <c r="V1051" s="2" t="str">
        <f>"Q"&amp;ROUNDUP(MONTH(SalesDataTable[[#This Row],[Order Date]])/3,0)</f>
        <v>Q2</v>
      </c>
      <c r="W1051" s="3">
        <f>MONTH(SalesDataTable[[#This Row],[Order Date]])</f>
        <v>6</v>
      </c>
      <c r="X1051" s="2" t="str">
        <f>TEXT(SalesDataTable[[#This Row],[Order Date]],"mmm")</f>
        <v>Jun</v>
      </c>
    </row>
    <row r="1052" spans="1:24" ht="15.6">
      <c r="A1052" s="6">
        <v>3354</v>
      </c>
      <c r="B1052" s="7">
        <v>46183</v>
      </c>
      <c r="C1052" s="8">
        <f>YEAR(SalesDataTable[[#This Row],[Order Date]])</f>
        <v>2026</v>
      </c>
      <c r="D1052" s="9" t="str">
        <f>"Q" &amp;ROUNDUP(MONTH(SalesDataTable[[#This Row],[Order Date]]),0)</f>
        <v>Q6</v>
      </c>
      <c r="E1052" s="9">
        <f>MONTH(SalesDataTable[[#This Row],[Order Date]])</f>
        <v>6</v>
      </c>
      <c r="F1052" s="8" t="str">
        <f>TEXT(SalesDataTable[[#This Row],[Order Date]],"mmm")</f>
        <v>Jun</v>
      </c>
      <c r="G1052" s="8" t="s">
        <v>6</v>
      </c>
      <c r="H1052" s="8" t="s">
        <v>27</v>
      </c>
      <c r="I1052" s="8" t="s">
        <v>19</v>
      </c>
      <c r="J1052" s="8" t="s">
        <v>13</v>
      </c>
      <c r="K1052" s="8" t="s">
        <v>23</v>
      </c>
      <c r="L1052" s="8" t="s">
        <v>40</v>
      </c>
      <c r="M1052" s="3">
        <v>1</v>
      </c>
      <c r="N1052" s="10">
        <v>82.21</v>
      </c>
      <c r="O1052" s="11">
        <v>0.05</v>
      </c>
      <c r="P1052" s="10">
        <v>39.04</v>
      </c>
      <c r="Q1052" s="10">
        <f t="shared" si="64"/>
        <v>78.099499999999992</v>
      </c>
      <c r="R1052" s="10">
        <f t="shared" si="65"/>
        <v>39.04</v>
      </c>
      <c r="S1052" s="10">
        <f t="shared" si="66"/>
        <v>39.059499999999993</v>
      </c>
      <c r="T1052" s="2">
        <f t="shared" si="67"/>
        <v>0.50012484074802011</v>
      </c>
      <c r="U1052" s="3">
        <f>YEAR(SalesDataTable[[#This Row],[Order Date]])</f>
        <v>2026</v>
      </c>
      <c r="V1052" s="2" t="str">
        <f>"Q"&amp;ROUNDUP(MONTH(SalesDataTable[[#This Row],[Order Date]])/3,0)</f>
        <v>Q2</v>
      </c>
      <c r="W1052" s="3">
        <f>MONTH(SalesDataTable[[#This Row],[Order Date]])</f>
        <v>6</v>
      </c>
      <c r="X1052" s="2" t="str">
        <f>TEXT(SalesDataTable[[#This Row],[Order Date]],"mmm")</f>
        <v>Jun</v>
      </c>
    </row>
    <row r="1053" spans="1:24" ht="15.6">
      <c r="A1053" s="6">
        <v>3532</v>
      </c>
      <c r="B1053" s="7">
        <v>46183</v>
      </c>
      <c r="C1053" s="8">
        <f>YEAR(SalesDataTable[[#This Row],[Order Date]])</f>
        <v>2026</v>
      </c>
      <c r="D1053" s="9" t="str">
        <f>"Q" &amp;ROUNDUP(MONTH(SalesDataTable[[#This Row],[Order Date]]),0)</f>
        <v>Q6</v>
      </c>
      <c r="E1053" s="9">
        <f>MONTH(SalesDataTable[[#This Row],[Order Date]])</f>
        <v>6</v>
      </c>
      <c r="F1053" s="8" t="str">
        <f>TEXT(SalesDataTable[[#This Row],[Order Date]],"mmm")</f>
        <v>Jun</v>
      </c>
      <c r="G1053" s="8" t="s">
        <v>11</v>
      </c>
      <c r="H1053" s="8" t="s">
        <v>39</v>
      </c>
      <c r="I1053" s="8" t="s">
        <v>28</v>
      </c>
      <c r="J1053" s="8" t="s">
        <v>16</v>
      </c>
      <c r="K1053" s="8" t="s">
        <v>34</v>
      </c>
      <c r="L1053" s="8" t="s">
        <v>42</v>
      </c>
      <c r="M1053" s="3">
        <v>1</v>
      </c>
      <c r="N1053" s="10">
        <v>35.93</v>
      </c>
      <c r="O1053" s="11">
        <v>0.1</v>
      </c>
      <c r="P1053" s="10">
        <v>13.52</v>
      </c>
      <c r="Q1053" s="10">
        <f t="shared" si="64"/>
        <v>32.337000000000003</v>
      </c>
      <c r="R1053" s="10">
        <f t="shared" si="65"/>
        <v>13.52</v>
      </c>
      <c r="S1053" s="10">
        <f t="shared" si="66"/>
        <v>18.817000000000004</v>
      </c>
      <c r="T1053" s="2">
        <f t="shared" si="67"/>
        <v>0.58190308315551853</v>
      </c>
      <c r="U1053" s="3">
        <f>YEAR(SalesDataTable[[#This Row],[Order Date]])</f>
        <v>2026</v>
      </c>
      <c r="V1053" s="2" t="str">
        <f>"Q"&amp;ROUNDUP(MONTH(SalesDataTable[[#This Row],[Order Date]])/3,0)</f>
        <v>Q2</v>
      </c>
      <c r="W1053" s="3">
        <f>MONTH(SalesDataTable[[#This Row],[Order Date]])</f>
        <v>6</v>
      </c>
      <c r="X1053" s="2" t="str">
        <f>TEXT(SalesDataTable[[#This Row],[Order Date]],"mmm")</f>
        <v>Jun</v>
      </c>
    </row>
    <row r="1054" spans="1:24" ht="15.6">
      <c r="A1054" s="6">
        <v>3636</v>
      </c>
      <c r="B1054" s="7">
        <v>46183</v>
      </c>
      <c r="C1054" s="8">
        <f>YEAR(SalesDataTable[[#This Row],[Order Date]])</f>
        <v>2026</v>
      </c>
      <c r="D1054" s="9" t="str">
        <f>"Q" &amp;ROUNDUP(MONTH(SalesDataTable[[#This Row],[Order Date]]),0)</f>
        <v>Q6</v>
      </c>
      <c r="E1054" s="9">
        <f>MONTH(SalesDataTable[[#This Row],[Order Date]])</f>
        <v>6</v>
      </c>
      <c r="F1054" s="8" t="str">
        <f>TEXT(SalesDataTable[[#This Row],[Order Date]],"mmm")</f>
        <v>Jun</v>
      </c>
      <c r="G1054" s="8" t="s">
        <v>0</v>
      </c>
      <c r="H1054" s="8" t="s">
        <v>1</v>
      </c>
      <c r="I1054" s="8" t="s">
        <v>28</v>
      </c>
      <c r="J1054" s="8" t="s">
        <v>13</v>
      </c>
      <c r="K1054" s="8" t="s">
        <v>14</v>
      </c>
      <c r="L1054" s="8" t="s">
        <v>48</v>
      </c>
      <c r="M1054" s="3">
        <v>2</v>
      </c>
      <c r="N1054" s="10">
        <v>164.77</v>
      </c>
      <c r="O1054" s="11">
        <v>0</v>
      </c>
      <c r="P1054" s="10">
        <v>89.07</v>
      </c>
      <c r="Q1054" s="10">
        <f t="shared" si="64"/>
        <v>329.54</v>
      </c>
      <c r="R1054" s="10">
        <f t="shared" si="65"/>
        <v>178.14</v>
      </c>
      <c r="S1054" s="10">
        <f t="shared" si="66"/>
        <v>151.40000000000003</v>
      </c>
      <c r="T1054" s="2">
        <f t="shared" si="67"/>
        <v>0.45942829398555568</v>
      </c>
      <c r="U1054" s="3">
        <f>YEAR(SalesDataTable[[#This Row],[Order Date]])</f>
        <v>2026</v>
      </c>
      <c r="V1054" s="2" t="str">
        <f>"Q"&amp;ROUNDUP(MONTH(SalesDataTable[[#This Row],[Order Date]])/3,0)</f>
        <v>Q2</v>
      </c>
      <c r="W1054" s="3">
        <f>MONTH(SalesDataTable[[#This Row],[Order Date]])</f>
        <v>6</v>
      </c>
      <c r="X1054" s="2" t="str">
        <f>TEXT(SalesDataTable[[#This Row],[Order Date]],"mmm")</f>
        <v>Jun</v>
      </c>
    </row>
    <row r="1055" spans="1:24" ht="15.6">
      <c r="A1055" s="6">
        <v>3810</v>
      </c>
      <c r="B1055" s="7">
        <v>46183</v>
      </c>
      <c r="C1055" s="8">
        <f>YEAR(SalesDataTable[[#This Row],[Order Date]])</f>
        <v>2026</v>
      </c>
      <c r="D1055" s="9" t="str">
        <f>"Q" &amp;ROUNDUP(MONTH(SalesDataTable[[#This Row],[Order Date]]),0)</f>
        <v>Q6</v>
      </c>
      <c r="E1055" s="9">
        <f>MONTH(SalesDataTable[[#This Row],[Order Date]])</f>
        <v>6</v>
      </c>
      <c r="F1055" s="8" t="str">
        <f>TEXT(SalesDataTable[[#This Row],[Order Date]],"mmm")</f>
        <v>Jun</v>
      </c>
      <c r="G1055" s="8" t="s">
        <v>11</v>
      </c>
      <c r="H1055" s="8" t="s">
        <v>12</v>
      </c>
      <c r="I1055" s="8" t="s">
        <v>8</v>
      </c>
      <c r="J1055" s="8" t="s">
        <v>16</v>
      </c>
      <c r="K1055" s="8" t="s">
        <v>14</v>
      </c>
      <c r="L1055" s="8" t="s">
        <v>32</v>
      </c>
      <c r="M1055" s="3">
        <v>4</v>
      </c>
      <c r="N1055" s="10">
        <v>47.36</v>
      </c>
      <c r="O1055" s="11">
        <v>0.1</v>
      </c>
      <c r="P1055" s="10">
        <v>18.87</v>
      </c>
      <c r="Q1055" s="10">
        <f t="shared" si="64"/>
        <v>170.49600000000001</v>
      </c>
      <c r="R1055" s="10">
        <f t="shared" si="65"/>
        <v>75.48</v>
      </c>
      <c r="S1055" s="10">
        <f t="shared" si="66"/>
        <v>95.016000000000005</v>
      </c>
      <c r="T1055" s="2">
        <f t="shared" si="67"/>
        <v>0.55729166666666663</v>
      </c>
      <c r="U1055" s="3">
        <f>YEAR(SalesDataTable[[#This Row],[Order Date]])</f>
        <v>2026</v>
      </c>
      <c r="V1055" s="2" t="str">
        <f>"Q"&amp;ROUNDUP(MONTH(SalesDataTable[[#This Row],[Order Date]])/3,0)</f>
        <v>Q2</v>
      </c>
      <c r="W1055" s="3">
        <f>MONTH(SalesDataTable[[#This Row],[Order Date]])</f>
        <v>6</v>
      </c>
      <c r="X1055" s="2" t="str">
        <f>TEXT(SalesDataTable[[#This Row],[Order Date]],"mmm")</f>
        <v>Jun</v>
      </c>
    </row>
    <row r="1056" spans="1:24" ht="15.6">
      <c r="A1056" s="6">
        <v>4137</v>
      </c>
      <c r="B1056" s="7">
        <v>46183</v>
      </c>
      <c r="C1056" s="8">
        <f>YEAR(SalesDataTable[[#This Row],[Order Date]])</f>
        <v>2026</v>
      </c>
      <c r="D1056" s="9" t="str">
        <f>"Q" &amp;ROUNDUP(MONTH(SalesDataTable[[#This Row],[Order Date]]),0)</f>
        <v>Q6</v>
      </c>
      <c r="E1056" s="9">
        <f>MONTH(SalesDataTable[[#This Row],[Order Date]])</f>
        <v>6</v>
      </c>
      <c r="F1056" s="8" t="str">
        <f>TEXT(SalesDataTable[[#This Row],[Order Date]],"mmm")</f>
        <v>Jun</v>
      </c>
      <c r="G1056" s="8" t="s">
        <v>20</v>
      </c>
      <c r="H1056" s="8" t="s">
        <v>33</v>
      </c>
      <c r="I1056" s="8" t="s">
        <v>2</v>
      </c>
      <c r="J1056" s="8" t="s">
        <v>3</v>
      </c>
      <c r="K1056" s="8" t="s">
        <v>9</v>
      </c>
      <c r="L1056" s="8" t="s">
        <v>10</v>
      </c>
      <c r="M1056" s="3">
        <v>1</v>
      </c>
      <c r="N1056" s="10">
        <v>90.7</v>
      </c>
      <c r="O1056" s="11">
        <v>0</v>
      </c>
      <c r="P1056" s="10">
        <v>44.18</v>
      </c>
      <c r="Q1056" s="10">
        <f t="shared" si="64"/>
        <v>90.7</v>
      </c>
      <c r="R1056" s="10">
        <f t="shared" si="65"/>
        <v>44.18</v>
      </c>
      <c r="S1056" s="10">
        <f t="shared" si="66"/>
        <v>46.52</v>
      </c>
      <c r="T1056" s="2">
        <f t="shared" si="67"/>
        <v>0.51289966923925034</v>
      </c>
      <c r="U1056" s="3">
        <f>YEAR(SalesDataTable[[#This Row],[Order Date]])</f>
        <v>2026</v>
      </c>
      <c r="V1056" s="2" t="str">
        <f>"Q"&amp;ROUNDUP(MONTH(SalesDataTable[[#This Row],[Order Date]])/3,0)</f>
        <v>Q2</v>
      </c>
      <c r="W1056" s="3">
        <f>MONTH(SalesDataTable[[#This Row],[Order Date]])</f>
        <v>6</v>
      </c>
      <c r="X1056" s="2" t="str">
        <f>TEXT(SalesDataTable[[#This Row],[Order Date]],"mmm")</f>
        <v>Jun</v>
      </c>
    </row>
    <row r="1057" spans="1:24" ht="15.6">
      <c r="A1057" s="6">
        <v>4303</v>
      </c>
      <c r="B1057" s="7">
        <v>46183</v>
      </c>
      <c r="C1057" s="8">
        <f>YEAR(SalesDataTable[[#This Row],[Order Date]])</f>
        <v>2026</v>
      </c>
      <c r="D1057" s="9" t="str">
        <f>"Q" &amp;ROUNDUP(MONTH(SalesDataTable[[#This Row],[Order Date]]),0)</f>
        <v>Q6</v>
      </c>
      <c r="E1057" s="9">
        <f>MONTH(SalesDataTable[[#This Row],[Order Date]])</f>
        <v>6</v>
      </c>
      <c r="F1057" s="8" t="str">
        <f>TEXT(SalesDataTable[[#This Row],[Order Date]],"mmm")</f>
        <v>Jun</v>
      </c>
      <c r="G1057" s="8" t="s">
        <v>11</v>
      </c>
      <c r="H1057" s="8" t="s">
        <v>39</v>
      </c>
      <c r="I1057" s="8" t="s">
        <v>28</v>
      </c>
      <c r="J1057" s="8" t="s">
        <v>3</v>
      </c>
      <c r="K1057" s="8" t="s">
        <v>14</v>
      </c>
      <c r="L1057" s="8" t="s">
        <v>32</v>
      </c>
      <c r="M1057" s="3">
        <v>1</v>
      </c>
      <c r="N1057" s="10">
        <v>45.59</v>
      </c>
      <c r="O1057" s="11">
        <v>0</v>
      </c>
      <c r="P1057" s="10">
        <v>18.57</v>
      </c>
      <c r="Q1057" s="10">
        <f t="shared" si="64"/>
        <v>45.59</v>
      </c>
      <c r="R1057" s="10">
        <f t="shared" si="65"/>
        <v>18.57</v>
      </c>
      <c r="S1057" s="10">
        <f t="shared" si="66"/>
        <v>27.020000000000003</v>
      </c>
      <c r="T1057" s="2">
        <f t="shared" si="67"/>
        <v>0.59267383198069756</v>
      </c>
      <c r="U1057" s="3">
        <f>YEAR(SalesDataTable[[#This Row],[Order Date]])</f>
        <v>2026</v>
      </c>
      <c r="V1057" s="2" t="str">
        <f>"Q"&amp;ROUNDUP(MONTH(SalesDataTable[[#This Row],[Order Date]])/3,0)</f>
        <v>Q2</v>
      </c>
      <c r="W1057" s="3">
        <f>MONTH(SalesDataTable[[#This Row],[Order Date]])</f>
        <v>6</v>
      </c>
      <c r="X1057" s="2" t="str">
        <f>TEXT(SalesDataTable[[#This Row],[Order Date]],"mmm")</f>
        <v>Jun</v>
      </c>
    </row>
    <row r="1058" spans="1:24" ht="15.6">
      <c r="A1058" s="6">
        <v>4991</v>
      </c>
      <c r="B1058" s="7">
        <v>46183</v>
      </c>
      <c r="C1058" s="8">
        <f>YEAR(SalesDataTable[[#This Row],[Order Date]])</f>
        <v>2026</v>
      </c>
      <c r="D1058" s="9" t="str">
        <f>"Q" &amp;ROUNDUP(MONTH(SalesDataTable[[#This Row],[Order Date]]),0)</f>
        <v>Q6</v>
      </c>
      <c r="E1058" s="9">
        <f>MONTH(SalesDataTable[[#This Row],[Order Date]])</f>
        <v>6</v>
      </c>
      <c r="F1058" s="8" t="str">
        <f>TEXT(SalesDataTable[[#This Row],[Order Date]],"mmm")</f>
        <v>Jun</v>
      </c>
      <c r="G1058" s="8" t="s">
        <v>20</v>
      </c>
      <c r="H1058" s="8" t="s">
        <v>21</v>
      </c>
      <c r="I1058" s="8" t="s">
        <v>2</v>
      </c>
      <c r="J1058" s="8" t="s">
        <v>13</v>
      </c>
      <c r="K1058" s="8" t="s">
        <v>9</v>
      </c>
      <c r="L1058" s="8" t="s">
        <v>17</v>
      </c>
      <c r="M1058" s="3">
        <v>3</v>
      </c>
      <c r="N1058" s="10">
        <v>146.55000000000001</v>
      </c>
      <c r="O1058" s="11">
        <v>0.1</v>
      </c>
      <c r="P1058" s="10">
        <v>79.59</v>
      </c>
      <c r="Q1058" s="10">
        <f t="shared" si="64"/>
        <v>395.68500000000006</v>
      </c>
      <c r="R1058" s="10">
        <f t="shared" si="65"/>
        <v>238.77</v>
      </c>
      <c r="S1058" s="10">
        <f t="shared" si="66"/>
        <v>156.91500000000005</v>
      </c>
      <c r="T1058" s="2">
        <f t="shared" si="67"/>
        <v>0.39656544978960545</v>
      </c>
      <c r="U1058" s="3">
        <f>YEAR(SalesDataTable[[#This Row],[Order Date]])</f>
        <v>2026</v>
      </c>
      <c r="V1058" s="2" t="str">
        <f>"Q"&amp;ROUNDUP(MONTH(SalesDataTable[[#This Row],[Order Date]])/3,0)</f>
        <v>Q2</v>
      </c>
      <c r="W1058" s="3">
        <f>MONTH(SalesDataTable[[#This Row],[Order Date]])</f>
        <v>6</v>
      </c>
      <c r="X1058" s="2" t="str">
        <f>TEXT(SalesDataTable[[#This Row],[Order Date]],"mmm")</f>
        <v>Jun</v>
      </c>
    </row>
    <row r="1059" spans="1:24" ht="15.6">
      <c r="A1059" s="6">
        <v>39</v>
      </c>
      <c r="B1059" s="7">
        <v>46184</v>
      </c>
      <c r="C1059" s="8">
        <f>YEAR(SalesDataTable[[#This Row],[Order Date]])</f>
        <v>2026</v>
      </c>
      <c r="D1059" s="9" t="str">
        <f>"Q" &amp;ROUNDUP(MONTH(SalesDataTable[[#This Row],[Order Date]]),0)</f>
        <v>Q6</v>
      </c>
      <c r="E1059" s="9">
        <f>MONTH(SalesDataTable[[#This Row],[Order Date]])</f>
        <v>6</v>
      </c>
      <c r="F1059" s="8" t="str">
        <f>TEXT(SalesDataTable[[#This Row],[Order Date]],"mmm")</f>
        <v>Jun</v>
      </c>
      <c r="G1059" s="8" t="s">
        <v>20</v>
      </c>
      <c r="H1059" s="8" t="s">
        <v>33</v>
      </c>
      <c r="I1059" s="8" t="s">
        <v>28</v>
      </c>
      <c r="J1059" s="8" t="s">
        <v>16</v>
      </c>
      <c r="K1059" s="8" t="s">
        <v>4</v>
      </c>
      <c r="L1059" s="8" t="s">
        <v>26</v>
      </c>
      <c r="M1059" s="3">
        <v>4</v>
      </c>
      <c r="N1059" s="10">
        <v>40.33</v>
      </c>
      <c r="O1059" s="11">
        <v>0.1</v>
      </c>
      <c r="P1059" s="10">
        <v>17.170000000000002</v>
      </c>
      <c r="Q1059" s="10">
        <f t="shared" si="64"/>
        <v>145.18799999999999</v>
      </c>
      <c r="R1059" s="10">
        <f t="shared" si="65"/>
        <v>68.680000000000007</v>
      </c>
      <c r="S1059" s="10">
        <f t="shared" si="66"/>
        <v>76.507999999999981</v>
      </c>
      <c r="T1059" s="2">
        <f t="shared" si="67"/>
        <v>0.52695815081136177</v>
      </c>
      <c r="U1059" s="3">
        <f>YEAR(SalesDataTable[[#This Row],[Order Date]])</f>
        <v>2026</v>
      </c>
      <c r="V1059" s="2" t="str">
        <f>"Q"&amp;ROUNDUP(MONTH(SalesDataTable[[#This Row],[Order Date]])/3,0)</f>
        <v>Q2</v>
      </c>
      <c r="W1059" s="3">
        <f>MONTH(SalesDataTable[[#This Row],[Order Date]])</f>
        <v>6</v>
      </c>
      <c r="X1059" s="2" t="str">
        <f>TEXT(SalesDataTable[[#This Row],[Order Date]],"mmm")</f>
        <v>Jun</v>
      </c>
    </row>
    <row r="1060" spans="1:24" ht="15.6">
      <c r="A1060" s="6">
        <v>206</v>
      </c>
      <c r="B1060" s="7">
        <v>46184</v>
      </c>
      <c r="C1060" s="8">
        <f>YEAR(SalesDataTable[[#This Row],[Order Date]])</f>
        <v>2026</v>
      </c>
      <c r="D1060" s="9" t="str">
        <f>"Q" &amp;ROUNDUP(MONTH(SalesDataTable[[#This Row],[Order Date]]),0)</f>
        <v>Q6</v>
      </c>
      <c r="E1060" s="9">
        <f>MONTH(SalesDataTable[[#This Row],[Order Date]])</f>
        <v>6</v>
      </c>
      <c r="F1060" s="8" t="str">
        <f>TEXT(SalesDataTable[[#This Row],[Order Date]],"mmm")</f>
        <v>Jun</v>
      </c>
      <c r="G1060" s="8" t="s">
        <v>0</v>
      </c>
      <c r="H1060" s="8" t="s">
        <v>1</v>
      </c>
      <c r="I1060" s="8" t="s">
        <v>19</v>
      </c>
      <c r="J1060" s="8" t="s">
        <v>13</v>
      </c>
      <c r="K1060" s="8" t="s">
        <v>4</v>
      </c>
      <c r="L1060" s="8" t="s">
        <v>22</v>
      </c>
      <c r="M1060" s="3">
        <v>2</v>
      </c>
      <c r="N1060" s="10">
        <v>51.83</v>
      </c>
      <c r="O1060" s="11">
        <v>0.1</v>
      </c>
      <c r="P1060" s="10">
        <v>23.1</v>
      </c>
      <c r="Q1060" s="10">
        <f t="shared" si="64"/>
        <v>93.293999999999997</v>
      </c>
      <c r="R1060" s="10">
        <f t="shared" si="65"/>
        <v>46.2</v>
      </c>
      <c r="S1060" s="10">
        <f t="shared" si="66"/>
        <v>47.093999999999994</v>
      </c>
      <c r="T1060" s="2">
        <f t="shared" si="67"/>
        <v>0.50479130490706792</v>
      </c>
      <c r="U1060" s="3">
        <f>YEAR(SalesDataTable[[#This Row],[Order Date]])</f>
        <v>2026</v>
      </c>
      <c r="V1060" s="2" t="str">
        <f>"Q"&amp;ROUNDUP(MONTH(SalesDataTable[[#This Row],[Order Date]])/3,0)</f>
        <v>Q2</v>
      </c>
      <c r="W1060" s="3">
        <f>MONTH(SalesDataTable[[#This Row],[Order Date]])</f>
        <v>6</v>
      </c>
      <c r="X1060" s="2" t="str">
        <f>TEXT(SalesDataTable[[#This Row],[Order Date]],"mmm")</f>
        <v>Jun</v>
      </c>
    </row>
    <row r="1061" spans="1:24" ht="15.6">
      <c r="A1061" s="6">
        <v>397</v>
      </c>
      <c r="B1061" s="7">
        <v>46184</v>
      </c>
      <c r="C1061" s="8">
        <f>YEAR(SalesDataTable[[#This Row],[Order Date]])</f>
        <v>2026</v>
      </c>
      <c r="D1061" s="9" t="str">
        <f>"Q" &amp;ROUNDUP(MONTH(SalesDataTable[[#This Row],[Order Date]]),0)</f>
        <v>Q6</v>
      </c>
      <c r="E1061" s="9">
        <f>MONTH(SalesDataTable[[#This Row],[Order Date]])</f>
        <v>6</v>
      </c>
      <c r="F1061" s="8" t="str">
        <f>TEXT(SalesDataTable[[#This Row],[Order Date]],"mmm")</f>
        <v>Jun</v>
      </c>
      <c r="G1061" s="8" t="s">
        <v>20</v>
      </c>
      <c r="H1061" s="8" t="s">
        <v>33</v>
      </c>
      <c r="I1061" s="8" t="s">
        <v>2</v>
      </c>
      <c r="J1061" s="8" t="s">
        <v>16</v>
      </c>
      <c r="K1061" s="8" t="s">
        <v>23</v>
      </c>
      <c r="L1061" s="8" t="s">
        <v>51</v>
      </c>
      <c r="M1061" s="3">
        <v>2</v>
      </c>
      <c r="N1061" s="10">
        <v>121.19</v>
      </c>
      <c r="O1061" s="11">
        <v>0.05</v>
      </c>
      <c r="P1061" s="10">
        <v>58.91</v>
      </c>
      <c r="Q1061" s="10">
        <f t="shared" si="64"/>
        <v>230.261</v>
      </c>
      <c r="R1061" s="10">
        <f t="shared" si="65"/>
        <v>117.82</v>
      </c>
      <c r="S1061" s="10">
        <f t="shared" si="66"/>
        <v>112.441</v>
      </c>
      <c r="T1061" s="2">
        <f t="shared" si="67"/>
        <v>0.48831977625390321</v>
      </c>
      <c r="U1061" s="3">
        <f>YEAR(SalesDataTable[[#This Row],[Order Date]])</f>
        <v>2026</v>
      </c>
      <c r="V1061" s="2" t="str">
        <f>"Q"&amp;ROUNDUP(MONTH(SalesDataTable[[#This Row],[Order Date]])/3,0)</f>
        <v>Q2</v>
      </c>
      <c r="W1061" s="3">
        <f>MONTH(SalesDataTable[[#This Row],[Order Date]])</f>
        <v>6</v>
      </c>
      <c r="X1061" s="2" t="str">
        <f>TEXT(SalesDataTable[[#This Row],[Order Date]],"mmm")</f>
        <v>Jun</v>
      </c>
    </row>
    <row r="1062" spans="1:24" ht="15.6">
      <c r="A1062" s="6">
        <v>763</v>
      </c>
      <c r="B1062" s="7">
        <v>46184</v>
      </c>
      <c r="C1062" s="8">
        <f>YEAR(SalesDataTable[[#This Row],[Order Date]])</f>
        <v>2026</v>
      </c>
      <c r="D1062" s="9" t="str">
        <f>"Q" &amp;ROUNDUP(MONTH(SalesDataTable[[#This Row],[Order Date]]),0)</f>
        <v>Q6</v>
      </c>
      <c r="E1062" s="9">
        <f>MONTH(SalesDataTable[[#This Row],[Order Date]])</f>
        <v>6</v>
      </c>
      <c r="F1062" s="8" t="str">
        <f>TEXT(SalesDataTable[[#This Row],[Order Date]],"mmm")</f>
        <v>Jun</v>
      </c>
      <c r="G1062" s="8" t="s">
        <v>20</v>
      </c>
      <c r="H1062" s="8" t="s">
        <v>47</v>
      </c>
      <c r="I1062" s="8" t="s">
        <v>19</v>
      </c>
      <c r="J1062" s="8" t="s">
        <v>13</v>
      </c>
      <c r="K1062" s="8" t="s">
        <v>9</v>
      </c>
      <c r="L1062" s="8" t="s">
        <v>37</v>
      </c>
      <c r="M1062" s="3">
        <v>1</v>
      </c>
      <c r="N1062" s="10">
        <v>154.09</v>
      </c>
      <c r="O1062" s="11">
        <v>0</v>
      </c>
      <c r="P1062" s="10">
        <v>77.37</v>
      </c>
      <c r="Q1062" s="10">
        <f t="shared" si="64"/>
        <v>154.09</v>
      </c>
      <c r="R1062" s="10">
        <f t="shared" si="65"/>
        <v>77.37</v>
      </c>
      <c r="S1062" s="10">
        <f t="shared" si="66"/>
        <v>76.72</v>
      </c>
      <c r="T1062" s="2">
        <f t="shared" si="67"/>
        <v>0.49789084301382308</v>
      </c>
      <c r="U1062" s="3">
        <f>YEAR(SalesDataTable[[#This Row],[Order Date]])</f>
        <v>2026</v>
      </c>
      <c r="V1062" s="2" t="str">
        <f>"Q"&amp;ROUNDUP(MONTH(SalesDataTable[[#This Row],[Order Date]])/3,0)</f>
        <v>Q2</v>
      </c>
      <c r="W1062" s="3">
        <f>MONTH(SalesDataTable[[#This Row],[Order Date]])</f>
        <v>6</v>
      </c>
      <c r="X1062" s="2" t="str">
        <f>TEXT(SalesDataTable[[#This Row],[Order Date]],"mmm")</f>
        <v>Jun</v>
      </c>
    </row>
    <row r="1063" spans="1:24" ht="15.6">
      <c r="A1063" s="6">
        <v>1059</v>
      </c>
      <c r="B1063" s="7">
        <v>46184</v>
      </c>
      <c r="C1063" s="8">
        <f>YEAR(SalesDataTable[[#This Row],[Order Date]])</f>
        <v>2026</v>
      </c>
      <c r="D1063" s="9" t="str">
        <f>"Q" &amp;ROUNDUP(MONTH(SalesDataTable[[#This Row],[Order Date]]),0)</f>
        <v>Q6</v>
      </c>
      <c r="E1063" s="9">
        <f>MONTH(SalesDataTable[[#This Row],[Order Date]])</f>
        <v>6</v>
      </c>
      <c r="F1063" s="8" t="str">
        <f>TEXT(SalesDataTable[[#This Row],[Order Date]],"mmm")</f>
        <v>Jun</v>
      </c>
      <c r="G1063" s="8" t="s">
        <v>0</v>
      </c>
      <c r="H1063" s="8" t="s">
        <v>1</v>
      </c>
      <c r="I1063" s="8" t="s">
        <v>2</v>
      </c>
      <c r="J1063" s="8" t="s">
        <v>13</v>
      </c>
      <c r="K1063" s="8" t="s">
        <v>4</v>
      </c>
      <c r="L1063" s="8" t="s">
        <v>5</v>
      </c>
      <c r="M1063" s="3">
        <v>1</v>
      </c>
      <c r="N1063" s="10">
        <v>80.64</v>
      </c>
      <c r="O1063" s="11">
        <v>0.05</v>
      </c>
      <c r="P1063" s="10">
        <v>43.85</v>
      </c>
      <c r="Q1063" s="10">
        <f t="shared" si="64"/>
        <v>76.60799999999999</v>
      </c>
      <c r="R1063" s="10">
        <f t="shared" si="65"/>
        <v>43.85</v>
      </c>
      <c r="S1063" s="10">
        <f t="shared" si="66"/>
        <v>32.757999999999988</v>
      </c>
      <c r="T1063" s="2">
        <f t="shared" si="67"/>
        <v>0.42760547201336668</v>
      </c>
      <c r="U1063" s="3">
        <f>YEAR(SalesDataTable[[#This Row],[Order Date]])</f>
        <v>2026</v>
      </c>
      <c r="V1063" s="2" t="str">
        <f>"Q"&amp;ROUNDUP(MONTH(SalesDataTable[[#This Row],[Order Date]])/3,0)</f>
        <v>Q2</v>
      </c>
      <c r="W1063" s="3">
        <f>MONTH(SalesDataTable[[#This Row],[Order Date]])</f>
        <v>6</v>
      </c>
      <c r="X1063" s="2" t="str">
        <f>TEXT(SalesDataTable[[#This Row],[Order Date]],"mmm")</f>
        <v>Jun</v>
      </c>
    </row>
    <row r="1064" spans="1:24" ht="15.6">
      <c r="A1064" s="6">
        <v>1332</v>
      </c>
      <c r="B1064" s="7">
        <v>46184</v>
      </c>
      <c r="C1064" s="8">
        <f>YEAR(SalesDataTable[[#This Row],[Order Date]])</f>
        <v>2026</v>
      </c>
      <c r="D1064" s="9" t="str">
        <f>"Q" &amp;ROUNDUP(MONTH(SalesDataTable[[#This Row],[Order Date]]),0)</f>
        <v>Q6</v>
      </c>
      <c r="E1064" s="9">
        <f>MONTH(SalesDataTable[[#This Row],[Order Date]])</f>
        <v>6</v>
      </c>
      <c r="F1064" s="8" t="str">
        <f>TEXT(SalesDataTable[[#This Row],[Order Date]],"mmm")</f>
        <v>Jun</v>
      </c>
      <c r="G1064" s="8" t="s">
        <v>6</v>
      </c>
      <c r="H1064" s="8" t="s">
        <v>43</v>
      </c>
      <c r="I1064" s="8" t="s">
        <v>28</v>
      </c>
      <c r="J1064" s="8" t="s">
        <v>3</v>
      </c>
      <c r="K1064" s="8" t="s">
        <v>9</v>
      </c>
      <c r="L1064" s="8" t="s">
        <v>10</v>
      </c>
      <c r="M1064" s="3">
        <v>1</v>
      </c>
      <c r="N1064" s="10">
        <v>94.01</v>
      </c>
      <c r="O1064" s="11">
        <v>0.15</v>
      </c>
      <c r="P1064" s="10">
        <v>46.12</v>
      </c>
      <c r="Q1064" s="10">
        <f t="shared" si="64"/>
        <v>79.908500000000004</v>
      </c>
      <c r="R1064" s="10">
        <f t="shared" si="65"/>
        <v>46.12</v>
      </c>
      <c r="S1064" s="10">
        <f t="shared" si="66"/>
        <v>33.788500000000006</v>
      </c>
      <c r="T1064" s="2">
        <f t="shared" si="67"/>
        <v>0.42283987310486376</v>
      </c>
      <c r="U1064" s="3">
        <f>YEAR(SalesDataTable[[#This Row],[Order Date]])</f>
        <v>2026</v>
      </c>
      <c r="V1064" s="2" t="str">
        <f>"Q"&amp;ROUNDUP(MONTH(SalesDataTable[[#This Row],[Order Date]])/3,0)</f>
        <v>Q2</v>
      </c>
      <c r="W1064" s="3">
        <f>MONTH(SalesDataTable[[#This Row],[Order Date]])</f>
        <v>6</v>
      </c>
      <c r="X1064" s="2" t="str">
        <f>TEXT(SalesDataTable[[#This Row],[Order Date]],"mmm")</f>
        <v>Jun</v>
      </c>
    </row>
    <row r="1065" spans="1:24" ht="15.6">
      <c r="A1065" s="6">
        <v>1447</v>
      </c>
      <c r="B1065" s="7">
        <v>46184</v>
      </c>
      <c r="C1065" s="8">
        <f>YEAR(SalesDataTable[[#This Row],[Order Date]])</f>
        <v>2026</v>
      </c>
      <c r="D1065" s="9" t="str">
        <f>"Q" &amp;ROUNDUP(MONTH(SalesDataTable[[#This Row],[Order Date]]),0)</f>
        <v>Q6</v>
      </c>
      <c r="E1065" s="9">
        <f>MONTH(SalesDataTable[[#This Row],[Order Date]])</f>
        <v>6</v>
      </c>
      <c r="F1065" s="8" t="str">
        <f>TEXT(SalesDataTable[[#This Row],[Order Date]],"mmm")</f>
        <v>Jun</v>
      </c>
      <c r="G1065" s="8" t="s">
        <v>6</v>
      </c>
      <c r="H1065" s="8" t="s">
        <v>27</v>
      </c>
      <c r="I1065" s="8" t="s">
        <v>2</v>
      </c>
      <c r="J1065" s="8" t="s">
        <v>3</v>
      </c>
      <c r="K1065" s="8" t="s">
        <v>4</v>
      </c>
      <c r="L1065" s="8" t="s">
        <v>22</v>
      </c>
      <c r="M1065" s="3">
        <v>1</v>
      </c>
      <c r="N1065" s="10">
        <v>51.09</v>
      </c>
      <c r="O1065" s="11">
        <v>0</v>
      </c>
      <c r="P1065" s="10">
        <v>22.78</v>
      </c>
      <c r="Q1065" s="10">
        <f t="shared" si="64"/>
        <v>51.09</v>
      </c>
      <c r="R1065" s="10">
        <f t="shared" si="65"/>
        <v>22.78</v>
      </c>
      <c r="S1065" s="10">
        <f t="shared" si="66"/>
        <v>28.310000000000002</v>
      </c>
      <c r="T1065" s="2">
        <f t="shared" si="67"/>
        <v>0.55412018007437858</v>
      </c>
      <c r="U1065" s="3">
        <f>YEAR(SalesDataTable[[#This Row],[Order Date]])</f>
        <v>2026</v>
      </c>
      <c r="V1065" s="2" t="str">
        <f>"Q"&amp;ROUNDUP(MONTH(SalesDataTable[[#This Row],[Order Date]])/3,0)</f>
        <v>Q2</v>
      </c>
      <c r="W1065" s="3">
        <f>MONTH(SalesDataTable[[#This Row],[Order Date]])</f>
        <v>6</v>
      </c>
      <c r="X1065" s="2" t="str">
        <f>TEXT(SalesDataTable[[#This Row],[Order Date]],"mmm")</f>
        <v>Jun</v>
      </c>
    </row>
    <row r="1066" spans="1:24" ht="15.6">
      <c r="A1066" s="6">
        <v>2990</v>
      </c>
      <c r="B1066" s="7">
        <v>46184</v>
      </c>
      <c r="C1066" s="8">
        <f>YEAR(SalesDataTable[[#This Row],[Order Date]])</f>
        <v>2026</v>
      </c>
      <c r="D1066" s="9" t="str">
        <f>"Q" &amp;ROUNDUP(MONTH(SalesDataTable[[#This Row],[Order Date]]),0)</f>
        <v>Q6</v>
      </c>
      <c r="E1066" s="9">
        <f>MONTH(SalesDataTable[[#This Row],[Order Date]])</f>
        <v>6</v>
      </c>
      <c r="F1066" s="8" t="str">
        <f>TEXT(SalesDataTable[[#This Row],[Order Date]],"mmm")</f>
        <v>Jun</v>
      </c>
      <c r="G1066" s="8" t="s">
        <v>6</v>
      </c>
      <c r="H1066" s="8" t="s">
        <v>27</v>
      </c>
      <c r="I1066" s="8" t="s">
        <v>28</v>
      </c>
      <c r="J1066" s="8" t="s">
        <v>3</v>
      </c>
      <c r="K1066" s="8" t="s">
        <v>9</v>
      </c>
      <c r="L1066" s="8" t="s">
        <v>17</v>
      </c>
      <c r="M1066" s="3">
        <v>1</v>
      </c>
      <c r="N1066" s="10">
        <v>146.66</v>
      </c>
      <c r="O1066" s="11">
        <v>0</v>
      </c>
      <c r="P1066" s="10">
        <v>78.709999999999994</v>
      </c>
      <c r="Q1066" s="10">
        <f t="shared" si="64"/>
        <v>146.66</v>
      </c>
      <c r="R1066" s="10">
        <f t="shared" si="65"/>
        <v>78.709999999999994</v>
      </c>
      <c r="S1066" s="10">
        <f t="shared" si="66"/>
        <v>67.95</v>
      </c>
      <c r="T1066" s="2">
        <f t="shared" si="67"/>
        <v>0.4633165143870176</v>
      </c>
      <c r="U1066" s="3">
        <f>YEAR(SalesDataTable[[#This Row],[Order Date]])</f>
        <v>2026</v>
      </c>
      <c r="V1066" s="2" t="str">
        <f>"Q"&amp;ROUNDUP(MONTH(SalesDataTable[[#This Row],[Order Date]])/3,0)</f>
        <v>Q2</v>
      </c>
      <c r="W1066" s="3">
        <f>MONTH(SalesDataTable[[#This Row],[Order Date]])</f>
        <v>6</v>
      </c>
      <c r="X1066" s="2" t="str">
        <f>TEXT(SalesDataTable[[#This Row],[Order Date]],"mmm")</f>
        <v>Jun</v>
      </c>
    </row>
    <row r="1067" spans="1:24" ht="15.6">
      <c r="A1067" s="6">
        <v>3769</v>
      </c>
      <c r="B1067" s="7">
        <v>46184</v>
      </c>
      <c r="C1067" s="8">
        <f>YEAR(SalesDataTable[[#This Row],[Order Date]])</f>
        <v>2026</v>
      </c>
      <c r="D1067" s="9" t="str">
        <f>"Q" &amp;ROUNDUP(MONTH(SalesDataTable[[#This Row],[Order Date]]),0)</f>
        <v>Q6</v>
      </c>
      <c r="E1067" s="9">
        <f>MONTH(SalesDataTable[[#This Row],[Order Date]])</f>
        <v>6</v>
      </c>
      <c r="F1067" s="8" t="str">
        <f>TEXT(SalesDataTable[[#This Row],[Order Date]],"mmm")</f>
        <v>Jun</v>
      </c>
      <c r="G1067" s="8" t="s">
        <v>6</v>
      </c>
      <c r="H1067" s="8" t="s">
        <v>43</v>
      </c>
      <c r="I1067" s="8" t="s">
        <v>19</v>
      </c>
      <c r="J1067" s="8" t="s">
        <v>13</v>
      </c>
      <c r="K1067" s="8" t="s">
        <v>23</v>
      </c>
      <c r="L1067" s="8" t="s">
        <v>29</v>
      </c>
      <c r="M1067" s="3">
        <v>2</v>
      </c>
      <c r="N1067" s="10">
        <v>199.03</v>
      </c>
      <c r="O1067" s="11">
        <v>0</v>
      </c>
      <c r="P1067" s="10">
        <v>104.7</v>
      </c>
      <c r="Q1067" s="10">
        <f t="shared" si="64"/>
        <v>398.06</v>
      </c>
      <c r="R1067" s="10">
        <f t="shared" si="65"/>
        <v>209.4</v>
      </c>
      <c r="S1067" s="10">
        <f t="shared" si="66"/>
        <v>188.66</v>
      </c>
      <c r="T1067" s="2">
        <f t="shared" si="67"/>
        <v>0.47394865095714211</v>
      </c>
      <c r="U1067" s="3">
        <f>YEAR(SalesDataTable[[#This Row],[Order Date]])</f>
        <v>2026</v>
      </c>
      <c r="V1067" s="2" t="str">
        <f>"Q"&amp;ROUNDUP(MONTH(SalesDataTable[[#This Row],[Order Date]])/3,0)</f>
        <v>Q2</v>
      </c>
      <c r="W1067" s="3">
        <f>MONTH(SalesDataTable[[#This Row],[Order Date]])</f>
        <v>6</v>
      </c>
      <c r="X1067" s="2" t="str">
        <f>TEXT(SalesDataTable[[#This Row],[Order Date]],"mmm")</f>
        <v>Jun</v>
      </c>
    </row>
    <row r="1068" spans="1:24" ht="15.6">
      <c r="A1068" s="6">
        <v>4152</v>
      </c>
      <c r="B1068" s="7">
        <v>46184</v>
      </c>
      <c r="C1068" s="8">
        <f>YEAR(SalesDataTable[[#This Row],[Order Date]])</f>
        <v>2026</v>
      </c>
      <c r="D1068" s="9" t="str">
        <f>"Q" &amp;ROUNDUP(MONTH(SalesDataTable[[#This Row],[Order Date]]),0)</f>
        <v>Q6</v>
      </c>
      <c r="E1068" s="9">
        <f>MONTH(SalesDataTable[[#This Row],[Order Date]])</f>
        <v>6</v>
      </c>
      <c r="F1068" s="8" t="str">
        <f>TEXT(SalesDataTable[[#This Row],[Order Date]],"mmm")</f>
        <v>Jun</v>
      </c>
      <c r="G1068" s="8" t="s">
        <v>11</v>
      </c>
      <c r="H1068" s="8" t="s">
        <v>12</v>
      </c>
      <c r="I1068" s="8" t="s">
        <v>2</v>
      </c>
      <c r="J1068" s="8" t="s">
        <v>3</v>
      </c>
      <c r="K1068" s="8" t="s">
        <v>4</v>
      </c>
      <c r="L1068" s="8" t="s">
        <v>26</v>
      </c>
      <c r="M1068" s="3">
        <v>5</v>
      </c>
      <c r="N1068" s="10">
        <v>41.18</v>
      </c>
      <c r="O1068" s="11">
        <v>0.05</v>
      </c>
      <c r="P1068" s="10">
        <v>16.87</v>
      </c>
      <c r="Q1068" s="10">
        <f t="shared" si="64"/>
        <v>195.60499999999999</v>
      </c>
      <c r="R1068" s="10">
        <f t="shared" si="65"/>
        <v>84.350000000000009</v>
      </c>
      <c r="S1068" s="10">
        <f t="shared" si="66"/>
        <v>111.25499999999998</v>
      </c>
      <c r="T1068" s="2">
        <f t="shared" si="67"/>
        <v>0.56877380435060443</v>
      </c>
      <c r="U1068" s="3">
        <f>YEAR(SalesDataTable[[#This Row],[Order Date]])</f>
        <v>2026</v>
      </c>
      <c r="V1068" s="2" t="str">
        <f>"Q"&amp;ROUNDUP(MONTH(SalesDataTable[[#This Row],[Order Date]])/3,0)</f>
        <v>Q2</v>
      </c>
      <c r="W1068" s="3">
        <f>MONTH(SalesDataTable[[#This Row],[Order Date]])</f>
        <v>6</v>
      </c>
      <c r="X1068" s="2" t="str">
        <f>TEXT(SalesDataTable[[#This Row],[Order Date]],"mmm")</f>
        <v>Jun</v>
      </c>
    </row>
    <row r="1069" spans="1:24" ht="15.6">
      <c r="A1069" s="6">
        <v>4242</v>
      </c>
      <c r="B1069" s="7">
        <v>46184</v>
      </c>
      <c r="C1069" s="8">
        <f>YEAR(SalesDataTable[[#This Row],[Order Date]])</f>
        <v>2026</v>
      </c>
      <c r="D1069" s="9" t="str">
        <f>"Q" &amp;ROUNDUP(MONTH(SalesDataTable[[#This Row],[Order Date]]),0)</f>
        <v>Q6</v>
      </c>
      <c r="E1069" s="9">
        <f>MONTH(SalesDataTable[[#This Row],[Order Date]])</f>
        <v>6</v>
      </c>
      <c r="F1069" s="8" t="str">
        <f>TEXT(SalesDataTable[[#This Row],[Order Date]],"mmm")</f>
        <v>Jun</v>
      </c>
      <c r="G1069" s="8" t="s">
        <v>6</v>
      </c>
      <c r="H1069" s="8" t="s">
        <v>43</v>
      </c>
      <c r="I1069" s="8" t="s">
        <v>19</v>
      </c>
      <c r="J1069" s="8" t="s">
        <v>16</v>
      </c>
      <c r="K1069" s="8" t="s">
        <v>9</v>
      </c>
      <c r="L1069" s="8" t="s">
        <v>17</v>
      </c>
      <c r="M1069" s="3">
        <v>2</v>
      </c>
      <c r="N1069" s="10">
        <v>141.18</v>
      </c>
      <c r="O1069" s="11">
        <v>0</v>
      </c>
      <c r="P1069" s="10">
        <v>78.66</v>
      </c>
      <c r="Q1069" s="10">
        <f t="shared" si="64"/>
        <v>282.36</v>
      </c>
      <c r="R1069" s="10">
        <f t="shared" si="65"/>
        <v>157.32</v>
      </c>
      <c r="S1069" s="10">
        <f t="shared" si="66"/>
        <v>125.04000000000002</v>
      </c>
      <c r="T1069" s="2">
        <f t="shared" si="67"/>
        <v>0.44283892902677441</v>
      </c>
      <c r="U1069" s="3">
        <f>YEAR(SalesDataTable[[#This Row],[Order Date]])</f>
        <v>2026</v>
      </c>
      <c r="V1069" s="2" t="str">
        <f>"Q"&amp;ROUNDUP(MONTH(SalesDataTable[[#This Row],[Order Date]])/3,0)</f>
        <v>Q2</v>
      </c>
      <c r="W1069" s="3">
        <f>MONTH(SalesDataTable[[#This Row],[Order Date]])</f>
        <v>6</v>
      </c>
      <c r="X1069" s="2" t="str">
        <f>TEXT(SalesDataTable[[#This Row],[Order Date]],"mmm")</f>
        <v>Jun</v>
      </c>
    </row>
    <row r="1070" spans="1:24" ht="15.6">
      <c r="A1070" s="6">
        <v>4780</v>
      </c>
      <c r="B1070" s="7">
        <v>46184</v>
      </c>
      <c r="C1070" s="8">
        <f>YEAR(SalesDataTable[[#This Row],[Order Date]])</f>
        <v>2026</v>
      </c>
      <c r="D1070" s="9" t="str">
        <f>"Q" &amp;ROUNDUP(MONTH(SalesDataTable[[#This Row],[Order Date]]),0)</f>
        <v>Q6</v>
      </c>
      <c r="E1070" s="9">
        <f>MONTH(SalesDataTable[[#This Row],[Order Date]])</f>
        <v>6</v>
      </c>
      <c r="F1070" s="8" t="str">
        <f>TEXT(SalesDataTable[[#This Row],[Order Date]],"mmm")</f>
        <v>Jun</v>
      </c>
      <c r="G1070" s="8" t="s">
        <v>6</v>
      </c>
      <c r="H1070" s="8" t="s">
        <v>43</v>
      </c>
      <c r="I1070" s="8" t="s">
        <v>19</v>
      </c>
      <c r="J1070" s="8" t="s">
        <v>3</v>
      </c>
      <c r="K1070" s="8" t="s">
        <v>4</v>
      </c>
      <c r="L1070" s="8" t="s">
        <v>5</v>
      </c>
      <c r="M1070" s="3">
        <v>1</v>
      </c>
      <c r="N1070" s="10">
        <v>82.47</v>
      </c>
      <c r="O1070" s="11">
        <v>0.1</v>
      </c>
      <c r="P1070" s="10">
        <v>42.73</v>
      </c>
      <c r="Q1070" s="10">
        <f t="shared" si="64"/>
        <v>74.222999999999999</v>
      </c>
      <c r="R1070" s="10">
        <f t="shared" si="65"/>
        <v>42.73</v>
      </c>
      <c r="S1070" s="10">
        <f t="shared" si="66"/>
        <v>31.493000000000002</v>
      </c>
      <c r="T1070" s="2">
        <f t="shared" si="67"/>
        <v>0.42430243994449163</v>
      </c>
      <c r="U1070" s="3">
        <f>YEAR(SalesDataTable[[#This Row],[Order Date]])</f>
        <v>2026</v>
      </c>
      <c r="V1070" s="2" t="str">
        <f>"Q"&amp;ROUNDUP(MONTH(SalesDataTable[[#This Row],[Order Date]])/3,0)</f>
        <v>Q2</v>
      </c>
      <c r="W1070" s="3">
        <f>MONTH(SalesDataTable[[#This Row],[Order Date]])</f>
        <v>6</v>
      </c>
      <c r="X1070" s="2" t="str">
        <f>TEXT(SalesDataTable[[#This Row],[Order Date]],"mmm")</f>
        <v>Jun</v>
      </c>
    </row>
    <row r="1071" spans="1:24" ht="15.6">
      <c r="A1071" s="6">
        <v>63</v>
      </c>
      <c r="B1071" s="7">
        <v>46185</v>
      </c>
      <c r="C1071" s="8">
        <f>YEAR(SalesDataTable[[#This Row],[Order Date]])</f>
        <v>2026</v>
      </c>
      <c r="D1071" s="9" t="str">
        <f>"Q" &amp;ROUNDUP(MONTH(SalesDataTable[[#This Row],[Order Date]]),0)</f>
        <v>Q6</v>
      </c>
      <c r="E1071" s="9">
        <f>MONTH(SalesDataTable[[#This Row],[Order Date]])</f>
        <v>6</v>
      </c>
      <c r="F1071" s="8" t="str">
        <f>TEXT(SalesDataTable[[#This Row],[Order Date]],"mmm")</f>
        <v>Jun</v>
      </c>
      <c r="G1071" s="8" t="s">
        <v>6</v>
      </c>
      <c r="H1071" s="8" t="s">
        <v>7</v>
      </c>
      <c r="I1071" s="8" t="s">
        <v>28</v>
      </c>
      <c r="J1071" s="8" t="s">
        <v>3</v>
      </c>
      <c r="K1071" s="8" t="s">
        <v>14</v>
      </c>
      <c r="L1071" s="8" t="s">
        <v>48</v>
      </c>
      <c r="M1071" s="3">
        <v>1</v>
      </c>
      <c r="N1071" s="10">
        <v>166.91</v>
      </c>
      <c r="O1071" s="11">
        <v>0</v>
      </c>
      <c r="P1071" s="10">
        <v>85.58</v>
      </c>
      <c r="Q1071" s="10">
        <f t="shared" si="64"/>
        <v>166.91</v>
      </c>
      <c r="R1071" s="10">
        <f t="shared" si="65"/>
        <v>85.58</v>
      </c>
      <c r="S1071" s="10">
        <f t="shared" si="66"/>
        <v>81.33</v>
      </c>
      <c r="T1071" s="2">
        <f t="shared" si="67"/>
        <v>0.48726858786172189</v>
      </c>
      <c r="U1071" s="3">
        <f>YEAR(SalesDataTable[[#This Row],[Order Date]])</f>
        <v>2026</v>
      </c>
      <c r="V1071" s="2" t="str">
        <f>"Q"&amp;ROUNDUP(MONTH(SalesDataTable[[#This Row],[Order Date]])/3,0)</f>
        <v>Q2</v>
      </c>
      <c r="W1071" s="3">
        <f>MONTH(SalesDataTable[[#This Row],[Order Date]])</f>
        <v>6</v>
      </c>
      <c r="X1071" s="2" t="str">
        <f>TEXT(SalesDataTable[[#This Row],[Order Date]],"mmm")</f>
        <v>Jun</v>
      </c>
    </row>
    <row r="1072" spans="1:24" ht="15.6">
      <c r="A1072" s="6">
        <v>190</v>
      </c>
      <c r="B1072" s="7">
        <v>46185</v>
      </c>
      <c r="C1072" s="8">
        <f>YEAR(SalesDataTable[[#This Row],[Order Date]])</f>
        <v>2026</v>
      </c>
      <c r="D1072" s="9" t="str">
        <f>"Q" &amp;ROUNDUP(MONTH(SalesDataTable[[#This Row],[Order Date]]),0)</f>
        <v>Q6</v>
      </c>
      <c r="E1072" s="9">
        <f>MONTH(SalesDataTable[[#This Row],[Order Date]])</f>
        <v>6</v>
      </c>
      <c r="F1072" s="8" t="str">
        <f>TEXT(SalesDataTable[[#This Row],[Order Date]],"mmm")</f>
        <v>Jun</v>
      </c>
      <c r="G1072" s="8" t="s">
        <v>0</v>
      </c>
      <c r="H1072" s="8" t="s">
        <v>1</v>
      </c>
      <c r="I1072" s="8" t="s">
        <v>19</v>
      </c>
      <c r="J1072" s="8" t="s">
        <v>16</v>
      </c>
      <c r="K1072" s="8" t="s">
        <v>14</v>
      </c>
      <c r="L1072" s="8" t="s">
        <v>32</v>
      </c>
      <c r="M1072" s="3">
        <v>1</v>
      </c>
      <c r="N1072" s="10">
        <v>45.99</v>
      </c>
      <c r="O1072" s="11">
        <v>0</v>
      </c>
      <c r="P1072" s="10">
        <v>18.579999999999998</v>
      </c>
      <c r="Q1072" s="10">
        <f t="shared" si="64"/>
        <v>45.99</v>
      </c>
      <c r="R1072" s="10">
        <f t="shared" si="65"/>
        <v>18.579999999999998</v>
      </c>
      <c r="S1072" s="10">
        <f t="shared" si="66"/>
        <v>27.410000000000004</v>
      </c>
      <c r="T1072" s="2">
        <f t="shared" si="67"/>
        <v>0.59599913024570561</v>
      </c>
      <c r="U1072" s="3">
        <f>YEAR(SalesDataTable[[#This Row],[Order Date]])</f>
        <v>2026</v>
      </c>
      <c r="V1072" s="2" t="str">
        <f>"Q"&amp;ROUNDUP(MONTH(SalesDataTable[[#This Row],[Order Date]])/3,0)</f>
        <v>Q2</v>
      </c>
      <c r="W1072" s="3">
        <f>MONTH(SalesDataTable[[#This Row],[Order Date]])</f>
        <v>6</v>
      </c>
      <c r="X1072" s="2" t="str">
        <f>TEXT(SalesDataTable[[#This Row],[Order Date]],"mmm")</f>
        <v>Jun</v>
      </c>
    </row>
    <row r="1073" spans="1:24" ht="15.6">
      <c r="A1073" s="6">
        <v>268</v>
      </c>
      <c r="B1073" s="7">
        <v>46185</v>
      </c>
      <c r="C1073" s="8">
        <f>YEAR(SalesDataTable[[#This Row],[Order Date]])</f>
        <v>2026</v>
      </c>
      <c r="D1073" s="9" t="str">
        <f>"Q" &amp;ROUNDUP(MONTH(SalesDataTable[[#This Row],[Order Date]]),0)</f>
        <v>Q6</v>
      </c>
      <c r="E1073" s="9">
        <f>MONTH(SalesDataTable[[#This Row],[Order Date]])</f>
        <v>6</v>
      </c>
      <c r="F1073" s="8" t="str">
        <f>TEXT(SalesDataTable[[#This Row],[Order Date]],"mmm")</f>
        <v>Jun</v>
      </c>
      <c r="G1073" s="8" t="s">
        <v>20</v>
      </c>
      <c r="H1073" s="8" t="s">
        <v>47</v>
      </c>
      <c r="I1073" s="8" t="s">
        <v>19</v>
      </c>
      <c r="J1073" s="8" t="s">
        <v>16</v>
      </c>
      <c r="K1073" s="8" t="s">
        <v>34</v>
      </c>
      <c r="L1073" s="8" t="s">
        <v>42</v>
      </c>
      <c r="M1073" s="3">
        <v>1</v>
      </c>
      <c r="N1073" s="10">
        <v>37.01</v>
      </c>
      <c r="O1073" s="11">
        <v>0.05</v>
      </c>
      <c r="P1073" s="10">
        <v>14.18</v>
      </c>
      <c r="Q1073" s="10">
        <f t="shared" si="64"/>
        <v>35.159499999999994</v>
      </c>
      <c r="R1073" s="10">
        <f t="shared" si="65"/>
        <v>14.18</v>
      </c>
      <c r="S1073" s="10">
        <f t="shared" si="66"/>
        <v>20.979499999999994</v>
      </c>
      <c r="T1073" s="2">
        <f t="shared" si="67"/>
        <v>0.59669506107879799</v>
      </c>
      <c r="U1073" s="3">
        <f>YEAR(SalesDataTable[[#This Row],[Order Date]])</f>
        <v>2026</v>
      </c>
      <c r="V1073" s="2" t="str">
        <f>"Q"&amp;ROUNDUP(MONTH(SalesDataTable[[#This Row],[Order Date]])/3,0)</f>
        <v>Q2</v>
      </c>
      <c r="W1073" s="3">
        <f>MONTH(SalesDataTable[[#This Row],[Order Date]])</f>
        <v>6</v>
      </c>
      <c r="X1073" s="2" t="str">
        <f>TEXT(SalesDataTable[[#This Row],[Order Date]],"mmm")</f>
        <v>Jun</v>
      </c>
    </row>
    <row r="1074" spans="1:24" ht="15.6">
      <c r="A1074" s="6">
        <v>691</v>
      </c>
      <c r="B1074" s="7">
        <v>46185</v>
      </c>
      <c r="C1074" s="8">
        <f>YEAR(SalesDataTable[[#This Row],[Order Date]])</f>
        <v>2026</v>
      </c>
      <c r="D1074" s="9" t="str">
        <f>"Q" &amp;ROUNDUP(MONTH(SalesDataTable[[#This Row],[Order Date]]),0)</f>
        <v>Q6</v>
      </c>
      <c r="E1074" s="9">
        <f>MONTH(SalesDataTable[[#This Row],[Order Date]])</f>
        <v>6</v>
      </c>
      <c r="F1074" s="8" t="str">
        <f>TEXT(SalesDataTable[[#This Row],[Order Date]],"mmm")</f>
        <v>Jun</v>
      </c>
      <c r="G1074" s="8" t="s">
        <v>20</v>
      </c>
      <c r="H1074" s="8" t="s">
        <v>33</v>
      </c>
      <c r="I1074" s="8" t="s">
        <v>28</v>
      </c>
      <c r="J1074" s="8" t="s">
        <v>16</v>
      </c>
      <c r="K1074" s="8" t="s">
        <v>9</v>
      </c>
      <c r="L1074" s="8" t="s">
        <v>17</v>
      </c>
      <c r="M1074" s="3">
        <v>5</v>
      </c>
      <c r="N1074" s="10">
        <v>140.9</v>
      </c>
      <c r="O1074" s="11">
        <v>0</v>
      </c>
      <c r="P1074" s="10">
        <v>80.16</v>
      </c>
      <c r="Q1074" s="10">
        <f t="shared" si="64"/>
        <v>704.5</v>
      </c>
      <c r="R1074" s="10">
        <f t="shared" si="65"/>
        <v>400.79999999999995</v>
      </c>
      <c r="S1074" s="10">
        <f t="shared" si="66"/>
        <v>303.70000000000005</v>
      </c>
      <c r="T1074" s="2">
        <f t="shared" si="67"/>
        <v>0.43108587650816188</v>
      </c>
      <c r="U1074" s="3">
        <f>YEAR(SalesDataTable[[#This Row],[Order Date]])</f>
        <v>2026</v>
      </c>
      <c r="V1074" s="2" t="str">
        <f>"Q"&amp;ROUNDUP(MONTH(SalesDataTable[[#This Row],[Order Date]])/3,0)</f>
        <v>Q2</v>
      </c>
      <c r="W1074" s="3">
        <f>MONTH(SalesDataTable[[#This Row],[Order Date]])</f>
        <v>6</v>
      </c>
      <c r="X1074" s="2" t="str">
        <f>TEXT(SalesDataTable[[#This Row],[Order Date]],"mmm")</f>
        <v>Jun</v>
      </c>
    </row>
    <row r="1075" spans="1:24" ht="15.6">
      <c r="A1075" s="6">
        <v>810</v>
      </c>
      <c r="B1075" s="7">
        <v>46185</v>
      </c>
      <c r="C1075" s="8">
        <f>YEAR(SalesDataTable[[#This Row],[Order Date]])</f>
        <v>2026</v>
      </c>
      <c r="D1075" s="9" t="str">
        <f>"Q" &amp;ROUNDUP(MONTH(SalesDataTable[[#This Row],[Order Date]]),0)</f>
        <v>Q6</v>
      </c>
      <c r="E1075" s="9">
        <f>MONTH(SalesDataTable[[#This Row],[Order Date]])</f>
        <v>6</v>
      </c>
      <c r="F1075" s="8" t="str">
        <f>TEXT(SalesDataTable[[#This Row],[Order Date]],"mmm")</f>
        <v>Jun</v>
      </c>
      <c r="G1075" s="8" t="s">
        <v>6</v>
      </c>
      <c r="H1075" s="8" t="s">
        <v>43</v>
      </c>
      <c r="I1075" s="8" t="s">
        <v>19</v>
      </c>
      <c r="J1075" s="8" t="s">
        <v>13</v>
      </c>
      <c r="K1075" s="8" t="s">
        <v>34</v>
      </c>
      <c r="L1075" s="8" t="s">
        <v>42</v>
      </c>
      <c r="M1075" s="3">
        <v>3</v>
      </c>
      <c r="N1075" s="10">
        <v>36.659999999999997</v>
      </c>
      <c r="O1075" s="11">
        <v>0</v>
      </c>
      <c r="P1075" s="10">
        <v>13.55</v>
      </c>
      <c r="Q1075" s="10">
        <f t="shared" si="64"/>
        <v>109.97999999999999</v>
      </c>
      <c r="R1075" s="10">
        <f t="shared" si="65"/>
        <v>40.650000000000006</v>
      </c>
      <c r="S1075" s="10">
        <f t="shared" si="66"/>
        <v>69.329999999999984</v>
      </c>
      <c r="T1075" s="2">
        <f t="shared" si="67"/>
        <v>0.63038734315330047</v>
      </c>
      <c r="U1075" s="3">
        <f>YEAR(SalesDataTable[[#This Row],[Order Date]])</f>
        <v>2026</v>
      </c>
      <c r="V1075" s="2" t="str">
        <f>"Q"&amp;ROUNDUP(MONTH(SalesDataTable[[#This Row],[Order Date]])/3,0)</f>
        <v>Q2</v>
      </c>
      <c r="W1075" s="3">
        <f>MONTH(SalesDataTable[[#This Row],[Order Date]])</f>
        <v>6</v>
      </c>
      <c r="X1075" s="2" t="str">
        <f>TEXT(SalesDataTable[[#This Row],[Order Date]],"mmm")</f>
        <v>Jun</v>
      </c>
    </row>
    <row r="1076" spans="1:24" ht="15.6">
      <c r="A1076" s="6">
        <v>855</v>
      </c>
      <c r="B1076" s="7">
        <v>46185</v>
      </c>
      <c r="C1076" s="8">
        <f>YEAR(SalesDataTable[[#This Row],[Order Date]])</f>
        <v>2026</v>
      </c>
      <c r="D1076" s="9" t="str">
        <f>"Q" &amp;ROUNDUP(MONTH(SalesDataTable[[#This Row],[Order Date]]),0)</f>
        <v>Q6</v>
      </c>
      <c r="E1076" s="9">
        <f>MONTH(SalesDataTable[[#This Row],[Order Date]])</f>
        <v>6</v>
      </c>
      <c r="F1076" s="8" t="str">
        <f>TEXT(SalesDataTable[[#This Row],[Order Date]],"mmm")</f>
        <v>Jun</v>
      </c>
      <c r="G1076" s="8" t="s">
        <v>6</v>
      </c>
      <c r="H1076" s="8" t="s">
        <v>27</v>
      </c>
      <c r="I1076" s="8" t="s">
        <v>2</v>
      </c>
      <c r="J1076" s="8" t="s">
        <v>16</v>
      </c>
      <c r="K1076" s="8" t="s">
        <v>14</v>
      </c>
      <c r="L1076" s="8" t="s">
        <v>15</v>
      </c>
      <c r="M1076" s="3">
        <v>1</v>
      </c>
      <c r="N1076" s="10">
        <v>36.299999999999997</v>
      </c>
      <c r="O1076" s="11">
        <v>0.1</v>
      </c>
      <c r="P1076" s="10">
        <v>13.69</v>
      </c>
      <c r="Q1076" s="10">
        <f t="shared" si="64"/>
        <v>32.67</v>
      </c>
      <c r="R1076" s="10">
        <f t="shared" si="65"/>
        <v>13.69</v>
      </c>
      <c r="S1076" s="10">
        <f t="shared" si="66"/>
        <v>18.980000000000004</v>
      </c>
      <c r="T1076" s="2">
        <f t="shared" si="67"/>
        <v>0.58096112641567199</v>
      </c>
      <c r="U1076" s="3">
        <f>YEAR(SalesDataTable[[#This Row],[Order Date]])</f>
        <v>2026</v>
      </c>
      <c r="V1076" s="2" t="str">
        <f>"Q"&amp;ROUNDUP(MONTH(SalesDataTable[[#This Row],[Order Date]])/3,0)</f>
        <v>Q2</v>
      </c>
      <c r="W1076" s="3">
        <f>MONTH(SalesDataTable[[#This Row],[Order Date]])</f>
        <v>6</v>
      </c>
      <c r="X1076" s="2" t="str">
        <f>TEXT(SalesDataTable[[#This Row],[Order Date]],"mmm")</f>
        <v>Jun</v>
      </c>
    </row>
    <row r="1077" spans="1:24" ht="15.6">
      <c r="A1077" s="6">
        <v>1612</v>
      </c>
      <c r="B1077" s="7">
        <v>46185</v>
      </c>
      <c r="C1077" s="8">
        <f>YEAR(SalesDataTable[[#This Row],[Order Date]])</f>
        <v>2026</v>
      </c>
      <c r="D1077" s="9" t="str">
        <f>"Q" &amp;ROUNDUP(MONTH(SalesDataTable[[#This Row],[Order Date]]),0)</f>
        <v>Q6</v>
      </c>
      <c r="E1077" s="9">
        <f>MONTH(SalesDataTable[[#This Row],[Order Date]])</f>
        <v>6</v>
      </c>
      <c r="F1077" s="8" t="str">
        <f>TEXT(SalesDataTable[[#This Row],[Order Date]],"mmm")</f>
        <v>Jun</v>
      </c>
      <c r="G1077" s="8" t="s">
        <v>11</v>
      </c>
      <c r="H1077" s="8" t="s">
        <v>52</v>
      </c>
      <c r="I1077" s="8" t="s">
        <v>2</v>
      </c>
      <c r="J1077" s="8" t="s">
        <v>13</v>
      </c>
      <c r="K1077" s="8" t="s">
        <v>23</v>
      </c>
      <c r="L1077" s="8" t="s">
        <v>51</v>
      </c>
      <c r="M1077" s="3">
        <v>2</v>
      </c>
      <c r="N1077" s="10">
        <v>120.64</v>
      </c>
      <c r="O1077" s="11">
        <v>0</v>
      </c>
      <c r="P1077" s="10">
        <v>61.66</v>
      </c>
      <c r="Q1077" s="10">
        <f t="shared" si="64"/>
        <v>241.28</v>
      </c>
      <c r="R1077" s="10">
        <f t="shared" si="65"/>
        <v>123.32</v>
      </c>
      <c r="S1077" s="10">
        <f t="shared" si="66"/>
        <v>117.96000000000001</v>
      </c>
      <c r="T1077" s="2">
        <f t="shared" si="67"/>
        <v>0.48889257294429711</v>
      </c>
      <c r="U1077" s="3">
        <f>YEAR(SalesDataTable[[#This Row],[Order Date]])</f>
        <v>2026</v>
      </c>
      <c r="V1077" s="2" t="str">
        <f>"Q"&amp;ROUNDUP(MONTH(SalesDataTable[[#This Row],[Order Date]])/3,0)</f>
        <v>Q2</v>
      </c>
      <c r="W1077" s="3">
        <f>MONTH(SalesDataTable[[#This Row],[Order Date]])</f>
        <v>6</v>
      </c>
      <c r="X1077" s="2" t="str">
        <f>TEXT(SalesDataTable[[#This Row],[Order Date]],"mmm")</f>
        <v>Jun</v>
      </c>
    </row>
    <row r="1078" spans="1:24" ht="15.6">
      <c r="A1078" s="6">
        <v>1704</v>
      </c>
      <c r="B1078" s="7">
        <v>46185</v>
      </c>
      <c r="C1078" s="8">
        <f>YEAR(SalesDataTable[[#This Row],[Order Date]])</f>
        <v>2026</v>
      </c>
      <c r="D1078" s="9" t="str">
        <f>"Q" &amp;ROUNDUP(MONTH(SalesDataTable[[#This Row],[Order Date]]),0)</f>
        <v>Q6</v>
      </c>
      <c r="E1078" s="9">
        <f>MONTH(SalesDataTable[[#This Row],[Order Date]])</f>
        <v>6</v>
      </c>
      <c r="F1078" s="8" t="str">
        <f>TEXT(SalesDataTable[[#This Row],[Order Date]],"mmm")</f>
        <v>Jun</v>
      </c>
      <c r="G1078" s="8" t="s">
        <v>11</v>
      </c>
      <c r="H1078" s="8" t="s">
        <v>52</v>
      </c>
      <c r="I1078" s="8" t="s">
        <v>2</v>
      </c>
      <c r="J1078" s="8" t="s">
        <v>3</v>
      </c>
      <c r="K1078" s="8" t="s">
        <v>14</v>
      </c>
      <c r="L1078" s="8" t="s">
        <v>32</v>
      </c>
      <c r="M1078" s="3">
        <v>1</v>
      </c>
      <c r="N1078" s="10">
        <v>47.07</v>
      </c>
      <c r="O1078" s="11">
        <v>0</v>
      </c>
      <c r="P1078" s="10">
        <v>18.7</v>
      </c>
      <c r="Q1078" s="10">
        <f t="shared" si="64"/>
        <v>47.07</v>
      </c>
      <c r="R1078" s="10">
        <f t="shared" si="65"/>
        <v>18.7</v>
      </c>
      <c r="S1078" s="10">
        <f t="shared" si="66"/>
        <v>28.37</v>
      </c>
      <c r="T1078" s="2">
        <f t="shared" si="67"/>
        <v>0.60271935415338862</v>
      </c>
      <c r="U1078" s="3">
        <f>YEAR(SalesDataTable[[#This Row],[Order Date]])</f>
        <v>2026</v>
      </c>
      <c r="V1078" s="2" t="str">
        <f>"Q"&amp;ROUNDUP(MONTH(SalesDataTable[[#This Row],[Order Date]])/3,0)</f>
        <v>Q2</v>
      </c>
      <c r="W1078" s="3">
        <f>MONTH(SalesDataTable[[#This Row],[Order Date]])</f>
        <v>6</v>
      </c>
      <c r="X1078" s="2" t="str">
        <f>TEXT(SalesDataTable[[#This Row],[Order Date]],"mmm")</f>
        <v>Jun</v>
      </c>
    </row>
    <row r="1079" spans="1:24" ht="15.6">
      <c r="A1079" s="6">
        <v>1857</v>
      </c>
      <c r="B1079" s="7">
        <v>46185</v>
      </c>
      <c r="C1079" s="8">
        <f>YEAR(SalesDataTable[[#This Row],[Order Date]])</f>
        <v>2026</v>
      </c>
      <c r="D1079" s="9" t="str">
        <f>"Q" &amp;ROUNDUP(MONTH(SalesDataTable[[#This Row],[Order Date]]),0)</f>
        <v>Q6</v>
      </c>
      <c r="E1079" s="9">
        <f>MONTH(SalesDataTable[[#This Row],[Order Date]])</f>
        <v>6</v>
      </c>
      <c r="F1079" s="8" t="str">
        <f>TEXT(SalesDataTable[[#This Row],[Order Date]],"mmm")</f>
        <v>Jun</v>
      </c>
      <c r="G1079" s="8" t="s">
        <v>11</v>
      </c>
      <c r="H1079" s="8" t="s">
        <v>18</v>
      </c>
      <c r="I1079" s="8" t="s">
        <v>28</v>
      </c>
      <c r="J1079" s="8" t="s">
        <v>16</v>
      </c>
      <c r="K1079" s="8" t="s">
        <v>9</v>
      </c>
      <c r="L1079" s="8" t="s">
        <v>37</v>
      </c>
      <c r="M1079" s="3">
        <v>2</v>
      </c>
      <c r="N1079" s="10">
        <v>154.94</v>
      </c>
      <c r="O1079" s="11">
        <v>0.05</v>
      </c>
      <c r="P1079" s="10">
        <v>77.260000000000005</v>
      </c>
      <c r="Q1079" s="10">
        <f t="shared" si="64"/>
        <v>294.38599999999997</v>
      </c>
      <c r="R1079" s="10">
        <f t="shared" si="65"/>
        <v>154.52000000000001</v>
      </c>
      <c r="S1079" s="10">
        <f t="shared" si="66"/>
        <v>139.86599999999996</v>
      </c>
      <c r="T1079" s="2">
        <f t="shared" si="67"/>
        <v>0.47511090880680457</v>
      </c>
      <c r="U1079" s="3">
        <f>YEAR(SalesDataTable[[#This Row],[Order Date]])</f>
        <v>2026</v>
      </c>
      <c r="V1079" s="2" t="str">
        <f>"Q"&amp;ROUNDUP(MONTH(SalesDataTable[[#This Row],[Order Date]])/3,0)</f>
        <v>Q2</v>
      </c>
      <c r="W1079" s="3">
        <f>MONTH(SalesDataTable[[#This Row],[Order Date]])</f>
        <v>6</v>
      </c>
      <c r="X1079" s="2" t="str">
        <f>TEXT(SalesDataTable[[#This Row],[Order Date]],"mmm")</f>
        <v>Jun</v>
      </c>
    </row>
    <row r="1080" spans="1:24" ht="15.6">
      <c r="A1080" s="6">
        <v>1888</v>
      </c>
      <c r="B1080" s="7">
        <v>46185</v>
      </c>
      <c r="C1080" s="8">
        <f>YEAR(SalesDataTable[[#This Row],[Order Date]])</f>
        <v>2026</v>
      </c>
      <c r="D1080" s="9" t="str">
        <f>"Q" &amp;ROUNDUP(MONTH(SalesDataTable[[#This Row],[Order Date]]),0)</f>
        <v>Q6</v>
      </c>
      <c r="E1080" s="9">
        <f>MONTH(SalesDataTable[[#This Row],[Order Date]])</f>
        <v>6</v>
      </c>
      <c r="F1080" s="8" t="str">
        <f>TEXT(SalesDataTable[[#This Row],[Order Date]],"mmm")</f>
        <v>Jun</v>
      </c>
      <c r="G1080" s="8" t="s">
        <v>6</v>
      </c>
      <c r="H1080" s="8" t="s">
        <v>43</v>
      </c>
      <c r="I1080" s="8" t="s">
        <v>2</v>
      </c>
      <c r="J1080" s="8" t="s">
        <v>3</v>
      </c>
      <c r="K1080" s="8" t="s">
        <v>14</v>
      </c>
      <c r="L1080" s="8" t="s">
        <v>32</v>
      </c>
      <c r="M1080" s="3">
        <v>1</v>
      </c>
      <c r="N1080" s="10">
        <v>45.97</v>
      </c>
      <c r="O1080" s="11">
        <v>0.05</v>
      </c>
      <c r="P1080" s="10">
        <v>18.41</v>
      </c>
      <c r="Q1080" s="10">
        <f t="shared" si="64"/>
        <v>43.671499999999995</v>
      </c>
      <c r="R1080" s="10">
        <f t="shared" si="65"/>
        <v>18.41</v>
      </c>
      <c r="S1080" s="10">
        <f t="shared" si="66"/>
        <v>25.261499999999995</v>
      </c>
      <c r="T1080" s="2">
        <f t="shared" si="67"/>
        <v>0.57844360738696854</v>
      </c>
      <c r="U1080" s="3">
        <f>YEAR(SalesDataTable[[#This Row],[Order Date]])</f>
        <v>2026</v>
      </c>
      <c r="V1080" s="2" t="str">
        <f>"Q"&amp;ROUNDUP(MONTH(SalesDataTable[[#This Row],[Order Date]])/3,0)</f>
        <v>Q2</v>
      </c>
      <c r="W1080" s="3">
        <f>MONTH(SalesDataTable[[#This Row],[Order Date]])</f>
        <v>6</v>
      </c>
      <c r="X1080" s="2" t="str">
        <f>TEXT(SalesDataTable[[#This Row],[Order Date]],"mmm")</f>
        <v>Jun</v>
      </c>
    </row>
    <row r="1081" spans="1:24" ht="15.6">
      <c r="A1081" s="6">
        <v>2683</v>
      </c>
      <c r="B1081" s="7">
        <v>46185</v>
      </c>
      <c r="C1081" s="8">
        <f>YEAR(SalesDataTable[[#This Row],[Order Date]])</f>
        <v>2026</v>
      </c>
      <c r="D1081" s="9" t="str">
        <f>"Q" &amp;ROUNDUP(MONTH(SalesDataTable[[#This Row],[Order Date]]),0)</f>
        <v>Q6</v>
      </c>
      <c r="E1081" s="9">
        <f>MONTH(SalesDataTable[[#This Row],[Order Date]])</f>
        <v>6</v>
      </c>
      <c r="F1081" s="8" t="str">
        <f>TEXT(SalesDataTable[[#This Row],[Order Date]],"mmm")</f>
        <v>Jun</v>
      </c>
      <c r="G1081" s="8" t="s">
        <v>20</v>
      </c>
      <c r="H1081" s="8" t="s">
        <v>33</v>
      </c>
      <c r="I1081" s="8" t="s">
        <v>2</v>
      </c>
      <c r="J1081" s="8" t="s">
        <v>3</v>
      </c>
      <c r="K1081" s="8" t="s">
        <v>23</v>
      </c>
      <c r="L1081" s="8" t="s">
        <v>29</v>
      </c>
      <c r="M1081" s="3">
        <v>1</v>
      </c>
      <c r="N1081" s="10">
        <v>198.64</v>
      </c>
      <c r="O1081" s="11">
        <v>0.05</v>
      </c>
      <c r="P1081" s="10">
        <v>101.89</v>
      </c>
      <c r="Q1081" s="10">
        <f t="shared" si="64"/>
        <v>188.70799999999997</v>
      </c>
      <c r="R1081" s="10">
        <f t="shared" si="65"/>
        <v>101.89</v>
      </c>
      <c r="S1081" s="10">
        <f t="shared" si="66"/>
        <v>86.817999999999969</v>
      </c>
      <c r="T1081" s="2">
        <f t="shared" si="67"/>
        <v>0.46006528605040581</v>
      </c>
      <c r="U1081" s="3">
        <f>YEAR(SalesDataTable[[#This Row],[Order Date]])</f>
        <v>2026</v>
      </c>
      <c r="V1081" s="2" t="str">
        <f>"Q"&amp;ROUNDUP(MONTH(SalesDataTable[[#This Row],[Order Date]])/3,0)</f>
        <v>Q2</v>
      </c>
      <c r="W1081" s="3">
        <f>MONTH(SalesDataTable[[#This Row],[Order Date]])</f>
        <v>6</v>
      </c>
      <c r="X1081" s="2" t="str">
        <f>TEXT(SalesDataTable[[#This Row],[Order Date]],"mmm")</f>
        <v>Jun</v>
      </c>
    </row>
    <row r="1082" spans="1:24" ht="15.6">
      <c r="A1082" s="6">
        <v>4211</v>
      </c>
      <c r="B1082" s="7">
        <v>46185</v>
      </c>
      <c r="C1082" s="8">
        <f>YEAR(SalesDataTable[[#This Row],[Order Date]])</f>
        <v>2026</v>
      </c>
      <c r="D1082" s="9" t="str">
        <f>"Q" &amp;ROUNDUP(MONTH(SalesDataTable[[#This Row],[Order Date]]),0)</f>
        <v>Q6</v>
      </c>
      <c r="E1082" s="9">
        <f>MONTH(SalesDataTable[[#This Row],[Order Date]])</f>
        <v>6</v>
      </c>
      <c r="F1082" s="8" t="str">
        <f>TEXT(SalesDataTable[[#This Row],[Order Date]],"mmm")</f>
        <v>Jun</v>
      </c>
      <c r="G1082" s="8" t="s">
        <v>11</v>
      </c>
      <c r="H1082" s="8" t="s">
        <v>18</v>
      </c>
      <c r="I1082" s="8" t="s">
        <v>2</v>
      </c>
      <c r="J1082" s="8" t="s">
        <v>13</v>
      </c>
      <c r="K1082" s="8" t="s">
        <v>14</v>
      </c>
      <c r="L1082" s="8" t="s">
        <v>48</v>
      </c>
      <c r="M1082" s="3">
        <v>5</v>
      </c>
      <c r="N1082" s="10">
        <v>168.57</v>
      </c>
      <c r="O1082" s="11">
        <v>0</v>
      </c>
      <c r="P1082" s="10">
        <v>88.65</v>
      </c>
      <c r="Q1082" s="10">
        <f t="shared" si="64"/>
        <v>842.84999999999991</v>
      </c>
      <c r="R1082" s="10">
        <f t="shared" si="65"/>
        <v>443.25</v>
      </c>
      <c r="S1082" s="10">
        <f t="shared" si="66"/>
        <v>399.59999999999991</v>
      </c>
      <c r="T1082" s="2">
        <f t="shared" si="67"/>
        <v>0.47410571276027758</v>
      </c>
      <c r="U1082" s="3">
        <f>YEAR(SalesDataTable[[#This Row],[Order Date]])</f>
        <v>2026</v>
      </c>
      <c r="V1082" s="2" t="str">
        <f>"Q"&amp;ROUNDUP(MONTH(SalesDataTable[[#This Row],[Order Date]])/3,0)</f>
        <v>Q2</v>
      </c>
      <c r="W1082" s="3">
        <f>MONTH(SalesDataTable[[#This Row],[Order Date]])</f>
        <v>6</v>
      </c>
      <c r="X1082" s="2" t="str">
        <f>TEXT(SalesDataTable[[#This Row],[Order Date]],"mmm")</f>
        <v>Jun</v>
      </c>
    </row>
    <row r="1083" spans="1:24" ht="15.6">
      <c r="A1083" s="6">
        <v>4353</v>
      </c>
      <c r="B1083" s="7">
        <v>46185</v>
      </c>
      <c r="C1083" s="8">
        <f>YEAR(SalesDataTable[[#This Row],[Order Date]])</f>
        <v>2026</v>
      </c>
      <c r="D1083" s="9" t="str">
        <f>"Q" &amp;ROUNDUP(MONTH(SalesDataTable[[#This Row],[Order Date]]),0)</f>
        <v>Q6</v>
      </c>
      <c r="E1083" s="9">
        <f>MONTH(SalesDataTable[[#This Row],[Order Date]])</f>
        <v>6</v>
      </c>
      <c r="F1083" s="8" t="str">
        <f>TEXT(SalesDataTable[[#This Row],[Order Date]],"mmm")</f>
        <v>Jun</v>
      </c>
      <c r="G1083" s="8" t="s">
        <v>6</v>
      </c>
      <c r="H1083" s="8" t="s">
        <v>27</v>
      </c>
      <c r="I1083" s="8" t="s">
        <v>19</v>
      </c>
      <c r="J1083" s="8" t="s">
        <v>13</v>
      </c>
      <c r="K1083" s="8" t="s">
        <v>14</v>
      </c>
      <c r="L1083" s="8" t="s">
        <v>15</v>
      </c>
      <c r="M1083" s="3">
        <v>1</v>
      </c>
      <c r="N1083" s="10">
        <v>36.65</v>
      </c>
      <c r="O1083" s="11">
        <v>0</v>
      </c>
      <c r="P1083" s="10">
        <v>13.97</v>
      </c>
      <c r="Q1083" s="10">
        <f t="shared" si="64"/>
        <v>36.65</v>
      </c>
      <c r="R1083" s="10">
        <f t="shared" si="65"/>
        <v>13.97</v>
      </c>
      <c r="S1083" s="10">
        <f t="shared" si="66"/>
        <v>22.68</v>
      </c>
      <c r="T1083" s="2">
        <f t="shared" si="67"/>
        <v>0.61882673942701227</v>
      </c>
      <c r="U1083" s="3">
        <f>YEAR(SalesDataTable[[#This Row],[Order Date]])</f>
        <v>2026</v>
      </c>
      <c r="V1083" s="2" t="str">
        <f>"Q"&amp;ROUNDUP(MONTH(SalesDataTable[[#This Row],[Order Date]])/3,0)</f>
        <v>Q2</v>
      </c>
      <c r="W1083" s="3">
        <f>MONTH(SalesDataTable[[#This Row],[Order Date]])</f>
        <v>6</v>
      </c>
      <c r="X1083" s="2" t="str">
        <f>TEXT(SalesDataTable[[#This Row],[Order Date]],"mmm")</f>
        <v>Jun</v>
      </c>
    </row>
    <row r="1084" spans="1:24" ht="15.6">
      <c r="A1084" s="6">
        <v>5020</v>
      </c>
      <c r="B1084" s="7">
        <v>46185</v>
      </c>
      <c r="C1084" s="8">
        <f>YEAR(SalesDataTable[[#This Row],[Order Date]])</f>
        <v>2026</v>
      </c>
      <c r="D1084" s="9" t="str">
        <f>"Q" &amp;ROUNDUP(MONTH(SalesDataTable[[#This Row],[Order Date]]),0)</f>
        <v>Q6</v>
      </c>
      <c r="E1084" s="9">
        <f>MONTH(SalesDataTable[[#This Row],[Order Date]])</f>
        <v>6</v>
      </c>
      <c r="F1084" s="8" t="str">
        <f>TEXT(SalesDataTable[[#This Row],[Order Date]],"mmm")</f>
        <v>Jun</v>
      </c>
      <c r="G1084" s="8" t="s">
        <v>11</v>
      </c>
      <c r="H1084" s="8" t="s">
        <v>25</v>
      </c>
      <c r="I1084" s="8" t="s">
        <v>19</v>
      </c>
      <c r="J1084" s="8" t="s">
        <v>3</v>
      </c>
      <c r="K1084" s="8" t="s">
        <v>14</v>
      </c>
      <c r="L1084" s="8" t="s">
        <v>15</v>
      </c>
      <c r="M1084" s="3">
        <v>2</v>
      </c>
      <c r="N1084" s="10">
        <v>35.450000000000003</v>
      </c>
      <c r="O1084" s="11">
        <v>0.05</v>
      </c>
      <c r="P1084" s="10">
        <v>13.39</v>
      </c>
      <c r="Q1084" s="10">
        <f t="shared" si="64"/>
        <v>67.355000000000004</v>
      </c>
      <c r="R1084" s="10">
        <f t="shared" si="65"/>
        <v>26.78</v>
      </c>
      <c r="S1084" s="10">
        <f t="shared" si="66"/>
        <v>40.575000000000003</v>
      </c>
      <c r="T1084" s="2">
        <f t="shared" si="67"/>
        <v>0.60240516665429444</v>
      </c>
      <c r="U1084" s="3">
        <f>YEAR(SalesDataTable[[#This Row],[Order Date]])</f>
        <v>2026</v>
      </c>
      <c r="V1084" s="2" t="str">
        <f>"Q"&amp;ROUNDUP(MONTH(SalesDataTable[[#This Row],[Order Date]])/3,0)</f>
        <v>Q2</v>
      </c>
      <c r="W1084" s="3">
        <f>MONTH(SalesDataTable[[#This Row],[Order Date]])</f>
        <v>6</v>
      </c>
      <c r="X1084" s="2" t="str">
        <f>TEXT(SalesDataTable[[#This Row],[Order Date]],"mmm")</f>
        <v>Jun</v>
      </c>
    </row>
    <row r="1085" spans="1:24" ht="15.6">
      <c r="A1085" s="6">
        <v>564</v>
      </c>
      <c r="B1085" s="7">
        <v>46186</v>
      </c>
      <c r="C1085" s="8">
        <f>YEAR(SalesDataTable[[#This Row],[Order Date]])</f>
        <v>2026</v>
      </c>
      <c r="D1085" s="9" t="str">
        <f>"Q" &amp;ROUNDUP(MONTH(SalesDataTable[[#This Row],[Order Date]]),0)</f>
        <v>Q6</v>
      </c>
      <c r="E1085" s="9">
        <f>MONTH(SalesDataTable[[#This Row],[Order Date]])</f>
        <v>6</v>
      </c>
      <c r="F1085" s="8" t="str">
        <f>TEXT(SalesDataTable[[#This Row],[Order Date]],"mmm")</f>
        <v>Jun</v>
      </c>
      <c r="G1085" s="8" t="s">
        <v>11</v>
      </c>
      <c r="H1085" s="8" t="s">
        <v>25</v>
      </c>
      <c r="I1085" s="8" t="s">
        <v>19</v>
      </c>
      <c r="J1085" s="8" t="s">
        <v>13</v>
      </c>
      <c r="K1085" s="8" t="s">
        <v>14</v>
      </c>
      <c r="L1085" s="8" t="s">
        <v>32</v>
      </c>
      <c r="M1085" s="3">
        <v>3</v>
      </c>
      <c r="N1085" s="10">
        <v>45.82</v>
      </c>
      <c r="O1085" s="11">
        <v>0.1</v>
      </c>
      <c r="P1085" s="10">
        <v>18.61</v>
      </c>
      <c r="Q1085" s="10">
        <f t="shared" si="64"/>
        <v>123.71400000000001</v>
      </c>
      <c r="R1085" s="10">
        <f t="shared" si="65"/>
        <v>55.83</v>
      </c>
      <c r="S1085" s="10">
        <f t="shared" si="66"/>
        <v>67.884000000000015</v>
      </c>
      <c r="T1085" s="2">
        <f t="shared" si="67"/>
        <v>0.54871720258014456</v>
      </c>
      <c r="U1085" s="3">
        <f>YEAR(SalesDataTable[[#This Row],[Order Date]])</f>
        <v>2026</v>
      </c>
      <c r="V1085" s="2" t="str">
        <f>"Q"&amp;ROUNDUP(MONTH(SalesDataTable[[#This Row],[Order Date]])/3,0)</f>
        <v>Q2</v>
      </c>
      <c r="W1085" s="3">
        <f>MONTH(SalesDataTable[[#This Row],[Order Date]])</f>
        <v>6</v>
      </c>
      <c r="X1085" s="2" t="str">
        <f>TEXT(SalesDataTable[[#This Row],[Order Date]],"mmm")</f>
        <v>Jun</v>
      </c>
    </row>
    <row r="1086" spans="1:24" ht="15.6">
      <c r="A1086" s="6">
        <v>736</v>
      </c>
      <c r="B1086" s="7">
        <v>46186</v>
      </c>
      <c r="C1086" s="8">
        <f>YEAR(SalesDataTable[[#This Row],[Order Date]])</f>
        <v>2026</v>
      </c>
      <c r="D1086" s="9" t="str">
        <f>"Q" &amp;ROUNDUP(MONTH(SalesDataTable[[#This Row],[Order Date]]),0)</f>
        <v>Q6</v>
      </c>
      <c r="E1086" s="9">
        <f>MONTH(SalesDataTable[[#This Row],[Order Date]])</f>
        <v>6</v>
      </c>
      <c r="F1086" s="8" t="str">
        <f>TEXT(SalesDataTable[[#This Row],[Order Date]],"mmm")</f>
        <v>Jun</v>
      </c>
      <c r="G1086" s="8" t="s">
        <v>20</v>
      </c>
      <c r="H1086" s="8" t="s">
        <v>47</v>
      </c>
      <c r="I1086" s="8" t="s">
        <v>19</v>
      </c>
      <c r="J1086" s="8" t="s">
        <v>16</v>
      </c>
      <c r="K1086" s="8" t="s">
        <v>9</v>
      </c>
      <c r="L1086" s="8" t="s">
        <v>37</v>
      </c>
      <c r="M1086" s="3">
        <v>1</v>
      </c>
      <c r="N1086" s="10">
        <v>152.78</v>
      </c>
      <c r="O1086" s="11">
        <v>0</v>
      </c>
      <c r="P1086" s="10">
        <v>78.540000000000006</v>
      </c>
      <c r="Q1086" s="10">
        <f t="shared" si="64"/>
        <v>152.78</v>
      </c>
      <c r="R1086" s="10">
        <f t="shared" si="65"/>
        <v>78.540000000000006</v>
      </c>
      <c r="S1086" s="10">
        <f t="shared" si="66"/>
        <v>74.239999999999995</v>
      </c>
      <c r="T1086" s="2">
        <f t="shared" si="67"/>
        <v>0.48592747741851022</v>
      </c>
      <c r="U1086" s="3">
        <f>YEAR(SalesDataTable[[#This Row],[Order Date]])</f>
        <v>2026</v>
      </c>
      <c r="V1086" s="2" t="str">
        <f>"Q"&amp;ROUNDUP(MONTH(SalesDataTable[[#This Row],[Order Date]])/3,0)</f>
        <v>Q2</v>
      </c>
      <c r="W1086" s="3">
        <f>MONTH(SalesDataTable[[#This Row],[Order Date]])</f>
        <v>6</v>
      </c>
      <c r="X1086" s="2" t="str">
        <f>TEXT(SalesDataTable[[#This Row],[Order Date]],"mmm")</f>
        <v>Jun</v>
      </c>
    </row>
    <row r="1087" spans="1:24" ht="15.6">
      <c r="A1087" s="6">
        <v>1300</v>
      </c>
      <c r="B1087" s="7">
        <v>46186</v>
      </c>
      <c r="C1087" s="8">
        <f>YEAR(SalesDataTable[[#This Row],[Order Date]])</f>
        <v>2026</v>
      </c>
      <c r="D1087" s="9" t="str">
        <f>"Q" &amp;ROUNDUP(MONTH(SalesDataTable[[#This Row],[Order Date]]),0)</f>
        <v>Q6</v>
      </c>
      <c r="E1087" s="9">
        <f>MONTH(SalesDataTable[[#This Row],[Order Date]])</f>
        <v>6</v>
      </c>
      <c r="F1087" s="8" t="str">
        <f>TEXT(SalesDataTable[[#This Row],[Order Date]],"mmm")</f>
        <v>Jun</v>
      </c>
      <c r="G1087" s="8" t="s">
        <v>6</v>
      </c>
      <c r="H1087" s="8" t="s">
        <v>27</v>
      </c>
      <c r="I1087" s="8" t="s">
        <v>2</v>
      </c>
      <c r="J1087" s="8" t="s">
        <v>13</v>
      </c>
      <c r="K1087" s="8" t="s">
        <v>4</v>
      </c>
      <c r="L1087" s="8" t="s">
        <v>22</v>
      </c>
      <c r="M1087" s="3">
        <v>1</v>
      </c>
      <c r="N1087" s="10">
        <v>49.76</v>
      </c>
      <c r="O1087" s="11">
        <v>0.05</v>
      </c>
      <c r="P1087" s="10">
        <v>22.58</v>
      </c>
      <c r="Q1087" s="10">
        <f t="shared" si="64"/>
        <v>47.271999999999998</v>
      </c>
      <c r="R1087" s="10">
        <f t="shared" si="65"/>
        <v>22.58</v>
      </c>
      <c r="S1087" s="10">
        <f t="shared" si="66"/>
        <v>24.692</v>
      </c>
      <c r="T1087" s="2">
        <f t="shared" si="67"/>
        <v>0.52233880521238796</v>
      </c>
      <c r="U1087" s="3">
        <f>YEAR(SalesDataTable[[#This Row],[Order Date]])</f>
        <v>2026</v>
      </c>
      <c r="V1087" s="2" t="str">
        <f>"Q"&amp;ROUNDUP(MONTH(SalesDataTable[[#This Row],[Order Date]])/3,0)</f>
        <v>Q2</v>
      </c>
      <c r="W1087" s="3">
        <f>MONTH(SalesDataTable[[#This Row],[Order Date]])</f>
        <v>6</v>
      </c>
      <c r="X1087" s="2" t="str">
        <f>TEXT(SalesDataTable[[#This Row],[Order Date]],"mmm")</f>
        <v>Jun</v>
      </c>
    </row>
    <row r="1088" spans="1:24" ht="15.6">
      <c r="A1088" s="6">
        <v>1948</v>
      </c>
      <c r="B1088" s="7">
        <v>46186</v>
      </c>
      <c r="C1088" s="8">
        <f>YEAR(SalesDataTable[[#This Row],[Order Date]])</f>
        <v>2026</v>
      </c>
      <c r="D1088" s="9" t="str">
        <f>"Q" &amp;ROUNDUP(MONTH(SalesDataTable[[#This Row],[Order Date]]),0)</f>
        <v>Q6</v>
      </c>
      <c r="E1088" s="9">
        <f>MONTH(SalesDataTable[[#This Row],[Order Date]])</f>
        <v>6</v>
      </c>
      <c r="F1088" s="8" t="str">
        <f>TEXT(SalesDataTable[[#This Row],[Order Date]],"mmm")</f>
        <v>Jun</v>
      </c>
      <c r="G1088" s="8" t="s">
        <v>20</v>
      </c>
      <c r="H1088" s="8" t="s">
        <v>33</v>
      </c>
      <c r="I1088" s="8" t="s">
        <v>19</v>
      </c>
      <c r="J1088" s="8" t="s">
        <v>13</v>
      </c>
      <c r="K1088" s="8" t="s">
        <v>9</v>
      </c>
      <c r="L1088" s="8" t="s">
        <v>37</v>
      </c>
      <c r="M1088" s="3">
        <v>1</v>
      </c>
      <c r="N1088" s="10">
        <v>157.6</v>
      </c>
      <c r="O1088" s="11">
        <v>0.05</v>
      </c>
      <c r="P1088" s="10">
        <v>79.34</v>
      </c>
      <c r="Q1088" s="10">
        <f t="shared" si="64"/>
        <v>149.72</v>
      </c>
      <c r="R1088" s="10">
        <f t="shared" si="65"/>
        <v>79.34</v>
      </c>
      <c r="S1088" s="10">
        <f t="shared" si="66"/>
        <v>70.38</v>
      </c>
      <c r="T1088" s="2">
        <f t="shared" si="67"/>
        <v>0.47007747795885652</v>
      </c>
      <c r="U1088" s="3">
        <f>YEAR(SalesDataTable[[#This Row],[Order Date]])</f>
        <v>2026</v>
      </c>
      <c r="V1088" s="2" t="str">
        <f>"Q"&amp;ROUNDUP(MONTH(SalesDataTable[[#This Row],[Order Date]])/3,0)</f>
        <v>Q2</v>
      </c>
      <c r="W1088" s="3">
        <f>MONTH(SalesDataTable[[#This Row],[Order Date]])</f>
        <v>6</v>
      </c>
      <c r="X1088" s="2" t="str">
        <f>TEXT(SalesDataTable[[#This Row],[Order Date]],"mmm")</f>
        <v>Jun</v>
      </c>
    </row>
    <row r="1089" spans="1:24" ht="15.6">
      <c r="A1089" s="6">
        <v>2272</v>
      </c>
      <c r="B1089" s="7">
        <v>46186</v>
      </c>
      <c r="C1089" s="8">
        <f>YEAR(SalesDataTable[[#This Row],[Order Date]])</f>
        <v>2026</v>
      </c>
      <c r="D1089" s="9" t="str">
        <f>"Q" &amp;ROUNDUP(MONTH(SalesDataTable[[#This Row],[Order Date]]),0)</f>
        <v>Q6</v>
      </c>
      <c r="E1089" s="9">
        <f>MONTH(SalesDataTable[[#This Row],[Order Date]])</f>
        <v>6</v>
      </c>
      <c r="F1089" s="8" t="str">
        <f>TEXT(SalesDataTable[[#This Row],[Order Date]],"mmm")</f>
        <v>Jun</v>
      </c>
      <c r="G1089" s="8" t="s">
        <v>20</v>
      </c>
      <c r="H1089" s="8" t="s">
        <v>33</v>
      </c>
      <c r="I1089" s="8" t="s">
        <v>2</v>
      </c>
      <c r="J1089" s="8" t="s">
        <v>3</v>
      </c>
      <c r="K1089" s="8" t="s">
        <v>34</v>
      </c>
      <c r="L1089" s="8" t="s">
        <v>38</v>
      </c>
      <c r="M1089" s="3">
        <v>1</v>
      </c>
      <c r="N1089" s="10">
        <v>125.01</v>
      </c>
      <c r="O1089" s="11">
        <v>0.15</v>
      </c>
      <c r="P1089" s="10">
        <v>70.39</v>
      </c>
      <c r="Q1089" s="10">
        <f t="shared" si="64"/>
        <v>106.2585</v>
      </c>
      <c r="R1089" s="10">
        <f t="shared" si="65"/>
        <v>70.39</v>
      </c>
      <c r="S1089" s="10">
        <f t="shared" si="66"/>
        <v>35.868499999999997</v>
      </c>
      <c r="T1089" s="2">
        <f t="shared" si="67"/>
        <v>0.33755887764272974</v>
      </c>
      <c r="U1089" s="3">
        <f>YEAR(SalesDataTable[[#This Row],[Order Date]])</f>
        <v>2026</v>
      </c>
      <c r="V1089" s="2" t="str">
        <f>"Q"&amp;ROUNDUP(MONTH(SalesDataTable[[#This Row],[Order Date]])/3,0)</f>
        <v>Q2</v>
      </c>
      <c r="W1089" s="3">
        <f>MONTH(SalesDataTable[[#This Row],[Order Date]])</f>
        <v>6</v>
      </c>
      <c r="X1089" s="2" t="str">
        <f>TEXT(SalesDataTable[[#This Row],[Order Date]],"mmm")</f>
        <v>Jun</v>
      </c>
    </row>
    <row r="1090" spans="1:24" ht="15.6">
      <c r="A1090" s="6">
        <v>2680</v>
      </c>
      <c r="B1090" s="7">
        <v>46186</v>
      </c>
      <c r="C1090" s="8">
        <f>YEAR(SalesDataTable[[#This Row],[Order Date]])</f>
        <v>2026</v>
      </c>
      <c r="D1090" s="9" t="str">
        <f>"Q" &amp;ROUNDUP(MONTH(SalesDataTable[[#This Row],[Order Date]]),0)</f>
        <v>Q6</v>
      </c>
      <c r="E1090" s="9">
        <f>MONTH(SalesDataTable[[#This Row],[Order Date]])</f>
        <v>6</v>
      </c>
      <c r="F1090" s="8" t="str">
        <f>TEXT(SalesDataTable[[#This Row],[Order Date]],"mmm")</f>
        <v>Jun</v>
      </c>
      <c r="G1090" s="8" t="s">
        <v>6</v>
      </c>
      <c r="H1090" s="8" t="s">
        <v>49</v>
      </c>
      <c r="I1090" s="8" t="s">
        <v>2</v>
      </c>
      <c r="J1090" s="8" t="s">
        <v>3</v>
      </c>
      <c r="K1090" s="8" t="s">
        <v>9</v>
      </c>
      <c r="L1090" s="8" t="s">
        <v>10</v>
      </c>
      <c r="M1090" s="3">
        <v>1</v>
      </c>
      <c r="N1090" s="10">
        <v>93.59</v>
      </c>
      <c r="O1090" s="11">
        <v>0.15</v>
      </c>
      <c r="P1090" s="10">
        <v>46.48</v>
      </c>
      <c r="Q1090" s="10">
        <f t="shared" ref="Q1090:Q1153" si="68">M1090*N1090*(1-O1090)</f>
        <v>79.551500000000004</v>
      </c>
      <c r="R1090" s="10">
        <f t="shared" ref="R1090:R1153" si="69">M1090*P1090</f>
        <v>46.48</v>
      </c>
      <c r="S1090" s="10">
        <f t="shared" ref="S1090:S1153" si="70">Q1090-R1090</f>
        <v>33.071500000000007</v>
      </c>
      <c r="T1090" s="2">
        <f t="shared" ref="T1090:T1153" si="71">IFERROR(S1090/Q1090,0)</f>
        <v>0.41572440494522422</v>
      </c>
      <c r="U1090" s="3">
        <f>YEAR(SalesDataTable[[#This Row],[Order Date]])</f>
        <v>2026</v>
      </c>
      <c r="V1090" s="2" t="str">
        <f>"Q"&amp;ROUNDUP(MONTH(SalesDataTable[[#This Row],[Order Date]])/3,0)</f>
        <v>Q2</v>
      </c>
      <c r="W1090" s="3">
        <f>MONTH(SalesDataTable[[#This Row],[Order Date]])</f>
        <v>6</v>
      </c>
      <c r="X1090" s="2" t="str">
        <f>TEXT(SalesDataTable[[#This Row],[Order Date]],"mmm")</f>
        <v>Jun</v>
      </c>
    </row>
    <row r="1091" spans="1:24" ht="15.6">
      <c r="A1091" s="6">
        <v>4178</v>
      </c>
      <c r="B1091" s="7">
        <v>46186</v>
      </c>
      <c r="C1091" s="8">
        <f>YEAR(SalesDataTable[[#This Row],[Order Date]])</f>
        <v>2026</v>
      </c>
      <c r="D1091" s="9" t="str">
        <f>"Q" &amp;ROUNDUP(MONTH(SalesDataTable[[#This Row],[Order Date]]),0)</f>
        <v>Q6</v>
      </c>
      <c r="E1091" s="9">
        <f>MONTH(SalesDataTable[[#This Row],[Order Date]])</f>
        <v>6</v>
      </c>
      <c r="F1091" s="8" t="str">
        <f>TEXT(SalesDataTable[[#This Row],[Order Date]],"mmm")</f>
        <v>Jun</v>
      </c>
      <c r="G1091" s="8" t="s">
        <v>11</v>
      </c>
      <c r="H1091" s="8" t="s">
        <v>12</v>
      </c>
      <c r="I1091" s="8" t="s">
        <v>19</v>
      </c>
      <c r="J1091" s="8" t="s">
        <v>3</v>
      </c>
      <c r="K1091" s="8" t="s">
        <v>9</v>
      </c>
      <c r="L1091" s="8" t="s">
        <v>17</v>
      </c>
      <c r="M1091" s="3">
        <v>4</v>
      </c>
      <c r="N1091" s="10">
        <v>143.9</v>
      </c>
      <c r="O1091" s="11">
        <v>0.05</v>
      </c>
      <c r="P1091" s="10">
        <v>79.709999999999994</v>
      </c>
      <c r="Q1091" s="10">
        <f t="shared" si="68"/>
        <v>546.82000000000005</v>
      </c>
      <c r="R1091" s="10">
        <f t="shared" si="69"/>
        <v>318.83999999999997</v>
      </c>
      <c r="S1091" s="10">
        <f t="shared" si="70"/>
        <v>227.98000000000008</v>
      </c>
      <c r="T1091" s="2">
        <f t="shared" si="71"/>
        <v>0.41691964448996022</v>
      </c>
      <c r="U1091" s="3">
        <f>YEAR(SalesDataTable[[#This Row],[Order Date]])</f>
        <v>2026</v>
      </c>
      <c r="V1091" s="2" t="str">
        <f>"Q"&amp;ROUNDUP(MONTH(SalesDataTable[[#This Row],[Order Date]])/3,0)</f>
        <v>Q2</v>
      </c>
      <c r="W1091" s="3">
        <f>MONTH(SalesDataTable[[#This Row],[Order Date]])</f>
        <v>6</v>
      </c>
      <c r="X1091" s="2" t="str">
        <f>TEXT(SalesDataTable[[#This Row],[Order Date]],"mmm")</f>
        <v>Jun</v>
      </c>
    </row>
    <row r="1092" spans="1:24" ht="15.6">
      <c r="A1092" s="6">
        <v>4272</v>
      </c>
      <c r="B1092" s="7">
        <v>46186</v>
      </c>
      <c r="C1092" s="8">
        <f>YEAR(SalesDataTable[[#This Row],[Order Date]])</f>
        <v>2026</v>
      </c>
      <c r="D1092" s="9" t="str">
        <f>"Q" &amp;ROUNDUP(MONTH(SalesDataTable[[#This Row],[Order Date]]),0)</f>
        <v>Q6</v>
      </c>
      <c r="E1092" s="9">
        <f>MONTH(SalesDataTable[[#This Row],[Order Date]])</f>
        <v>6</v>
      </c>
      <c r="F1092" s="8" t="str">
        <f>TEXT(SalesDataTable[[#This Row],[Order Date]],"mmm")</f>
        <v>Jun</v>
      </c>
      <c r="G1092" s="8" t="s">
        <v>20</v>
      </c>
      <c r="H1092" s="8" t="s">
        <v>31</v>
      </c>
      <c r="I1092" s="8" t="s">
        <v>28</v>
      </c>
      <c r="J1092" s="8" t="s">
        <v>3</v>
      </c>
      <c r="K1092" s="8" t="s">
        <v>23</v>
      </c>
      <c r="L1092" s="8" t="s">
        <v>29</v>
      </c>
      <c r="M1092" s="3">
        <v>4</v>
      </c>
      <c r="N1092" s="10">
        <v>190.97</v>
      </c>
      <c r="O1092" s="11">
        <v>0</v>
      </c>
      <c r="P1092" s="10">
        <v>103.36</v>
      </c>
      <c r="Q1092" s="10">
        <f t="shared" si="68"/>
        <v>763.88</v>
      </c>
      <c r="R1092" s="10">
        <f t="shared" si="69"/>
        <v>413.44</v>
      </c>
      <c r="S1092" s="10">
        <f t="shared" si="70"/>
        <v>350.44</v>
      </c>
      <c r="T1092" s="2">
        <f t="shared" si="71"/>
        <v>0.45876315651673039</v>
      </c>
      <c r="U1092" s="3">
        <f>YEAR(SalesDataTable[[#This Row],[Order Date]])</f>
        <v>2026</v>
      </c>
      <c r="V1092" s="2" t="str">
        <f>"Q"&amp;ROUNDUP(MONTH(SalesDataTable[[#This Row],[Order Date]])/3,0)</f>
        <v>Q2</v>
      </c>
      <c r="W1092" s="3">
        <f>MONTH(SalesDataTable[[#This Row],[Order Date]])</f>
        <v>6</v>
      </c>
      <c r="X1092" s="2" t="str">
        <f>TEXT(SalesDataTable[[#This Row],[Order Date]],"mmm")</f>
        <v>Jun</v>
      </c>
    </row>
    <row r="1093" spans="1:24" ht="15.6">
      <c r="A1093" s="6">
        <v>4713</v>
      </c>
      <c r="B1093" s="7">
        <v>46186</v>
      </c>
      <c r="C1093" s="8">
        <f>YEAR(SalesDataTable[[#This Row],[Order Date]])</f>
        <v>2026</v>
      </c>
      <c r="D1093" s="9" t="str">
        <f>"Q" &amp;ROUNDUP(MONTH(SalesDataTable[[#This Row],[Order Date]]),0)</f>
        <v>Q6</v>
      </c>
      <c r="E1093" s="9">
        <f>MONTH(SalesDataTable[[#This Row],[Order Date]])</f>
        <v>6</v>
      </c>
      <c r="F1093" s="8" t="str">
        <f>TEXT(SalesDataTable[[#This Row],[Order Date]],"mmm")</f>
        <v>Jun</v>
      </c>
      <c r="G1093" s="8" t="s">
        <v>20</v>
      </c>
      <c r="H1093" s="8" t="s">
        <v>47</v>
      </c>
      <c r="I1093" s="8" t="s">
        <v>19</v>
      </c>
      <c r="J1093" s="8" t="s">
        <v>16</v>
      </c>
      <c r="K1093" s="8" t="s">
        <v>34</v>
      </c>
      <c r="L1093" s="8" t="s">
        <v>42</v>
      </c>
      <c r="M1093" s="3">
        <v>1</v>
      </c>
      <c r="N1093" s="10">
        <v>35.78</v>
      </c>
      <c r="O1093" s="11">
        <v>0</v>
      </c>
      <c r="P1093" s="10">
        <v>14</v>
      </c>
      <c r="Q1093" s="10">
        <f t="shared" si="68"/>
        <v>35.78</v>
      </c>
      <c r="R1093" s="10">
        <f t="shared" si="69"/>
        <v>14</v>
      </c>
      <c r="S1093" s="10">
        <f t="shared" si="70"/>
        <v>21.78</v>
      </c>
      <c r="T1093" s="2">
        <f t="shared" si="71"/>
        <v>0.60871995528228062</v>
      </c>
      <c r="U1093" s="3">
        <f>YEAR(SalesDataTable[[#This Row],[Order Date]])</f>
        <v>2026</v>
      </c>
      <c r="V1093" s="2" t="str">
        <f>"Q"&amp;ROUNDUP(MONTH(SalesDataTable[[#This Row],[Order Date]])/3,0)</f>
        <v>Q2</v>
      </c>
      <c r="W1093" s="3">
        <f>MONTH(SalesDataTable[[#This Row],[Order Date]])</f>
        <v>6</v>
      </c>
      <c r="X1093" s="2" t="str">
        <f>TEXT(SalesDataTable[[#This Row],[Order Date]],"mmm")</f>
        <v>Jun</v>
      </c>
    </row>
    <row r="1094" spans="1:24" ht="15.6">
      <c r="A1094" s="6">
        <v>5166</v>
      </c>
      <c r="B1094" s="7">
        <v>46186</v>
      </c>
      <c r="C1094" s="8">
        <f>YEAR(SalesDataTable[[#This Row],[Order Date]])</f>
        <v>2026</v>
      </c>
      <c r="D1094" s="9" t="str">
        <f>"Q" &amp;ROUNDUP(MONTH(SalesDataTable[[#This Row],[Order Date]]),0)</f>
        <v>Q6</v>
      </c>
      <c r="E1094" s="9">
        <f>MONTH(SalesDataTable[[#This Row],[Order Date]])</f>
        <v>6</v>
      </c>
      <c r="F1094" s="8" t="str">
        <f>TEXT(SalesDataTable[[#This Row],[Order Date]],"mmm")</f>
        <v>Jun</v>
      </c>
      <c r="G1094" s="8" t="s">
        <v>20</v>
      </c>
      <c r="H1094" s="8" t="s">
        <v>31</v>
      </c>
      <c r="I1094" s="8" t="s">
        <v>28</v>
      </c>
      <c r="J1094" s="8" t="s">
        <v>13</v>
      </c>
      <c r="K1094" s="8" t="s">
        <v>23</v>
      </c>
      <c r="L1094" s="8" t="s">
        <v>51</v>
      </c>
      <c r="M1094" s="3">
        <v>3</v>
      </c>
      <c r="N1094" s="10">
        <v>125.25</v>
      </c>
      <c r="O1094" s="11">
        <v>0.05</v>
      </c>
      <c r="P1094" s="10">
        <v>58.95</v>
      </c>
      <c r="Q1094" s="10">
        <f t="shared" si="68"/>
        <v>356.96249999999998</v>
      </c>
      <c r="R1094" s="10">
        <f t="shared" si="69"/>
        <v>176.85000000000002</v>
      </c>
      <c r="S1094" s="10">
        <f t="shared" si="70"/>
        <v>180.11249999999995</v>
      </c>
      <c r="T1094" s="2">
        <f t="shared" si="71"/>
        <v>0.50456980775291516</v>
      </c>
      <c r="U1094" s="3">
        <f>YEAR(SalesDataTable[[#This Row],[Order Date]])</f>
        <v>2026</v>
      </c>
      <c r="V1094" s="2" t="str">
        <f>"Q"&amp;ROUNDUP(MONTH(SalesDataTable[[#This Row],[Order Date]])/3,0)</f>
        <v>Q2</v>
      </c>
      <c r="W1094" s="3">
        <f>MONTH(SalesDataTable[[#This Row],[Order Date]])</f>
        <v>6</v>
      </c>
      <c r="X1094" s="2" t="str">
        <f>TEXT(SalesDataTable[[#This Row],[Order Date]],"mmm")</f>
        <v>Jun</v>
      </c>
    </row>
    <row r="1095" spans="1:24" ht="15.6">
      <c r="A1095" s="6">
        <v>486</v>
      </c>
      <c r="B1095" s="7">
        <v>46187</v>
      </c>
      <c r="C1095" s="8">
        <f>YEAR(SalesDataTable[[#This Row],[Order Date]])</f>
        <v>2026</v>
      </c>
      <c r="D1095" s="9" t="str">
        <f>"Q" &amp;ROUNDUP(MONTH(SalesDataTable[[#This Row],[Order Date]]),0)</f>
        <v>Q6</v>
      </c>
      <c r="E1095" s="9">
        <f>MONTH(SalesDataTable[[#This Row],[Order Date]])</f>
        <v>6</v>
      </c>
      <c r="F1095" s="8" t="str">
        <f>TEXT(SalesDataTable[[#This Row],[Order Date]],"mmm")</f>
        <v>Jun</v>
      </c>
      <c r="G1095" s="8" t="s">
        <v>0</v>
      </c>
      <c r="H1095" s="8" t="s">
        <v>36</v>
      </c>
      <c r="I1095" s="8" t="s">
        <v>8</v>
      </c>
      <c r="J1095" s="8" t="s">
        <v>16</v>
      </c>
      <c r="K1095" s="8" t="s">
        <v>9</v>
      </c>
      <c r="L1095" s="8" t="s">
        <v>46</v>
      </c>
      <c r="M1095" s="3">
        <v>8</v>
      </c>
      <c r="N1095" s="10">
        <v>72.36</v>
      </c>
      <c r="O1095" s="11">
        <v>0.1</v>
      </c>
      <c r="P1095" s="10">
        <v>32.229999999999997</v>
      </c>
      <c r="Q1095" s="10">
        <f t="shared" si="68"/>
        <v>520.99199999999996</v>
      </c>
      <c r="R1095" s="10">
        <f t="shared" si="69"/>
        <v>257.83999999999997</v>
      </c>
      <c r="S1095" s="10">
        <f t="shared" si="70"/>
        <v>263.15199999999999</v>
      </c>
      <c r="T1095" s="2">
        <f t="shared" si="71"/>
        <v>0.5050979669553467</v>
      </c>
      <c r="U1095" s="3">
        <f>YEAR(SalesDataTable[[#This Row],[Order Date]])</f>
        <v>2026</v>
      </c>
      <c r="V1095" s="2" t="str">
        <f>"Q"&amp;ROUNDUP(MONTH(SalesDataTable[[#This Row],[Order Date]])/3,0)</f>
        <v>Q2</v>
      </c>
      <c r="W1095" s="3">
        <f>MONTH(SalesDataTable[[#This Row],[Order Date]])</f>
        <v>6</v>
      </c>
      <c r="X1095" s="2" t="str">
        <f>TEXT(SalesDataTable[[#This Row],[Order Date]],"mmm")</f>
        <v>Jun</v>
      </c>
    </row>
    <row r="1096" spans="1:24" ht="15.6">
      <c r="A1096" s="6">
        <v>1507</v>
      </c>
      <c r="B1096" s="7">
        <v>46187</v>
      </c>
      <c r="C1096" s="8">
        <f>YEAR(SalesDataTable[[#This Row],[Order Date]])</f>
        <v>2026</v>
      </c>
      <c r="D1096" s="9" t="str">
        <f>"Q" &amp;ROUNDUP(MONTH(SalesDataTable[[#This Row],[Order Date]]),0)</f>
        <v>Q6</v>
      </c>
      <c r="E1096" s="9">
        <f>MONTH(SalesDataTable[[#This Row],[Order Date]])</f>
        <v>6</v>
      </c>
      <c r="F1096" s="8" t="str">
        <f>TEXT(SalesDataTable[[#This Row],[Order Date]],"mmm")</f>
        <v>Jun</v>
      </c>
      <c r="G1096" s="8" t="s">
        <v>0</v>
      </c>
      <c r="H1096" s="8" t="s">
        <v>50</v>
      </c>
      <c r="I1096" s="8" t="s">
        <v>19</v>
      </c>
      <c r="J1096" s="8" t="s">
        <v>3</v>
      </c>
      <c r="K1096" s="8" t="s">
        <v>14</v>
      </c>
      <c r="L1096" s="8" t="s">
        <v>48</v>
      </c>
      <c r="M1096" s="3">
        <v>1</v>
      </c>
      <c r="N1096" s="10">
        <v>162.51</v>
      </c>
      <c r="O1096" s="11">
        <v>0</v>
      </c>
      <c r="P1096" s="10">
        <v>88.29</v>
      </c>
      <c r="Q1096" s="10">
        <f t="shared" si="68"/>
        <v>162.51</v>
      </c>
      <c r="R1096" s="10">
        <f t="shared" si="69"/>
        <v>88.29</v>
      </c>
      <c r="S1096" s="10">
        <f t="shared" si="70"/>
        <v>74.219999999999985</v>
      </c>
      <c r="T1096" s="2">
        <f t="shared" si="71"/>
        <v>0.45671035628576695</v>
      </c>
      <c r="U1096" s="3">
        <f>YEAR(SalesDataTable[[#This Row],[Order Date]])</f>
        <v>2026</v>
      </c>
      <c r="V1096" s="2" t="str">
        <f>"Q"&amp;ROUNDUP(MONTH(SalesDataTable[[#This Row],[Order Date]])/3,0)</f>
        <v>Q2</v>
      </c>
      <c r="W1096" s="3">
        <f>MONTH(SalesDataTable[[#This Row],[Order Date]])</f>
        <v>6</v>
      </c>
      <c r="X1096" s="2" t="str">
        <f>TEXT(SalesDataTable[[#This Row],[Order Date]],"mmm")</f>
        <v>Jun</v>
      </c>
    </row>
    <row r="1097" spans="1:24" ht="15.6">
      <c r="A1097" s="6">
        <v>1821</v>
      </c>
      <c r="B1097" s="7">
        <v>46187</v>
      </c>
      <c r="C1097" s="8">
        <f>YEAR(SalesDataTable[[#This Row],[Order Date]])</f>
        <v>2026</v>
      </c>
      <c r="D1097" s="9" t="str">
        <f>"Q" &amp;ROUNDUP(MONTH(SalesDataTable[[#This Row],[Order Date]]),0)</f>
        <v>Q6</v>
      </c>
      <c r="E1097" s="9">
        <f>MONTH(SalesDataTable[[#This Row],[Order Date]])</f>
        <v>6</v>
      </c>
      <c r="F1097" s="8" t="str">
        <f>TEXT(SalesDataTable[[#This Row],[Order Date]],"mmm")</f>
        <v>Jun</v>
      </c>
      <c r="G1097" s="8" t="s">
        <v>0</v>
      </c>
      <c r="H1097" s="8" t="s">
        <v>50</v>
      </c>
      <c r="I1097" s="8" t="s">
        <v>19</v>
      </c>
      <c r="J1097" s="8" t="s">
        <v>16</v>
      </c>
      <c r="K1097" s="8" t="s">
        <v>9</v>
      </c>
      <c r="L1097" s="8" t="s">
        <v>46</v>
      </c>
      <c r="M1097" s="3">
        <v>3</v>
      </c>
      <c r="N1097" s="10">
        <v>70.52</v>
      </c>
      <c r="O1097" s="11">
        <v>0</v>
      </c>
      <c r="P1097" s="10">
        <v>33.119999999999997</v>
      </c>
      <c r="Q1097" s="10">
        <f t="shared" si="68"/>
        <v>211.56</v>
      </c>
      <c r="R1097" s="10">
        <f t="shared" si="69"/>
        <v>99.359999999999985</v>
      </c>
      <c r="S1097" s="10">
        <f t="shared" si="70"/>
        <v>112.20000000000002</v>
      </c>
      <c r="T1097" s="2">
        <f t="shared" si="71"/>
        <v>0.53034600113442998</v>
      </c>
      <c r="U1097" s="3">
        <f>YEAR(SalesDataTable[[#This Row],[Order Date]])</f>
        <v>2026</v>
      </c>
      <c r="V1097" s="2" t="str">
        <f>"Q"&amp;ROUNDUP(MONTH(SalesDataTable[[#This Row],[Order Date]])/3,0)</f>
        <v>Q2</v>
      </c>
      <c r="W1097" s="3">
        <f>MONTH(SalesDataTable[[#This Row],[Order Date]])</f>
        <v>6</v>
      </c>
      <c r="X1097" s="2" t="str">
        <f>TEXT(SalesDataTable[[#This Row],[Order Date]],"mmm")</f>
        <v>Jun</v>
      </c>
    </row>
    <row r="1098" spans="1:24" ht="15.6">
      <c r="A1098" s="6">
        <v>2588</v>
      </c>
      <c r="B1098" s="7">
        <v>46187</v>
      </c>
      <c r="C1098" s="8">
        <f>YEAR(SalesDataTable[[#This Row],[Order Date]])</f>
        <v>2026</v>
      </c>
      <c r="D1098" s="9" t="str">
        <f>"Q" &amp;ROUNDUP(MONTH(SalesDataTable[[#This Row],[Order Date]]),0)</f>
        <v>Q6</v>
      </c>
      <c r="E1098" s="9">
        <f>MONTH(SalesDataTable[[#This Row],[Order Date]])</f>
        <v>6</v>
      </c>
      <c r="F1098" s="8" t="str">
        <f>TEXT(SalesDataTable[[#This Row],[Order Date]],"mmm")</f>
        <v>Jun</v>
      </c>
      <c r="G1098" s="8" t="s">
        <v>20</v>
      </c>
      <c r="H1098" s="8" t="s">
        <v>33</v>
      </c>
      <c r="I1098" s="8" t="s">
        <v>28</v>
      </c>
      <c r="J1098" s="8" t="s">
        <v>3</v>
      </c>
      <c r="K1098" s="8" t="s">
        <v>9</v>
      </c>
      <c r="L1098" s="8" t="s">
        <v>10</v>
      </c>
      <c r="M1098" s="3">
        <v>1</v>
      </c>
      <c r="N1098" s="10">
        <v>90.28</v>
      </c>
      <c r="O1098" s="11">
        <v>0</v>
      </c>
      <c r="P1098" s="10">
        <v>46.04</v>
      </c>
      <c r="Q1098" s="10">
        <f t="shared" si="68"/>
        <v>90.28</v>
      </c>
      <c r="R1098" s="10">
        <f t="shared" si="69"/>
        <v>46.04</v>
      </c>
      <c r="S1098" s="10">
        <f t="shared" si="70"/>
        <v>44.24</v>
      </c>
      <c r="T1098" s="2">
        <f t="shared" si="71"/>
        <v>0.4900310146211786</v>
      </c>
      <c r="U1098" s="3">
        <f>YEAR(SalesDataTable[[#This Row],[Order Date]])</f>
        <v>2026</v>
      </c>
      <c r="V1098" s="2" t="str">
        <f>"Q"&amp;ROUNDUP(MONTH(SalesDataTable[[#This Row],[Order Date]])/3,0)</f>
        <v>Q2</v>
      </c>
      <c r="W1098" s="3">
        <f>MONTH(SalesDataTable[[#This Row],[Order Date]])</f>
        <v>6</v>
      </c>
      <c r="X1098" s="2" t="str">
        <f>TEXT(SalesDataTable[[#This Row],[Order Date]],"mmm")</f>
        <v>Jun</v>
      </c>
    </row>
    <row r="1099" spans="1:24" ht="15.6">
      <c r="A1099" s="6">
        <v>2815</v>
      </c>
      <c r="B1099" s="7">
        <v>46187</v>
      </c>
      <c r="C1099" s="8">
        <f>YEAR(SalesDataTable[[#This Row],[Order Date]])</f>
        <v>2026</v>
      </c>
      <c r="D1099" s="9" t="str">
        <f>"Q" &amp;ROUNDUP(MONTH(SalesDataTable[[#This Row],[Order Date]]),0)</f>
        <v>Q6</v>
      </c>
      <c r="E1099" s="9">
        <f>MONTH(SalesDataTable[[#This Row],[Order Date]])</f>
        <v>6</v>
      </c>
      <c r="F1099" s="8" t="str">
        <f>TEXT(SalesDataTable[[#This Row],[Order Date]],"mmm")</f>
        <v>Jun</v>
      </c>
      <c r="G1099" s="8" t="s">
        <v>20</v>
      </c>
      <c r="H1099" s="8" t="s">
        <v>47</v>
      </c>
      <c r="I1099" s="8" t="s">
        <v>28</v>
      </c>
      <c r="J1099" s="8" t="s">
        <v>13</v>
      </c>
      <c r="K1099" s="8" t="s">
        <v>23</v>
      </c>
      <c r="L1099" s="8" t="s">
        <v>24</v>
      </c>
      <c r="M1099" s="3">
        <v>2</v>
      </c>
      <c r="N1099" s="10">
        <v>342.25</v>
      </c>
      <c r="O1099" s="11">
        <v>0</v>
      </c>
      <c r="P1099" s="10">
        <v>196.86</v>
      </c>
      <c r="Q1099" s="10">
        <f t="shared" si="68"/>
        <v>684.5</v>
      </c>
      <c r="R1099" s="10">
        <f t="shared" si="69"/>
        <v>393.72</v>
      </c>
      <c r="S1099" s="10">
        <f t="shared" si="70"/>
        <v>290.77999999999997</v>
      </c>
      <c r="T1099" s="2">
        <f t="shared" si="71"/>
        <v>0.42480642804967128</v>
      </c>
      <c r="U1099" s="3">
        <f>YEAR(SalesDataTable[[#This Row],[Order Date]])</f>
        <v>2026</v>
      </c>
      <c r="V1099" s="2" t="str">
        <f>"Q"&amp;ROUNDUP(MONTH(SalesDataTable[[#This Row],[Order Date]])/3,0)</f>
        <v>Q2</v>
      </c>
      <c r="W1099" s="3">
        <f>MONTH(SalesDataTable[[#This Row],[Order Date]])</f>
        <v>6</v>
      </c>
      <c r="X1099" s="2" t="str">
        <f>TEXT(SalesDataTable[[#This Row],[Order Date]],"mmm")</f>
        <v>Jun</v>
      </c>
    </row>
    <row r="1100" spans="1:24" ht="15.6">
      <c r="A1100" s="6">
        <v>3258</v>
      </c>
      <c r="B1100" s="7">
        <v>46187</v>
      </c>
      <c r="C1100" s="8">
        <f>YEAR(SalesDataTable[[#This Row],[Order Date]])</f>
        <v>2026</v>
      </c>
      <c r="D1100" s="9" t="str">
        <f>"Q" &amp;ROUNDUP(MONTH(SalesDataTable[[#This Row],[Order Date]]),0)</f>
        <v>Q6</v>
      </c>
      <c r="E1100" s="9">
        <f>MONTH(SalesDataTable[[#This Row],[Order Date]])</f>
        <v>6</v>
      </c>
      <c r="F1100" s="8" t="str">
        <f>TEXT(SalesDataTable[[#This Row],[Order Date]],"mmm")</f>
        <v>Jun</v>
      </c>
      <c r="G1100" s="8" t="s">
        <v>6</v>
      </c>
      <c r="H1100" s="8" t="s">
        <v>7</v>
      </c>
      <c r="I1100" s="8" t="s">
        <v>2</v>
      </c>
      <c r="J1100" s="8" t="s">
        <v>16</v>
      </c>
      <c r="K1100" s="8" t="s">
        <v>4</v>
      </c>
      <c r="L1100" s="8" t="s">
        <v>22</v>
      </c>
      <c r="M1100" s="3">
        <v>6</v>
      </c>
      <c r="N1100" s="10">
        <v>50.92</v>
      </c>
      <c r="O1100" s="11">
        <v>0.05</v>
      </c>
      <c r="P1100" s="10">
        <v>22.87</v>
      </c>
      <c r="Q1100" s="10">
        <f t="shared" si="68"/>
        <v>290.24399999999997</v>
      </c>
      <c r="R1100" s="10">
        <f t="shared" si="69"/>
        <v>137.22</v>
      </c>
      <c r="S1100" s="10">
        <f t="shared" si="70"/>
        <v>153.02399999999997</v>
      </c>
      <c r="T1100" s="2">
        <f t="shared" si="71"/>
        <v>0.52722536899987593</v>
      </c>
      <c r="U1100" s="3">
        <f>YEAR(SalesDataTable[[#This Row],[Order Date]])</f>
        <v>2026</v>
      </c>
      <c r="V1100" s="2" t="str">
        <f>"Q"&amp;ROUNDUP(MONTH(SalesDataTable[[#This Row],[Order Date]])/3,0)</f>
        <v>Q2</v>
      </c>
      <c r="W1100" s="3">
        <f>MONTH(SalesDataTable[[#This Row],[Order Date]])</f>
        <v>6</v>
      </c>
      <c r="X1100" s="2" t="str">
        <f>TEXT(SalesDataTable[[#This Row],[Order Date]],"mmm")</f>
        <v>Jun</v>
      </c>
    </row>
    <row r="1101" spans="1:24" ht="15.6">
      <c r="A1101" s="6">
        <v>3361</v>
      </c>
      <c r="B1101" s="7">
        <v>46187</v>
      </c>
      <c r="C1101" s="8">
        <f>YEAR(SalesDataTable[[#This Row],[Order Date]])</f>
        <v>2026</v>
      </c>
      <c r="D1101" s="9" t="str">
        <f>"Q" &amp;ROUNDUP(MONTH(SalesDataTable[[#This Row],[Order Date]]),0)</f>
        <v>Q6</v>
      </c>
      <c r="E1101" s="9">
        <f>MONTH(SalesDataTable[[#This Row],[Order Date]])</f>
        <v>6</v>
      </c>
      <c r="F1101" s="8" t="str">
        <f>TEXT(SalesDataTable[[#This Row],[Order Date]],"mmm")</f>
        <v>Jun</v>
      </c>
      <c r="G1101" s="8" t="s">
        <v>0</v>
      </c>
      <c r="H1101" s="8" t="s">
        <v>1</v>
      </c>
      <c r="I1101" s="8" t="s">
        <v>19</v>
      </c>
      <c r="J1101" s="8" t="s">
        <v>3</v>
      </c>
      <c r="K1101" s="8" t="s">
        <v>14</v>
      </c>
      <c r="L1101" s="8" t="s">
        <v>15</v>
      </c>
      <c r="M1101" s="3">
        <v>5</v>
      </c>
      <c r="N1101" s="10">
        <v>36.72</v>
      </c>
      <c r="O1101" s="11">
        <v>0.15</v>
      </c>
      <c r="P1101" s="10">
        <v>13.2</v>
      </c>
      <c r="Q1101" s="10">
        <f t="shared" si="68"/>
        <v>156.06</v>
      </c>
      <c r="R1101" s="10">
        <f t="shared" si="69"/>
        <v>66</v>
      </c>
      <c r="S1101" s="10">
        <f t="shared" si="70"/>
        <v>90.06</v>
      </c>
      <c r="T1101" s="2">
        <f t="shared" si="71"/>
        <v>0.57708573625528647</v>
      </c>
      <c r="U1101" s="3">
        <f>YEAR(SalesDataTable[[#This Row],[Order Date]])</f>
        <v>2026</v>
      </c>
      <c r="V1101" s="2" t="str">
        <f>"Q"&amp;ROUNDUP(MONTH(SalesDataTable[[#This Row],[Order Date]])/3,0)</f>
        <v>Q2</v>
      </c>
      <c r="W1101" s="3">
        <f>MONTH(SalesDataTable[[#This Row],[Order Date]])</f>
        <v>6</v>
      </c>
      <c r="X1101" s="2" t="str">
        <f>TEXT(SalesDataTable[[#This Row],[Order Date]],"mmm")</f>
        <v>Jun</v>
      </c>
    </row>
    <row r="1102" spans="1:24" ht="15.6">
      <c r="A1102" s="6">
        <v>3629</v>
      </c>
      <c r="B1102" s="7">
        <v>46187</v>
      </c>
      <c r="C1102" s="8">
        <f>YEAR(SalesDataTable[[#This Row],[Order Date]])</f>
        <v>2026</v>
      </c>
      <c r="D1102" s="9" t="str">
        <f>"Q" &amp;ROUNDUP(MONTH(SalesDataTable[[#This Row],[Order Date]]),0)</f>
        <v>Q6</v>
      </c>
      <c r="E1102" s="9">
        <f>MONTH(SalesDataTable[[#This Row],[Order Date]])</f>
        <v>6</v>
      </c>
      <c r="F1102" s="8" t="str">
        <f>TEXT(SalesDataTable[[#This Row],[Order Date]],"mmm")</f>
        <v>Jun</v>
      </c>
      <c r="G1102" s="8" t="s">
        <v>0</v>
      </c>
      <c r="H1102" s="8" t="s">
        <v>50</v>
      </c>
      <c r="I1102" s="8" t="s">
        <v>2</v>
      </c>
      <c r="J1102" s="8" t="s">
        <v>13</v>
      </c>
      <c r="K1102" s="8" t="s">
        <v>23</v>
      </c>
      <c r="L1102" s="8" t="s">
        <v>24</v>
      </c>
      <c r="M1102" s="3">
        <v>4</v>
      </c>
      <c r="N1102" s="10">
        <v>348.96</v>
      </c>
      <c r="O1102" s="11">
        <v>0.15</v>
      </c>
      <c r="P1102" s="10">
        <v>197.02</v>
      </c>
      <c r="Q1102" s="10">
        <f t="shared" si="68"/>
        <v>1186.4639999999999</v>
      </c>
      <c r="R1102" s="10">
        <f t="shared" si="69"/>
        <v>788.08</v>
      </c>
      <c r="S1102" s="10">
        <f t="shared" si="70"/>
        <v>398.3839999999999</v>
      </c>
      <c r="T1102" s="2">
        <f t="shared" si="71"/>
        <v>0.3357741996385899</v>
      </c>
      <c r="U1102" s="3">
        <f>YEAR(SalesDataTable[[#This Row],[Order Date]])</f>
        <v>2026</v>
      </c>
      <c r="V1102" s="2" t="str">
        <f>"Q"&amp;ROUNDUP(MONTH(SalesDataTable[[#This Row],[Order Date]])/3,0)</f>
        <v>Q2</v>
      </c>
      <c r="W1102" s="3">
        <f>MONTH(SalesDataTable[[#This Row],[Order Date]])</f>
        <v>6</v>
      </c>
      <c r="X1102" s="2" t="str">
        <f>TEXT(SalesDataTable[[#This Row],[Order Date]],"mmm")</f>
        <v>Jun</v>
      </c>
    </row>
    <row r="1103" spans="1:24" ht="15.6">
      <c r="A1103" s="6">
        <v>3750</v>
      </c>
      <c r="B1103" s="7">
        <v>46187</v>
      </c>
      <c r="C1103" s="8">
        <f>YEAR(SalesDataTable[[#This Row],[Order Date]])</f>
        <v>2026</v>
      </c>
      <c r="D1103" s="9" t="str">
        <f>"Q" &amp;ROUNDUP(MONTH(SalesDataTable[[#This Row],[Order Date]]),0)</f>
        <v>Q6</v>
      </c>
      <c r="E1103" s="9">
        <f>MONTH(SalesDataTable[[#This Row],[Order Date]])</f>
        <v>6</v>
      </c>
      <c r="F1103" s="8" t="str">
        <f>TEXT(SalesDataTable[[#This Row],[Order Date]],"mmm")</f>
        <v>Jun</v>
      </c>
      <c r="G1103" s="8" t="s">
        <v>0</v>
      </c>
      <c r="H1103" s="8" t="s">
        <v>1</v>
      </c>
      <c r="I1103" s="8" t="s">
        <v>2</v>
      </c>
      <c r="J1103" s="8" t="s">
        <v>3</v>
      </c>
      <c r="K1103" s="8" t="s">
        <v>9</v>
      </c>
      <c r="L1103" s="8" t="s">
        <v>46</v>
      </c>
      <c r="M1103" s="3">
        <v>1</v>
      </c>
      <c r="N1103" s="10">
        <v>71.28</v>
      </c>
      <c r="O1103" s="11">
        <v>0</v>
      </c>
      <c r="P1103" s="10">
        <v>31.92</v>
      </c>
      <c r="Q1103" s="10">
        <f t="shared" si="68"/>
        <v>71.28</v>
      </c>
      <c r="R1103" s="10">
        <f t="shared" si="69"/>
        <v>31.92</v>
      </c>
      <c r="S1103" s="10">
        <f t="shared" si="70"/>
        <v>39.36</v>
      </c>
      <c r="T1103" s="2">
        <f t="shared" si="71"/>
        <v>0.55218855218855212</v>
      </c>
      <c r="U1103" s="3">
        <f>YEAR(SalesDataTable[[#This Row],[Order Date]])</f>
        <v>2026</v>
      </c>
      <c r="V1103" s="2" t="str">
        <f>"Q"&amp;ROUNDUP(MONTH(SalesDataTable[[#This Row],[Order Date]])/3,0)</f>
        <v>Q2</v>
      </c>
      <c r="W1103" s="3">
        <f>MONTH(SalesDataTable[[#This Row],[Order Date]])</f>
        <v>6</v>
      </c>
      <c r="X1103" s="2" t="str">
        <f>TEXT(SalesDataTable[[#This Row],[Order Date]],"mmm")</f>
        <v>Jun</v>
      </c>
    </row>
    <row r="1104" spans="1:24" ht="15.6">
      <c r="A1104" s="6">
        <v>5088</v>
      </c>
      <c r="B1104" s="7">
        <v>46187</v>
      </c>
      <c r="C1104" s="8">
        <f>YEAR(SalesDataTable[[#This Row],[Order Date]])</f>
        <v>2026</v>
      </c>
      <c r="D1104" s="9" t="str">
        <f>"Q" &amp;ROUNDUP(MONTH(SalesDataTable[[#This Row],[Order Date]]),0)</f>
        <v>Q6</v>
      </c>
      <c r="E1104" s="9">
        <f>MONTH(SalesDataTable[[#This Row],[Order Date]])</f>
        <v>6</v>
      </c>
      <c r="F1104" s="8" t="str">
        <f>TEXT(SalesDataTable[[#This Row],[Order Date]],"mmm")</f>
        <v>Jun</v>
      </c>
      <c r="G1104" s="8" t="s">
        <v>6</v>
      </c>
      <c r="H1104" s="8" t="s">
        <v>43</v>
      </c>
      <c r="I1104" s="8" t="s">
        <v>2</v>
      </c>
      <c r="J1104" s="8" t="s">
        <v>13</v>
      </c>
      <c r="K1104" s="8" t="s">
        <v>14</v>
      </c>
      <c r="L1104" s="8" t="s">
        <v>48</v>
      </c>
      <c r="M1104" s="3">
        <v>1</v>
      </c>
      <c r="N1104" s="10">
        <v>160.99</v>
      </c>
      <c r="O1104" s="11">
        <v>0.05</v>
      </c>
      <c r="P1104" s="10">
        <v>89.15</v>
      </c>
      <c r="Q1104" s="10">
        <f t="shared" si="68"/>
        <v>152.94050000000001</v>
      </c>
      <c r="R1104" s="10">
        <f t="shared" si="69"/>
        <v>89.15</v>
      </c>
      <c r="S1104" s="10">
        <f t="shared" si="70"/>
        <v>63.790500000000009</v>
      </c>
      <c r="T1104" s="2">
        <f t="shared" si="71"/>
        <v>0.41709357560619981</v>
      </c>
      <c r="U1104" s="3">
        <f>YEAR(SalesDataTable[[#This Row],[Order Date]])</f>
        <v>2026</v>
      </c>
      <c r="V1104" s="2" t="str">
        <f>"Q"&amp;ROUNDUP(MONTH(SalesDataTable[[#This Row],[Order Date]])/3,0)</f>
        <v>Q2</v>
      </c>
      <c r="W1104" s="3">
        <f>MONTH(SalesDataTable[[#This Row],[Order Date]])</f>
        <v>6</v>
      </c>
      <c r="X1104" s="2" t="str">
        <f>TEXT(SalesDataTable[[#This Row],[Order Date]],"mmm")</f>
        <v>Jun</v>
      </c>
    </row>
    <row r="1105" spans="1:24" ht="15.6">
      <c r="A1105" s="6">
        <v>1450</v>
      </c>
      <c r="B1105" s="7">
        <v>46188</v>
      </c>
      <c r="C1105" s="8">
        <f>YEAR(SalesDataTable[[#This Row],[Order Date]])</f>
        <v>2026</v>
      </c>
      <c r="D1105" s="9" t="str">
        <f>"Q" &amp;ROUNDUP(MONTH(SalesDataTable[[#This Row],[Order Date]]),0)</f>
        <v>Q6</v>
      </c>
      <c r="E1105" s="9">
        <f>MONTH(SalesDataTable[[#This Row],[Order Date]])</f>
        <v>6</v>
      </c>
      <c r="F1105" s="8" t="str">
        <f>TEXT(SalesDataTable[[#This Row],[Order Date]],"mmm")</f>
        <v>Jun</v>
      </c>
      <c r="G1105" s="8" t="s">
        <v>6</v>
      </c>
      <c r="H1105" s="8" t="s">
        <v>49</v>
      </c>
      <c r="I1105" s="8" t="s">
        <v>2</v>
      </c>
      <c r="J1105" s="8" t="s">
        <v>3</v>
      </c>
      <c r="K1105" s="8" t="s">
        <v>34</v>
      </c>
      <c r="L1105" s="8" t="s">
        <v>38</v>
      </c>
      <c r="M1105" s="3">
        <v>1</v>
      </c>
      <c r="N1105" s="10">
        <v>124.19</v>
      </c>
      <c r="O1105" s="11">
        <v>0.05</v>
      </c>
      <c r="P1105" s="10">
        <v>67.209999999999994</v>
      </c>
      <c r="Q1105" s="10">
        <f t="shared" si="68"/>
        <v>117.98049999999999</v>
      </c>
      <c r="R1105" s="10">
        <f t="shared" si="69"/>
        <v>67.209999999999994</v>
      </c>
      <c r="S1105" s="10">
        <f t="shared" si="70"/>
        <v>50.770499999999998</v>
      </c>
      <c r="T1105" s="2">
        <f t="shared" si="71"/>
        <v>0.43032958836417884</v>
      </c>
      <c r="U1105" s="3">
        <f>YEAR(SalesDataTable[[#This Row],[Order Date]])</f>
        <v>2026</v>
      </c>
      <c r="V1105" s="2" t="str">
        <f>"Q"&amp;ROUNDUP(MONTH(SalesDataTable[[#This Row],[Order Date]])/3,0)</f>
        <v>Q2</v>
      </c>
      <c r="W1105" s="3">
        <f>MONTH(SalesDataTable[[#This Row],[Order Date]])</f>
        <v>6</v>
      </c>
      <c r="X1105" s="2" t="str">
        <f>TEXT(SalesDataTable[[#This Row],[Order Date]],"mmm")</f>
        <v>Jun</v>
      </c>
    </row>
    <row r="1106" spans="1:24" ht="15.6">
      <c r="A1106" s="6">
        <v>2330</v>
      </c>
      <c r="B1106" s="7">
        <v>46188</v>
      </c>
      <c r="C1106" s="8">
        <f>YEAR(SalesDataTable[[#This Row],[Order Date]])</f>
        <v>2026</v>
      </c>
      <c r="D1106" s="9" t="str">
        <f>"Q" &amp;ROUNDUP(MONTH(SalesDataTable[[#This Row],[Order Date]]),0)</f>
        <v>Q6</v>
      </c>
      <c r="E1106" s="9">
        <f>MONTH(SalesDataTable[[#This Row],[Order Date]])</f>
        <v>6</v>
      </c>
      <c r="F1106" s="8" t="str">
        <f>TEXT(SalesDataTable[[#This Row],[Order Date]],"mmm")</f>
        <v>Jun</v>
      </c>
      <c r="G1106" s="8" t="s">
        <v>6</v>
      </c>
      <c r="H1106" s="8" t="s">
        <v>7</v>
      </c>
      <c r="I1106" s="8" t="s">
        <v>2</v>
      </c>
      <c r="J1106" s="8" t="s">
        <v>13</v>
      </c>
      <c r="K1106" s="8" t="s">
        <v>14</v>
      </c>
      <c r="L1106" s="8" t="s">
        <v>15</v>
      </c>
      <c r="M1106" s="3">
        <v>2</v>
      </c>
      <c r="N1106" s="10">
        <v>36.11</v>
      </c>
      <c r="O1106" s="11">
        <v>0.05</v>
      </c>
      <c r="P1106" s="10">
        <v>13.29</v>
      </c>
      <c r="Q1106" s="10">
        <f t="shared" si="68"/>
        <v>68.608999999999995</v>
      </c>
      <c r="R1106" s="10">
        <f t="shared" si="69"/>
        <v>26.58</v>
      </c>
      <c r="S1106" s="10">
        <f t="shared" si="70"/>
        <v>42.028999999999996</v>
      </c>
      <c r="T1106" s="2">
        <f t="shared" si="71"/>
        <v>0.6125872698917052</v>
      </c>
      <c r="U1106" s="3">
        <f>YEAR(SalesDataTable[[#This Row],[Order Date]])</f>
        <v>2026</v>
      </c>
      <c r="V1106" s="2" t="str">
        <f>"Q"&amp;ROUNDUP(MONTH(SalesDataTable[[#This Row],[Order Date]])/3,0)</f>
        <v>Q2</v>
      </c>
      <c r="W1106" s="3">
        <f>MONTH(SalesDataTable[[#This Row],[Order Date]])</f>
        <v>6</v>
      </c>
      <c r="X1106" s="2" t="str">
        <f>TEXT(SalesDataTable[[#This Row],[Order Date]],"mmm")</f>
        <v>Jun</v>
      </c>
    </row>
    <row r="1107" spans="1:24" ht="15.6">
      <c r="A1107" s="6">
        <v>4655</v>
      </c>
      <c r="B1107" s="7">
        <v>46188</v>
      </c>
      <c r="C1107" s="8">
        <f>YEAR(SalesDataTable[[#This Row],[Order Date]])</f>
        <v>2026</v>
      </c>
      <c r="D1107" s="9" t="str">
        <f>"Q" &amp;ROUNDUP(MONTH(SalesDataTable[[#This Row],[Order Date]]),0)</f>
        <v>Q6</v>
      </c>
      <c r="E1107" s="9">
        <f>MONTH(SalesDataTable[[#This Row],[Order Date]])</f>
        <v>6</v>
      </c>
      <c r="F1107" s="8" t="str">
        <f>TEXT(SalesDataTable[[#This Row],[Order Date]],"mmm")</f>
        <v>Jun</v>
      </c>
      <c r="G1107" s="8" t="s">
        <v>0</v>
      </c>
      <c r="H1107" s="8" t="s">
        <v>1</v>
      </c>
      <c r="I1107" s="8" t="s">
        <v>8</v>
      </c>
      <c r="J1107" s="8" t="s">
        <v>16</v>
      </c>
      <c r="K1107" s="8" t="s">
        <v>34</v>
      </c>
      <c r="L1107" s="8" t="s">
        <v>35</v>
      </c>
      <c r="M1107" s="3">
        <v>4</v>
      </c>
      <c r="N1107" s="10">
        <v>40.909999999999997</v>
      </c>
      <c r="O1107" s="11">
        <v>0.05</v>
      </c>
      <c r="P1107" s="10">
        <v>14.42</v>
      </c>
      <c r="Q1107" s="10">
        <f t="shared" si="68"/>
        <v>155.45799999999997</v>
      </c>
      <c r="R1107" s="10">
        <f t="shared" si="69"/>
        <v>57.68</v>
      </c>
      <c r="S1107" s="10">
        <f t="shared" si="70"/>
        <v>97.777999999999963</v>
      </c>
      <c r="T1107" s="2">
        <f t="shared" si="71"/>
        <v>0.62896730949838531</v>
      </c>
      <c r="U1107" s="3">
        <f>YEAR(SalesDataTable[[#This Row],[Order Date]])</f>
        <v>2026</v>
      </c>
      <c r="V1107" s="2" t="str">
        <f>"Q"&amp;ROUNDUP(MONTH(SalesDataTable[[#This Row],[Order Date]])/3,0)</f>
        <v>Q2</v>
      </c>
      <c r="W1107" s="3">
        <f>MONTH(SalesDataTable[[#This Row],[Order Date]])</f>
        <v>6</v>
      </c>
      <c r="X1107" s="2" t="str">
        <f>TEXT(SalesDataTable[[#This Row],[Order Date]],"mmm")</f>
        <v>Jun</v>
      </c>
    </row>
    <row r="1108" spans="1:24" ht="15.6">
      <c r="A1108" s="6">
        <v>137</v>
      </c>
      <c r="B1108" s="7">
        <v>46189</v>
      </c>
      <c r="C1108" s="8">
        <f>YEAR(SalesDataTable[[#This Row],[Order Date]])</f>
        <v>2026</v>
      </c>
      <c r="D1108" s="9" t="str">
        <f>"Q" &amp;ROUNDUP(MONTH(SalesDataTable[[#This Row],[Order Date]]),0)</f>
        <v>Q6</v>
      </c>
      <c r="E1108" s="9">
        <f>MONTH(SalesDataTable[[#This Row],[Order Date]])</f>
        <v>6</v>
      </c>
      <c r="F1108" s="8" t="str">
        <f>TEXT(SalesDataTable[[#This Row],[Order Date]],"mmm")</f>
        <v>Jun</v>
      </c>
      <c r="G1108" s="8" t="s">
        <v>6</v>
      </c>
      <c r="H1108" s="8" t="s">
        <v>27</v>
      </c>
      <c r="I1108" s="8" t="s">
        <v>2</v>
      </c>
      <c r="J1108" s="8" t="s">
        <v>3</v>
      </c>
      <c r="K1108" s="8" t="s">
        <v>9</v>
      </c>
      <c r="L1108" s="8" t="s">
        <v>17</v>
      </c>
      <c r="M1108" s="3">
        <v>5</v>
      </c>
      <c r="N1108" s="10">
        <v>141.66999999999999</v>
      </c>
      <c r="O1108" s="11">
        <v>0.1</v>
      </c>
      <c r="P1108" s="10">
        <v>80.59</v>
      </c>
      <c r="Q1108" s="10">
        <f t="shared" si="68"/>
        <v>637.51499999999999</v>
      </c>
      <c r="R1108" s="10">
        <f t="shared" si="69"/>
        <v>402.95000000000005</v>
      </c>
      <c r="S1108" s="10">
        <f t="shared" si="70"/>
        <v>234.56499999999994</v>
      </c>
      <c r="T1108" s="2">
        <f t="shared" si="71"/>
        <v>0.36793644071119885</v>
      </c>
      <c r="U1108" s="3">
        <f>YEAR(SalesDataTable[[#This Row],[Order Date]])</f>
        <v>2026</v>
      </c>
      <c r="V1108" s="2" t="str">
        <f>"Q"&amp;ROUNDUP(MONTH(SalesDataTable[[#This Row],[Order Date]])/3,0)</f>
        <v>Q2</v>
      </c>
      <c r="W1108" s="3">
        <f>MONTH(SalesDataTable[[#This Row],[Order Date]])</f>
        <v>6</v>
      </c>
      <c r="X1108" s="2" t="str">
        <f>TEXT(SalesDataTable[[#This Row],[Order Date]],"mmm")</f>
        <v>Jun</v>
      </c>
    </row>
    <row r="1109" spans="1:24" ht="15.6">
      <c r="A1109" s="6">
        <v>141</v>
      </c>
      <c r="B1109" s="7">
        <v>46189</v>
      </c>
      <c r="C1109" s="8">
        <f>YEAR(SalesDataTable[[#This Row],[Order Date]])</f>
        <v>2026</v>
      </c>
      <c r="D1109" s="9" t="str">
        <f>"Q" &amp;ROUNDUP(MONTH(SalesDataTable[[#This Row],[Order Date]]),0)</f>
        <v>Q6</v>
      </c>
      <c r="E1109" s="9">
        <f>MONTH(SalesDataTable[[#This Row],[Order Date]])</f>
        <v>6</v>
      </c>
      <c r="F1109" s="8" t="str">
        <f>TEXT(SalesDataTable[[#This Row],[Order Date]],"mmm")</f>
        <v>Jun</v>
      </c>
      <c r="G1109" s="8" t="s">
        <v>20</v>
      </c>
      <c r="H1109" s="8" t="s">
        <v>31</v>
      </c>
      <c r="I1109" s="8" t="s">
        <v>2</v>
      </c>
      <c r="J1109" s="8" t="s">
        <v>3</v>
      </c>
      <c r="K1109" s="8" t="s">
        <v>14</v>
      </c>
      <c r="L1109" s="8" t="s">
        <v>32</v>
      </c>
      <c r="M1109" s="3">
        <v>1</v>
      </c>
      <c r="N1109" s="10">
        <v>47.53</v>
      </c>
      <c r="O1109" s="11">
        <v>0.05</v>
      </c>
      <c r="P1109" s="10">
        <v>18.5</v>
      </c>
      <c r="Q1109" s="10">
        <f t="shared" si="68"/>
        <v>45.153500000000001</v>
      </c>
      <c r="R1109" s="10">
        <f t="shared" si="69"/>
        <v>18.5</v>
      </c>
      <c r="S1109" s="10">
        <f t="shared" si="70"/>
        <v>26.653500000000001</v>
      </c>
      <c r="T1109" s="2">
        <f t="shared" si="71"/>
        <v>0.59028646727274736</v>
      </c>
      <c r="U1109" s="3">
        <f>YEAR(SalesDataTable[[#This Row],[Order Date]])</f>
        <v>2026</v>
      </c>
      <c r="V1109" s="2" t="str">
        <f>"Q"&amp;ROUNDUP(MONTH(SalesDataTable[[#This Row],[Order Date]])/3,0)</f>
        <v>Q2</v>
      </c>
      <c r="W1109" s="3">
        <f>MONTH(SalesDataTable[[#This Row],[Order Date]])</f>
        <v>6</v>
      </c>
      <c r="X1109" s="2" t="str">
        <f>TEXT(SalesDataTable[[#This Row],[Order Date]],"mmm")</f>
        <v>Jun</v>
      </c>
    </row>
    <row r="1110" spans="1:24" ht="15.6">
      <c r="A1110" s="6">
        <v>335</v>
      </c>
      <c r="B1110" s="7">
        <v>46189</v>
      </c>
      <c r="C1110" s="8">
        <f>YEAR(SalesDataTable[[#This Row],[Order Date]])</f>
        <v>2026</v>
      </c>
      <c r="D1110" s="9" t="str">
        <f>"Q" &amp;ROUNDUP(MONTH(SalesDataTable[[#This Row],[Order Date]]),0)</f>
        <v>Q6</v>
      </c>
      <c r="E1110" s="9">
        <f>MONTH(SalesDataTable[[#This Row],[Order Date]])</f>
        <v>6</v>
      </c>
      <c r="F1110" s="8" t="str">
        <f>TEXT(SalesDataTable[[#This Row],[Order Date]],"mmm")</f>
        <v>Jun</v>
      </c>
      <c r="G1110" s="8" t="s">
        <v>20</v>
      </c>
      <c r="H1110" s="8" t="s">
        <v>33</v>
      </c>
      <c r="I1110" s="8" t="s">
        <v>2</v>
      </c>
      <c r="J1110" s="8" t="s">
        <v>3</v>
      </c>
      <c r="K1110" s="8" t="s">
        <v>14</v>
      </c>
      <c r="L1110" s="8" t="s">
        <v>48</v>
      </c>
      <c r="M1110" s="3">
        <v>3</v>
      </c>
      <c r="N1110" s="10">
        <v>163.65</v>
      </c>
      <c r="O1110" s="11">
        <v>0.15</v>
      </c>
      <c r="P1110" s="10">
        <v>85.8</v>
      </c>
      <c r="Q1110" s="10">
        <f t="shared" si="68"/>
        <v>417.3075</v>
      </c>
      <c r="R1110" s="10">
        <f t="shared" si="69"/>
        <v>257.39999999999998</v>
      </c>
      <c r="S1110" s="10">
        <f t="shared" si="70"/>
        <v>159.90750000000003</v>
      </c>
      <c r="T1110" s="2">
        <f t="shared" si="71"/>
        <v>0.38318865584730688</v>
      </c>
      <c r="U1110" s="3">
        <f>YEAR(SalesDataTable[[#This Row],[Order Date]])</f>
        <v>2026</v>
      </c>
      <c r="V1110" s="2" t="str">
        <f>"Q"&amp;ROUNDUP(MONTH(SalesDataTable[[#This Row],[Order Date]])/3,0)</f>
        <v>Q2</v>
      </c>
      <c r="W1110" s="3">
        <f>MONTH(SalesDataTable[[#This Row],[Order Date]])</f>
        <v>6</v>
      </c>
      <c r="X1110" s="2" t="str">
        <f>TEXT(SalesDataTable[[#This Row],[Order Date]],"mmm")</f>
        <v>Jun</v>
      </c>
    </row>
    <row r="1111" spans="1:24" ht="15.6">
      <c r="A1111" s="6">
        <v>498</v>
      </c>
      <c r="B1111" s="7">
        <v>46189</v>
      </c>
      <c r="C1111" s="8">
        <f>YEAR(SalesDataTable[[#This Row],[Order Date]])</f>
        <v>2026</v>
      </c>
      <c r="D1111" s="9" t="str">
        <f>"Q" &amp;ROUNDUP(MONTH(SalesDataTable[[#This Row],[Order Date]]),0)</f>
        <v>Q6</v>
      </c>
      <c r="E1111" s="9">
        <f>MONTH(SalesDataTable[[#This Row],[Order Date]])</f>
        <v>6</v>
      </c>
      <c r="F1111" s="8" t="str">
        <f>TEXT(SalesDataTable[[#This Row],[Order Date]],"mmm")</f>
        <v>Jun</v>
      </c>
      <c r="G1111" s="8" t="s">
        <v>0</v>
      </c>
      <c r="H1111" s="8" t="s">
        <v>50</v>
      </c>
      <c r="I1111" s="8" t="s">
        <v>8</v>
      </c>
      <c r="J1111" s="8" t="s">
        <v>16</v>
      </c>
      <c r="K1111" s="8" t="s">
        <v>14</v>
      </c>
      <c r="L1111" s="8" t="s">
        <v>44</v>
      </c>
      <c r="M1111" s="3">
        <v>5</v>
      </c>
      <c r="N1111" s="10">
        <v>130.94999999999999</v>
      </c>
      <c r="O1111" s="11">
        <v>0.15</v>
      </c>
      <c r="P1111" s="10">
        <v>68.47</v>
      </c>
      <c r="Q1111" s="10">
        <f t="shared" si="68"/>
        <v>556.53750000000002</v>
      </c>
      <c r="R1111" s="10">
        <f t="shared" si="69"/>
        <v>342.35</v>
      </c>
      <c r="S1111" s="10">
        <f t="shared" si="70"/>
        <v>214.1875</v>
      </c>
      <c r="T1111" s="2">
        <f t="shared" si="71"/>
        <v>0.38485726478449339</v>
      </c>
      <c r="U1111" s="3">
        <f>YEAR(SalesDataTable[[#This Row],[Order Date]])</f>
        <v>2026</v>
      </c>
      <c r="V1111" s="2" t="str">
        <f>"Q"&amp;ROUNDUP(MONTH(SalesDataTable[[#This Row],[Order Date]])/3,0)</f>
        <v>Q2</v>
      </c>
      <c r="W1111" s="3">
        <f>MONTH(SalesDataTable[[#This Row],[Order Date]])</f>
        <v>6</v>
      </c>
      <c r="X1111" s="2" t="str">
        <f>TEXT(SalesDataTable[[#This Row],[Order Date]],"mmm")</f>
        <v>Jun</v>
      </c>
    </row>
    <row r="1112" spans="1:24" ht="15.6">
      <c r="A1112" s="6">
        <v>2611</v>
      </c>
      <c r="B1112" s="7">
        <v>46189</v>
      </c>
      <c r="C1112" s="8">
        <f>YEAR(SalesDataTable[[#This Row],[Order Date]])</f>
        <v>2026</v>
      </c>
      <c r="D1112" s="9" t="str">
        <f>"Q" &amp;ROUNDUP(MONTH(SalesDataTable[[#This Row],[Order Date]]),0)</f>
        <v>Q6</v>
      </c>
      <c r="E1112" s="9">
        <f>MONTH(SalesDataTable[[#This Row],[Order Date]])</f>
        <v>6</v>
      </c>
      <c r="F1112" s="8" t="str">
        <f>TEXT(SalesDataTable[[#This Row],[Order Date]],"mmm")</f>
        <v>Jun</v>
      </c>
      <c r="G1112" s="8" t="s">
        <v>20</v>
      </c>
      <c r="H1112" s="8" t="s">
        <v>47</v>
      </c>
      <c r="I1112" s="8" t="s">
        <v>2</v>
      </c>
      <c r="J1112" s="8" t="s">
        <v>3</v>
      </c>
      <c r="K1112" s="8" t="s">
        <v>14</v>
      </c>
      <c r="L1112" s="8" t="s">
        <v>48</v>
      </c>
      <c r="M1112" s="3">
        <v>5</v>
      </c>
      <c r="N1112" s="10">
        <v>160.82</v>
      </c>
      <c r="O1112" s="11">
        <v>0</v>
      </c>
      <c r="P1112" s="10">
        <v>90.14</v>
      </c>
      <c r="Q1112" s="10">
        <f t="shared" si="68"/>
        <v>804.09999999999991</v>
      </c>
      <c r="R1112" s="10">
        <f t="shared" si="69"/>
        <v>450.7</v>
      </c>
      <c r="S1112" s="10">
        <f t="shared" si="70"/>
        <v>353.39999999999992</v>
      </c>
      <c r="T1112" s="2">
        <f t="shared" si="71"/>
        <v>0.43949757492849145</v>
      </c>
      <c r="U1112" s="3">
        <f>YEAR(SalesDataTable[[#This Row],[Order Date]])</f>
        <v>2026</v>
      </c>
      <c r="V1112" s="2" t="str">
        <f>"Q"&amp;ROUNDUP(MONTH(SalesDataTable[[#This Row],[Order Date]])/3,0)</f>
        <v>Q2</v>
      </c>
      <c r="W1112" s="3">
        <f>MONTH(SalesDataTable[[#This Row],[Order Date]])</f>
        <v>6</v>
      </c>
      <c r="X1112" s="2" t="str">
        <f>TEXT(SalesDataTable[[#This Row],[Order Date]],"mmm")</f>
        <v>Jun</v>
      </c>
    </row>
    <row r="1113" spans="1:24" ht="15.6">
      <c r="A1113" s="6">
        <v>3197</v>
      </c>
      <c r="B1113" s="7">
        <v>46189</v>
      </c>
      <c r="C1113" s="8">
        <f>YEAR(SalesDataTable[[#This Row],[Order Date]])</f>
        <v>2026</v>
      </c>
      <c r="D1113" s="9" t="str">
        <f>"Q" &amp;ROUNDUP(MONTH(SalesDataTable[[#This Row],[Order Date]]),0)</f>
        <v>Q6</v>
      </c>
      <c r="E1113" s="9">
        <f>MONTH(SalesDataTable[[#This Row],[Order Date]])</f>
        <v>6</v>
      </c>
      <c r="F1113" s="8" t="str">
        <f>TEXT(SalesDataTable[[#This Row],[Order Date]],"mmm")</f>
        <v>Jun</v>
      </c>
      <c r="G1113" s="8" t="s">
        <v>6</v>
      </c>
      <c r="H1113" s="8" t="s">
        <v>43</v>
      </c>
      <c r="I1113" s="8" t="s">
        <v>19</v>
      </c>
      <c r="J1113" s="8" t="s">
        <v>13</v>
      </c>
      <c r="K1113" s="8" t="s">
        <v>4</v>
      </c>
      <c r="L1113" s="8" t="s">
        <v>26</v>
      </c>
      <c r="M1113" s="3">
        <v>3</v>
      </c>
      <c r="N1113" s="10">
        <v>40.51</v>
      </c>
      <c r="O1113" s="11">
        <v>0</v>
      </c>
      <c r="P1113" s="10">
        <v>16.940000000000001</v>
      </c>
      <c r="Q1113" s="10">
        <f t="shared" si="68"/>
        <v>121.53</v>
      </c>
      <c r="R1113" s="10">
        <f t="shared" si="69"/>
        <v>50.820000000000007</v>
      </c>
      <c r="S1113" s="10">
        <f t="shared" si="70"/>
        <v>70.709999999999994</v>
      </c>
      <c r="T1113" s="2">
        <f t="shared" si="71"/>
        <v>0.58183164650703523</v>
      </c>
      <c r="U1113" s="3">
        <f>YEAR(SalesDataTable[[#This Row],[Order Date]])</f>
        <v>2026</v>
      </c>
      <c r="V1113" s="2" t="str">
        <f>"Q"&amp;ROUNDUP(MONTH(SalesDataTable[[#This Row],[Order Date]])/3,0)</f>
        <v>Q2</v>
      </c>
      <c r="W1113" s="3">
        <f>MONTH(SalesDataTable[[#This Row],[Order Date]])</f>
        <v>6</v>
      </c>
      <c r="X1113" s="2" t="str">
        <f>TEXT(SalesDataTable[[#This Row],[Order Date]],"mmm")</f>
        <v>Jun</v>
      </c>
    </row>
    <row r="1114" spans="1:24" ht="15.6">
      <c r="A1114" s="6">
        <v>4668</v>
      </c>
      <c r="B1114" s="7">
        <v>46189</v>
      </c>
      <c r="C1114" s="8">
        <f>YEAR(SalesDataTable[[#This Row],[Order Date]])</f>
        <v>2026</v>
      </c>
      <c r="D1114" s="9" t="str">
        <f>"Q" &amp;ROUNDUP(MONTH(SalesDataTable[[#This Row],[Order Date]]),0)</f>
        <v>Q6</v>
      </c>
      <c r="E1114" s="9">
        <f>MONTH(SalesDataTable[[#This Row],[Order Date]])</f>
        <v>6</v>
      </c>
      <c r="F1114" s="8" t="str">
        <f>TEXT(SalesDataTable[[#This Row],[Order Date]],"mmm")</f>
        <v>Jun</v>
      </c>
      <c r="G1114" s="8" t="s">
        <v>6</v>
      </c>
      <c r="H1114" s="8" t="s">
        <v>41</v>
      </c>
      <c r="I1114" s="8" t="s">
        <v>2</v>
      </c>
      <c r="J1114" s="8" t="s">
        <v>16</v>
      </c>
      <c r="K1114" s="8" t="s">
        <v>4</v>
      </c>
      <c r="L1114" s="8" t="s">
        <v>5</v>
      </c>
      <c r="M1114" s="3">
        <v>1</v>
      </c>
      <c r="N1114" s="10">
        <v>81.08</v>
      </c>
      <c r="O1114" s="11">
        <v>0</v>
      </c>
      <c r="P1114" s="10">
        <v>41.52</v>
      </c>
      <c r="Q1114" s="10">
        <f t="shared" si="68"/>
        <v>81.08</v>
      </c>
      <c r="R1114" s="10">
        <f t="shared" si="69"/>
        <v>41.52</v>
      </c>
      <c r="S1114" s="10">
        <f t="shared" si="70"/>
        <v>39.559999999999995</v>
      </c>
      <c r="T1114" s="2">
        <f t="shared" si="71"/>
        <v>0.48791317217562896</v>
      </c>
      <c r="U1114" s="3">
        <f>YEAR(SalesDataTable[[#This Row],[Order Date]])</f>
        <v>2026</v>
      </c>
      <c r="V1114" s="2" t="str">
        <f>"Q"&amp;ROUNDUP(MONTH(SalesDataTable[[#This Row],[Order Date]])/3,0)</f>
        <v>Q2</v>
      </c>
      <c r="W1114" s="3">
        <f>MONTH(SalesDataTable[[#This Row],[Order Date]])</f>
        <v>6</v>
      </c>
      <c r="X1114" s="2" t="str">
        <f>TEXT(SalesDataTable[[#This Row],[Order Date]],"mmm")</f>
        <v>Jun</v>
      </c>
    </row>
    <row r="1115" spans="1:24" ht="15.6">
      <c r="A1115" s="6">
        <v>4994</v>
      </c>
      <c r="B1115" s="7">
        <v>46189</v>
      </c>
      <c r="C1115" s="8">
        <f>YEAR(SalesDataTable[[#This Row],[Order Date]])</f>
        <v>2026</v>
      </c>
      <c r="D1115" s="9" t="str">
        <f>"Q" &amp;ROUNDUP(MONTH(SalesDataTable[[#This Row],[Order Date]]),0)</f>
        <v>Q6</v>
      </c>
      <c r="E1115" s="9">
        <f>MONTH(SalesDataTable[[#This Row],[Order Date]])</f>
        <v>6</v>
      </c>
      <c r="F1115" s="8" t="str">
        <f>TEXT(SalesDataTable[[#This Row],[Order Date]],"mmm")</f>
        <v>Jun</v>
      </c>
      <c r="G1115" s="8" t="s">
        <v>11</v>
      </c>
      <c r="H1115" s="8" t="s">
        <v>39</v>
      </c>
      <c r="I1115" s="8" t="s">
        <v>8</v>
      </c>
      <c r="J1115" s="8" t="s">
        <v>16</v>
      </c>
      <c r="K1115" s="8" t="s">
        <v>9</v>
      </c>
      <c r="L1115" s="8" t="s">
        <v>37</v>
      </c>
      <c r="M1115" s="3">
        <v>4</v>
      </c>
      <c r="N1115" s="10">
        <v>150.43</v>
      </c>
      <c r="O1115" s="11">
        <v>0.1</v>
      </c>
      <c r="P1115" s="10">
        <v>77.650000000000006</v>
      </c>
      <c r="Q1115" s="10">
        <f t="shared" si="68"/>
        <v>541.548</v>
      </c>
      <c r="R1115" s="10">
        <f t="shared" si="69"/>
        <v>310.60000000000002</v>
      </c>
      <c r="S1115" s="10">
        <f t="shared" si="70"/>
        <v>230.94799999999998</v>
      </c>
      <c r="T1115" s="2">
        <f t="shared" si="71"/>
        <v>0.42645896577957998</v>
      </c>
      <c r="U1115" s="3">
        <f>YEAR(SalesDataTable[[#This Row],[Order Date]])</f>
        <v>2026</v>
      </c>
      <c r="V1115" s="2" t="str">
        <f>"Q"&amp;ROUNDUP(MONTH(SalesDataTable[[#This Row],[Order Date]])/3,0)</f>
        <v>Q2</v>
      </c>
      <c r="W1115" s="3">
        <f>MONTH(SalesDataTable[[#This Row],[Order Date]])</f>
        <v>6</v>
      </c>
      <c r="X1115" s="2" t="str">
        <f>TEXT(SalesDataTable[[#This Row],[Order Date]],"mmm")</f>
        <v>Jun</v>
      </c>
    </row>
    <row r="1116" spans="1:24" ht="15.6">
      <c r="A1116" s="6">
        <v>512</v>
      </c>
      <c r="B1116" s="7">
        <v>46190</v>
      </c>
      <c r="C1116" s="8">
        <f>YEAR(SalesDataTable[[#This Row],[Order Date]])</f>
        <v>2026</v>
      </c>
      <c r="D1116" s="9" t="str">
        <f>"Q" &amp;ROUNDUP(MONTH(SalesDataTable[[#This Row],[Order Date]]),0)</f>
        <v>Q6</v>
      </c>
      <c r="E1116" s="9">
        <f>MONTH(SalesDataTable[[#This Row],[Order Date]])</f>
        <v>6</v>
      </c>
      <c r="F1116" s="8" t="str">
        <f>TEXT(SalesDataTable[[#This Row],[Order Date]],"mmm")</f>
        <v>Jun</v>
      </c>
      <c r="G1116" s="8" t="s">
        <v>6</v>
      </c>
      <c r="H1116" s="8" t="s">
        <v>43</v>
      </c>
      <c r="I1116" s="8" t="s">
        <v>28</v>
      </c>
      <c r="J1116" s="8" t="s">
        <v>3</v>
      </c>
      <c r="K1116" s="8" t="s">
        <v>23</v>
      </c>
      <c r="L1116" s="8" t="s">
        <v>29</v>
      </c>
      <c r="M1116" s="3">
        <v>1</v>
      </c>
      <c r="N1116" s="10">
        <v>192.42</v>
      </c>
      <c r="O1116" s="11">
        <v>0</v>
      </c>
      <c r="P1116" s="10">
        <v>103.31</v>
      </c>
      <c r="Q1116" s="10">
        <f t="shared" si="68"/>
        <v>192.42</v>
      </c>
      <c r="R1116" s="10">
        <f t="shared" si="69"/>
        <v>103.31</v>
      </c>
      <c r="S1116" s="10">
        <f t="shared" si="70"/>
        <v>89.109999999999985</v>
      </c>
      <c r="T1116" s="2">
        <f t="shared" si="71"/>
        <v>0.46310154869556175</v>
      </c>
      <c r="U1116" s="3">
        <f>YEAR(SalesDataTable[[#This Row],[Order Date]])</f>
        <v>2026</v>
      </c>
      <c r="V1116" s="2" t="str">
        <f>"Q"&amp;ROUNDUP(MONTH(SalesDataTable[[#This Row],[Order Date]])/3,0)</f>
        <v>Q2</v>
      </c>
      <c r="W1116" s="3">
        <f>MONTH(SalesDataTable[[#This Row],[Order Date]])</f>
        <v>6</v>
      </c>
      <c r="X1116" s="2" t="str">
        <f>TEXT(SalesDataTable[[#This Row],[Order Date]],"mmm")</f>
        <v>Jun</v>
      </c>
    </row>
    <row r="1117" spans="1:24" ht="15.6">
      <c r="A1117" s="6">
        <v>717</v>
      </c>
      <c r="B1117" s="7">
        <v>46190</v>
      </c>
      <c r="C1117" s="8">
        <f>YEAR(SalesDataTable[[#This Row],[Order Date]])</f>
        <v>2026</v>
      </c>
      <c r="D1117" s="9" t="str">
        <f>"Q" &amp;ROUNDUP(MONTH(SalesDataTable[[#This Row],[Order Date]]),0)</f>
        <v>Q6</v>
      </c>
      <c r="E1117" s="9">
        <f>MONTH(SalesDataTable[[#This Row],[Order Date]])</f>
        <v>6</v>
      </c>
      <c r="F1117" s="8" t="str">
        <f>TEXT(SalesDataTable[[#This Row],[Order Date]],"mmm")</f>
        <v>Jun</v>
      </c>
      <c r="G1117" s="8" t="s">
        <v>20</v>
      </c>
      <c r="H1117" s="8" t="s">
        <v>31</v>
      </c>
      <c r="I1117" s="8" t="s">
        <v>8</v>
      </c>
      <c r="J1117" s="8" t="s">
        <v>16</v>
      </c>
      <c r="K1117" s="8" t="s">
        <v>23</v>
      </c>
      <c r="L1117" s="8" t="s">
        <v>24</v>
      </c>
      <c r="M1117" s="3">
        <v>10</v>
      </c>
      <c r="N1117" s="10">
        <v>333.14</v>
      </c>
      <c r="O1117" s="11">
        <v>0.15</v>
      </c>
      <c r="P1117" s="10">
        <v>194.52</v>
      </c>
      <c r="Q1117" s="10">
        <f t="shared" si="68"/>
        <v>2831.6899999999996</v>
      </c>
      <c r="R1117" s="10">
        <f t="shared" si="69"/>
        <v>1945.2</v>
      </c>
      <c r="S1117" s="10">
        <f t="shared" si="70"/>
        <v>886.48999999999955</v>
      </c>
      <c r="T1117" s="2">
        <f t="shared" si="71"/>
        <v>0.31306039856057677</v>
      </c>
      <c r="U1117" s="3">
        <f>YEAR(SalesDataTable[[#This Row],[Order Date]])</f>
        <v>2026</v>
      </c>
      <c r="V1117" s="2" t="str">
        <f>"Q"&amp;ROUNDUP(MONTH(SalesDataTable[[#This Row],[Order Date]])/3,0)</f>
        <v>Q2</v>
      </c>
      <c r="W1117" s="3">
        <f>MONTH(SalesDataTable[[#This Row],[Order Date]])</f>
        <v>6</v>
      </c>
      <c r="X1117" s="2" t="str">
        <f>TEXT(SalesDataTable[[#This Row],[Order Date]],"mmm")</f>
        <v>Jun</v>
      </c>
    </row>
    <row r="1118" spans="1:24" ht="15.6">
      <c r="A1118" s="6">
        <v>952</v>
      </c>
      <c r="B1118" s="7">
        <v>46190</v>
      </c>
      <c r="C1118" s="8">
        <f>YEAR(SalesDataTable[[#This Row],[Order Date]])</f>
        <v>2026</v>
      </c>
      <c r="D1118" s="9" t="str">
        <f>"Q" &amp;ROUNDUP(MONTH(SalesDataTable[[#This Row],[Order Date]]),0)</f>
        <v>Q6</v>
      </c>
      <c r="E1118" s="9">
        <f>MONTH(SalesDataTable[[#This Row],[Order Date]])</f>
        <v>6</v>
      </c>
      <c r="F1118" s="8" t="str">
        <f>TEXT(SalesDataTable[[#This Row],[Order Date]],"mmm")</f>
        <v>Jun</v>
      </c>
      <c r="G1118" s="8" t="s">
        <v>0</v>
      </c>
      <c r="H1118" s="8" t="s">
        <v>1</v>
      </c>
      <c r="I1118" s="8" t="s">
        <v>2</v>
      </c>
      <c r="J1118" s="8" t="s">
        <v>16</v>
      </c>
      <c r="K1118" s="8" t="s">
        <v>23</v>
      </c>
      <c r="L1118" s="8" t="s">
        <v>40</v>
      </c>
      <c r="M1118" s="3">
        <v>1</v>
      </c>
      <c r="N1118" s="10">
        <v>79.900000000000006</v>
      </c>
      <c r="O1118" s="11">
        <v>0.05</v>
      </c>
      <c r="P1118" s="10">
        <v>40.19</v>
      </c>
      <c r="Q1118" s="10">
        <f t="shared" si="68"/>
        <v>75.905000000000001</v>
      </c>
      <c r="R1118" s="10">
        <f t="shared" si="69"/>
        <v>40.19</v>
      </c>
      <c r="S1118" s="10">
        <f t="shared" si="70"/>
        <v>35.715000000000003</v>
      </c>
      <c r="T1118" s="2">
        <f t="shared" si="71"/>
        <v>0.47052236348066667</v>
      </c>
      <c r="U1118" s="3">
        <f>YEAR(SalesDataTable[[#This Row],[Order Date]])</f>
        <v>2026</v>
      </c>
      <c r="V1118" s="2" t="str">
        <f>"Q"&amp;ROUNDUP(MONTH(SalesDataTable[[#This Row],[Order Date]])/3,0)</f>
        <v>Q2</v>
      </c>
      <c r="W1118" s="3">
        <f>MONTH(SalesDataTable[[#This Row],[Order Date]])</f>
        <v>6</v>
      </c>
      <c r="X1118" s="2" t="str">
        <f>TEXT(SalesDataTable[[#This Row],[Order Date]],"mmm")</f>
        <v>Jun</v>
      </c>
    </row>
    <row r="1119" spans="1:24" ht="15.6">
      <c r="A1119" s="6">
        <v>1081</v>
      </c>
      <c r="B1119" s="7">
        <v>46190</v>
      </c>
      <c r="C1119" s="8">
        <f>YEAR(SalesDataTable[[#This Row],[Order Date]])</f>
        <v>2026</v>
      </c>
      <c r="D1119" s="9" t="str">
        <f>"Q" &amp;ROUNDUP(MONTH(SalesDataTable[[#This Row],[Order Date]]),0)</f>
        <v>Q6</v>
      </c>
      <c r="E1119" s="9">
        <f>MONTH(SalesDataTable[[#This Row],[Order Date]])</f>
        <v>6</v>
      </c>
      <c r="F1119" s="8" t="str">
        <f>TEXT(SalesDataTable[[#This Row],[Order Date]],"mmm")</f>
        <v>Jun</v>
      </c>
      <c r="G1119" s="8" t="s">
        <v>20</v>
      </c>
      <c r="H1119" s="8" t="s">
        <v>47</v>
      </c>
      <c r="I1119" s="8" t="s">
        <v>2</v>
      </c>
      <c r="J1119" s="8" t="s">
        <v>3</v>
      </c>
      <c r="K1119" s="8" t="s">
        <v>4</v>
      </c>
      <c r="L1119" s="8" t="s">
        <v>22</v>
      </c>
      <c r="M1119" s="3">
        <v>1</v>
      </c>
      <c r="N1119" s="10">
        <v>51.12</v>
      </c>
      <c r="O1119" s="11">
        <v>0</v>
      </c>
      <c r="P1119" s="10">
        <v>22.43</v>
      </c>
      <c r="Q1119" s="10">
        <f t="shared" si="68"/>
        <v>51.12</v>
      </c>
      <c r="R1119" s="10">
        <f t="shared" si="69"/>
        <v>22.43</v>
      </c>
      <c r="S1119" s="10">
        <f t="shared" si="70"/>
        <v>28.689999999999998</v>
      </c>
      <c r="T1119" s="2">
        <f t="shared" si="71"/>
        <v>0.56122848200312991</v>
      </c>
      <c r="U1119" s="3">
        <f>YEAR(SalesDataTable[[#This Row],[Order Date]])</f>
        <v>2026</v>
      </c>
      <c r="V1119" s="2" t="str">
        <f>"Q"&amp;ROUNDUP(MONTH(SalesDataTable[[#This Row],[Order Date]])/3,0)</f>
        <v>Q2</v>
      </c>
      <c r="W1119" s="3">
        <f>MONTH(SalesDataTable[[#This Row],[Order Date]])</f>
        <v>6</v>
      </c>
      <c r="X1119" s="2" t="str">
        <f>TEXT(SalesDataTable[[#This Row],[Order Date]],"mmm")</f>
        <v>Jun</v>
      </c>
    </row>
    <row r="1120" spans="1:24" ht="15.6">
      <c r="A1120" s="6">
        <v>2043</v>
      </c>
      <c r="B1120" s="7">
        <v>46190</v>
      </c>
      <c r="C1120" s="8">
        <f>YEAR(SalesDataTable[[#This Row],[Order Date]])</f>
        <v>2026</v>
      </c>
      <c r="D1120" s="9" t="str">
        <f>"Q" &amp;ROUNDUP(MONTH(SalesDataTable[[#This Row],[Order Date]]),0)</f>
        <v>Q6</v>
      </c>
      <c r="E1120" s="9">
        <f>MONTH(SalesDataTable[[#This Row],[Order Date]])</f>
        <v>6</v>
      </c>
      <c r="F1120" s="8" t="str">
        <f>TEXT(SalesDataTable[[#This Row],[Order Date]],"mmm")</f>
        <v>Jun</v>
      </c>
      <c r="G1120" s="8" t="s">
        <v>6</v>
      </c>
      <c r="H1120" s="8" t="s">
        <v>27</v>
      </c>
      <c r="I1120" s="8" t="s">
        <v>2</v>
      </c>
      <c r="J1120" s="8" t="s">
        <v>13</v>
      </c>
      <c r="K1120" s="8" t="s">
        <v>9</v>
      </c>
      <c r="L1120" s="8" t="s">
        <v>10</v>
      </c>
      <c r="M1120" s="3">
        <v>2</v>
      </c>
      <c r="N1120" s="10">
        <v>90.33</v>
      </c>
      <c r="O1120" s="11">
        <v>0</v>
      </c>
      <c r="P1120" s="10">
        <v>46.3</v>
      </c>
      <c r="Q1120" s="10">
        <f t="shared" si="68"/>
        <v>180.66</v>
      </c>
      <c r="R1120" s="10">
        <f t="shared" si="69"/>
        <v>92.6</v>
      </c>
      <c r="S1120" s="10">
        <f t="shared" si="70"/>
        <v>88.06</v>
      </c>
      <c r="T1120" s="2">
        <f t="shared" si="71"/>
        <v>0.48743496069965686</v>
      </c>
      <c r="U1120" s="3">
        <f>YEAR(SalesDataTable[[#This Row],[Order Date]])</f>
        <v>2026</v>
      </c>
      <c r="V1120" s="2" t="str">
        <f>"Q"&amp;ROUNDUP(MONTH(SalesDataTable[[#This Row],[Order Date]])/3,0)</f>
        <v>Q2</v>
      </c>
      <c r="W1120" s="3">
        <f>MONTH(SalesDataTable[[#This Row],[Order Date]])</f>
        <v>6</v>
      </c>
      <c r="X1120" s="2" t="str">
        <f>TEXT(SalesDataTable[[#This Row],[Order Date]],"mmm")</f>
        <v>Jun</v>
      </c>
    </row>
    <row r="1121" spans="1:24" ht="15.6">
      <c r="A1121" s="6">
        <v>4040</v>
      </c>
      <c r="B1121" s="7">
        <v>46190</v>
      </c>
      <c r="C1121" s="8">
        <f>YEAR(SalesDataTable[[#This Row],[Order Date]])</f>
        <v>2026</v>
      </c>
      <c r="D1121" s="9" t="str">
        <f>"Q" &amp;ROUNDUP(MONTH(SalesDataTable[[#This Row],[Order Date]]),0)</f>
        <v>Q6</v>
      </c>
      <c r="E1121" s="9">
        <f>MONTH(SalesDataTable[[#This Row],[Order Date]])</f>
        <v>6</v>
      </c>
      <c r="F1121" s="8" t="str">
        <f>TEXT(SalesDataTable[[#This Row],[Order Date]],"mmm")</f>
        <v>Jun</v>
      </c>
      <c r="G1121" s="8" t="s">
        <v>20</v>
      </c>
      <c r="H1121" s="8" t="s">
        <v>31</v>
      </c>
      <c r="I1121" s="8" t="s">
        <v>2</v>
      </c>
      <c r="J1121" s="8" t="s">
        <v>16</v>
      </c>
      <c r="K1121" s="8" t="s">
        <v>14</v>
      </c>
      <c r="L1121" s="8" t="s">
        <v>15</v>
      </c>
      <c r="M1121" s="3">
        <v>2</v>
      </c>
      <c r="N1121" s="10">
        <v>36.799999999999997</v>
      </c>
      <c r="O1121" s="11">
        <v>0.05</v>
      </c>
      <c r="P1121" s="10">
        <v>13.94</v>
      </c>
      <c r="Q1121" s="10">
        <f t="shared" si="68"/>
        <v>69.919999999999987</v>
      </c>
      <c r="R1121" s="10">
        <f t="shared" si="69"/>
        <v>27.88</v>
      </c>
      <c r="S1121" s="10">
        <f t="shared" si="70"/>
        <v>42.039999999999992</v>
      </c>
      <c r="T1121" s="2">
        <f t="shared" si="71"/>
        <v>0.60125858123569798</v>
      </c>
      <c r="U1121" s="3">
        <f>YEAR(SalesDataTable[[#This Row],[Order Date]])</f>
        <v>2026</v>
      </c>
      <c r="V1121" s="2" t="str">
        <f>"Q"&amp;ROUNDUP(MONTH(SalesDataTable[[#This Row],[Order Date]])/3,0)</f>
        <v>Q2</v>
      </c>
      <c r="W1121" s="3">
        <f>MONTH(SalesDataTable[[#This Row],[Order Date]])</f>
        <v>6</v>
      </c>
      <c r="X1121" s="2" t="str">
        <f>TEXT(SalesDataTable[[#This Row],[Order Date]],"mmm")</f>
        <v>Jun</v>
      </c>
    </row>
    <row r="1122" spans="1:24" ht="15.6">
      <c r="A1122" s="6">
        <v>2295</v>
      </c>
      <c r="B1122" s="7">
        <v>46191</v>
      </c>
      <c r="C1122" s="8">
        <f>YEAR(SalesDataTable[[#This Row],[Order Date]])</f>
        <v>2026</v>
      </c>
      <c r="D1122" s="9" t="str">
        <f>"Q" &amp;ROUNDUP(MONTH(SalesDataTable[[#This Row],[Order Date]]),0)</f>
        <v>Q6</v>
      </c>
      <c r="E1122" s="9">
        <f>MONTH(SalesDataTable[[#This Row],[Order Date]])</f>
        <v>6</v>
      </c>
      <c r="F1122" s="8" t="str">
        <f>TEXT(SalesDataTable[[#This Row],[Order Date]],"mmm")</f>
        <v>Jun</v>
      </c>
      <c r="G1122" s="8" t="s">
        <v>6</v>
      </c>
      <c r="H1122" s="8" t="s">
        <v>41</v>
      </c>
      <c r="I1122" s="8" t="s">
        <v>28</v>
      </c>
      <c r="J1122" s="8" t="s">
        <v>13</v>
      </c>
      <c r="K1122" s="8" t="s">
        <v>14</v>
      </c>
      <c r="L1122" s="8" t="s">
        <v>32</v>
      </c>
      <c r="M1122" s="3">
        <v>1</v>
      </c>
      <c r="N1122" s="10">
        <v>45.7</v>
      </c>
      <c r="O1122" s="11">
        <v>0.1</v>
      </c>
      <c r="P1122" s="10">
        <v>18.600000000000001</v>
      </c>
      <c r="Q1122" s="10">
        <f t="shared" si="68"/>
        <v>41.13</v>
      </c>
      <c r="R1122" s="10">
        <f t="shared" si="69"/>
        <v>18.600000000000001</v>
      </c>
      <c r="S1122" s="10">
        <f t="shared" si="70"/>
        <v>22.53</v>
      </c>
      <c r="T1122" s="2">
        <f t="shared" si="71"/>
        <v>0.5477753464624362</v>
      </c>
      <c r="U1122" s="3">
        <f>YEAR(SalesDataTable[[#This Row],[Order Date]])</f>
        <v>2026</v>
      </c>
      <c r="V1122" s="2" t="str">
        <f>"Q"&amp;ROUNDUP(MONTH(SalesDataTable[[#This Row],[Order Date]])/3,0)</f>
        <v>Q2</v>
      </c>
      <c r="W1122" s="3">
        <f>MONTH(SalesDataTable[[#This Row],[Order Date]])</f>
        <v>6</v>
      </c>
      <c r="X1122" s="2" t="str">
        <f>TEXT(SalesDataTable[[#This Row],[Order Date]],"mmm")</f>
        <v>Jun</v>
      </c>
    </row>
    <row r="1123" spans="1:24" ht="15.6">
      <c r="A1123" s="6">
        <v>2670</v>
      </c>
      <c r="B1123" s="7">
        <v>46191</v>
      </c>
      <c r="C1123" s="8">
        <f>YEAR(SalesDataTable[[#This Row],[Order Date]])</f>
        <v>2026</v>
      </c>
      <c r="D1123" s="9" t="str">
        <f>"Q" &amp;ROUNDUP(MONTH(SalesDataTable[[#This Row],[Order Date]]),0)</f>
        <v>Q6</v>
      </c>
      <c r="E1123" s="9">
        <f>MONTH(SalesDataTable[[#This Row],[Order Date]])</f>
        <v>6</v>
      </c>
      <c r="F1123" s="8" t="str">
        <f>TEXT(SalesDataTable[[#This Row],[Order Date]],"mmm")</f>
        <v>Jun</v>
      </c>
      <c r="G1123" s="8" t="s">
        <v>11</v>
      </c>
      <c r="H1123" s="8" t="s">
        <v>25</v>
      </c>
      <c r="I1123" s="8" t="s">
        <v>28</v>
      </c>
      <c r="J1123" s="8" t="s">
        <v>3</v>
      </c>
      <c r="K1123" s="8" t="s">
        <v>14</v>
      </c>
      <c r="L1123" s="8" t="s">
        <v>48</v>
      </c>
      <c r="M1123" s="3">
        <v>3</v>
      </c>
      <c r="N1123" s="10">
        <v>162.30000000000001</v>
      </c>
      <c r="O1123" s="11">
        <v>0.1</v>
      </c>
      <c r="P1123" s="10">
        <v>86.43</v>
      </c>
      <c r="Q1123" s="10">
        <f t="shared" si="68"/>
        <v>438.21000000000004</v>
      </c>
      <c r="R1123" s="10">
        <f t="shared" si="69"/>
        <v>259.29000000000002</v>
      </c>
      <c r="S1123" s="10">
        <f t="shared" si="70"/>
        <v>178.92000000000002</v>
      </c>
      <c r="T1123" s="2">
        <f t="shared" si="71"/>
        <v>0.40829739166153217</v>
      </c>
      <c r="U1123" s="3">
        <f>YEAR(SalesDataTable[[#This Row],[Order Date]])</f>
        <v>2026</v>
      </c>
      <c r="V1123" s="2" t="str">
        <f>"Q"&amp;ROUNDUP(MONTH(SalesDataTable[[#This Row],[Order Date]])/3,0)</f>
        <v>Q2</v>
      </c>
      <c r="W1123" s="3">
        <f>MONTH(SalesDataTable[[#This Row],[Order Date]])</f>
        <v>6</v>
      </c>
      <c r="X1123" s="2" t="str">
        <f>TEXT(SalesDataTable[[#This Row],[Order Date]],"mmm")</f>
        <v>Jun</v>
      </c>
    </row>
    <row r="1124" spans="1:24" ht="15.6">
      <c r="A1124" s="6">
        <v>2777</v>
      </c>
      <c r="B1124" s="7">
        <v>46191</v>
      </c>
      <c r="C1124" s="8">
        <f>YEAR(SalesDataTable[[#This Row],[Order Date]])</f>
        <v>2026</v>
      </c>
      <c r="D1124" s="9" t="str">
        <f>"Q" &amp;ROUNDUP(MONTH(SalesDataTable[[#This Row],[Order Date]]),0)</f>
        <v>Q6</v>
      </c>
      <c r="E1124" s="9">
        <f>MONTH(SalesDataTable[[#This Row],[Order Date]])</f>
        <v>6</v>
      </c>
      <c r="F1124" s="8" t="str">
        <f>TEXT(SalesDataTable[[#This Row],[Order Date]],"mmm")</f>
        <v>Jun</v>
      </c>
      <c r="G1124" s="8" t="s">
        <v>6</v>
      </c>
      <c r="H1124" s="8" t="s">
        <v>49</v>
      </c>
      <c r="I1124" s="8" t="s">
        <v>8</v>
      </c>
      <c r="J1124" s="8" t="s">
        <v>16</v>
      </c>
      <c r="K1124" s="8" t="s">
        <v>9</v>
      </c>
      <c r="L1124" s="8" t="s">
        <v>46</v>
      </c>
      <c r="M1124" s="3">
        <v>5</v>
      </c>
      <c r="N1124" s="10">
        <v>72.37</v>
      </c>
      <c r="O1124" s="11">
        <v>0.2</v>
      </c>
      <c r="P1124" s="10">
        <v>32.840000000000003</v>
      </c>
      <c r="Q1124" s="10">
        <f t="shared" si="68"/>
        <v>289.48</v>
      </c>
      <c r="R1124" s="10">
        <f t="shared" si="69"/>
        <v>164.20000000000002</v>
      </c>
      <c r="S1124" s="10">
        <f t="shared" si="70"/>
        <v>125.28</v>
      </c>
      <c r="T1124" s="2">
        <f t="shared" si="71"/>
        <v>0.43277601215973466</v>
      </c>
      <c r="U1124" s="3">
        <f>YEAR(SalesDataTable[[#This Row],[Order Date]])</f>
        <v>2026</v>
      </c>
      <c r="V1124" s="2" t="str">
        <f>"Q"&amp;ROUNDUP(MONTH(SalesDataTable[[#This Row],[Order Date]])/3,0)</f>
        <v>Q2</v>
      </c>
      <c r="W1124" s="3">
        <f>MONTH(SalesDataTable[[#This Row],[Order Date]])</f>
        <v>6</v>
      </c>
      <c r="X1124" s="2" t="str">
        <f>TEXT(SalesDataTable[[#This Row],[Order Date]],"mmm")</f>
        <v>Jun</v>
      </c>
    </row>
    <row r="1125" spans="1:24" ht="15.6">
      <c r="A1125" s="6">
        <v>2780</v>
      </c>
      <c r="B1125" s="7">
        <v>46191</v>
      </c>
      <c r="C1125" s="8">
        <f>YEAR(SalesDataTable[[#This Row],[Order Date]])</f>
        <v>2026</v>
      </c>
      <c r="D1125" s="9" t="str">
        <f>"Q" &amp;ROUNDUP(MONTH(SalesDataTable[[#This Row],[Order Date]]),0)</f>
        <v>Q6</v>
      </c>
      <c r="E1125" s="9">
        <f>MONTH(SalesDataTable[[#This Row],[Order Date]])</f>
        <v>6</v>
      </c>
      <c r="F1125" s="8" t="str">
        <f>TEXT(SalesDataTable[[#This Row],[Order Date]],"mmm")</f>
        <v>Jun</v>
      </c>
      <c r="G1125" s="8" t="s">
        <v>11</v>
      </c>
      <c r="H1125" s="8" t="s">
        <v>18</v>
      </c>
      <c r="I1125" s="8" t="s">
        <v>2</v>
      </c>
      <c r="J1125" s="8" t="s">
        <v>13</v>
      </c>
      <c r="K1125" s="8" t="s">
        <v>34</v>
      </c>
      <c r="L1125" s="8" t="s">
        <v>42</v>
      </c>
      <c r="M1125" s="3">
        <v>2</v>
      </c>
      <c r="N1125" s="10">
        <v>35.61</v>
      </c>
      <c r="O1125" s="11">
        <v>0.15</v>
      </c>
      <c r="P1125" s="10">
        <v>13.96</v>
      </c>
      <c r="Q1125" s="10">
        <f t="shared" si="68"/>
        <v>60.536999999999999</v>
      </c>
      <c r="R1125" s="10">
        <f t="shared" si="69"/>
        <v>27.92</v>
      </c>
      <c r="S1125" s="10">
        <f t="shared" si="70"/>
        <v>32.616999999999997</v>
      </c>
      <c r="T1125" s="2">
        <f t="shared" si="71"/>
        <v>0.53879445628293432</v>
      </c>
      <c r="U1125" s="3">
        <f>YEAR(SalesDataTable[[#This Row],[Order Date]])</f>
        <v>2026</v>
      </c>
      <c r="V1125" s="2" t="str">
        <f>"Q"&amp;ROUNDUP(MONTH(SalesDataTable[[#This Row],[Order Date]])/3,0)</f>
        <v>Q2</v>
      </c>
      <c r="W1125" s="3">
        <f>MONTH(SalesDataTable[[#This Row],[Order Date]])</f>
        <v>6</v>
      </c>
      <c r="X1125" s="2" t="str">
        <f>TEXT(SalesDataTable[[#This Row],[Order Date]],"mmm")</f>
        <v>Jun</v>
      </c>
    </row>
    <row r="1126" spans="1:24" ht="15.6">
      <c r="A1126" s="6">
        <v>3209</v>
      </c>
      <c r="B1126" s="7">
        <v>46191</v>
      </c>
      <c r="C1126" s="8">
        <f>YEAR(SalesDataTable[[#This Row],[Order Date]])</f>
        <v>2026</v>
      </c>
      <c r="D1126" s="9" t="str">
        <f>"Q" &amp;ROUNDUP(MONTH(SalesDataTable[[#This Row],[Order Date]]),0)</f>
        <v>Q6</v>
      </c>
      <c r="E1126" s="9">
        <f>MONTH(SalesDataTable[[#This Row],[Order Date]])</f>
        <v>6</v>
      </c>
      <c r="F1126" s="8" t="str">
        <f>TEXT(SalesDataTable[[#This Row],[Order Date]],"mmm")</f>
        <v>Jun</v>
      </c>
      <c r="G1126" s="8" t="s">
        <v>20</v>
      </c>
      <c r="H1126" s="8" t="s">
        <v>47</v>
      </c>
      <c r="I1126" s="8" t="s">
        <v>2</v>
      </c>
      <c r="J1126" s="8" t="s">
        <v>3</v>
      </c>
      <c r="K1126" s="8" t="s">
        <v>14</v>
      </c>
      <c r="L1126" s="8" t="s">
        <v>44</v>
      </c>
      <c r="M1126" s="3">
        <v>2</v>
      </c>
      <c r="N1126" s="10">
        <v>133.12</v>
      </c>
      <c r="O1126" s="11">
        <v>0</v>
      </c>
      <c r="P1126" s="10">
        <v>67.02</v>
      </c>
      <c r="Q1126" s="10">
        <f t="shared" si="68"/>
        <v>266.24</v>
      </c>
      <c r="R1126" s="10">
        <f t="shared" si="69"/>
        <v>134.04</v>
      </c>
      <c r="S1126" s="10">
        <f t="shared" si="70"/>
        <v>132.20000000000002</v>
      </c>
      <c r="T1126" s="2">
        <f t="shared" si="71"/>
        <v>0.4965444711538462</v>
      </c>
      <c r="U1126" s="3">
        <f>YEAR(SalesDataTable[[#This Row],[Order Date]])</f>
        <v>2026</v>
      </c>
      <c r="V1126" s="2" t="str">
        <f>"Q"&amp;ROUNDUP(MONTH(SalesDataTable[[#This Row],[Order Date]])/3,0)</f>
        <v>Q2</v>
      </c>
      <c r="W1126" s="3">
        <f>MONTH(SalesDataTable[[#This Row],[Order Date]])</f>
        <v>6</v>
      </c>
      <c r="X1126" s="2" t="str">
        <f>TEXT(SalesDataTable[[#This Row],[Order Date]],"mmm")</f>
        <v>Jun</v>
      </c>
    </row>
    <row r="1127" spans="1:24" ht="15.6">
      <c r="A1127" s="6">
        <v>3414</v>
      </c>
      <c r="B1127" s="7">
        <v>46191</v>
      </c>
      <c r="C1127" s="8">
        <f>YEAR(SalesDataTable[[#This Row],[Order Date]])</f>
        <v>2026</v>
      </c>
      <c r="D1127" s="9" t="str">
        <f>"Q" &amp;ROUNDUP(MONTH(SalesDataTable[[#This Row],[Order Date]]),0)</f>
        <v>Q6</v>
      </c>
      <c r="E1127" s="9">
        <f>MONTH(SalesDataTable[[#This Row],[Order Date]])</f>
        <v>6</v>
      </c>
      <c r="F1127" s="8" t="str">
        <f>TEXT(SalesDataTable[[#This Row],[Order Date]],"mmm")</f>
        <v>Jun</v>
      </c>
      <c r="G1127" s="8" t="s">
        <v>0</v>
      </c>
      <c r="H1127" s="8" t="s">
        <v>50</v>
      </c>
      <c r="I1127" s="8" t="s">
        <v>28</v>
      </c>
      <c r="J1127" s="8" t="s">
        <v>3</v>
      </c>
      <c r="K1127" s="8" t="s">
        <v>4</v>
      </c>
      <c r="L1127" s="8" t="s">
        <v>22</v>
      </c>
      <c r="M1127" s="3">
        <v>1</v>
      </c>
      <c r="N1127" s="10">
        <v>51.23</v>
      </c>
      <c r="O1127" s="11">
        <v>0.05</v>
      </c>
      <c r="P1127" s="10">
        <v>23.12</v>
      </c>
      <c r="Q1127" s="10">
        <f t="shared" si="68"/>
        <v>48.668499999999995</v>
      </c>
      <c r="R1127" s="10">
        <f t="shared" si="69"/>
        <v>23.12</v>
      </c>
      <c r="S1127" s="10">
        <f t="shared" si="70"/>
        <v>25.548499999999994</v>
      </c>
      <c r="T1127" s="2">
        <f t="shared" si="71"/>
        <v>0.5249494025909982</v>
      </c>
      <c r="U1127" s="3">
        <f>YEAR(SalesDataTable[[#This Row],[Order Date]])</f>
        <v>2026</v>
      </c>
      <c r="V1127" s="2" t="str">
        <f>"Q"&amp;ROUNDUP(MONTH(SalesDataTable[[#This Row],[Order Date]])/3,0)</f>
        <v>Q2</v>
      </c>
      <c r="W1127" s="3">
        <f>MONTH(SalesDataTable[[#This Row],[Order Date]])</f>
        <v>6</v>
      </c>
      <c r="X1127" s="2" t="str">
        <f>TEXT(SalesDataTable[[#This Row],[Order Date]],"mmm")</f>
        <v>Jun</v>
      </c>
    </row>
    <row r="1128" spans="1:24" ht="15.6">
      <c r="A1128" s="6">
        <v>3846</v>
      </c>
      <c r="B1128" s="7">
        <v>46191</v>
      </c>
      <c r="C1128" s="8">
        <f>YEAR(SalesDataTable[[#This Row],[Order Date]])</f>
        <v>2026</v>
      </c>
      <c r="D1128" s="9" t="str">
        <f>"Q" &amp;ROUNDUP(MONTH(SalesDataTable[[#This Row],[Order Date]]),0)</f>
        <v>Q6</v>
      </c>
      <c r="E1128" s="9">
        <f>MONTH(SalesDataTable[[#This Row],[Order Date]])</f>
        <v>6</v>
      </c>
      <c r="F1128" s="8" t="str">
        <f>TEXT(SalesDataTable[[#This Row],[Order Date]],"mmm")</f>
        <v>Jun</v>
      </c>
      <c r="G1128" s="8" t="s">
        <v>6</v>
      </c>
      <c r="H1128" s="8" t="s">
        <v>43</v>
      </c>
      <c r="I1128" s="8" t="s">
        <v>2</v>
      </c>
      <c r="J1128" s="8" t="s">
        <v>16</v>
      </c>
      <c r="K1128" s="8" t="s">
        <v>9</v>
      </c>
      <c r="L1128" s="8" t="s">
        <v>10</v>
      </c>
      <c r="M1128" s="3">
        <v>1</v>
      </c>
      <c r="N1128" s="10">
        <v>93.5</v>
      </c>
      <c r="O1128" s="11">
        <v>0</v>
      </c>
      <c r="P1128" s="10">
        <v>46.63</v>
      </c>
      <c r="Q1128" s="10">
        <f t="shared" si="68"/>
        <v>93.5</v>
      </c>
      <c r="R1128" s="10">
        <f t="shared" si="69"/>
        <v>46.63</v>
      </c>
      <c r="S1128" s="10">
        <f t="shared" si="70"/>
        <v>46.87</v>
      </c>
      <c r="T1128" s="2">
        <f t="shared" si="71"/>
        <v>0.50128342245989299</v>
      </c>
      <c r="U1128" s="3">
        <f>YEAR(SalesDataTable[[#This Row],[Order Date]])</f>
        <v>2026</v>
      </c>
      <c r="V1128" s="2" t="str">
        <f>"Q"&amp;ROUNDUP(MONTH(SalesDataTable[[#This Row],[Order Date]])/3,0)</f>
        <v>Q2</v>
      </c>
      <c r="W1128" s="3">
        <f>MONTH(SalesDataTable[[#This Row],[Order Date]])</f>
        <v>6</v>
      </c>
      <c r="X1128" s="2" t="str">
        <f>TEXT(SalesDataTable[[#This Row],[Order Date]],"mmm")</f>
        <v>Jun</v>
      </c>
    </row>
    <row r="1129" spans="1:24" ht="15.6">
      <c r="A1129" s="6">
        <v>4120</v>
      </c>
      <c r="B1129" s="7">
        <v>46191</v>
      </c>
      <c r="C1129" s="8">
        <f>YEAR(SalesDataTable[[#This Row],[Order Date]])</f>
        <v>2026</v>
      </c>
      <c r="D1129" s="9" t="str">
        <f>"Q" &amp;ROUNDUP(MONTH(SalesDataTable[[#This Row],[Order Date]]),0)</f>
        <v>Q6</v>
      </c>
      <c r="E1129" s="9">
        <f>MONTH(SalesDataTable[[#This Row],[Order Date]])</f>
        <v>6</v>
      </c>
      <c r="F1129" s="8" t="str">
        <f>TEXT(SalesDataTable[[#This Row],[Order Date]],"mmm")</f>
        <v>Jun</v>
      </c>
      <c r="G1129" s="8" t="s">
        <v>20</v>
      </c>
      <c r="H1129" s="8" t="s">
        <v>21</v>
      </c>
      <c r="I1129" s="8" t="s">
        <v>19</v>
      </c>
      <c r="J1129" s="8" t="s">
        <v>3</v>
      </c>
      <c r="K1129" s="8" t="s">
        <v>34</v>
      </c>
      <c r="L1129" s="8" t="s">
        <v>35</v>
      </c>
      <c r="M1129" s="3">
        <v>3</v>
      </c>
      <c r="N1129" s="10">
        <v>41.16</v>
      </c>
      <c r="O1129" s="11">
        <v>0</v>
      </c>
      <c r="P1129" s="10">
        <v>14.79</v>
      </c>
      <c r="Q1129" s="10">
        <f t="shared" si="68"/>
        <v>123.47999999999999</v>
      </c>
      <c r="R1129" s="10">
        <f t="shared" si="69"/>
        <v>44.37</v>
      </c>
      <c r="S1129" s="10">
        <f t="shared" si="70"/>
        <v>79.109999999999985</v>
      </c>
      <c r="T1129" s="2">
        <f t="shared" si="71"/>
        <v>0.64067055393586003</v>
      </c>
      <c r="U1129" s="3">
        <f>YEAR(SalesDataTable[[#This Row],[Order Date]])</f>
        <v>2026</v>
      </c>
      <c r="V1129" s="2" t="str">
        <f>"Q"&amp;ROUNDUP(MONTH(SalesDataTable[[#This Row],[Order Date]])/3,0)</f>
        <v>Q2</v>
      </c>
      <c r="W1129" s="3">
        <f>MONTH(SalesDataTable[[#This Row],[Order Date]])</f>
        <v>6</v>
      </c>
      <c r="X1129" s="2" t="str">
        <f>TEXT(SalesDataTable[[#This Row],[Order Date]],"mmm")</f>
        <v>Jun</v>
      </c>
    </row>
    <row r="1130" spans="1:24" ht="15.6">
      <c r="A1130" s="6">
        <v>4217</v>
      </c>
      <c r="B1130" s="7">
        <v>46191</v>
      </c>
      <c r="C1130" s="8">
        <f>YEAR(SalesDataTable[[#This Row],[Order Date]])</f>
        <v>2026</v>
      </c>
      <c r="D1130" s="9" t="str">
        <f>"Q" &amp;ROUNDUP(MONTH(SalesDataTable[[#This Row],[Order Date]]),0)</f>
        <v>Q6</v>
      </c>
      <c r="E1130" s="9">
        <f>MONTH(SalesDataTable[[#This Row],[Order Date]])</f>
        <v>6</v>
      </c>
      <c r="F1130" s="8" t="str">
        <f>TEXT(SalesDataTable[[#This Row],[Order Date]],"mmm")</f>
        <v>Jun</v>
      </c>
      <c r="G1130" s="8" t="s">
        <v>6</v>
      </c>
      <c r="H1130" s="8" t="s">
        <v>43</v>
      </c>
      <c r="I1130" s="8" t="s">
        <v>28</v>
      </c>
      <c r="J1130" s="8" t="s">
        <v>13</v>
      </c>
      <c r="K1130" s="8" t="s">
        <v>34</v>
      </c>
      <c r="L1130" s="8" t="s">
        <v>35</v>
      </c>
      <c r="M1130" s="3">
        <v>1</v>
      </c>
      <c r="N1130" s="10">
        <v>39.74</v>
      </c>
      <c r="O1130" s="11">
        <v>0.05</v>
      </c>
      <c r="P1130" s="10">
        <v>14.39</v>
      </c>
      <c r="Q1130" s="10">
        <f t="shared" si="68"/>
        <v>37.753</v>
      </c>
      <c r="R1130" s="10">
        <f t="shared" si="69"/>
        <v>14.39</v>
      </c>
      <c r="S1130" s="10">
        <f t="shared" si="70"/>
        <v>23.363</v>
      </c>
      <c r="T1130" s="2">
        <f t="shared" si="71"/>
        <v>0.6188382380208195</v>
      </c>
      <c r="U1130" s="3">
        <f>YEAR(SalesDataTable[[#This Row],[Order Date]])</f>
        <v>2026</v>
      </c>
      <c r="V1130" s="2" t="str">
        <f>"Q"&amp;ROUNDUP(MONTH(SalesDataTable[[#This Row],[Order Date]])/3,0)</f>
        <v>Q2</v>
      </c>
      <c r="W1130" s="3">
        <f>MONTH(SalesDataTable[[#This Row],[Order Date]])</f>
        <v>6</v>
      </c>
      <c r="X1130" s="2" t="str">
        <f>TEXT(SalesDataTable[[#This Row],[Order Date]],"mmm")</f>
        <v>Jun</v>
      </c>
    </row>
    <row r="1131" spans="1:24" ht="15.6">
      <c r="A1131" s="6">
        <v>4786</v>
      </c>
      <c r="B1131" s="7">
        <v>46191</v>
      </c>
      <c r="C1131" s="8">
        <f>YEAR(SalesDataTable[[#This Row],[Order Date]])</f>
        <v>2026</v>
      </c>
      <c r="D1131" s="9" t="str">
        <f>"Q" &amp;ROUNDUP(MONTH(SalesDataTable[[#This Row],[Order Date]]),0)</f>
        <v>Q6</v>
      </c>
      <c r="E1131" s="9">
        <f>MONTH(SalesDataTable[[#This Row],[Order Date]])</f>
        <v>6</v>
      </c>
      <c r="F1131" s="8" t="str">
        <f>TEXT(SalesDataTable[[#This Row],[Order Date]],"mmm")</f>
        <v>Jun</v>
      </c>
      <c r="G1131" s="8" t="s">
        <v>20</v>
      </c>
      <c r="H1131" s="8" t="s">
        <v>31</v>
      </c>
      <c r="I1131" s="8" t="s">
        <v>2</v>
      </c>
      <c r="J1131" s="8" t="s">
        <v>3</v>
      </c>
      <c r="K1131" s="8" t="s">
        <v>14</v>
      </c>
      <c r="L1131" s="8" t="s">
        <v>32</v>
      </c>
      <c r="M1131" s="3">
        <v>3</v>
      </c>
      <c r="N1131" s="10">
        <v>46.79</v>
      </c>
      <c r="O1131" s="11">
        <v>0.1</v>
      </c>
      <c r="P1131" s="10">
        <v>18.25</v>
      </c>
      <c r="Q1131" s="10">
        <f t="shared" si="68"/>
        <v>126.33300000000001</v>
      </c>
      <c r="R1131" s="10">
        <f t="shared" si="69"/>
        <v>54.75</v>
      </c>
      <c r="S1131" s="10">
        <f t="shared" si="70"/>
        <v>71.583000000000013</v>
      </c>
      <c r="T1131" s="2">
        <f t="shared" si="71"/>
        <v>0.56662154781411034</v>
      </c>
      <c r="U1131" s="3">
        <f>YEAR(SalesDataTable[[#This Row],[Order Date]])</f>
        <v>2026</v>
      </c>
      <c r="V1131" s="2" t="str">
        <f>"Q"&amp;ROUNDUP(MONTH(SalesDataTable[[#This Row],[Order Date]])/3,0)</f>
        <v>Q2</v>
      </c>
      <c r="W1131" s="3">
        <f>MONTH(SalesDataTable[[#This Row],[Order Date]])</f>
        <v>6</v>
      </c>
      <c r="X1131" s="2" t="str">
        <f>TEXT(SalesDataTable[[#This Row],[Order Date]],"mmm")</f>
        <v>Jun</v>
      </c>
    </row>
    <row r="1132" spans="1:24" ht="15.6">
      <c r="A1132" s="6">
        <v>23</v>
      </c>
      <c r="B1132" s="7">
        <v>46192</v>
      </c>
      <c r="C1132" s="8">
        <f>YEAR(SalesDataTable[[#This Row],[Order Date]])</f>
        <v>2026</v>
      </c>
      <c r="D1132" s="9" t="str">
        <f>"Q" &amp;ROUNDUP(MONTH(SalesDataTable[[#This Row],[Order Date]]),0)</f>
        <v>Q6</v>
      </c>
      <c r="E1132" s="9">
        <f>MONTH(SalesDataTable[[#This Row],[Order Date]])</f>
        <v>6</v>
      </c>
      <c r="F1132" s="8" t="str">
        <f>TEXT(SalesDataTable[[#This Row],[Order Date]],"mmm")</f>
        <v>Jun</v>
      </c>
      <c r="G1132" s="8" t="s">
        <v>20</v>
      </c>
      <c r="H1132" s="8" t="s">
        <v>47</v>
      </c>
      <c r="I1132" s="8" t="s">
        <v>8</v>
      </c>
      <c r="J1132" s="8" t="s">
        <v>16</v>
      </c>
      <c r="K1132" s="8" t="s">
        <v>9</v>
      </c>
      <c r="L1132" s="8" t="s">
        <v>10</v>
      </c>
      <c r="M1132" s="3">
        <v>4</v>
      </c>
      <c r="N1132" s="10">
        <v>91.74</v>
      </c>
      <c r="O1132" s="11">
        <v>0.2</v>
      </c>
      <c r="P1132" s="10">
        <v>44.74</v>
      </c>
      <c r="Q1132" s="10">
        <f t="shared" si="68"/>
        <v>293.56799999999998</v>
      </c>
      <c r="R1132" s="10">
        <f t="shared" si="69"/>
        <v>178.96</v>
      </c>
      <c r="S1132" s="10">
        <f t="shared" si="70"/>
        <v>114.60799999999998</v>
      </c>
      <c r="T1132" s="2">
        <f t="shared" si="71"/>
        <v>0.39039677349029861</v>
      </c>
      <c r="U1132" s="3">
        <f>YEAR(SalesDataTable[[#This Row],[Order Date]])</f>
        <v>2026</v>
      </c>
      <c r="V1132" s="2" t="str">
        <f>"Q"&amp;ROUNDUP(MONTH(SalesDataTable[[#This Row],[Order Date]])/3,0)</f>
        <v>Q2</v>
      </c>
      <c r="W1132" s="3">
        <f>MONTH(SalesDataTable[[#This Row],[Order Date]])</f>
        <v>6</v>
      </c>
      <c r="X1132" s="2" t="str">
        <f>TEXT(SalesDataTable[[#This Row],[Order Date]],"mmm")</f>
        <v>Jun</v>
      </c>
    </row>
    <row r="1133" spans="1:24" ht="15.6">
      <c r="A1133" s="6">
        <v>99</v>
      </c>
      <c r="B1133" s="7">
        <v>46192</v>
      </c>
      <c r="C1133" s="8">
        <f>YEAR(SalesDataTable[[#This Row],[Order Date]])</f>
        <v>2026</v>
      </c>
      <c r="D1133" s="9" t="str">
        <f>"Q" &amp;ROUNDUP(MONTH(SalesDataTable[[#This Row],[Order Date]]),0)</f>
        <v>Q6</v>
      </c>
      <c r="E1133" s="9">
        <f>MONTH(SalesDataTable[[#This Row],[Order Date]])</f>
        <v>6</v>
      </c>
      <c r="F1133" s="8" t="str">
        <f>TEXT(SalesDataTable[[#This Row],[Order Date]],"mmm")</f>
        <v>Jun</v>
      </c>
      <c r="G1133" s="8" t="s">
        <v>20</v>
      </c>
      <c r="H1133" s="8" t="s">
        <v>47</v>
      </c>
      <c r="I1133" s="8" t="s">
        <v>2</v>
      </c>
      <c r="J1133" s="8" t="s">
        <v>13</v>
      </c>
      <c r="K1133" s="8" t="s">
        <v>34</v>
      </c>
      <c r="L1133" s="8" t="s">
        <v>42</v>
      </c>
      <c r="M1133" s="3">
        <v>1</v>
      </c>
      <c r="N1133" s="10">
        <v>36.28</v>
      </c>
      <c r="O1133" s="11">
        <v>0.1</v>
      </c>
      <c r="P1133" s="10">
        <v>13.8</v>
      </c>
      <c r="Q1133" s="10">
        <f t="shared" si="68"/>
        <v>32.652000000000001</v>
      </c>
      <c r="R1133" s="10">
        <f t="shared" si="69"/>
        <v>13.8</v>
      </c>
      <c r="S1133" s="10">
        <f t="shared" si="70"/>
        <v>18.852</v>
      </c>
      <c r="T1133" s="2">
        <f t="shared" si="71"/>
        <v>0.5773612642410878</v>
      </c>
      <c r="U1133" s="3">
        <f>YEAR(SalesDataTable[[#This Row],[Order Date]])</f>
        <v>2026</v>
      </c>
      <c r="V1133" s="2" t="str">
        <f>"Q"&amp;ROUNDUP(MONTH(SalesDataTable[[#This Row],[Order Date]])/3,0)</f>
        <v>Q2</v>
      </c>
      <c r="W1133" s="3">
        <f>MONTH(SalesDataTable[[#This Row],[Order Date]])</f>
        <v>6</v>
      </c>
      <c r="X1133" s="2" t="str">
        <f>TEXT(SalesDataTable[[#This Row],[Order Date]],"mmm")</f>
        <v>Jun</v>
      </c>
    </row>
    <row r="1134" spans="1:24" ht="15.6">
      <c r="A1134" s="6">
        <v>269</v>
      </c>
      <c r="B1134" s="7">
        <v>46192</v>
      </c>
      <c r="C1134" s="8">
        <f>YEAR(SalesDataTable[[#This Row],[Order Date]])</f>
        <v>2026</v>
      </c>
      <c r="D1134" s="9" t="str">
        <f>"Q" &amp;ROUNDUP(MONTH(SalesDataTable[[#This Row],[Order Date]]),0)</f>
        <v>Q6</v>
      </c>
      <c r="E1134" s="9">
        <f>MONTH(SalesDataTable[[#This Row],[Order Date]])</f>
        <v>6</v>
      </c>
      <c r="F1134" s="8" t="str">
        <f>TEXT(SalesDataTable[[#This Row],[Order Date]],"mmm")</f>
        <v>Jun</v>
      </c>
      <c r="G1134" s="8" t="s">
        <v>20</v>
      </c>
      <c r="H1134" s="8" t="s">
        <v>47</v>
      </c>
      <c r="I1134" s="8" t="s">
        <v>8</v>
      </c>
      <c r="J1134" s="8" t="s">
        <v>3</v>
      </c>
      <c r="K1134" s="8" t="s">
        <v>9</v>
      </c>
      <c r="L1134" s="8" t="s">
        <v>46</v>
      </c>
      <c r="M1134" s="3">
        <v>3</v>
      </c>
      <c r="N1134" s="10">
        <v>73.02</v>
      </c>
      <c r="O1134" s="11">
        <v>0.1</v>
      </c>
      <c r="P1134" s="10">
        <v>32.69</v>
      </c>
      <c r="Q1134" s="10">
        <f t="shared" si="68"/>
        <v>197.154</v>
      </c>
      <c r="R1134" s="10">
        <f t="shared" si="69"/>
        <v>98.07</v>
      </c>
      <c r="S1134" s="10">
        <f t="shared" si="70"/>
        <v>99.084000000000003</v>
      </c>
      <c r="T1134" s="2">
        <f t="shared" si="71"/>
        <v>0.50257159377948202</v>
      </c>
      <c r="U1134" s="3">
        <f>YEAR(SalesDataTable[[#This Row],[Order Date]])</f>
        <v>2026</v>
      </c>
      <c r="V1134" s="2" t="str">
        <f>"Q"&amp;ROUNDUP(MONTH(SalesDataTable[[#This Row],[Order Date]])/3,0)</f>
        <v>Q2</v>
      </c>
      <c r="W1134" s="3">
        <f>MONTH(SalesDataTable[[#This Row],[Order Date]])</f>
        <v>6</v>
      </c>
      <c r="X1134" s="2" t="str">
        <f>TEXT(SalesDataTable[[#This Row],[Order Date]],"mmm")</f>
        <v>Jun</v>
      </c>
    </row>
    <row r="1135" spans="1:24" ht="15.6">
      <c r="A1135" s="6">
        <v>1772</v>
      </c>
      <c r="B1135" s="7">
        <v>46192</v>
      </c>
      <c r="C1135" s="8">
        <f>YEAR(SalesDataTable[[#This Row],[Order Date]])</f>
        <v>2026</v>
      </c>
      <c r="D1135" s="9" t="str">
        <f>"Q" &amp;ROUNDUP(MONTH(SalesDataTable[[#This Row],[Order Date]]),0)</f>
        <v>Q6</v>
      </c>
      <c r="E1135" s="9">
        <f>MONTH(SalesDataTable[[#This Row],[Order Date]])</f>
        <v>6</v>
      </c>
      <c r="F1135" s="8" t="str">
        <f>TEXT(SalesDataTable[[#This Row],[Order Date]],"mmm")</f>
        <v>Jun</v>
      </c>
      <c r="G1135" s="8" t="s">
        <v>20</v>
      </c>
      <c r="H1135" s="8" t="s">
        <v>21</v>
      </c>
      <c r="I1135" s="8" t="s">
        <v>2</v>
      </c>
      <c r="J1135" s="8" t="s">
        <v>13</v>
      </c>
      <c r="K1135" s="8" t="s">
        <v>9</v>
      </c>
      <c r="L1135" s="8" t="s">
        <v>37</v>
      </c>
      <c r="M1135" s="3">
        <v>4</v>
      </c>
      <c r="N1135" s="10">
        <v>153.38</v>
      </c>
      <c r="O1135" s="11">
        <v>0</v>
      </c>
      <c r="P1135" s="10">
        <v>76.92</v>
      </c>
      <c r="Q1135" s="10">
        <f t="shared" si="68"/>
        <v>613.52</v>
      </c>
      <c r="R1135" s="10">
        <f t="shared" si="69"/>
        <v>307.68</v>
      </c>
      <c r="S1135" s="10">
        <f t="shared" si="70"/>
        <v>305.83999999999997</v>
      </c>
      <c r="T1135" s="2">
        <f t="shared" si="71"/>
        <v>0.49850045638283996</v>
      </c>
      <c r="U1135" s="3">
        <f>YEAR(SalesDataTable[[#This Row],[Order Date]])</f>
        <v>2026</v>
      </c>
      <c r="V1135" s="2" t="str">
        <f>"Q"&amp;ROUNDUP(MONTH(SalesDataTable[[#This Row],[Order Date]])/3,0)</f>
        <v>Q2</v>
      </c>
      <c r="W1135" s="3">
        <f>MONTH(SalesDataTable[[#This Row],[Order Date]])</f>
        <v>6</v>
      </c>
      <c r="X1135" s="2" t="str">
        <f>TEXT(SalesDataTable[[#This Row],[Order Date]],"mmm")</f>
        <v>Jun</v>
      </c>
    </row>
    <row r="1136" spans="1:24" ht="15.6">
      <c r="A1136" s="6">
        <v>1906</v>
      </c>
      <c r="B1136" s="7">
        <v>46192</v>
      </c>
      <c r="C1136" s="8">
        <f>YEAR(SalesDataTable[[#This Row],[Order Date]])</f>
        <v>2026</v>
      </c>
      <c r="D1136" s="9" t="str">
        <f>"Q" &amp;ROUNDUP(MONTH(SalesDataTable[[#This Row],[Order Date]]),0)</f>
        <v>Q6</v>
      </c>
      <c r="E1136" s="9">
        <f>MONTH(SalesDataTable[[#This Row],[Order Date]])</f>
        <v>6</v>
      </c>
      <c r="F1136" s="8" t="str">
        <f>TEXT(SalesDataTable[[#This Row],[Order Date]],"mmm")</f>
        <v>Jun</v>
      </c>
      <c r="G1136" s="8" t="s">
        <v>20</v>
      </c>
      <c r="H1136" s="8" t="s">
        <v>33</v>
      </c>
      <c r="I1136" s="8" t="s">
        <v>28</v>
      </c>
      <c r="J1136" s="8" t="s">
        <v>3</v>
      </c>
      <c r="K1136" s="8" t="s">
        <v>23</v>
      </c>
      <c r="L1136" s="8" t="s">
        <v>51</v>
      </c>
      <c r="M1136" s="3">
        <v>2</v>
      </c>
      <c r="N1136" s="10">
        <v>125.5</v>
      </c>
      <c r="O1136" s="11">
        <v>0</v>
      </c>
      <c r="P1136" s="10">
        <v>61.67</v>
      </c>
      <c r="Q1136" s="10">
        <f t="shared" si="68"/>
        <v>251</v>
      </c>
      <c r="R1136" s="10">
        <f t="shared" si="69"/>
        <v>123.34</v>
      </c>
      <c r="S1136" s="10">
        <f t="shared" si="70"/>
        <v>127.66</v>
      </c>
      <c r="T1136" s="2">
        <f t="shared" si="71"/>
        <v>0.50860557768924297</v>
      </c>
      <c r="U1136" s="3">
        <f>YEAR(SalesDataTable[[#This Row],[Order Date]])</f>
        <v>2026</v>
      </c>
      <c r="V1136" s="2" t="str">
        <f>"Q"&amp;ROUNDUP(MONTH(SalesDataTable[[#This Row],[Order Date]])/3,0)</f>
        <v>Q2</v>
      </c>
      <c r="W1136" s="3">
        <f>MONTH(SalesDataTable[[#This Row],[Order Date]])</f>
        <v>6</v>
      </c>
      <c r="X1136" s="2" t="str">
        <f>TEXT(SalesDataTable[[#This Row],[Order Date]],"mmm")</f>
        <v>Jun</v>
      </c>
    </row>
    <row r="1137" spans="1:24" ht="15.6">
      <c r="A1137" s="6">
        <v>2473</v>
      </c>
      <c r="B1137" s="7">
        <v>46192</v>
      </c>
      <c r="C1137" s="8">
        <f>YEAR(SalesDataTable[[#This Row],[Order Date]])</f>
        <v>2026</v>
      </c>
      <c r="D1137" s="9" t="str">
        <f>"Q" &amp;ROUNDUP(MONTH(SalesDataTable[[#This Row],[Order Date]]),0)</f>
        <v>Q6</v>
      </c>
      <c r="E1137" s="9">
        <f>MONTH(SalesDataTable[[#This Row],[Order Date]])</f>
        <v>6</v>
      </c>
      <c r="F1137" s="8" t="str">
        <f>TEXT(SalesDataTable[[#This Row],[Order Date]],"mmm")</f>
        <v>Jun</v>
      </c>
      <c r="G1137" s="8" t="s">
        <v>0</v>
      </c>
      <c r="H1137" s="8" t="s">
        <v>1</v>
      </c>
      <c r="I1137" s="8" t="s">
        <v>8</v>
      </c>
      <c r="J1137" s="8" t="s">
        <v>3</v>
      </c>
      <c r="K1137" s="8" t="s">
        <v>4</v>
      </c>
      <c r="L1137" s="8" t="s">
        <v>5</v>
      </c>
      <c r="M1137" s="3">
        <v>3</v>
      </c>
      <c r="N1137" s="10">
        <v>80.75</v>
      </c>
      <c r="O1137" s="11">
        <v>0.15</v>
      </c>
      <c r="P1137" s="10">
        <v>42.81</v>
      </c>
      <c r="Q1137" s="10">
        <f t="shared" si="68"/>
        <v>205.91249999999999</v>
      </c>
      <c r="R1137" s="10">
        <f t="shared" si="69"/>
        <v>128.43</v>
      </c>
      <c r="S1137" s="10">
        <f t="shared" si="70"/>
        <v>77.482499999999987</v>
      </c>
      <c r="T1137" s="2">
        <f t="shared" si="71"/>
        <v>0.37628847204516475</v>
      </c>
      <c r="U1137" s="3">
        <f>YEAR(SalesDataTable[[#This Row],[Order Date]])</f>
        <v>2026</v>
      </c>
      <c r="V1137" s="2" t="str">
        <f>"Q"&amp;ROUNDUP(MONTH(SalesDataTable[[#This Row],[Order Date]])/3,0)</f>
        <v>Q2</v>
      </c>
      <c r="W1137" s="3">
        <f>MONTH(SalesDataTable[[#This Row],[Order Date]])</f>
        <v>6</v>
      </c>
      <c r="X1137" s="2" t="str">
        <f>TEXT(SalesDataTable[[#This Row],[Order Date]],"mmm")</f>
        <v>Jun</v>
      </c>
    </row>
    <row r="1138" spans="1:24" ht="15.6">
      <c r="A1138" s="6">
        <v>2549</v>
      </c>
      <c r="B1138" s="7">
        <v>46192</v>
      </c>
      <c r="C1138" s="8">
        <f>YEAR(SalesDataTable[[#This Row],[Order Date]])</f>
        <v>2026</v>
      </c>
      <c r="D1138" s="9" t="str">
        <f>"Q" &amp;ROUNDUP(MONTH(SalesDataTable[[#This Row],[Order Date]]),0)</f>
        <v>Q6</v>
      </c>
      <c r="E1138" s="9">
        <f>MONTH(SalesDataTable[[#This Row],[Order Date]])</f>
        <v>6</v>
      </c>
      <c r="F1138" s="8" t="str">
        <f>TEXT(SalesDataTable[[#This Row],[Order Date]],"mmm")</f>
        <v>Jun</v>
      </c>
      <c r="G1138" s="8" t="s">
        <v>20</v>
      </c>
      <c r="H1138" s="8" t="s">
        <v>47</v>
      </c>
      <c r="I1138" s="8" t="s">
        <v>8</v>
      </c>
      <c r="J1138" s="8" t="s">
        <v>3</v>
      </c>
      <c r="K1138" s="8" t="s">
        <v>34</v>
      </c>
      <c r="L1138" s="8" t="s">
        <v>42</v>
      </c>
      <c r="M1138" s="3">
        <v>8</v>
      </c>
      <c r="N1138" s="10">
        <v>36.15</v>
      </c>
      <c r="O1138" s="11">
        <v>0.05</v>
      </c>
      <c r="P1138" s="10">
        <v>13.55</v>
      </c>
      <c r="Q1138" s="10">
        <f t="shared" si="68"/>
        <v>274.73999999999995</v>
      </c>
      <c r="R1138" s="10">
        <f t="shared" si="69"/>
        <v>108.4</v>
      </c>
      <c r="S1138" s="10">
        <f t="shared" si="70"/>
        <v>166.33999999999995</v>
      </c>
      <c r="T1138" s="2">
        <f t="shared" si="71"/>
        <v>0.60544514814005956</v>
      </c>
      <c r="U1138" s="3">
        <f>YEAR(SalesDataTable[[#This Row],[Order Date]])</f>
        <v>2026</v>
      </c>
      <c r="V1138" s="2" t="str">
        <f>"Q"&amp;ROUNDUP(MONTH(SalesDataTable[[#This Row],[Order Date]])/3,0)</f>
        <v>Q2</v>
      </c>
      <c r="W1138" s="3">
        <f>MONTH(SalesDataTable[[#This Row],[Order Date]])</f>
        <v>6</v>
      </c>
      <c r="X1138" s="2" t="str">
        <f>TEXT(SalesDataTable[[#This Row],[Order Date]],"mmm")</f>
        <v>Jun</v>
      </c>
    </row>
    <row r="1139" spans="1:24" ht="15.6">
      <c r="A1139" s="6">
        <v>3341</v>
      </c>
      <c r="B1139" s="7">
        <v>46192</v>
      </c>
      <c r="C1139" s="8">
        <f>YEAR(SalesDataTable[[#This Row],[Order Date]])</f>
        <v>2026</v>
      </c>
      <c r="D1139" s="9" t="str">
        <f>"Q" &amp;ROUNDUP(MONTH(SalesDataTable[[#This Row],[Order Date]]),0)</f>
        <v>Q6</v>
      </c>
      <c r="E1139" s="9">
        <f>MONTH(SalesDataTable[[#This Row],[Order Date]])</f>
        <v>6</v>
      </c>
      <c r="F1139" s="8" t="str">
        <f>TEXT(SalesDataTable[[#This Row],[Order Date]],"mmm")</f>
        <v>Jun</v>
      </c>
      <c r="G1139" s="8" t="s">
        <v>0</v>
      </c>
      <c r="H1139" s="8" t="s">
        <v>50</v>
      </c>
      <c r="I1139" s="8" t="s">
        <v>2</v>
      </c>
      <c r="J1139" s="8" t="s">
        <v>13</v>
      </c>
      <c r="K1139" s="8" t="s">
        <v>9</v>
      </c>
      <c r="L1139" s="8" t="s">
        <v>17</v>
      </c>
      <c r="M1139" s="3">
        <v>2</v>
      </c>
      <c r="N1139" s="10">
        <v>143.1</v>
      </c>
      <c r="O1139" s="11">
        <v>0</v>
      </c>
      <c r="P1139" s="10">
        <v>78.11</v>
      </c>
      <c r="Q1139" s="10">
        <f t="shared" si="68"/>
        <v>286.2</v>
      </c>
      <c r="R1139" s="10">
        <f t="shared" si="69"/>
        <v>156.22</v>
      </c>
      <c r="S1139" s="10">
        <f t="shared" si="70"/>
        <v>129.97999999999999</v>
      </c>
      <c r="T1139" s="2">
        <f t="shared" si="71"/>
        <v>0.45415793151642209</v>
      </c>
      <c r="U1139" s="3">
        <f>YEAR(SalesDataTable[[#This Row],[Order Date]])</f>
        <v>2026</v>
      </c>
      <c r="V1139" s="2" t="str">
        <f>"Q"&amp;ROUNDUP(MONTH(SalesDataTable[[#This Row],[Order Date]])/3,0)</f>
        <v>Q2</v>
      </c>
      <c r="W1139" s="3">
        <f>MONTH(SalesDataTable[[#This Row],[Order Date]])</f>
        <v>6</v>
      </c>
      <c r="X1139" s="2" t="str">
        <f>TEXT(SalesDataTable[[#This Row],[Order Date]],"mmm")</f>
        <v>Jun</v>
      </c>
    </row>
    <row r="1140" spans="1:24" ht="15.6">
      <c r="A1140" s="6">
        <v>3351</v>
      </c>
      <c r="B1140" s="7">
        <v>46192</v>
      </c>
      <c r="C1140" s="8">
        <f>YEAR(SalesDataTable[[#This Row],[Order Date]])</f>
        <v>2026</v>
      </c>
      <c r="D1140" s="9" t="str">
        <f>"Q" &amp;ROUNDUP(MONTH(SalesDataTable[[#This Row],[Order Date]]),0)</f>
        <v>Q6</v>
      </c>
      <c r="E1140" s="9">
        <f>MONTH(SalesDataTable[[#This Row],[Order Date]])</f>
        <v>6</v>
      </c>
      <c r="F1140" s="8" t="str">
        <f>TEXT(SalesDataTable[[#This Row],[Order Date]],"mmm")</f>
        <v>Jun</v>
      </c>
      <c r="G1140" s="8" t="s">
        <v>6</v>
      </c>
      <c r="H1140" s="8" t="s">
        <v>7</v>
      </c>
      <c r="I1140" s="8" t="s">
        <v>28</v>
      </c>
      <c r="J1140" s="8" t="s">
        <v>13</v>
      </c>
      <c r="K1140" s="8" t="s">
        <v>23</v>
      </c>
      <c r="L1140" s="8" t="s">
        <v>51</v>
      </c>
      <c r="M1140" s="3">
        <v>4</v>
      </c>
      <c r="N1140" s="10">
        <v>123.89</v>
      </c>
      <c r="O1140" s="11">
        <v>0</v>
      </c>
      <c r="P1140" s="10">
        <v>59.42</v>
      </c>
      <c r="Q1140" s="10">
        <f t="shared" si="68"/>
        <v>495.56</v>
      </c>
      <c r="R1140" s="10">
        <f t="shared" si="69"/>
        <v>237.68</v>
      </c>
      <c r="S1140" s="10">
        <f t="shared" si="70"/>
        <v>257.88</v>
      </c>
      <c r="T1140" s="2">
        <f t="shared" si="71"/>
        <v>0.5203809831301961</v>
      </c>
      <c r="U1140" s="3">
        <f>YEAR(SalesDataTable[[#This Row],[Order Date]])</f>
        <v>2026</v>
      </c>
      <c r="V1140" s="2" t="str">
        <f>"Q"&amp;ROUNDUP(MONTH(SalesDataTable[[#This Row],[Order Date]])/3,0)</f>
        <v>Q2</v>
      </c>
      <c r="W1140" s="3">
        <f>MONTH(SalesDataTable[[#This Row],[Order Date]])</f>
        <v>6</v>
      </c>
      <c r="X1140" s="2" t="str">
        <f>TEXT(SalesDataTable[[#This Row],[Order Date]],"mmm")</f>
        <v>Jun</v>
      </c>
    </row>
    <row r="1141" spans="1:24" ht="15.6">
      <c r="A1141" s="6">
        <v>3366</v>
      </c>
      <c r="B1141" s="7">
        <v>46192</v>
      </c>
      <c r="C1141" s="8">
        <f>YEAR(SalesDataTable[[#This Row],[Order Date]])</f>
        <v>2026</v>
      </c>
      <c r="D1141" s="9" t="str">
        <f>"Q" &amp;ROUNDUP(MONTH(SalesDataTable[[#This Row],[Order Date]]),0)</f>
        <v>Q6</v>
      </c>
      <c r="E1141" s="9">
        <f>MONTH(SalesDataTable[[#This Row],[Order Date]])</f>
        <v>6</v>
      </c>
      <c r="F1141" s="8" t="str">
        <f>TEXT(SalesDataTable[[#This Row],[Order Date]],"mmm")</f>
        <v>Jun</v>
      </c>
      <c r="G1141" s="8" t="s">
        <v>6</v>
      </c>
      <c r="H1141" s="8" t="s">
        <v>41</v>
      </c>
      <c r="I1141" s="8" t="s">
        <v>2</v>
      </c>
      <c r="J1141" s="8" t="s">
        <v>16</v>
      </c>
      <c r="K1141" s="8" t="s">
        <v>14</v>
      </c>
      <c r="L1141" s="8" t="s">
        <v>44</v>
      </c>
      <c r="M1141" s="3">
        <v>1</v>
      </c>
      <c r="N1141" s="10">
        <v>135.41999999999999</v>
      </c>
      <c r="O1141" s="11">
        <v>0.05</v>
      </c>
      <c r="P1141" s="10">
        <v>68.180000000000007</v>
      </c>
      <c r="Q1141" s="10">
        <f t="shared" si="68"/>
        <v>128.64899999999997</v>
      </c>
      <c r="R1141" s="10">
        <f t="shared" si="69"/>
        <v>68.180000000000007</v>
      </c>
      <c r="S1141" s="10">
        <f t="shared" si="70"/>
        <v>60.468999999999966</v>
      </c>
      <c r="T1141" s="2">
        <f t="shared" si="71"/>
        <v>0.47003085915941811</v>
      </c>
      <c r="U1141" s="3">
        <f>YEAR(SalesDataTable[[#This Row],[Order Date]])</f>
        <v>2026</v>
      </c>
      <c r="V1141" s="2" t="str">
        <f>"Q"&amp;ROUNDUP(MONTH(SalesDataTable[[#This Row],[Order Date]])/3,0)</f>
        <v>Q2</v>
      </c>
      <c r="W1141" s="3">
        <f>MONTH(SalesDataTable[[#This Row],[Order Date]])</f>
        <v>6</v>
      </c>
      <c r="X1141" s="2" t="str">
        <f>TEXT(SalesDataTable[[#This Row],[Order Date]],"mmm")</f>
        <v>Jun</v>
      </c>
    </row>
    <row r="1142" spans="1:24" ht="15.6">
      <c r="A1142" s="6">
        <v>3691</v>
      </c>
      <c r="B1142" s="7">
        <v>46192</v>
      </c>
      <c r="C1142" s="8">
        <f>YEAR(SalesDataTable[[#This Row],[Order Date]])</f>
        <v>2026</v>
      </c>
      <c r="D1142" s="9" t="str">
        <f>"Q" &amp;ROUNDUP(MONTH(SalesDataTable[[#This Row],[Order Date]]),0)</f>
        <v>Q6</v>
      </c>
      <c r="E1142" s="9">
        <f>MONTH(SalesDataTable[[#This Row],[Order Date]])</f>
        <v>6</v>
      </c>
      <c r="F1142" s="8" t="str">
        <f>TEXT(SalesDataTable[[#This Row],[Order Date]],"mmm")</f>
        <v>Jun</v>
      </c>
      <c r="G1142" s="8" t="s">
        <v>6</v>
      </c>
      <c r="H1142" s="8" t="s">
        <v>27</v>
      </c>
      <c r="I1142" s="8" t="s">
        <v>19</v>
      </c>
      <c r="J1142" s="8" t="s">
        <v>3</v>
      </c>
      <c r="K1142" s="8" t="s">
        <v>9</v>
      </c>
      <c r="L1142" s="8" t="s">
        <v>10</v>
      </c>
      <c r="M1142" s="3">
        <v>1</v>
      </c>
      <c r="N1142" s="10">
        <v>93.48</v>
      </c>
      <c r="O1142" s="11">
        <v>0.05</v>
      </c>
      <c r="P1142" s="10">
        <v>44.31</v>
      </c>
      <c r="Q1142" s="10">
        <f t="shared" si="68"/>
        <v>88.805999999999997</v>
      </c>
      <c r="R1142" s="10">
        <f t="shared" si="69"/>
        <v>44.31</v>
      </c>
      <c r="S1142" s="10">
        <f t="shared" si="70"/>
        <v>44.495999999999995</v>
      </c>
      <c r="T1142" s="2">
        <f t="shared" si="71"/>
        <v>0.50104722653874734</v>
      </c>
      <c r="U1142" s="3">
        <f>YEAR(SalesDataTable[[#This Row],[Order Date]])</f>
        <v>2026</v>
      </c>
      <c r="V1142" s="2" t="str">
        <f>"Q"&amp;ROUNDUP(MONTH(SalesDataTable[[#This Row],[Order Date]])/3,0)</f>
        <v>Q2</v>
      </c>
      <c r="W1142" s="3">
        <f>MONTH(SalesDataTable[[#This Row],[Order Date]])</f>
        <v>6</v>
      </c>
      <c r="X1142" s="2" t="str">
        <f>TEXT(SalesDataTable[[#This Row],[Order Date]],"mmm")</f>
        <v>Jun</v>
      </c>
    </row>
    <row r="1143" spans="1:24" ht="15.6">
      <c r="A1143" s="6">
        <v>3909</v>
      </c>
      <c r="B1143" s="7">
        <v>46192</v>
      </c>
      <c r="C1143" s="8">
        <f>YEAR(SalesDataTable[[#This Row],[Order Date]])</f>
        <v>2026</v>
      </c>
      <c r="D1143" s="9" t="str">
        <f>"Q" &amp;ROUNDUP(MONTH(SalesDataTable[[#This Row],[Order Date]]),0)</f>
        <v>Q6</v>
      </c>
      <c r="E1143" s="9">
        <f>MONTH(SalesDataTable[[#This Row],[Order Date]])</f>
        <v>6</v>
      </c>
      <c r="F1143" s="8" t="str">
        <f>TEXT(SalesDataTable[[#This Row],[Order Date]],"mmm")</f>
        <v>Jun</v>
      </c>
      <c r="G1143" s="8" t="s">
        <v>6</v>
      </c>
      <c r="H1143" s="8" t="s">
        <v>7</v>
      </c>
      <c r="I1143" s="8" t="s">
        <v>28</v>
      </c>
      <c r="J1143" s="8" t="s">
        <v>3</v>
      </c>
      <c r="K1143" s="8" t="s">
        <v>9</v>
      </c>
      <c r="L1143" s="8" t="s">
        <v>37</v>
      </c>
      <c r="M1143" s="3">
        <v>1</v>
      </c>
      <c r="N1143" s="10">
        <v>156.05000000000001</v>
      </c>
      <c r="O1143" s="11">
        <v>0.05</v>
      </c>
      <c r="P1143" s="10">
        <v>81.28</v>
      </c>
      <c r="Q1143" s="10">
        <f t="shared" si="68"/>
        <v>148.2475</v>
      </c>
      <c r="R1143" s="10">
        <f t="shared" si="69"/>
        <v>81.28</v>
      </c>
      <c r="S1143" s="10">
        <f t="shared" si="70"/>
        <v>66.967500000000001</v>
      </c>
      <c r="T1143" s="2">
        <f t="shared" si="71"/>
        <v>0.45172768512116562</v>
      </c>
      <c r="U1143" s="3">
        <f>YEAR(SalesDataTable[[#This Row],[Order Date]])</f>
        <v>2026</v>
      </c>
      <c r="V1143" s="2" t="str">
        <f>"Q"&amp;ROUNDUP(MONTH(SalesDataTable[[#This Row],[Order Date]])/3,0)</f>
        <v>Q2</v>
      </c>
      <c r="W1143" s="3">
        <f>MONTH(SalesDataTable[[#This Row],[Order Date]])</f>
        <v>6</v>
      </c>
      <c r="X1143" s="2" t="str">
        <f>TEXT(SalesDataTable[[#This Row],[Order Date]],"mmm")</f>
        <v>Jun</v>
      </c>
    </row>
    <row r="1144" spans="1:24" ht="15.6">
      <c r="A1144" s="6">
        <v>4862</v>
      </c>
      <c r="B1144" s="7">
        <v>46192</v>
      </c>
      <c r="C1144" s="8">
        <f>YEAR(SalesDataTable[[#This Row],[Order Date]])</f>
        <v>2026</v>
      </c>
      <c r="D1144" s="9" t="str">
        <f>"Q" &amp;ROUNDUP(MONTH(SalesDataTable[[#This Row],[Order Date]]),0)</f>
        <v>Q6</v>
      </c>
      <c r="E1144" s="9">
        <f>MONTH(SalesDataTable[[#This Row],[Order Date]])</f>
        <v>6</v>
      </c>
      <c r="F1144" s="8" t="str">
        <f>TEXT(SalesDataTable[[#This Row],[Order Date]],"mmm")</f>
        <v>Jun</v>
      </c>
      <c r="G1144" s="8" t="s">
        <v>6</v>
      </c>
      <c r="H1144" s="8" t="s">
        <v>27</v>
      </c>
      <c r="I1144" s="8" t="s">
        <v>2</v>
      </c>
      <c r="J1144" s="8" t="s">
        <v>3</v>
      </c>
      <c r="K1144" s="8" t="s">
        <v>34</v>
      </c>
      <c r="L1144" s="8" t="s">
        <v>42</v>
      </c>
      <c r="M1144" s="3">
        <v>1</v>
      </c>
      <c r="N1144" s="10">
        <v>36.74</v>
      </c>
      <c r="O1144" s="11">
        <v>0</v>
      </c>
      <c r="P1144" s="10">
        <v>14.15</v>
      </c>
      <c r="Q1144" s="10">
        <f t="shared" si="68"/>
        <v>36.74</v>
      </c>
      <c r="R1144" s="10">
        <f t="shared" si="69"/>
        <v>14.15</v>
      </c>
      <c r="S1144" s="10">
        <f t="shared" si="70"/>
        <v>22.590000000000003</v>
      </c>
      <c r="T1144" s="2">
        <f t="shared" si="71"/>
        <v>0.61486118671747425</v>
      </c>
      <c r="U1144" s="3">
        <f>YEAR(SalesDataTable[[#This Row],[Order Date]])</f>
        <v>2026</v>
      </c>
      <c r="V1144" s="2" t="str">
        <f>"Q"&amp;ROUNDUP(MONTH(SalesDataTable[[#This Row],[Order Date]])/3,0)</f>
        <v>Q2</v>
      </c>
      <c r="W1144" s="3">
        <f>MONTH(SalesDataTable[[#This Row],[Order Date]])</f>
        <v>6</v>
      </c>
      <c r="X1144" s="2" t="str">
        <f>TEXT(SalesDataTable[[#This Row],[Order Date]],"mmm")</f>
        <v>Jun</v>
      </c>
    </row>
    <row r="1145" spans="1:24" ht="15.6">
      <c r="A1145" s="6">
        <v>5096</v>
      </c>
      <c r="B1145" s="7">
        <v>46192</v>
      </c>
      <c r="C1145" s="8">
        <f>YEAR(SalesDataTable[[#This Row],[Order Date]])</f>
        <v>2026</v>
      </c>
      <c r="D1145" s="9" t="str">
        <f>"Q" &amp;ROUNDUP(MONTH(SalesDataTable[[#This Row],[Order Date]]),0)</f>
        <v>Q6</v>
      </c>
      <c r="E1145" s="9">
        <f>MONTH(SalesDataTable[[#This Row],[Order Date]])</f>
        <v>6</v>
      </c>
      <c r="F1145" s="8" t="str">
        <f>TEXT(SalesDataTable[[#This Row],[Order Date]],"mmm")</f>
        <v>Jun</v>
      </c>
      <c r="G1145" s="8" t="s">
        <v>0</v>
      </c>
      <c r="H1145" s="8" t="s">
        <v>50</v>
      </c>
      <c r="I1145" s="8" t="s">
        <v>2</v>
      </c>
      <c r="J1145" s="8" t="s">
        <v>3</v>
      </c>
      <c r="K1145" s="8" t="s">
        <v>23</v>
      </c>
      <c r="L1145" s="8" t="s">
        <v>29</v>
      </c>
      <c r="M1145" s="3">
        <v>2</v>
      </c>
      <c r="N1145" s="10">
        <v>199.28</v>
      </c>
      <c r="O1145" s="11">
        <v>0</v>
      </c>
      <c r="P1145" s="10">
        <v>102.85</v>
      </c>
      <c r="Q1145" s="10">
        <f t="shared" si="68"/>
        <v>398.56</v>
      </c>
      <c r="R1145" s="10">
        <f t="shared" si="69"/>
        <v>205.7</v>
      </c>
      <c r="S1145" s="10">
        <f t="shared" si="70"/>
        <v>192.86</v>
      </c>
      <c r="T1145" s="2">
        <f t="shared" si="71"/>
        <v>0.48389201124046571</v>
      </c>
      <c r="U1145" s="3">
        <f>YEAR(SalesDataTable[[#This Row],[Order Date]])</f>
        <v>2026</v>
      </c>
      <c r="V1145" s="2" t="str">
        <f>"Q"&amp;ROUNDUP(MONTH(SalesDataTable[[#This Row],[Order Date]])/3,0)</f>
        <v>Q2</v>
      </c>
      <c r="W1145" s="3">
        <f>MONTH(SalesDataTable[[#This Row],[Order Date]])</f>
        <v>6</v>
      </c>
      <c r="X1145" s="2" t="str">
        <f>TEXT(SalesDataTable[[#This Row],[Order Date]],"mmm")</f>
        <v>Jun</v>
      </c>
    </row>
    <row r="1146" spans="1:24" ht="15.6">
      <c r="A1146" s="6">
        <v>5112</v>
      </c>
      <c r="B1146" s="7">
        <v>46192</v>
      </c>
      <c r="C1146" s="8">
        <f>YEAR(SalesDataTable[[#This Row],[Order Date]])</f>
        <v>2026</v>
      </c>
      <c r="D1146" s="9" t="str">
        <f>"Q" &amp;ROUNDUP(MONTH(SalesDataTable[[#This Row],[Order Date]]),0)</f>
        <v>Q6</v>
      </c>
      <c r="E1146" s="9">
        <f>MONTH(SalesDataTable[[#This Row],[Order Date]])</f>
        <v>6</v>
      </c>
      <c r="F1146" s="8" t="str">
        <f>TEXT(SalesDataTable[[#This Row],[Order Date]],"mmm")</f>
        <v>Jun</v>
      </c>
      <c r="G1146" s="8" t="s">
        <v>0</v>
      </c>
      <c r="H1146" s="8" t="s">
        <v>1</v>
      </c>
      <c r="I1146" s="8" t="s">
        <v>28</v>
      </c>
      <c r="J1146" s="8" t="s">
        <v>3</v>
      </c>
      <c r="K1146" s="8" t="s">
        <v>34</v>
      </c>
      <c r="L1146" s="8" t="s">
        <v>42</v>
      </c>
      <c r="M1146" s="3">
        <v>2</v>
      </c>
      <c r="N1146" s="10">
        <v>37.04</v>
      </c>
      <c r="O1146" s="11">
        <v>0.05</v>
      </c>
      <c r="P1146" s="10">
        <v>13.76</v>
      </c>
      <c r="Q1146" s="10">
        <f t="shared" si="68"/>
        <v>70.375999999999991</v>
      </c>
      <c r="R1146" s="10">
        <f t="shared" si="69"/>
        <v>27.52</v>
      </c>
      <c r="S1146" s="10">
        <f t="shared" si="70"/>
        <v>42.855999999999995</v>
      </c>
      <c r="T1146" s="2">
        <f t="shared" si="71"/>
        <v>0.60895759918153913</v>
      </c>
      <c r="U1146" s="3">
        <f>YEAR(SalesDataTable[[#This Row],[Order Date]])</f>
        <v>2026</v>
      </c>
      <c r="V1146" s="2" t="str">
        <f>"Q"&amp;ROUNDUP(MONTH(SalesDataTable[[#This Row],[Order Date]])/3,0)</f>
        <v>Q2</v>
      </c>
      <c r="W1146" s="3">
        <f>MONTH(SalesDataTable[[#This Row],[Order Date]])</f>
        <v>6</v>
      </c>
      <c r="X1146" s="2" t="str">
        <f>TEXT(SalesDataTable[[#This Row],[Order Date]],"mmm")</f>
        <v>Jun</v>
      </c>
    </row>
    <row r="1147" spans="1:24" ht="15.6">
      <c r="A1147" s="6">
        <v>501</v>
      </c>
      <c r="B1147" s="7">
        <v>46193</v>
      </c>
      <c r="C1147" s="8">
        <f>YEAR(SalesDataTable[[#This Row],[Order Date]])</f>
        <v>2026</v>
      </c>
      <c r="D1147" s="9" t="str">
        <f>"Q" &amp;ROUNDUP(MONTH(SalesDataTable[[#This Row],[Order Date]]),0)</f>
        <v>Q6</v>
      </c>
      <c r="E1147" s="9">
        <f>MONTH(SalesDataTable[[#This Row],[Order Date]])</f>
        <v>6</v>
      </c>
      <c r="F1147" s="8" t="str">
        <f>TEXT(SalesDataTable[[#This Row],[Order Date]],"mmm")</f>
        <v>Jun</v>
      </c>
      <c r="G1147" s="8" t="s">
        <v>20</v>
      </c>
      <c r="H1147" s="8" t="s">
        <v>21</v>
      </c>
      <c r="I1147" s="8" t="s">
        <v>2</v>
      </c>
      <c r="J1147" s="8" t="s">
        <v>13</v>
      </c>
      <c r="K1147" s="8" t="s">
        <v>23</v>
      </c>
      <c r="L1147" s="8" t="s">
        <v>40</v>
      </c>
      <c r="M1147" s="3">
        <v>2</v>
      </c>
      <c r="N1147" s="10">
        <v>80.95</v>
      </c>
      <c r="O1147" s="11">
        <v>0.1</v>
      </c>
      <c r="P1147" s="10">
        <v>39.44</v>
      </c>
      <c r="Q1147" s="10">
        <f t="shared" si="68"/>
        <v>145.71</v>
      </c>
      <c r="R1147" s="10">
        <f t="shared" si="69"/>
        <v>78.88</v>
      </c>
      <c r="S1147" s="10">
        <f t="shared" si="70"/>
        <v>66.830000000000013</v>
      </c>
      <c r="T1147" s="2">
        <f t="shared" si="71"/>
        <v>0.45865074462974409</v>
      </c>
      <c r="U1147" s="3">
        <f>YEAR(SalesDataTable[[#This Row],[Order Date]])</f>
        <v>2026</v>
      </c>
      <c r="V1147" s="2" t="str">
        <f>"Q"&amp;ROUNDUP(MONTH(SalesDataTable[[#This Row],[Order Date]])/3,0)</f>
        <v>Q2</v>
      </c>
      <c r="W1147" s="3">
        <f>MONTH(SalesDataTable[[#This Row],[Order Date]])</f>
        <v>6</v>
      </c>
      <c r="X1147" s="2" t="str">
        <f>TEXT(SalesDataTable[[#This Row],[Order Date]],"mmm")</f>
        <v>Jun</v>
      </c>
    </row>
    <row r="1148" spans="1:24" ht="15.6">
      <c r="A1148" s="6">
        <v>540</v>
      </c>
      <c r="B1148" s="7">
        <v>46193</v>
      </c>
      <c r="C1148" s="8">
        <f>YEAR(SalesDataTable[[#This Row],[Order Date]])</f>
        <v>2026</v>
      </c>
      <c r="D1148" s="9" t="str">
        <f>"Q" &amp;ROUNDUP(MONTH(SalesDataTable[[#This Row],[Order Date]]),0)</f>
        <v>Q6</v>
      </c>
      <c r="E1148" s="9">
        <f>MONTH(SalesDataTable[[#This Row],[Order Date]])</f>
        <v>6</v>
      </c>
      <c r="F1148" s="8" t="str">
        <f>TEXT(SalesDataTable[[#This Row],[Order Date]],"mmm")</f>
        <v>Jun</v>
      </c>
      <c r="G1148" s="8" t="s">
        <v>0</v>
      </c>
      <c r="H1148" s="8" t="s">
        <v>36</v>
      </c>
      <c r="I1148" s="8" t="s">
        <v>28</v>
      </c>
      <c r="J1148" s="8" t="s">
        <v>3</v>
      </c>
      <c r="K1148" s="8" t="s">
        <v>9</v>
      </c>
      <c r="L1148" s="8" t="s">
        <v>37</v>
      </c>
      <c r="M1148" s="3">
        <v>1</v>
      </c>
      <c r="N1148" s="10">
        <v>151.46</v>
      </c>
      <c r="O1148" s="11">
        <v>0.05</v>
      </c>
      <c r="P1148" s="10">
        <v>77.98</v>
      </c>
      <c r="Q1148" s="10">
        <f t="shared" si="68"/>
        <v>143.887</v>
      </c>
      <c r="R1148" s="10">
        <f t="shared" si="69"/>
        <v>77.98</v>
      </c>
      <c r="S1148" s="10">
        <f t="shared" si="70"/>
        <v>65.906999999999996</v>
      </c>
      <c r="T1148" s="2">
        <f t="shared" si="71"/>
        <v>0.45804693961233467</v>
      </c>
      <c r="U1148" s="3">
        <f>YEAR(SalesDataTable[[#This Row],[Order Date]])</f>
        <v>2026</v>
      </c>
      <c r="V1148" s="2" t="str">
        <f>"Q"&amp;ROUNDUP(MONTH(SalesDataTable[[#This Row],[Order Date]])/3,0)</f>
        <v>Q2</v>
      </c>
      <c r="W1148" s="3">
        <f>MONTH(SalesDataTable[[#This Row],[Order Date]])</f>
        <v>6</v>
      </c>
      <c r="X1148" s="2" t="str">
        <f>TEXT(SalesDataTable[[#This Row],[Order Date]],"mmm")</f>
        <v>Jun</v>
      </c>
    </row>
    <row r="1149" spans="1:24" ht="15.6">
      <c r="A1149" s="6">
        <v>2255</v>
      </c>
      <c r="B1149" s="7">
        <v>46193</v>
      </c>
      <c r="C1149" s="8">
        <f>YEAR(SalesDataTable[[#This Row],[Order Date]])</f>
        <v>2026</v>
      </c>
      <c r="D1149" s="9" t="str">
        <f>"Q" &amp;ROUNDUP(MONTH(SalesDataTable[[#This Row],[Order Date]]),0)</f>
        <v>Q6</v>
      </c>
      <c r="E1149" s="9">
        <f>MONTH(SalesDataTable[[#This Row],[Order Date]])</f>
        <v>6</v>
      </c>
      <c r="F1149" s="8" t="str">
        <f>TEXT(SalesDataTable[[#This Row],[Order Date]],"mmm")</f>
        <v>Jun</v>
      </c>
      <c r="G1149" s="8" t="s">
        <v>0</v>
      </c>
      <c r="H1149" s="8" t="s">
        <v>36</v>
      </c>
      <c r="I1149" s="8" t="s">
        <v>2</v>
      </c>
      <c r="J1149" s="8" t="s">
        <v>16</v>
      </c>
      <c r="K1149" s="8" t="s">
        <v>9</v>
      </c>
      <c r="L1149" s="8" t="s">
        <v>10</v>
      </c>
      <c r="M1149" s="3">
        <v>5</v>
      </c>
      <c r="N1149" s="10">
        <v>90.1</v>
      </c>
      <c r="O1149" s="11">
        <v>0</v>
      </c>
      <c r="P1149" s="10">
        <v>44.32</v>
      </c>
      <c r="Q1149" s="10">
        <f t="shared" si="68"/>
        <v>450.5</v>
      </c>
      <c r="R1149" s="10">
        <f t="shared" si="69"/>
        <v>221.6</v>
      </c>
      <c r="S1149" s="10">
        <f t="shared" si="70"/>
        <v>228.9</v>
      </c>
      <c r="T1149" s="2">
        <f t="shared" si="71"/>
        <v>0.50810210876803552</v>
      </c>
      <c r="U1149" s="3">
        <f>YEAR(SalesDataTable[[#This Row],[Order Date]])</f>
        <v>2026</v>
      </c>
      <c r="V1149" s="2" t="str">
        <f>"Q"&amp;ROUNDUP(MONTH(SalesDataTable[[#This Row],[Order Date]])/3,0)</f>
        <v>Q2</v>
      </c>
      <c r="W1149" s="3">
        <f>MONTH(SalesDataTable[[#This Row],[Order Date]])</f>
        <v>6</v>
      </c>
      <c r="X1149" s="2" t="str">
        <f>TEXT(SalesDataTable[[#This Row],[Order Date]],"mmm")</f>
        <v>Jun</v>
      </c>
    </row>
    <row r="1150" spans="1:24" ht="15.6">
      <c r="A1150" s="6">
        <v>3126</v>
      </c>
      <c r="B1150" s="7">
        <v>46193</v>
      </c>
      <c r="C1150" s="8">
        <f>YEAR(SalesDataTable[[#This Row],[Order Date]])</f>
        <v>2026</v>
      </c>
      <c r="D1150" s="9" t="str">
        <f>"Q" &amp;ROUNDUP(MONTH(SalesDataTable[[#This Row],[Order Date]]),0)</f>
        <v>Q6</v>
      </c>
      <c r="E1150" s="9">
        <f>MONTH(SalesDataTable[[#This Row],[Order Date]])</f>
        <v>6</v>
      </c>
      <c r="F1150" s="8" t="str">
        <f>TEXT(SalesDataTable[[#This Row],[Order Date]],"mmm")</f>
        <v>Jun</v>
      </c>
      <c r="G1150" s="8" t="s">
        <v>0</v>
      </c>
      <c r="H1150" s="8" t="s">
        <v>1</v>
      </c>
      <c r="I1150" s="8" t="s">
        <v>28</v>
      </c>
      <c r="J1150" s="8" t="s">
        <v>16</v>
      </c>
      <c r="K1150" s="8" t="s">
        <v>9</v>
      </c>
      <c r="L1150" s="8" t="s">
        <v>37</v>
      </c>
      <c r="M1150" s="3">
        <v>1</v>
      </c>
      <c r="N1150" s="10">
        <v>155.69</v>
      </c>
      <c r="O1150" s="11">
        <v>0.1</v>
      </c>
      <c r="P1150" s="10">
        <v>79.42</v>
      </c>
      <c r="Q1150" s="10">
        <f t="shared" si="68"/>
        <v>140.12100000000001</v>
      </c>
      <c r="R1150" s="10">
        <f t="shared" si="69"/>
        <v>79.42</v>
      </c>
      <c r="S1150" s="10">
        <f t="shared" si="70"/>
        <v>60.701000000000008</v>
      </c>
      <c r="T1150" s="2">
        <f t="shared" si="71"/>
        <v>0.43320415926235184</v>
      </c>
      <c r="U1150" s="3">
        <f>YEAR(SalesDataTable[[#This Row],[Order Date]])</f>
        <v>2026</v>
      </c>
      <c r="V1150" s="2" t="str">
        <f>"Q"&amp;ROUNDUP(MONTH(SalesDataTable[[#This Row],[Order Date]])/3,0)</f>
        <v>Q2</v>
      </c>
      <c r="W1150" s="3">
        <f>MONTH(SalesDataTable[[#This Row],[Order Date]])</f>
        <v>6</v>
      </c>
      <c r="X1150" s="2" t="str">
        <f>TEXT(SalesDataTable[[#This Row],[Order Date]],"mmm")</f>
        <v>Jun</v>
      </c>
    </row>
    <row r="1151" spans="1:24" ht="15.6">
      <c r="A1151" s="6">
        <v>3223</v>
      </c>
      <c r="B1151" s="7">
        <v>46193</v>
      </c>
      <c r="C1151" s="8">
        <f>YEAR(SalesDataTable[[#This Row],[Order Date]])</f>
        <v>2026</v>
      </c>
      <c r="D1151" s="9" t="str">
        <f>"Q" &amp;ROUNDUP(MONTH(SalesDataTable[[#This Row],[Order Date]]),0)</f>
        <v>Q6</v>
      </c>
      <c r="E1151" s="9">
        <f>MONTH(SalesDataTable[[#This Row],[Order Date]])</f>
        <v>6</v>
      </c>
      <c r="F1151" s="8" t="str">
        <f>TEXT(SalesDataTable[[#This Row],[Order Date]],"mmm")</f>
        <v>Jun</v>
      </c>
      <c r="G1151" s="8" t="s">
        <v>6</v>
      </c>
      <c r="H1151" s="8" t="s">
        <v>49</v>
      </c>
      <c r="I1151" s="8" t="s">
        <v>19</v>
      </c>
      <c r="J1151" s="8" t="s">
        <v>3</v>
      </c>
      <c r="K1151" s="8" t="s">
        <v>34</v>
      </c>
      <c r="L1151" s="8" t="s">
        <v>45</v>
      </c>
      <c r="M1151" s="3">
        <v>1</v>
      </c>
      <c r="N1151" s="10">
        <v>50.11</v>
      </c>
      <c r="O1151" s="11">
        <v>0.05</v>
      </c>
      <c r="P1151" s="10">
        <v>21.38</v>
      </c>
      <c r="Q1151" s="10">
        <f t="shared" si="68"/>
        <v>47.604499999999994</v>
      </c>
      <c r="R1151" s="10">
        <f t="shared" si="69"/>
        <v>21.38</v>
      </c>
      <c r="S1151" s="10">
        <f t="shared" si="70"/>
        <v>26.224499999999995</v>
      </c>
      <c r="T1151" s="2">
        <f t="shared" si="71"/>
        <v>0.55088279469377888</v>
      </c>
      <c r="U1151" s="3">
        <f>YEAR(SalesDataTable[[#This Row],[Order Date]])</f>
        <v>2026</v>
      </c>
      <c r="V1151" s="2" t="str">
        <f>"Q"&amp;ROUNDUP(MONTH(SalesDataTable[[#This Row],[Order Date]])/3,0)</f>
        <v>Q2</v>
      </c>
      <c r="W1151" s="3">
        <f>MONTH(SalesDataTable[[#This Row],[Order Date]])</f>
        <v>6</v>
      </c>
      <c r="X1151" s="2" t="str">
        <f>TEXT(SalesDataTable[[#This Row],[Order Date]],"mmm")</f>
        <v>Jun</v>
      </c>
    </row>
    <row r="1152" spans="1:24" ht="15.6">
      <c r="A1152" s="6">
        <v>3260</v>
      </c>
      <c r="B1152" s="7">
        <v>46193</v>
      </c>
      <c r="C1152" s="8">
        <f>YEAR(SalesDataTable[[#This Row],[Order Date]])</f>
        <v>2026</v>
      </c>
      <c r="D1152" s="9" t="str">
        <f>"Q" &amp;ROUNDUP(MONTH(SalesDataTable[[#This Row],[Order Date]]),0)</f>
        <v>Q6</v>
      </c>
      <c r="E1152" s="9">
        <f>MONTH(SalesDataTable[[#This Row],[Order Date]])</f>
        <v>6</v>
      </c>
      <c r="F1152" s="8" t="str">
        <f>TEXT(SalesDataTable[[#This Row],[Order Date]],"mmm")</f>
        <v>Jun</v>
      </c>
      <c r="G1152" s="8" t="s">
        <v>11</v>
      </c>
      <c r="H1152" s="8" t="s">
        <v>12</v>
      </c>
      <c r="I1152" s="8" t="s">
        <v>19</v>
      </c>
      <c r="J1152" s="8" t="s">
        <v>3</v>
      </c>
      <c r="K1152" s="8" t="s">
        <v>9</v>
      </c>
      <c r="L1152" s="8" t="s">
        <v>17</v>
      </c>
      <c r="M1152" s="3">
        <v>1</v>
      </c>
      <c r="N1152" s="10">
        <v>142.55000000000001</v>
      </c>
      <c r="O1152" s="11">
        <v>0.1</v>
      </c>
      <c r="P1152" s="10">
        <v>79.709999999999994</v>
      </c>
      <c r="Q1152" s="10">
        <f t="shared" si="68"/>
        <v>128.29500000000002</v>
      </c>
      <c r="R1152" s="10">
        <f t="shared" si="69"/>
        <v>79.709999999999994</v>
      </c>
      <c r="S1152" s="10">
        <f t="shared" si="70"/>
        <v>48.585000000000022</v>
      </c>
      <c r="T1152" s="2">
        <f t="shared" si="71"/>
        <v>0.37869753302934656</v>
      </c>
      <c r="U1152" s="3">
        <f>YEAR(SalesDataTable[[#This Row],[Order Date]])</f>
        <v>2026</v>
      </c>
      <c r="V1152" s="2" t="str">
        <f>"Q"&amp;ROUNDUP(MONTH(SalesDataTable[[#This Row],[Order Date]])/3,0)</f>
        <v>Q2</v>
      </c>
      <c r="W1152" s="3">
        <f>MONTH(SalesDataTable[[#This Row],[Order Date]])</f>
        <v>6</v>
      </c>
      <c r="X1152" s="2" t="str">
        <f>TEXT(SalesDataTable[[#This Row],[Order Date]],"mmm")</f>
        <v>Jun</v>
      </c>
    </row>
    <row r="1153" spans="1:24" ht="15.6">
      <c r="A1153" s="6">
        <v>3404</v>
      </c>
      <c r="B1153" s="7">
        <v>46193</v>
      </c>
      <c r="C1153" s="8">
        <f>YEAR(SalesDataTable[[#This Row],[Order Date]])</f>
        <v>2026</v>
      </c>
      <c r="D1153" s="9" t="str">
        <f>"Q" &amp;ROUNDUP(MONTH(SalesDataTable[[#This Row],[Order Date]]),0)</f>
        <v>Q6</v>
      </c>
      <c r="E1153" s="9">
        <f>MONTH(SalesDataTable[[#This Row],[Order Date]])</f>
        <v>6</v>
      </c>
      <c r="F1153" s="8" t="str">
        <f>TEXT(SalesDataTable[[#This Row],[Order Date]],"mmm")</f>
        <v>Jun</v>
      </c>
      <c r="G1153" s="8" t="s">
        <v>20</v>
      </c>
      <c r="H1153" s="8" t="s">
        <v>33</v>
      </c>
      <c r="I1153" s="8" t="s">
        <v>2</v>
      </c>
      <c r="J1153" s="8" t="s">
        <v>13</v>
      </c>
      <c r="K1153" s="8" t="s">
        <v>23</v>
      </c>
      <c r="L1153" s="8" t="s">
        <v>29</v>
      </c>
      <c r="M1153" s="3">
        <v>3</v>
      </c>
      <c r="N1153" s="10">
        <v>191.11</v>
      </c>
      <c r="O1153" s="11">
        <v>0.05</v>
      </c>
      <c r="P1153" s="10">
        <v>102.82</v>
      </c>
      <c r="Q1153" s="10">
        <f t="shared" si="68"/>
        <v>544.6635</v>
      </c>
      <c r="R1153" s="10">
        <f t="shared" si="69"/>
        <v>308.45999999999998</v>
      </c>
      <c r="S1153" s="10">
        <f t="shared" si="70"/>
        <v>236.20350000000002</v>
      </c>
      <c r="T1153" s="2">
        <f t="shared" si="71"/>
        <v>0.43366867800026992</v>
      </c>
      <c r="U1153" s="3">
        <f>YEAR(SalesDataTable[[#This Row],[Order Date]])</f>
        <v>2026</v>
      </c>
      <c r="V1153" s="2" t="str">
        <f>"Q"&amp;ROUNDUP(MONTH(SalesDataTable[[#This Row],[Order Date]])/3,0)</f>
        <v>Q2</v>
      </c>
      <c r="W1153" s="3">
        <f>MONTH(SalesDataTable[[#This Row],[Order Date]])</f>
        <v>6</v>
      </c>
      <c r="X1153" s="2" t="str">
        <f>TEXT(SalesDataTable[[#This Row],[Order Date]],"mmm")</f>
        <v>Jun</v>
      </c>
    </row>
    <row r="1154" spans="1:24" ht="15.6">
      <c r="A1154" s="6">
        <v>4267</v>
      </c>
      <c r="B1154" s="7">
        <v>46193</v>
      </c>
      <c r="C1154" s="8">
        <f>YEAR(SalesDataTable[[#This Row],[Order Date]])</f>
        <v>2026</v>
      </c>
      <c r="D1154" s="9" t="str">
        <f>"Q" &amp;ROUNDUP(MONTH(SalesDataTable[[#This Row],[Order Date]]),0)</f>
        <v>Q6</v>
      </c>
      <c r="E1154" s="9">
        <f>MONTH(SalesDataTable[[#This Row],[Order Date]])</f>
        <v>6</v>
      </c>
      <c r="F1154" s="8" t="str">
        <f>TEXT(SalesDataTable[[#This Row],[Order Date]],"mmm")</f>
        <v>Jun</v>
      </c>
      <c r="G1154" s="8" t="s">
        <v>20</v>
      </c>
      <c r="H1154" s="8" t="s">
        <v>47</v>
      </c>
      <c r="I1154" s="8" t="s">
        <v>8</v>
      </c>
      <c r="J1154" s="8" t="s">
        <v>16</v>
      </c>
      <c r="K1154" s="8" t="s">
        <v>4</v>
      </c>
      <c r="L1154" s="8" t="s">
        <v>26</v>
      </c>
      <c r="M1154" s="3">
        <v>6</v>
      </c>
      <c r="N1154" s="10">
        <v>40.229999999999997</v>
      </c>
      <c r="O1154" s="11">
        <v>0.15</v>
      </c>
      <c r="P1154" s="10">
        <v>17.079999999999998</v>
      </c>
      <c r="Q1154" s="10">
        <f t="shared" ref="Q1154:Q1217" si="72">M1154*N1154*(1-O1154)</f>
        <v>205.173</v>
      </c>
      <c r="R1154" s="10">
        <f t="shared" ref="R1154:R1217" si="73">M1154*P1154</f>
        <v>102.47999999999999</v>
      </c>
      <c r="S1154" s="10">
        <f t="shared" ref="S1154:S1217" si="74">Q1154-R1154</f>
        <v>102.69300000000001</v>
      </c>
      <c r="T1154" s="2">
        <f t="shared" ref="T1154:T1217" si="75">IFERROR(S1154/Q1154,0)</f>
        <v>0.50051907414718322</v>
      </c>
      <c r="U1154" s="3">
        <f>YEAR(SalesDataTable[[#This Row],[Order Date]])</f>
        <v>2026</v>
      </c>
      <c r="V1154" s="2" t="str">
        <f>"Q"&amp;ROUNDUP(MONTH(SalesDataTable[[#This Row],[Order Date]])/3,0)</f>
        <v>Q2</v>
      </c>
      <c r="W1154" s="3">
        <f>MONTH(SalesDataTable[[#This Row],[Order Date]])</f>
        <v>6</v>
      </c>
      <c r="X1154" s="2" t="str">
        <f>TEXT(SalesDataTable[[#This Row],[Order Date]],"mmm")</f>
        <v>Jun</v>
      </c>
    </row>
    <row r="1155" spans="1:24" ht="15.6">
      <c r="A1155" s="6">
        <v>5082</v>
      </c>
      <c r="B1155" s="7">
        <v>46193</v>
      </c>
      <c r="C1155" s="8">
        <f>YEAR(SalesDataTable[[#This Row],[Order Date]])</f>
        <v>2026</v>
      </c>
      <c r="D1155" s="9" t="str">
        <f>"Q" &amp;ROUNDUP(MONTH(SalesDataTable[[#This Row],[Order Date]]),0)</f>
        <v>Q6</v>
      </c>
      <c r="E1155" s="9">
        <f>MONTH(SalesDataTable[[#This Row],[Order Date]])</f>
        <v>6</v>
      </c>
      <c r="F1155" s="8" t="str">
        <f>TEXT(SalesDataTable[[#This Row],[Order Date]],"mmm")</f>
        <v>Jun</v>
      </c>
      <c r="G1155" s="8" t="s">
        <v>6</v>
      </c>
      <c r="H1155" s="8" t="s">
        <v>41</v>
      </c>
      <c r="I1155" s="8" t="s">
        <v>2</v>
      </c>
      <c r="J1155" s="8" t="s">
        <v>16</v>
      </c>
      <c r="K1155" s="8" t="s">
        <v>4</v>
      </c>
      <c r="L1155" s="8" t="s">
        <v>5</v>
      </c>
      <c r="M1155" s="3">
        <v>2</v>
      </c>
      <c r="N1155" s="10">
        <v>81.489999999999995</v>
      </c>
      <c r="O1155" s="11">
        <v>0</v>
      </c>
      <c r="P1155" s="10">
        <v>42.15</v>
      </c>
      <c r="Q1155" s="10">
        <f t="shared" si="72"/>
        <v>162.97999999999999</v>
      </c>
      <c r="R1155" s="10">
        <f t="shared" si="73"/>
        <v>84.3</v>
      </c>
      <c r="S1155" s="10">
        <f t="shared" si="74"/>
        <v>78.679999999999993</v>
      </c>
      <c r="T1155" s="2">
        <f t="shared" si="75"/>
        <v>0.48275862068965514</v>
      </c>
      <c r="U1155" s="3">
        <f>YEAR(SalesDataTable[[#This Row],[Order Date]])</f>
        <v>2026</v>
      </c>
      <c r="V1155" s="2" t="str">
        <f>"Q"&amp;ROUNDUP(MONTH(SalesDataTable[[#This Row],[Order Date]])/3,0)</f>
        <v>Q2</v>
      </c>
      <c r="W1155" s="3">
        <f>MONTH(SalesDataTable[[#This Row],[Order Date]])</f>
        <v>6</v>
      </c>
      <c r="X1155" s="2" t="str">
        <f>TEXT(SalesDataTable[[#This Row],[Order Date]],"mmm")</f>
        <v>Jun</v>
      </c>
    </row>
    <row r="1156" spans="1:24" ht="15.6">
      <c r="A1156" s="6">
        <v>5108</v>
      </c>
      <c r="B1156" s="7">
        <v>46193</v>
      </c>
      <c r="C1156" s="8">
        <f>YEAR(SalesDataTable[[#This Row],[Order Date]])</f>
        <v>2026</v>
      </c>
      <c r="D1156" s="9" t="str">
        <f>"Q" &amp;ROUNDUP(MONTH(SalesDataTable[[#This Row],[Order Date]]),0)</f>
        <v>Q6</v>
      </c>
      <c r="E1156" s="9">
        <f>MONTH(SalesDataTable[[#This Row],[Order Date]])</f>
        <v>6</v>
      </c>
      <c r="F1156" s="8" t="str">
        <f>TEXT(SalesDataTable[[#This Row],[Order Date]],"mmm")</f>
        <v>Jun</v>
      </c>
      <c r="G1156" s="8" t="s">
        <v>6</v>
      </c>
      <c r="H1156" s="8" t="s">
        <v>27</v>
      </c>
      <c r="I1156" s="8" t="s">
        <v>8</v>
      </c>
      <c r="J1156" s="8" t="s">
        <v>16</v>
      </c>
      <c r="K1156" s="8" t="s">
        <v>14</v>
      </c>
      <c r="L1156" s="8" t="s">
        <v>48</v>
      </c>
      <c r="M1156" s="3">
        <v>8</v>
      </c>
      <c r="N1156" s="10">
        <v>162.71</v>
      </c>
      <c r="O1156" s="11">
        <v>0.2</v>
      </c>
      <c r="P1156" s="10">
        <v>85.27</v>
      </c>
      <c r="Q1156" s="10">
        <f t="shared" si="72"/>
        <v>1041.3440000000001</v>
      </c>
      <c r="R1156" s="10">
        <f t="shared" si="73"/>
        <v>682.16</v>
      </c>
      <c r="S1156" s="10">
        <f t="shared" si="74"/>
        <v>359.18400000000008</v>
      </c>
      <c r="T1156" s="2">
        <f t="shared" si="75"/>
        <v>0.34492348349824847</v>
      </c>
      <c r="U1156" s="3">
        <f>YEAR(SalesDataTable[[#This Row],[Order Date]])</f>
        <v>2026</v>
      </c>
      <c r="V1156" s="2" t="str">
        <f>"Q"&amp;ROUNDUP(MONTH(SalesDataTable[[#This Row],[Order Date]])/3,0)</f>
        <v>Q2</v>
      </c>
      <c r="W1156" s="3">
        <f>MONTH(SalesDataTable[[#This Row],[Order Date]])</f>
        <v>6</v>
      </c>
      <c r="X1156" s="2" t="str">
        <f>TEXT(SalesDataTable[[#This Row],[Order Date]],"mmm")</f>
        <v>Jun</v>
      </c>
    </row>
    <row r="1157" spans="1:24" ht="15.6">
      <c r="A1157" s="6">
        <v>1105</v>
      </c>
      <c r="B1157" s="7">
        <v>46194</v>
      </c>
      <c r="C1157" s="8">
        <f>YEAR(SalesDataTable[[#This Row],[Order Date]])</f>
        <v>2026</v>
      </c>
      <c r="D1157" s="9" t="str">
        <f>"Q" &amp;ROUNDUP(MONTH(SalesDataTable[[#This Row],[Order Date]]),0)</f>
        <v>Q6</v>
      </c>
      <c r="E1157" s="9">
        <f>MONTH(SalesDataTable[[#This Row],[Order Date]])</f>
        <v>6</v>
      </c>
      <c r="F1157" s="8" t="str">
        <f>TEXT(SalesDataTable[[#This Row],[Order Date]],"mmm")</f>
        <v>Jun</v>
      </c>
      <c r="G1157" s="8" t="s">
        <v>11</v>
      </c>
      <c r="H1157" s="8" t="s">
        <v>25</v>
      </c>
      <c r="I1157" s="8" t="s">
        <v>28</v>
      </c>
      <c r="J1157" s="8" t="s">
        <v>3</v>
      </c>
      <c r="K1157" s="8" t="s">
        <v>14</v>
      </c>
      <c r="L1157" s="8" t="s">
        <v>15</v>
      </c>
      <c r="M1157" s="3">
        <v>1</v>
      </c>
      <c r="N1157" s="10">
        <v>36.479999999999997</v>
      </c>
      <c r="O1157" s="11">
        <v>0.1</v>
      </c>
      <c r="P1157" s="10">
        <v>13.9</v>
      </c>
      <c r="Q1157" s="10">
        <f t="shared" si="72"/>
        <v>32.832000000000001</v>
      </c>
      <c r="R1157" s="10">
        <f t="shared" si="73"/>
        <v>13.9</v>
      </c>
      <c r="S1157" s="10">
        <f t="shared" si="74"/>
        <v>18.932000000000002</v>
      </c>
      <c r="T1157" s="2">
        <f t="shared" si="75"/>
        <v>0.57663255360623789</v>
      </c>
      <c r="U1157" s="3">
        <f>YEAR(SalesDataTable[[#This Row],[Order Date]])</f>
        <v>2026</v>
      </c>
      <c r="V1157" s="2" t="str">
        <f>"Q"&amp;ROUNDUP(MONTH(SalesDataTable[[#This Row],[Order Date]])/3,0)</f>
        <v>Q2</v>
      </c>
      <c r="W1157" s="3">
        <f>MONTH(SalesDataTable[[#This Row],[Order Date]])</f>
        <v>6</v>
      </c>
      <c r="X1157" s="2" t="str">
        <f>TEXT(SalesDataTable[[#This Row],[Order Date]],"mmm")</f>
        <v>Jun</v>
      </c>
    </row>
    <row r="1158" spans="1:24" ht="15.6">
      <c r="A1158" s="6">
        <v>2757</v>
      </c>
      <c r="B1158" s="7">
        <v>46194</v>
      </c>
      <c r="C1158" s="8">
        <f>YEAR(SalesDataTable[[#This Row],[Order Date]])</f>
        <v>2026</v>
      </c>
      <c r="D1158" s="9" t="str">
        <f>"Q" &amp;ROUNDUP(MONTH(SalesDataTable[[#This Row],[Order Date]]),0)</f>
        <v>Q6</v>
      </c>
      <c r="E1158" s="9">
        <f>MONTH(SalesDataTable[[#This Row],[Order Date]])</f>
        <v>6</v>
      </c>
      <c r="F1158" s="8" t="str">
        <f>TEXT(SalesDataTable[[#This Row],[Order Date]],"mmm")</f>
        <v>Jun</v>
      </c>
      <c r="G1158" s="8" t="s">
        <v>6</v>
      </c>
      <c r="H1158" s="8" t="s">
        <v>27</v>
      </c>
      <c r="I1158" s="8" t="s">
        <v>8</v>
      </c>
      <c r="J1158" s="8" t="s">
        <v>16</v>
      </c>
      <c r="K1158" s="8" t="s">
        <v>14</v>
      </c>
      <c r="L1158" s="8" t="s">
        <v>44</v>
      </c>
      <c r="M1158" s="3">
        <v>6</v>
      </c>
      <c r="N1158" s="10">
        <v>136.65</v>
      </c>
      <c r="O1158" s="11">
        <v>0.15</v>
      </c>
      <c r="P1158" s="10">
        <v>68.56</v>
      </c>
      <c r="Q1158" s="10">
        <f t="shared" si="72"/>
        <v>696.91500000000008</v>
      </c>
      <c r="R1158" s="10">
        <f t="shared" si="73"/>
        <v>411.36</v>
      </c>
      <c r="S1158" s="10">
        <f t="shared" si="74"/>
        <v>285.55500000000006</v>
      </c>
      <c r="T1158" s="2">
        <f t="shared" si="75"/>
        <v>0.4097415036266977</v>
      </c>
      <c r="U1158" s="3">
        <f>YEAR(SalesDataTable[[#This Row],[Order Date]])</f>
        <v>2026</v>
      </c>
      <c r="V1158" s="2" t="str">
        <f>"Q"&amp;ROUNDUP(MONTH(SalesDataTable[[#This Row],[Order Date]])/3,0)</f>
        <v>Q2</v>
      </c>
      <c r="W1158" s="3">
        <f>MONTH(SalesDataTable[[#This Row],[Order Date]])</f>
        <v>6</v>
      </c>
      <c r="X1158" s="2" t="str">
        <f>TEXT(SalesDataTable[[#This Row],[Order Date]],"mmm")</f>
        <v>Jun</v>
      </c>
    </row>
    <row r="1159" spans="1:24" ht="15.6">
      <c r="A1159" s="6">
        <v>3325</v>
      </c>
      <c r="B1159" s="7">
        <v>46194</v>
      </c>
      <c r="C1159" s="8">
        <f>YEAR(SalesDataTable[[#This Row],[Order Date]])</f>
        <v>2026</v>
      </c>
      <c r="D1159" s="9" t="str">
        <f>"Q" &amp;ROUNDUP(MONTH(SalesDataTable[[#This Row],[Order Date]]),0)</f>
        <v>Q6</v>
      </c>
      <c r="E1159" s="9">
        <f>MONTH(SalesDataTable[[#This Row],[Order Date]])</f>
        <v>6</v>
      </c>
      <c r="F1159" s="8" t="str">
        <f>TEXT(SalesDataTable[[#This Row],[Order Date]],"mmm")</f>
        <v>Jun</v>
      </c>
      <c r="G1159" s="8" t="s">
        <v>11</v>
      </c>
      <c r="H1159" s="8" t="s">
        <v>12</v>
      </c>
      <c r="I1159" s="8" t="s">
        <v>2</v>
      </c>
      <c r="J1159" s="8" t="s">
        <v>13</v>
      </c>
      <c r="K1159" s="8" t="s">
        <v>4</v>
      </c>
      <c r="L1159" s="8" t="s">
        <v>22</v>
      </c>
      <c r="M1159" s="3">
        <v>4</v>
      </c>
      <c r="N1159" s="10">
        <v>50.57</v>
      </c>
      <c r="O1159" s="11">
        <v>0</v>
      </c>
      <c r="P1159" s="10">
        <v>21.85</v>
      </c>
      <c r="Q1159" s="10">
        <f t="shared" si="72"/>
        <v>202.28</v>
      </c>
      <c r="R1159" s="10">
        <f t="shared" si="73"/>
        <v>87.4</v>
      </c>
      <c r="S1159" s="10">
        <f t="shared" si="74"/>
        <v>114.88</v>
      </c>
      <c r="T1159" s="2">
        <f t="shared" si="75"/>
        <v>0.56792564761716435</v>
      </c>
      <c r="U1159" s="3">
        <f>YEAR(SalesDataTable[[#This Row],[Order Date]])</f>
        <v>2026</v>
      </c>
      <c r="V1159" s="2" t="str">
        <f>"Q"&amp;ROUNDUP(MONTH(SalesDataTable[[#This Row],[Order Date]])/3,0)</f>
        <v>Q2</v>
      </c>
      <c r="W1159" s="3">
        <f>MONTH(SalesDataTable[[#This Row],[Order Date]])</f>
        <v>6</v>
      </c>
      <c r="X1159" s="2" t="str">
        <f>TEXT(SalesDataTable[[#This Row],[Order Date]],"mmm")</f>
        <v>Jun</v>
      </c>
    </row>
    <row r="1160" spans="1:24" ht="15.6">
      <c r="A1160" s="6">
        <v>4070</v>
      </c>
      <c r="B1160" s="7">
        <v>46194</v>
      </c>
      <c r="C1160" s="8">
        <f>YEAR(SalesDataTable[[#This Row],[Order Date]])</f>
        <v>2026</v>
      </c>
      <c r="D1160" s="9" t="str">
        <f>"Q" &amp;ROUNDUP(MONTH(SalesDataTable[[#This Row],[Order Date]]),0)</f>
        <v>Q6</v>
      </c>
      <c r="E1160" s="9">
        <f>MONTH(SalesDataTable[[#This Row],[Order Date]])</f>
        <v>6</v>
      </c>
      <c r="F1160" s="8" t="str">
        <f>TEXT(SalesDataTable[[#This Row],[Order Date]],"mmm")</f>
        <v>Jun</v>
      </c>
      <c r="G1160" s="8" t="s">
        <v>20</v>
      </c>
      <c r="H1160" s="8" t="s">
        <v>33</v>
      </c>
      <c r="I1160" s="8" t="s">
        <v>2</v>
      </c>
      <c r="J1160" s="8" t="s">
        <v>13</v>
      </c>
      <c r="K1160" s="8" t="s">
        <v>4</v>
      </c>
      <c r="L1160" s="8" t="s">
        <v>30</v>
      </c>
      <c r="M1160" s="3">
        <v>3</v>
      </c>
      <c r="N1160" s="10">
        <v>103.72</v>
      </c>
      <c r="O1160" s="11">
        <v>0</v>
      </c>
      <c r="P1160" s="10">
        <v>50.34</v>
      </c>
      <c r="Q1160" s="10">
        <f t="shared" si="72"/>
        <v>311.15999999999997</v>
      </c>
      <c r="R1160" s="10">
        <f t="shared" si="73"/>
        <v>151.02000000000001</v>
      </c>
      <c r="S1160" s="10">
        <f t="shared" si="74"/>
        <v>160.13999999999996</v>
      </c>
      <c r="T1160" s="2">
        <f t="shared" si="75"/>
        <v>0.51465483995372152</v>
      </c>
      <c r="U1160" s="3">
        <f>YEAR(SalesDataTable[[#This Row],[Order Date]])</f>
        <v>2026</v>
      </c>
      <c r="V1160" s="2" t="str">
        <f>"Q"&amp;ROUNDUP(MONTH(SalesDataTable[[#This Row],[Order Date]])/3,0)</f>
        <v>Q2</v>
      </c>
      <c r="W1160" s="3">
        <f>MONTH(SalesDataTable[[#This Row],[Order Date]])</f>
        <v>6</v>
      </c>
      <c r="X1160" s="2" t="str">
        <f>TEXT(SalesDataTable[[#This Row],[Order Date]],"mmm")</f>
        <v>Jun</v>
      </c>
    </row>
    <row r="1161" spans="1:24" ht="15.6">
      <c r="A1161" s="6">
        <v>4339</v>
      </c>
      <c r="B1161" s="7">
        <v>46194</v>
      </c>
      <c r="C1161" s="8">
        <f>YEAR(SalesDataTable[[#This Row],[Order Date]])</f>
        <v>2026</v>
      </c>
      <c r="D1161" s="9" t="str">
        <f>"Q" &amp;ROUNDUP(MONTH(SalesDataTable[[#This Row],[Order Date]]),0)</f>
        <v>Q6</v>
      </c>
      <c r="E1161" s="9">
        <f>MONTH(SalesDataTable[[#This Row],[Order Date]])</f>
        <v>6</v>
      </c>
      <c r="F1161" s="8" t="str">
        <f>TEXT(SalesDataTable[[#This Row],[Order Date]],"mmm")</f>
        <v>Jun</v>
      </c>
      <c r="G1161" s="8" t="s">
        <v>11</v>
      </c>
      <c r="H1161" s="8" t="s">
        <v>52</v>
      </c>
      <c r="I1161" s="8" t="s">
        <v>28</v>
      </c>
      <c r="J1161" s="8" t="s">
        <v>3</v>
      </c>
      <c r="K1161" s="8" t="s">
        <v>14</v>
      </c>
      <c r="L1161" s="8" t="s">
        <v>44</v>
      </c>
      <c r="M1161" s="3">
        <v>1</v>
      </c>
      <c r="N1161" s="10">
        <v>132.49</v>
      </c>
      <c r="O1161" s="11">
        <v>0</v>
      </c>
      <c r="P1161" s="10">
        <v>67.09</v>
      </c>
      <c r="Q1161" s="10">
        <f t="shared" si="72"/>
        <v>132.49</v>
      </c>
      <c r="R1161" s="10">
        <f t="shared" si="73"/>
        <v>67.09</v>
      </c>
      <c r="S1161" s="10">
        <f t="shared" si="74"/>
        <v>65.400000000000006</v>
      </c>
      <c r="T1161" s="2">
        <f t="shared" si="75"/>
        <v>0.49362216016303118</v>
      </c>
      <c r="U1161" s="3">
        <f>YEAR(SalesDataTable[[#This Row],[Order Date]])</f>
        <v>2026</v>
      </c>
      <c r="V1161" s="2" t="str">
        <f>"Q"&amp;ROUNDUP(MONTH(SalesDataTable[[#This Row],[Order Date]])/3,0)</f>
        <v>Q2</v>
      </c>
      <c r="W1161" s="3">
        <f>MONTH(SalesDataTable[[#This Row],[Order Date]])</f>
        <v>6</v>
      </c>
      <c r="X1161" s="2" t="str">
        <f>TEXT(SalesDataTable[[#This Row],[Order Date]],"mmm")</f>
        <v>Jun</v>
      </c>
    </row>
    <row r="1162" spans="1:24" ht="15.6">
      <c r="A1162" s="6">
        <v>731</v>
      </c>
      <c r="B1162" s="7">
        <v>46195</v>
      </c>
      <c r="C1162" s="8">
        <f>YEAR(SalesDataTable[[#This Row],[Order Date]])</f>
        <v>2026</v>
      </c>
      <c r="D1162" s="9" t="str">
        <f>"Q" &amp;ROUNDUP(MONTH(SalesDataTable[[#This Row],[Order Date]]),0)</f>
        <v>Q6</v>
      </c>
      <c r="E1162" s="9">
        <f>MONTH(SalesDataTable[[#This Row],[Order Date]])</f>
        <v>6</v>
      </c>
      <c r="F1162" s="8" t="str">
        <f>TEXT(SalesDataTable[[#This Row],[Order Date]],"mmm")</f>
        <v>Jun</v>
      </c>
      <c r="G1162" s="8" t="s">
        <v>11</v>
      </c>
      <c r="H1162" s="8" t="s">
        <v>18</v>
      </c>
      <c r="I1162" s="8" t="s">
        <v>2</v>
      </c>
      <c r="J1162" s="8" t="s">
        <v>13</v>
      </c>
      <c r="K1162" s="8" t="s">
        <v>23</v>
      </c>
      <c r="L1162" s="8" t="s">
        <v>40</v>
      </c>
      <c r="M1162" s="3">
        <v>2</v>
      </c>
      <c r="N1162" s="10">
        <v>80.650000000000006</v>
      </c>
      <c r="O1162" s="11">
        <v>0</v>
      </c>
      <c r="P1162" s="10">
        <v>39.18</v>
      </c>
      <c r="Q1162" s="10">
        <f t="shared" si="72"/>
        <v>161.30000000000001</v>
      </c>
      <c r="R1162" s="10">
        <f t="shared" si="73"/>
        <v>78.36</v>
      </c>
      <c r="S1162" s="10">
        <f t="shared" si="74"/>
        <v>82.940000000000012</v>
      </c>
      <c r="T1162" s="2">
        <f t="shared" si="75"/>
        <v>0.51419714817110973</v>
      </c>
      <c r="U1162" s="3">
        <f>YEAR(SalesDataTable[[#This Row],[Order Date]])</f>
        <v>2026</v>
      </c>
      <c r="V1162" s="2" t="str">
        <f>"Q"&amp;ROUNDUP(MONTH(SalesDataTable[[#This Row],[Order Date]])/3,0)</f>
        <v>Q2</v>
      </c>
      <c r="W1162" s="3">
        <f>MONTH(SalesDataTable[[#This Row],[Order Date]])</f>
        <v>6</v>
      </c>
      <c r="X1162" s="2" t="str">
        <f>TEXT(SalesDataTable[[#This Row],[Order Date]],"mmm")</f>
        <v>Jun</v>
      </c>
    </row>
    <row r="1163" spans="1:24" ht="15.6">
      <c r="A1163" s="6">
        <v>1362</v>
      </c>
      <c r="B1163" s="7">
        <v>46195</v>
      </c>
      <c r="C1163" s="8">
        <f>YEAR(SalesDataTable[[#This Row],[Order Date]])</f>
        <v>2026</v>
      </c>
      <c r="D1163" s="9" t="str">
        <f>"Q" &amp;ROUNDUP(MONTH(SalesDataTable[[#This Row],[Order Date]]),0)</f>
        <v>Q6</v>
      </c>
      <c r="E1163" s="9">
        <f>MONTH(SalesDataTable[[#This Row],[Order Date]])</f>
        <v>6</v>
      </c>
      <c r="F1163" s="8" t="str">
        <f>TEXT(SalesDataTable[[#This Row],[Order Date]],"mmm")</f>
        <v>Jun</v>
      </c>
      <c r="G1163" s="8" t="s">
        <v>6</v>
      </c>
      <c r="H1163" s="8" t="s">
        <v>7</v>
      </c>
      <c r="I1163" s="8" t="s">
        <v>19</v>
      </c>
      <c r="J1163" s="8" t="s">
        <v>13</v>
      </c>
      <c r="K1163" s="8" t="s">
        <v>34</v>
      </c>
      <c r="L1163" s="8" t="s">
        <v>42</v>
      </c>
      <c r="M1163" s="3">
        <v>1</v>
      </c>
      <c r="N1163" s="10">
        <v>35.409999999999997</v>
      </c>
      <c r="O1163" s="11">
        <v>0.05</v>
      </c>
      <c r="P1163" s="10">
        <v>13.9</v>
      </c>
      <c r="Q1163" s="10">
        <f t="shared" si="72"/>
        <v>33.639499999999998</v>
      </c>
      <c r="R1163" s="10">
        <f t="shared" si="73"/>
        <v>13.9</v>
      </c>
      <c r="S1163" s="10">
        <f t="shared" si="74"/>
        <v>19.7395</v>
      </c>
      <c r="T1163" s="2">
        <f t="shared" si="75"/>
        <v>0.58679528530447833</v>
      </c>
      <c r="U1163" s="3">
        <f>YEAR(SalesDataTable[[#This Row],[Order Date]])</f>
        <v>2026</v>
      </c>
      <c r="V1163" s="2" t="str">
        <f>"Q"&amp;ROUNDUP(MONTH(SalesDataTable[[#This Row],[Order Date]])/3,0)</f>
        <v>Q2</v>
      </c>
      <c r="W1163" s="3">
        <f>MONTH(SalesDataTable[[#This Row],[Order Date]])</f>
        <v>6</v>
      </c>
      <c r="X1163" s="2" t="str">
        <f>TEXT(SalesDataTable[[#This Row],[Order Date]],"mmm")</f>
        <v>Jun</v>
      </c>
    </row>
    <row r="1164" spans="1:24" ht="15.6">
      <c r="A1164" s="6">
        <v>1512</v>
      </c>
      <c r="B1164" s="7">
        <v>46195</v>
      </c>
      <c r="C1164" s="8">
        <f>YEAR(SalesDataTable[[#This Row],[Order Date]])</f>
        <v>2026</v>
      </c>
      <c r="D1164" s="9" t="str">
        <f>"Q" &amp;ROUNDUP(MONTH(SalesDataTable[[#This Row],[Order Date]]),0)</f>
        <v>Q6</v>
      </c>
      <c r="E1164" s="9">
        <f>MONTH(SalesDataTable[[#This Row],[Order Date]])</f>
        <v>6</v>
      </c>
      <c r="F1164" s="8" t="str">
        <f>TEXT(SalesDataTable[[#This Row],[Order Date]],"mmm")</f>
        <v>Jun</v>
      </c>
      <c r="G1164" s="8" t="s">
        <v>0</v>
      </c>
      <c r="H1164" s="8" t="s">
        <v>1</v>
      </c>
      <c r="I1164" s="8" t="s">
        <v>28</v>
      </c>
      <c r="J1164" s="8" t="s">
        <v>3</v>
      </c>
      <c r="K1164" s="8" t="s">
        <v>34</v>
      </c>
      <c r="L1164" s="8" t="s">
        <v>35</v>
      </c>
      <c r="M1164" s="3">
        <v>3</v>
      </c>
      <c r="N1164" s="10">
        <v>41.01</v>
      </c>
      <c r="O1164" s="11">
        <v>0</v>
      </c>
      <c r="P1164" s="10">
        <v>14.33</v>
      </c>
      <c r="Q1164" s="10">
        <f t="shared" si="72"/>
        <v>123.03</v>
      </c>
      <c r="R1164" s="10">
        <f t="shared" si="73"/>
        <v>42.99</v>
      </c>
      <c r="S1164" s="10">
        <f t="shared" si="74"/>
        <v>80.039999999999992</v>
      </c>
      <c r="T1164" s="2">
        <f t="shared" si="75"/>
        <v>0.65057303096805652</v>
      </c>
      <c r="U1164" s="3">
        <f>YEAR(SalesDataTable[[#This Row],[Order Date]])</f>
        <v>2026</v>
      </c>
      <c r="V1164" s="2" t="str">
        <f>"Q"&amp;ROUNDUP(MONTH(SalesDataTable[[#This Row],[Order Date]])/3,0)</f>
        <v>Q2</v>
      </c>
      <c r="W1164" s="3">
        <f>MONTH(SalesDataTable[[#This Row],[Order Date]])</f>
        <v>6</v>
      </c>
      <c r="X1164" s="2" t="str">
        <f>TEXT(SalesDataTable[[#This Row],[Order Date]],"mmm")</f>
        <v>Jun</v>
      </c>
    </row>
    <row r="1165" spans="1:24" ht="15.6">
      <c r="A1165" s="6">
        <v>1647</v>
      </c>
      <c r="B1165" s="7">
        <v>46195</v>
      </c>
      <c r="C1165" s="8">
        <f>YEAR(SalesDataTable[[#This Row],[Order Date]])</f>
        <v>2026</v>
      </c>
      <c r="D1165" s="9" t="str">
        <f>"Q" &amp;ROUNDUP(MONTH(SalesDataTable[[#This Row],[Order Date]]),0)</f>
        <v>Q6</v>
      </c>
      <c r="E1165" s="9">
        <f>MONTH(SalesDataTable[[#This Row],[Order Date]])</f>
        <v>6</v>
      </c>
      <c r="F1165" s="8" t="str">
        <f>TEXT(SalesDataTable[[#This Row],[Order Date]],"mmm")</f>
        <v>Jun</v>
      </c>
      <c r="G1165" s="8" t="s">
        <v>20</v>
      </c>
      <c r="H1165" s="8" t="s">
        <v>33</v>
      </c>
      <c r="I1165" s="8" t="s">
        <v>2</v>
      </c>
      <c r="J1165" s="8" t="s">
        <v>16</v>
      </c>
      <c r="K1165" s="8" t="s">
        <v>14</v>
      </c>
      <c r="L1165" s="8" t="s">
        <v>15</v>
      </c>
      <c r="M1165" s="3">
        <v>1</v>
      </c>
      <c r="N1165" s="10">
        <v>36.01</v>
      </c>
      <c r="O1165" s="11">
        <v>0</v>
      </c>
      <c r="P1165" s="10">
        <v>13.23</v>
      </c>
      <c r="Q1165" s="10">
        <f t="shared" si="72"/>
        <v>36.01</v>
      </c>
      <c r="R1165" s="10">
        <f t="shared" si="73"/>
        <v>13.23</v>
      </c>
      <c r="S1165" s="10">
        <f t="shared" si="74"/>
        <v>22.779999999999998</v>
      </c>
      <c r="T1165" s="2">
        <f t="shared" si="75"/>
        <v>0.63260205498472644</v>
      </c>
      <c r="U1165" s="3">
        <f>YEAR(SalesDataTable[[#This Row],[Order Date]])</f>
        <v>2026</v>
      </c>
      <c r="V1165" s="2" t="str">
        <f>"Q"&amp;ROUNDUP(MONTH(SalesDataTable[[#This Row],[Order Date]])/3,0)</f>
        <v>Q2</v>
      </c>
      <c r="W1165" s="3">
        <f>MONTH(SalesDataTable[[#This Row],[Order Date]])</f>
        <v>6</v>
      </c>
      <c r="X1165" s="2" t="str">
        <f>TEXT(SalesDataTable[[#This Row],[Order Date]],"mmm")</f>
        <v>Jun</v>
      </c>
    </row>
    <row r="1166" spans="1:24" ht="15.6">
      <c r="A1166" s="6">
        <v>2358</v>
      </c>
      <c r="B1166" s="7">
        <v>46195</v>
      </c>
      <c r="C1166" s="8">
        <f>YEAR(SalesDataTable[[#This Row],[Order Date]])</f>
        <v>2026</v>
      </c>
      <c r="D1166" s="9" t="str">
        <f>"Q" &amp;ROUNDUP(MONTH(SalesDataTable[[#This Row],[Order Date]]),0)</f>
        <v>Q6</v>
      </c>
      <c r="E1166" s="9">
        <f>MONTH(SalesDataTable[[#This Row],[Order Date]])</f>
        <v>6</v>
      </c>
      <c r="F1166" s="8" t="str">
        <f>TEXT(SalesDataTable[[#This Row],[Order Date]],"mmm")</f>
        <v>Jun</v>
      </c>
      <c r="G1166" s="8" t="s">
        <v>0</v>
      </c>
      <c r="H1166" s="8" t="s">
        <v>1</v>
      </c>
      <c r="I1166" s="8" t="s">
        <v>28</v>
      </c>
      <c r="J1166" s="8" t="s">
        <v>3</v>
      </c>
      <c r="K1166" s="8" t="s">
        <v>34</v>
      </c>
      <c r="L1166" s="8" t="s">
        <v>45</v>
      </c>
      <c r="M1166" s="3">
        <v>2</v>
      </c>
      <c r="N1166" s="10">
        <v>50.21</v>
      </c>
      <c r="O1166" s="11">
        <v>0.05</v>
      </c>
      <c r="P1166" s="10">
        <v>21.74</v>
      </c>
      <c r="Q1166" s="10">
        <f t="shared" si="72"/>
        <v>95.399000000000001</v>
      </c>
      <c r="R1166" s="10">
        <f t="shared" si="73"/>
        <v>43.48</v>
      </c>
      <c r="S1166" s="10">
        <f t="shared" si="74"/>
        <v>51.919000000000004</v>
      </c>
      <c r="T1166" s="2">
        <f t="shared" si="75"/>
        <v>0.54423002337550708</v>
      </c>
      <c r="U1166" s="3">
        <f>YEAR(SalesDataTable[[#This Row],[Order Date]])</f>
        <v>2026</v>
      </c>
      <c r="V1166" s="2" t="str">
        <f>"Q"&amp;ROUNDUP(MONTH(SalesDataTable[[#This Row],[Order Date]])/3,0)</f>
        <v>Q2</v>
      </c>
      <c r="W1166" s="3">
        <f>MONTH(SalesDataTable[[#This Row],[Order Date]])</f>
        <v>6</v>
      </c>
      <c r="X1166" s="2" t="str">
        <f>TEXT(SalesDataTable[[#This Row],[Order Date]],"mmm")</f>
        <v>Jun</v>
      </c>
    </row>
    <row r="1167" spans="1:24" ht="15.6">
      <c r="A1167" s="6">
        <v>2366</v>
      </c>
      <c r="B1167" s="7">
        <v>46195</v>
      </c>
      <c r="C1167" s="8">
        <f>YEAR(SalesDataTable[[#This Row],[Order Date]])</f>
        <v>2026</v>
      </c>
      <c r="D1167" s="9" t="str">
        <f>"Q" &amp;ROUNDUP(MONTH(SalesDataTable[[#This Row],[Order Date]]),0)</f>
        <v>Q6</v>
      </c>
      <c r="E1167" s="9">
        <f>MONTH(SalesDataTable[[#This Row],[Order Date]])</f>
        <v>6</v>
      </c>
      <c r="F1167" s="8" t="str">
        <f>TEXT(SalesDataTable[[#This Row],[Order Date]],"mmm")</f>
        <v>Jun</v>
      </c>
      <c r="G1167" s="8" t="s">
        <v>11</v>
      </c>
      <c r="H1167" s="8" t="s">
        <v>39</v>
      </c>
      <c r="I1167" s="8" t="s">
        <v>28</v>
      </c>
      <c r="J1167" s="8" t="s">
        <v>3</v>
      </c>
      <c r="K1167" s="8" t="s">
        <v>4</v>
      </c>
      <c r="L1167" s="8" t="s">
        <v>30</v>
      </c>
      <c r="M1167" s="3">
        <v>3</v>
      </c>
      <c r="N1167" s="10">
        <v>100.3</v>
      </c>
      <c r="O1167" s="11">
        <v>0</v>
      </c>
      <c r="P1167" s="10">
        <v>49.26</v>
      </c>
      <c r="Q1167" s="10">
        <f t="shared" si="72"/>
        <v>300.89999999999998</v>
      </c>
      <c r="R1167" s="10">
        <f t="shared" si="73"/>
        <v>147.78</v>
      </c>
      <c r="S1167" s="10">
        <f t="shared" si="74"/>
        <v>153.11999999999998</v>
      </c>
      <c r="T1167" s="2">
        <f t="shared" si="75"/>
        <v>0.5088733798604187</v>
      </c>
      <c r="U1167" s="3">
        <f>YEAR(SalesDataTable[[#This Row],[Order Date]])</f>
        <v>2026</v>
      </c>
      <c r="V1167" s="2" t="str">
        <f>"Q"&amp;ROUNDUP(MONTH(SalesDataTable[[#This Row],[Order Date]])/3,0)</f>
        <v>Q2</v>
      </c>
      <c r="W1167" s="3">
        <f>MONTH(SalesDataTable[[#This Row],[Order Date]])</f>
        <v>6</v>
      </c>
      <c r="X1167" s="2" t="str">
        <f>TEXT(SalesDataTable[[#This Row],[Order Date]],"mmm")</f>
        <v>Jun</v>
      </c>
    </row>
    <row r="1168" spans="1:24" ht="15.6">
      <c r="A1168" s="6">
        <v>3481</v>
      </c>
      <c r="B1168" s="7">
        <v>46195</v>
      </c>
      <c r="C1168" s="8">
        <f>YEAR(SalesDataTable[[#This Row],[Order Date]])</f>
        <v>2026</v>
      </c>
      <c r="D1168" s="9" t="str">
        <f>"Q" &amp;ROUNDUP(MONTH(SalesDataTable[[#This Row],[Order Date]]),0)</f>
        <v>Q6</v>
      </c>
      <c r="E1168" s="9">
        <f>MONTH(SalesDataTable[[#This Row],[Order Date]])</f>
        <v>6</v>
      </c>
      <c r="F1168" s="8" t="str">
        <f>TEXT(SalesDataTable[[#This Row],[Order Date]],"mmm")</f>
        <v>Jun</v>
      </c>
      <c r="G1168" s="8" t="s">
        <v>20</v>
      </c>
      <c r="H1168" s="8" t="s">
        <v>33</v>
      </c>
      <c r="I1168" s="8" t="s">
        <v>19</v>
      </c>
      <c r="J1168" s="8" t="s">
        <v>13</v>
      </c>
      <c r="K1168" s="8" t="s">
        <v>14</v>
      </c>
      <c r="L1168" s="8" t="s">
        <v>32</v>
      </c>
      <c r="M1168" s="3">
        <v>1</v>
      </c>
      <c r="N1168" s="10">
        <v>47.7</v>
      </c>
      <c r="O1168" s="11">
        <v>0.1</v>
      </c>
      <c r="P1168" s="10">
        <v>18.760000000000002</v>
      </c>
      <c r="Q1168" s="10">
        <f t="shared" si="72"/>
        <v>42.930000000000007</v>
      </c>
      <c r="R1168" s="10">
        <f t="shared" si="73"/>
        <v>18.760000000000002</v>
      </c>
      <c r="S1168" s="10">
        <f t="shared" si="74"/>
        <v>24.170000000000005</v>
      </c>
      <c r="T1168" s="2">
        <f t="shared" si="75"/>
        <v>0.56300955043093415</v>
      </c>
      <c r="U1168" s="3">
        <f>YEAR(SalesDataTable[[#This Row],[Order Date]])</f>
        <v>2026</v>
      </c>
      <c r="V1168" s="2" t="str">
        <f>"Q"&amp;ROUNDUP(MONTH(SalesDataTable[[#This Row],[Order Date]])/3,0)</f>
        <v>Q2</v>
      </c>
      <c r="W1168" s="3">
        <f>MONTH(SalesDataTable[[#This Row],[Order Date]])</f>
        <v>6</v>
      </c>
      <c r="X1168" s="2" t="str">
        <f>TEXT(SalesDataTable[[#This Row],[Order Date]],"mmm")</f>
        <v>Jun</v>
      </c>
    </row>
    <row r="1169" spans="1:24" ht="15.6">
      <c r="A1169" s="6">
        <v>3595</v>
      </c>
      <c r="B1169" s="7">
        <v>46195</v>
      </c>
      <c r="C1169" s="8">
        <f>YEAR(SalesDataTable[[#This Row],[Order Date]])</f>
        <v>2026</v>
      </c>
      <c r="D1169" s="9" t="str">
        <f>"Q" &amp;ROUNDUP(MONTH(SalesDataTable[[#This Row],[Order Date]]),0)</f>
        <v>Q6</v>
      </c>
      <c r="E1169" s="9">
        <f>MONTH(SalesDataTable[[#This Row],[Order Date]])</f>
        <v>6</v>
      </c>
      <c r="F1169" s="8" t="str">
        <f>TEXT(SalesDataTable[[#This Row],[Order Date]],"mmm")</f>
        <v>Jun</v>
      </c>
      <c r="G1169" s="8" t="s">
        <v>6</v>
      </c>
      <c r="H1169" s="8" t="s">
        <v>49</v>
      </c>
      <c r="I1169" s="8" t="s">
        <v>2</v>
      </c>
      <c r="J1169" s="8" t="s">
        <v>13</v>
      </c>
      <c r="K1169" s="8" t="s">
        <v>4</v>
      </c>
      <c r="L1169" s="8" t="s">
        <v>26</v>
      </c>
      <c r="M1169" s="3">
        <v>2</v>
      </c>
      <c r="N1169" s="10">
        <v>40.94</v>
      </c>
      <c r="O1169" s="11">
        <v>0.1</v>
      </c>
      <c r="P1169" s="10">
        <v>16.88</v>
      </c>
      <c r="Q1169" s="10">
        <f t="shared" si="72"/>
        <v>73.691999999999993</v>
      </c>
      <c r="R1169" s="10">
        <f t="shared" si="73"/>
        <v>33.76</v>
      </c>
      <c r="S1169" s="10">
        <f t="shared" si="74"/>
        <v>39.931999999999995</v>
      </c>
      <c r="T1169" s="2">
        <f t="shared" si="75"/>
        <v>0.54187700157411933</v>
      </c>
      <c r="U1169" s="3">
        <f>YEAR(SalesDataTable[[#This Row],[Order Date]])</f>
        <v>2026</v>
      </c>
      <c r="V1169" s="2" t="str">
        <f>"Q"&amp;ROUNDUP(MONTH(SalesDataTable[[#This Row],[Order Date]])/3,0)</f>
        <v>Q2</v>
      </c>
      <c r="W1169" s="3">
        <f>MONTH(SalesDataTable[[#This Row],[Order Date]])</f>
        <v>6</v>
      </c>
      <c r="X1169" s="2" t="str">
        <f>TEXT(SalesDataTable[[#This Row],[Order Date]],"mmm")</f>
        <v>Jun</v>
      </c>
    </row>
    <row r="1170" spans="1:24" ht="15.6">
      <c r="A1170" s="6">
        <v>3766</v>
      </c>
      <c r="B1170" s="7">
        <v>46195</v>
      </c>
      <c r="C1170" s="8">
        <f>YEAR(SalesDataTable[[#This Row],[Order Date]])</f>
        <v>2026</v>
      </c>
      <c r="D1170" s="9" t="str">
        <f>"Q" &amp;ROUNDUP(MONTH(SalesDataTable[[#This Row],[Order Date]]),0)</f>
        <v>Q6</v>
      </c>
      <c r="E1170" s="9">
        <f>MONTH(SalesDataTable[[#This Row],[Order Date]])</f>
        <v>6</v>
      </c>
      <c r="F1170" s="8" t="str">
        <f>TEXT(SalesDataTable[[#This Row],[Order Date]],"mmm")</f>
        <v>Jun</v>
      </c>
      <c r="G1170" s="8" t="s">
        <v>20</v>
      </c>
      <c r="H1170" s="8" t="s">
        <v>33</v>
      </c>
      <c r="I1170" s="8" t="s">
        <v>19</v>
      </c>
      <c r="J1170" s="8" t="s">
        <v>3</v>
      </c>
      <c r="K1170" s="8" t="s">
        <v>9</v>
      </c>
      <c r="L1170" s="8" t="s">
        <v>10</v>
      </c>
      <c r="M1170" s="3">
        <v>1</v>
      </c>
      <c r="N1170" s="10">
        <v>93.78</v>
      </c>
      <c r="O1170" s="11">
        <v>0</v>
      </c>
      <c r="P1170" s="10">
        <v>46.62</v>
      </c>
      <c r="Q1170" s="10">
        <f t="shared" si="72"/>
        <v>93.78</v>
      </c>
      <c r="R1170" s="10">
        <f t="shared" si="73"/>
        <v>46.62</v>
      </c>
      <c r="S1170" s="10">
        <f t="shared" si="74"/>
        <v>47.160000000000004</v>
      </c>
      <c r="T1170" s="2">
        <f t="shared" si="75"/>
        <v>0.50287907869481774</v>
      </c>
      <c r="U1170" s="3">
        <f>YEAR(SalesDataTable[[#This Row],[Order Date]])</f>
        <v>2026</v>
      </c>
      <c r="V1170" s="2" t="str">
        <f>"Q"&amp;ROUNDUP(MONTH(SalesDataTable[[#This Row],[Order Date]])/3,0)</f>
        <v>Q2</v>
      </c>
      <c r="W1170" s="3">
        <f>MONTH(SalesDataTable[[#This Row],[Order Date]])</f>
        <v>6</v>
      </c>
      <c r="X1170" s="2" t="str">
        <f>TEXT(SalesDataTable[[#This Row],[Order Date]],"mmm")</f>
        <v>Jun</v>
      </c>
    </row>
    <row r="1171" spans="1:24" ht="15.6">
      <c r="A1171" s="6">
        <v>3933</v>
      </c>
      <c r="B1171" s="7">
        <v>46195</v>
      </c>
      <c r="C1171" s="8">
        <f>YEAR(SalesDataTable[[#This Row],[Order Date]])</f>
        <v>2026</v>
      </c>
      <c r="D1171" s="9" t="str">
        <f>"Q" &amp;ROUNDUP(MONTH(SalesDataTable[[#This Row],[Order Date]]),0)</f>
        <v>Q6</v>
      </c>
      <c r="E1171" s="9">
        <f>MONTH(SalesDataTable[[#This Row],[Order Date]])</f>
        <v>6</v>
      </c>
      <c r="F1171" s="8" t="str">
        <f>TEXT(SalesDataTable[[#This Row],[Order Date]],"mmm")</f>
        <v>Jun</v>
      </c>
      <c r="G1171" s="8" t="s">
        <v>20</v>
      </c>
      <c r="H1171" s="8" t="s">
        <v>21</v>
      </c>
      <c r="I1171" s="8" t="s">
        <v>19</v>
      </c>
      <c r="J1171" s="8" t="s">
        <v>13</v>
      </c>
      <c r="K1171" s="8" t="s">
        <v>34</v>
      </c>
      <c r="L1171" s="8" t="s">
        <v>45</v>
      </c>
      <c r="M1171" s="3">
        <v>2</v>
      </c>
      <c r="N1171" s="10">
        <v>51.42</v>
      </c>
      <c r="O1171" s="11">
        <v>0</v>
      </c>
      <c r="P1171" s="10">
        <v>22.19</v>
      </c>
      <c r="Q1171" s="10">
        <f t="shared" si="72"/>
        <v>102.84</v>
      </c>
      <c r="R1171" s="10">
        <f t="shared" si="73"/>
        <v>44.38</v>
      </c>
      <c r="S1171" s="10">
        <f t="shared" si="74"/>
        <v>58.46</v>
      </c>
      <c r="T1171" s="2">
        <f t="shared" si="75"/>
        <v>0.56845585375340335</v>
      </c>
      <c r="U1171" s="3">
        <f>YEAR(SalesDataTable[[#This Row],[Order Date]])</f>
        <v>2026</v>
      </c>
      <c r="V1171" s="2" t="str">
        <f>"Q"&amp;ROUNDUP(MONTH(SalesDataTable[[#This Row],[Order Date]])/3,0)</f>
        <v>Q2</v>
      </c>
      <c r="W1171" s="3">
        <f>MONTH(SalesDataTable[[#This Row],[Order Date]])</f>
        <v>6</v>
      </c>
      <c r="X1171" s="2" t="str">
        <f>TEXT(SalesDataTable[[#This Row],[Order Date]],"mmm")</f>
        <v>Jun</v>
      </c>
    </row>
    <row r="1172" spans="1:24" ht="15.6">
      <c r="A1172" s="6">
        <v>3951</v>
      </c>
      <c r="B1172" s="7">
        <v>46195</v>
      </c>
      <c r="C1172" s="8">
        <f>YEAR(SalesDataTable[[#This Row],[Order Date]])</f>
        <v>2026</v>
      </c>
      <c r="D1172" s="9" t="str">
        <f>"Q" &amp;ROUNDUP(MONTH(SalesDataTable[[#This Row],[Order Date]]),0)</f>
        <v>Q6</v>
      </c>
      <c r="E1172" s="9">
        <f>MONTH(SalesDataTable[[#This Row],[Order Date]])</f>
        <v>6</v>
      </c>
      <c r="F1172" s="8" t="str">
        <f>TEXT(SalesDataTable[[#This Row],[Order Date]],"mmm")</f>
        <v>Jun</v>
      </c>
      <c r="G1172" s="8" t="s">
        <v>11</v>
      </c>
      <c r="H1172" s="8" t="s">
        <v>12</v>
      </c>
      <c r="I1172" s="8" t="s">
        <v>19</v>
      </c>
      <c r="J1172" s="8" t="s">
        <v>13</v>
      </c>
      <c r="K1172" s="8" t="s">
        <v>14</v>
      </c>
      <c r="L1172" s="8" t="s">
        <v>48</v>
      </c>
      <c r="M1172" s="3">
        <v>1</v>
      </c>
      <c r="N1172" s="10">
        <v>164.99</v>
      </c>
      <c r="O1172" s="11">
        <v>0.1</v>
      </c>
      <c r="P1172" s="10">
        <v>86.6</v>
      </c>
      <c r="Q1172" s="10">
        <f t="shared" si="72"/>
        <v>148.49100000000001</v>
      </c>
      <c r="R1172" s="10">
        <f t="shared" si="73"/>
        <v>86.6</v>
      </c>
      <c r="S1172" s="10">
        <f t="shared" si="74"/>
        <v>61.89100000000002</v>
      </c>
      <c r="T1172" s="2">
        <f t="shared" si="75"/>
        <v>0.41679967136055396</v>
      </c>
      <c r="U1172" s="3">
        <f>YEAR(SalesDataTable[[#This Row],[Order Date]])</f>
        <v>2026</v>
      </c>
      <c r="V1172" s="2" t="str">
        <f>"Q"&amp;ROUNDUP(MONTH(SalesDataTable[[#This Row],[Order Date]])/3,0)</f>
        <v>Q2</v>
      </c>
      <c r="W1172" s="3">
        <f>MONTH(SalesDataTable[[#This Row],[Order Date]])</f>
        <v>6</v>
      </c>
      <c r="X1172" s="2" t="str">
        <f>TEXT(SalesDataTable[[#This Row],[Order Date]],"mmm")</f>
        <v>Jun</v>
      </c>
    </row>
    <row r="1173" spans="1:24" ht="15.6">
      <c r="A1173" s="6">
        <v>4078</v>
      </c>
      <c r="B1173" s="7">
        <v>46195</v>
      </c>
      <c r="C1173" s="8">
        <f>YEAR(SalesDataTable[[#This Row],[Order Date]])</f>
        <v>2026</v>
      </c>
      <c r="D1173" s="9" t="str">
        <f>"Q" &amp;ROUNDUP(MONTH(SalesDataTable[[#This Row],[Order Date]]),0)</f>
        <v>Q6</v>
      </c>
      <c r="E1173" s="9">
        <f>MONTH(SalesDataTable[[#This Row],[Order Date]])</f>
        <v>6</v>
      </c>
      <c r="F1173" s="8" t="str">
        <f>TEXT(SalesDataTable[[#This Row],[Order Date]],"mmm")</f>
        <v>Jun</v>
      </c>
      <c r="G1173" s="8" t="s">
        <v>11</v>
      </c>
      <c r="H1173" s="8" t="s">
        <v>25</v>
      </c>
      <c r="I1173" s="8" t="s">
        <v>28</v>
      </c>
      <c r="J1173" s="8" t="s">
        <v>3</v>
      </c>
      <c r="K1173" s="8" t="s">
        <v>9</v>
      </c>
      <c r="L1173" s="8" t="s">
        <v>17</v>
      </c>
      <c r="M1173" s="3">
        <v>1</v>
      </c>
      <c r="N1173" s="10">
        <v>145.65</v>
      </c>
      <c r="O1173" s="11">
        <v>0</v>
      </c>
      <c r="P1173" s="10">
        <v>79.87</v>
      </c>
      <c r="Q1173" s="10">
        <f t="shared" si="72"/>
        <v>145.65</v>
      </c>
      <c r="R1173" s="10">
        <f t="shared" si="73"/>
        <v>79.87</v>
      </c>
      <c r="S1173" s="10">
        <f t="shared" si="74"/>
        <v>65.78</v>
      </c>
      <c r="T1173" s="2">
        <f t="shared" si="75"/>
        <v>0.45163062135255749</v>
      </c>
      <c r="U1173" s="3">
        <f>YEAR(SalesDataTable[[#This Row],[Order Date]])</f>
        <v>2026</v>
      </c>
      <c r="V1173" s="2" t="str">
        <f>"Q"&amp;ROUNDUP(MONTH(SalesDataTable[[#This Row],[Order Date]])/3,0)</f>
        <v>Q2</v>
      </c>
      <c r="W1173" s="3">
        <f>MONTH(SalesDataTable[[#This Row],[Order Date]])</f>
        <v>6</v>
      </c>
      <c r="X1173" s="2" t="str">
        <f>TEXT(SalesDataTable[[#This Row],[Order Date]],"mmm")</f>
        <v>Jun</v>
      </c>
    </row>
    <row r="1174" spans="1:24" ht="15.6">
      <c r="A1174" s="6">
        <v>4182</v>
      </c>
      <c r="B1174" s="7">
        <v>46195</v>
      </c>
      <c r="C1174" s="8">
        <f>YEAR(SalesDataTable[[#This Row],[Order Date]])</f>
        <v>2026</v>
      </c>
      <c r="D1174" s="9" t="str">
        <f>"Q" &amp;ROUNDUP(MONTH(SalesDataTable[[#This Row],[Order Date]]),0)</f>
        <v>Q6</v>
      </c>
      <c r="E1174" s="9">
        <f>MONTH(SalesDataTable[[#This Row],[Order Date]])</f>
        <v>6</v>
      </c>
      <c r="F1174" s="8" t="str">
        <f>TEXT(SalesDataTable[[#This Row],[Order Date]],"mmm")</f>
        <v>Jun</v>
      </c>
      <c r="G1174" s="8" t="s">
        <v>6</v>
      </c>
      <c r="H1174" s="8" t="s">
        <v>41</v>
      </c>
      <c r="I1174" s="8" t="s">
        <v>2</v>
      </c>
      <c r="J1174" s="8" t="s">
        <v>13</v>
      </c>
      <c r="K1174" s="8" t="s">
        <v>34</v>
      </c>
      <c r="L1174" s="8" t="s">
        <v>38</v>
      </c>
      <c r="M1174" s="3">
        <v>4</v>
      </c>
      <c r="N1174" s="10">
        <v>120.94</v>
      </c>
      <c r="O1174" s="11">
        <v>0.05</v>
      </c>
      <c r="P1174" s="10">
        <v>70.84</v>
      </c>
      <c r="Q1174" s="10">
        <f t="shared" si="72"/>
        <v>459.57199999999995</v>
      </c>
      <c r="R1174" s="10">
        <f t="shared" si="73"/>
        <v>283.36</v>
      </c>
      <c r="S1174" s="10">
        <f t="shared" si="74"/>
        <v>176.21199999999993</v>
      </c>
      <c r="T1174" s="2">
        <f t="shared" si="75"/>
        <v>0.38342631840059871</v>
      </c>
      <c r="U1174" s="3">
        <f>YEAR(SalesDataTable[[#This Row],[Order Date]])</f>
        <v>2026</v>
      </c>
      <c r="V1174" s="2" t="str">
        <f>"Q"&amp;ROUNDUP(MONTH(SalesDataTable[[#This Row],[Order Date]])/3,0)</f>
        <v>Q2</v>
      </c>
      <c r="W1174" s="3">
        <f>MONTH(SalesDataTable[[#This Row],[Order Date]])</f>
        <v>6</v>
      </c>
      <c r="X1174" s="2" t="str">
        <f>TEXT(SalesDataTable[[#This Row],[Order Date]],"mmm")</f>
        <v>Jun</v>
      </c>
    </row>
    <row r="1175" spans="1:24" ht="15.6">
      <c r="A1175" s="6">
        <v>323</v>
      </c>
      <c r="B1175" s="7">
        <v>46196</v>
      </c>
      <c r="C1175" s="8">
        <f>YEAR(SalesDataTable[[#This Row],[Order Date]])</f>
        <v>2026</v>
      </c>
      <c r="D1175" s="9" t="str">
        <f>"Q" &amp;ROUNDUP(MONTH(SalesDataTable[[#This Row],[Order Date]]),0)</f>
        <v>Q6</v>
      </c>
      <c r="E1175" s="9">
        <f>MONTH(SalesDataTable[[#This Row],[Order Date]])</f>
        <v>6</v>
      </c>
      <c r="F1175" s="8" t="str">
        <f>TEXT(SalesDataTable[[#This Row],[Order Date]],"mmm")</f>
        <v>Jun</v>
      </c>
      <c r="G1175" s="8" t="s">
        <v>20</v>
      </c>
      <c r="H1175" s="8" t="s">
        <v>47</v>
      </c>
      <c r="I1175" s="8" t="s">
        <v>2</v>
      </c>
      <c r="J1175" s="8" t="s">
        <v>3</v>
      </c>
      <c r="K1175" s="8" t="s">
        <v>14</v>
      </c>
      <c r="L1175" s="8" t="s">
        <v>15</v>
      </c>
      <c r="M1175" s="3">
        <v>1</v>
      </c>
      <c r="N1175" s="10">
        <v>36.94</v>
      </c>
      <c r="O1175" s="11">
        <v>0</v>
      </c>
      <c r="P1175" s="10">
        <v>13.25</v>
      </c>
      <c r="Q1175" s="10">
        <f t="shared" si="72"/>
        <v>36.94</v>
      </c>
      <c r="R1175" s="10">
        <f t="shared" si="73"/>
        <v>13.25</v>
      </c>
      <c r="S1175" s="10">
        <f t="shared" si="74"/>
        <v>23.689999999999998</v>
      </c>
      <c r="T1175" s="2">
        <f t="shared" si="75"/>
        <v>0.64131023280996213</v>
      </c>
      <c r="U1175" s="3">
        <f>YEAR(SalesDataTable[[#This Row],[Order Date]])</f>
        <v>2026</v>
      </c>
      <c r="V1175" s="2" t="str">
        <f>"Q"&amp;ROUNDUP(MONTH(SalesDataTable[[#This Row],[Order Date]])/3,0)</f>
        <v>Q2</v>
      </c>
      <c r="W1175" s="3">
        <f>MONTH(SalesDataTable[[#This Row],[Order Date]])</f>
        <v>6</v>
      </c>
      <c r="X1175" s="2" t="str">
        <f>TEXT(SalesDataTable[[#This Row],[Order Date]],"mmm")</f>
        <v>Jun</v>
      </c>
    </row>
    <row r="1176" spans="1:24" ht="15.6">
      <c r="A1176" s="6">
        <v>544</v>
      </c>
      <c r="B1176" s="7">
        <v>46196</v>
      </c>
      <c r="C1176" s="8">
        <f>YEAR(SalesDataTable[[#This Row],[Order Date]])</f>
        <v>2026</v>
      </c>
      <c r="D1176" s="9" t="str">
        <f>"Q" &amp;ROUNDUP(MONTH(SalesDataTable[[#This Row],[Order Date]]),0)</f>
        <v>Q6</v>
      </c>
      <c r="E1176" s="9">
        <f>MONTH(SalesDataTable[[#This Row],[Order Date]])</f>
        <v>6</v>
      </c>
      <c r="F1176" s="8" t="str">
        <f>TEXT(SalesDataTable[[#This Row],[Order Date]],"mmm")</f>
        <v>Jun</v>
      </c>
      <c r="G1176" s="8" t="s">
        <v>0</v>
      </c>
      <c r="H1176" s="8" t="s">
        <v>50</v>
      </c>
      <c r="I1176" s="8" t="s">
        <v>2</v>
      </c>
      <c r="J1176" s="8" t="s">
        <v>16</v>
      </c>
      <c r="K1176" s="8" t="s">
        <v>9</v>
      </c>
      <c r="L1176" s="8" t="s">
        <v>10</v>
      </c>
      <c r="M1176" s="3">
        <v>1</v>
      </c>
      <c r="N1176" s="10">
        <v>90.3</v>
      </c>
      <c r="O1176" s="11">
        <v>0.05</v>
      </c>
      <c r="P1176" s="10">
        <v>45.07</v>
      </c>
      <c r="Q1176" s="10">
        <f t="shared" si="72"/>
        <v>85.784999999999997</v>
      </c>
      <c r="R1176" s="10">
        <f t="shared" si="73"/>
        <v>45.07</v>
      </c>
      <c r="S1176" s="10">
        <f t="shared" si="74"/>
        <v>40.714999999999996</v>
      </c>
      <c r="T1176" s="2">
        <f t="shared" si="75"/>
        <v>0.47461677449437545</v>
      </c>
      <c r="U1176" s="3">
        <f>YEAR(SalesDataTable[[#This Row],[Order Date]])</f>
        <v>2026</v>
      </c>
      <c r="V1176" s="2" t="str">
        <f>"Q"&amp;ROUNDUP(MONTH(SalesDataTable[[#This Row],[Order Date]])/3,0)</f>
        <v>Q2</v>
      </c>
      <c r="W1176" s="3">
        <f>MONTH(SalesDataTable[[#This Row],[Order Date]])</f>
        <v>6</v>
      </c>
      <c r="X1176" s="2" t="str">
        <f>TEXT(SalesDataTable[[#This Row],[Order Date]],"mmm")</f>
        <v>Jun</v>
      </c>
    </row>
    <row r="1177" spans="1:24" ht="15.6">
      <c r="A1177" s="6">
        <v>1570</v>
      </c>
      <c r="B1177" s="7">
        <v>46196</v>
      </c>
      <c r="C1177" s="8">
        <f>YEAR(SalesDataTable[[#This Row],[Order Date]])</f>
        <v>2026</v>
      </c>
      <c r="D1177" s="9" t="str">
        <f>"Q" &amp;ROUNDUP(MONTH(SalesDataTable[[#This Row],[Order Date]]),0)</f>
        <v>Q6</v>
      </c>
      <c r="E1177" s="9">
        <f>MONTH(SalesDataTable[[#This Row],[Order Date]])</f>
        <v>6</v>
      </c>
      <c r="F1177" s="8" t="str">
        <f>TEXT(SalesDataTable[[#This Row],[Order Date]],"mmm")</f>
        <v>Jun</v>
      </c>
      <c r="G1177" s="8" t="s">
        <v>20</v>
      </c>
      <c r="H1177" s="8" t="s">
        <v>47</v>
      </c>
      <c r="I1177" s="8" t="s">
        <v>28</v>
      </c>
      <c r="J1177" s="8" t="s">
        <v>3</v>
      </c>
      <c r="K1177" s="8" t="s">
        <v>23</v>
      </c>
      <c r="L1177" s="8" t="s">
        <v>24</v>
      </c>
      <c r="M1177" s="3">
        <v>1</v>
      </c>
      <c r="N1177" s="10">
        <v>335.05</v>
      </c>
      <c r="O1177" s="11">
        <v>0</v>
      </c>
      <c r="P1177" s="10">
        <v>191.67</v>
      </c>
      <c r="Q1177" s="10">
        <f t="shared" si="72"/>
        <v>335.05</v>
      </c>
      <c r="R1177" s="10">
        <f t="shared" si="73"/>
        <v>191.67</v>
      </c>
      <c r="S1177" s="10">
        <f t="shared" si="74"/>
        <v>143.38000000000002</v>
      </c>
      <c r="T1177" s="2">
        <f t="shared" si="75"/>
        <v>0.42793612893597976</v>
      </c>
      <c r="U1177" s="3">
        <f>YEAR(SalesDataTable[[#This Row],[Order Date]])</f>
        <v>2026</v>
      </c>
      <c r="V1177" s="2" t="str">
        <f>"Q"&amp;ROUNDUP(MONTH(SalesDataTable[[#This Row],[Order Date]])/3,0)</f>
        <v>Q2</v>
      </c>
      <c r="W1177" s="3">
        <f>MONTH(SalesDataTable[[#This Row],[Order Date]])</f>
        <v>6</v>
      </c>
      <c r="X1177" s="2" t="str">
        <f>TEXT(SalesDataTable[[#This Row],[Order Date]],"mmm")</f>
        <v>Jun</v>
      </c>
    </row>
    <row r="1178" spans="1:24" ht="15.6">
      <c r="A1178" s="6">
        <v>1932</v>
      </c>
      <c r="B1178" s="7">
        <v>46196</v>
      </c>
      <c r="C1178" s="8">
        <f>YEAR(SalesDataTable[[#This Row],[Order Date]])</f>
        <v>2026</v>
      </c>
      <c r="D1178" s="9" t="str">
        <f>"Q" &amp;ROUNDUP(MONTH(SalesDataTable[[#This Row],[Order Date]]),0)</f>
        <v>Q6</v>
      </c>
      <c r="E1178" s="9">
        <f>MONTH(SalesDataTable[[#This Row],[Order Date]])</f>
        <v>6</v>
      </c>
      <c r="F1178" s="8" t="str">
        <f>TEXT(SalesDataTable[[#This Row],[Order Date]],"mmm")</f>
        <v>Jun</v>
      </c>
      <c r="G1178" s="8" t="s">
        <v>20</v>
      </c>
      <c r="H1178" s="8" t="s">
        <v>33</v>
      </c>
      <c r="I1178" s="8" t="s">
        <v>2</v>
      </c>
      <c r="J1178" s="8" t="s">
        <v>13</v>
      </c>
      <c r="K1178" s="8" t="s">
        <v>14</v>
      </c>
      <c r="L1178" s="8" t="s">
        <v>15</v>
      </c>
      <c r="M1178" s="3">
        <v>1</v>
      </c>
      <c r="N1178" s="10">
        <v>35.9</v>
      </c>
      <c r="O1178" s="11">
        <v>0.05</v>
      </c>
      <c r="P1178" s="10">
        <v>13.81</v>
      </c>
      <c r="Q1178" s="10">
        <f t="shared" si="72"/>
        <v>34.104999999999997</v>
      </c>
      <c r="R1178" s="10">
        <f t="shared" si="73"/>
        <v>13.81</v>
      </c>
      <c r="S1178" s="10">
        <f t="shared" si="74"/>
        <v>20.294999999999995</v>
      </c>
      <c r="T1178" s="2">
        <f t="shared" si="75"/>
        <v>0.59507403606509301</v>
      </c>
      <c r="U1178" s="3">
        <f>YEAR(SalesDataTable[[#This Row],[Order Date]])</f>
        <v>2026</v>
      </c>
      <c r="V1178" s="2" t="str">
        <f>"Q"&amp;ROUNDUP(MONTH(SalesDataTable[[#This Row],[Order Date]])/3,0)</f>
        <v>Q2</v>
      </c>
      <c r="W1178" s="3">
        <f>MONTH(SalesDataTable[[#This Row],[Order Date]])</f>
        <v>6</v>
      </c>
      <c r="X1178" s="2" t="str">
        <f>TEXT(SalesDataTable[[#This Row],[Order Date]],"mmm")</f>
        <v>Jun</v>
      </c>
    </row>
    <row r="1179" spans="1:24" ht="15.6">
      <c r="A1179" s="6">
        <v>4352</v>
      </c>
      <c r="B1179" s="7">
        <v>46196</v>
      </c>
      <c r="C1179" s="8">
        <f>YEAR(SalesDataTable[[#This Row],[Order Date]])</f>
        <v>2026</v>
      </c>
      <c r="D1179" s="9" t="str">
        <f>"Q" &amp;ROUNDUP(MONTH(SalesDataTable[[#This Row],[Order Date]]),0)</f>
        <v>Q6</v>
      </c>
      <c r="E1179" s="9">
        <f>MONTH(SalesDataTable[[#This Row],[Order Date]])</f>
        <v>6</v>
      </c>
      <c r="F1179" s="8" t="str">
        <f>TEXT(SalesDataTable[[#This Row],[Order Date]],"mmm")</f>
        <v>Jun</v>
      </c>
      <c r="G1179" s="8" t="s">
        <v>20</v>
      </c>
      <c r="H1179" s="8" t="s">
        <v>47</v>
      </c>
      <c r="I1179" s="8" t="s">
        <v>2</v>
      </c>
      <c r="J1179" s="8" t="s">
        <v>3</v>
      </c>
      <c r="K1179" s="8" t="s">
        <v>4</v>
      </c>
      <c r="L1179" s="8" t="s">
        <v>22</v>
      </c>
      <c r="M1179" s="3">
        <v>6</v>
      </c>
      <c r="N1179" s="10">
        <v>51.34</v>
      </c>
      <c r="O1179" s="11">
        <v>0.1</v>
      </c>
      <c r="P1179" s="10">
        <v>22.47</v>
      </c>
      <c r="Q1179" s="10">
        <f t="shared" si="72"/>
        <v>277.23600000000005</v>
      </c>
      <c r="R1179" s="10">
        <f t="shared" si="73"/>
        <v>134.82</v>
      </c>
      <c r="S1179" s="10">
        <f t="shared" si="74"/>
        <v>142.41600000000005</v>
      </c>
      <c r="T1179" s="2">
        <f t="shared" si="75"/>
        <v>0.51369951954291659</v>
      </c>
      <c r="U1179" s="3">
        <f>YEAR(SalesDataTable[[#This Row],[Order Date]])</f>
        <v>2026</v>
      </c>
      <c r="V1179" s="2" t="str">
        <f>"Q"&amp;ROUNDUP(MONTH(SalesDataTable[[#This Row],[Order Date]])/3,0)</f>
        <v>Q2</v>
      </c>
      <c r="W1179" s="3">
        <f>MONTH(SalesDataTable[[#This Row],[Order Date]])</f>
        <v>6</v>
      </c>
      <c r="X1179" s="2" t="str">
        <f>TEXT(SalesDataTable[[#This Row],[Order Date]],"mmm")</f>
        <v>Jun</v>
      </c>
    </row>
    <row r="1180" spans="1:24" ht="15.6">
      <c r="A1180" s="6">
        <v>4561</v>
      </c>
      <c r="B1180" s="7">
        <v>46196</v>
      </c>
      <c r="C1180" s="8">
        <f>YEAR(SalesDataTable[[#This Row],[Order Date]])</f>
        <v>2026</v>
      </c>
      <c r="D1180" s="9" t="str">
        <f>"Q" &amp;ROUNDUP(MONTH(SalesDataTable[[#This Row],[Order Date]]),0)</f>
        <v>Q6</v>
      </c>
      <c r="E1180" s="9">
        <f>MONTH(SalesDataTable[[#This Row],[Order Date]])</f>
        <v>6</v>
      </c>
      <c r="F1180" s="8" t="str">
        <f>TEXT(SalesDataTable[[#This Row],[Order Date]],"mmm")</f>
        <v>Jun</v>
      </c>
      <c r="G1180" s="8" t="s">
        <v>0</v>
      </c>
      <c r="H1180" s="8" t="s">
        <v>1</v>
      </c>
      <c r="I1180" s="8" t="s">
        <v>19</v>
      </c>
      <c r="J1180" s="8" t="s">
        <v>3</v>
      </c>
      <c r="K1180" s="8" t="s">
        <v>9</v>
      </c>
      <c r="L1180" s="8" t="s">
        <v>37</v>
      </c>
      <c r="M1180" s="3">
        <v>1</v>
      </c>
      <c r="N1180" s="10">
        <v>157.91</v>
      </c>
      <c r="O1180" s="11">
        <v>0</v>
      </c>
      <c r="P1180" s="10">
        <v>77.12</v>
      </c>
      <c r="Q1180" s="10">
        <f t="shared" si="72"/>
        <v>157.91</v>
      </c>
      <c r="R1180" s="10">
        <f t="shared" si="73"/>
        <v>77.12</v>
      </c>
      <c r="S1180" s="10">
        <f t="shared" si="74"/>
        <v>80.789999999999992</v>
      </c>
      <c r="T1180" s="2">
        <f t="shared" si="75"/>
        <v>0.51162054334747642</v>
      </c>
      <c r="U1180" s="3">
        <f>YEAR(SalesDataTable[[#This Row],[Order Date]])</f>
        <v>2026</v>
      </c>
      <c r="V1180" s="2" t="str">
        <f>"Q"&amp;ROUNDUP(MONTH(SalesDataTable[[#This Row],[Order Date]])/3,0)</f>
        <v>Q2</v>
      </c>
      <c r="W1180" s="3">
        <f>MONTH(SalesDataTable[[#This Row],[Order Date]])</f>
        <v>6</v>
      </c>
      <c r="X1180" s="2" t="str">
        <f>TEXT(SalesDataTable[[#This Row],[Order Date]],"mmm")</f>
        <v>Jun</v>
      </c>
    </row>
    <row r="1181" spans="1:24" ht="15.6">
      <c r="A1181" s="6">
        <v>4741</v>
      </c>
      <c r="B1181" s="7">
        <v>46196</v>
      </c>
      <c r="C1181" s="8">
        <f>YEAR(SalesDataTable[[#This Row],[Order Date]])</f>
        <v>2026</v>
      </c>
      <c r="D1181" s="9" t="str">
        <f>"Q" &amp;ROUNDUP(MONTH(SalesDataTable[[#This Row],[Order Date]]),0)</f>
        <v>Q6</v>
      </c>
      <c r="E1181" s="9">
        <f>MONTH(SalesDataTable[[#This Row],[Order Date]])</f>
        <v>6</v>
      </c>
      <c r="F1181" s="8" t="str">
        <f>TEXT(SalesDataTable[[#This Row],[Order Date]],"mmm")</f>
        <v>Jun</v>
      </c>
      <c r="G1181" s="8" t="s">
        <v>20</v>
      </c>
      <c r="H1181" s="8" t="s">
        <v>47</v>
      </c>
      <c r="I1181" s="8" t="s">
        <v>2</v>
      </c>
      <c r="J1181" s="8" t="s">
        <v>13</v>
      </c>
      <c r="K1181" s="8" t="s">
        <v>4</v>
      </c>
      <c r="L1181" s="8" t="s">
        <v>26</v>
      </c>
      <c r="M1181" s="3">
        <v>3</v>
      </c>
      <c r="N1181" s="10">
        <v>41.09</v>
      </c>
      <c r="O1181" s="11">
        <v>0.05</v>
      </c>
      <c r="P1181" s="10">
        <v>16.809999999999999</v>
      </c>
      <c r="Q1181" s="10">
        <f t="shared" si="72"/>
        <v>117.10650000000001</v>
      </c>
      <c r="R1181" s="10">
        <f t="shared" si="73"/>
        <v>50.429999999999993</v>
      </c>
      <c r="S1181" s="10">
        <f t="shared" si="74"/>
        <v>66.676500000000019</v>
      </c>
      <c r="T1181" s="2">
        <f t="shared" si="75"/>
        <v>0.569366346018368</v>
      </c>
      <c r="U1181" s="3">
        <f>YEAR(SalesDataTable[[#This Row],[Order Date]])</f>
        <v>2026</v>
      </c>
      <c r="V1181" s="2" t="str">
        <f>"Q"&amp;ROUNDUP(MONTH(SalesDataTable[[#This Row],[Order Date]])/3,0)</f>
        <v>Q2</v>
      </c>
      <c r="W1181" s="3">
        <f>MONTH(SalesDataTable[[#This Row],[Order Date]])</f>
        <v>6</v>
      </c>
      <c r="X1181" s="2" t="str">
        <f>TEXT(SalesDataTable[[#This Row],[Order Date]],"mmm")</f>
        <v>Jun</v>
      </c>
    </row>
    <row r="1182" spans="1:24" ht="15.6">
      <c r="A1182" s="6">
        <v>4882</v>
      </c>
      <c r="B1182" s="7">
        <v>46196</v>
      </c>
      <c r="C1182" s="8">
        <f>YEAR(SalesDataTable[[#This Row],[Order Date]])</f>
        <v>2026</v>
      </c>
      <c r="D1182" s="9" t="str">
        <f>"Q" &amp;ROUNDUP(MONTH(SalesDataTable[[#This Row],[Order Date]]),0)</f>
        <v>Q6</v>
      </c>
      <c r="E1182" s="9">
        <f>MONTH(SalesDataTable[[#This Row],[Order Date]])</f>
        <v>6</v>
      </c>
      <c r="F1182" s="8" t="str">
        <f>TEXT(SalesDataTable[[#This Row],[Order Date]],"mmm")</f>
        <v>Jun</v>
      </c>
      <c r="G1182" s="8" t="s">
        <v>6</v>
      </c>
      <c r="H1182" s="8" t="s">
        <v>43</v>
      </c>
      <c r="I1182" s="8" t="s">
        <v>2</v>
      </c>
      <c r="J1182" s="8" t="s">
        <v>3</v>
      </c>
      <c r="K1182" s="8" t="s">
        <v>23</v>
      </c>
      <c r="L1182" s="8" t="s">
        <v>51</v>
      </c>
      <c r="M1182" s="3">
        <v>2</v>
      </c>
      <c r="N1182" s="10">
        <v>120.18</v>
      </c>
      <c r="O1182" s="11">
        <v>0.05</v>
      </c>
      <c r="P1182" s="10">
        <v>59.4</v>
      </c>
      <c r="Q1182" s="10">
        <f t="shared" si="72"/>
        <v>228.34200000000001</v>
      </c>
      <c r="R1182" s="10">
        <f t="shared" si="73"/>
        <v>118.8</v>
      </c>
      <c r="S1182" s="10">
        <f t="shared" si="74"/>
        <v>109.54200000000002</v>
      </c>
      <c r="T1182" s="2">
        <f t="shared" si="75"/>
        <v>0.47972777675591882</v>
      </c>
      <c r="U1182" s="3">
        <f>YEAR(SalesDataTable[[#This Row],[Order Date]])</f>
        <v>2026</v>
      </c>
      <c r="V1182" s="2" t="str">
        <f>"Q"&amp;ROUNDUP(MONTH(SalesDataTable[[#This Row],[Order Date]])/3,0)</f>
        <v>Q2</v>
      </c>
      <c r="W1182" s="3">
        <f>MONTH(SalesDataTable[[#This Row],[Order Date]])</f>
        <v>6</v>
      </c>
      <c r="X1182" s="2" t="str">
        <f>TEXT(SalesDataTable[[#This Row],[Order Date]],"mmm")</f>
        <v>Jun</v>
      </c>
    </row>
    <row r="1183" spans="1:24" ht="15.6">
      <c r="A1183" s="6">
        <v>4885</v>
      </c>
      <c r="B1183" s="7">
        <v>46196</v>
      </c>
      <c r="C1183" s="8">
        <f>YEAR(SalesDataTable[[#This Row],[Order Date]])</f>
        <v>2026</v>
      </c>
      <c r="D1183" s="9" t="str">
        <f>"Q" &amp;ROUNDUP(MONTH(SalesDataTable[[#This Row],[Order Date]]),0)</f>
        <v>Q6</v>
      </c>
      <c r="E1183" s="9">
        <f>MONTH(SalesDataTable[[#This Row],[Order Date]])</f>
        <v>6</v>
      </c>
      <c r="F1183" s="8" t="str">
        <f>TEXT(SalesDataTable[[#This Row],[Order Date]],"mmm")</f>
        <v>Jun</v>
      </c>
      <c r="G1183" s="8" t="s">
        <v>20</v>
      </c>
      <c r="H1183" s="8" t="s">
        <v>47</v>
      </c>
      <c r="I1183" s="8" t="s">
        <v>28</v>
      </c>
      <c r="J1183" s="8" t="s">
        <v>13</v>
      </c>
      <c r="K1183" s="8" t="s">
        <v>23</v>
      </c>
      <c r="L1183" s="8" t="s">
        <v>29</v>
      </c>
      <c r="M1183" s="3">
        <v>1</v>
      </c>
      <c r="N1183" s="10">
        <v>198.1</v>
      </c>
      <c r="O1183" s="11">
        <v>0.1</v>
      </c>
      <c r="P1183" s="10">
        <v>103.46</v>
      </c>
      <c r="Q1183" s="10">
        <f t="shared" si="72"/>
        <v>178.29</v>
      </c>
      <c r="R1183" s="10">
        <f t="shared" si="73"/>
        <v>103.46</v>
      </c>
      <c r="S1183" s="10">
        <f t="shared" si="74"/>
        <v>74.83</v>
      </c>
      <c r="T1183" s="2">
        <f t="shared" si="75"/>
        <v>0.41970946211228899</v>
      </c>
      <c r="U1183" s="3">
        <f>YEAR(SalesDataTable[[#This Row],[Order Date]])</f>
        <v>2026</v>
      </c>
      <c r="V1183" s="2" t="str">
        <f>"Q"&amp;ROUNDUP(MONTH(SalesDataTable[[#This Row],[Order Date]])/3,0)</f>
        <v>Q2</v>
      </c>
      <c r="W1183" s="3">
        <f>MONTH(SalesDataTable[[#This Row],[Order Date]])</f>
        <v>6</v>
      </c>
      <c r="X1183" s="2" t="str">
        <f>TEXT(SalesDataTable[[#This Row],[Order Date]],"mmm")</f>
        <v>Jun</v>
      </c>
    </row>
    <row r="1184" spans="1:24" ht="15.6">
      <c r="A1184" s="6">
        <v>4982</v>
      </c>
      <c r="B1184" s="7">
        <v>46196</v>
      </c>
      <c r="C1184" s="8">
        <f>YEAR(SalesDataTable[[#This Row],[Order Date]])</f>
        <v>2026</v>
      </c>
      <c r="D1184" s="9" t="str">
        <f>"Q" &amp;ROUNDUP(MONTH(SalesDataTable[[#This Row],[Order Date]]),0)</f>
        <v>Q6</v>
      </c>
      <c r="E1184" s="9">
        <f>MONTH(SalesDataTable[[#This Row],[Order Date]])</f>
        <v>6</v>
      </c>
      <c r="F1184" s="8" t="str">
        <f>TEXT(SalesDataTable[[#This Row],[Order Date]],"mmm")</f>
        <v>Jun</v>
      </c>
      <c r="G1184" s="8" t="s">
        <v>11</v>
      </c>
      <c r="H1184" s="8" t="s">
        <v>39</v>
      </c>
      <c r="I1184" s="8" t="s">
        <v>2</v>
      </c>
      <c r="J1184" s="8" t="s">
        <v>3</v>
      </c>
      <c r="K1184" s="8" t="s">
        <v>14</v>
      </c>
      <c r="L1184" s="8" t="s">
        <v>15</v>
      </c>
      <c r="M1184" s="3">
        <v>1</v>
      </c>
      <c r="N1184" s="10">
        <v>36.700000000000003</v>
      </c>
      <c r="O1184" s="11">
        <v>0.15</v>
      </c>
      <c r="P1184" s="10">
        <v>13.59</v>
      </c>
      <c r="Q1184" s="10">
        <f t="shared" si="72"/>
        <v>31.195</v>
      </c>
      <c r="R1184" s="10">
        <f t="shared" si="73"/>
        <v>13.59</v>
      </c>
      <c r="S1184" s="10">
        <f t="shared" si="74"/>
        <v>17.605</v>
      </c>
      <c r="T1184" s="2">
        <f t="shared" si="75"/>
        <v>0.56435326174066358</v>
      </c>
      <c r="U1184" s="3">
        <f>YEAR(SalesDataTable[[#This Row],[Order Date]])</f>
        <v>2026</v>
      </c>
      <c r="V1184" s="2" t="str">
        <f>"Q"&amp;ROUNDUP(MONTH(SalesDataTable[[#This Row],[Order Date]])/3,0)</f>
        <v>Q2</v>
      </c>
      <c r="W1184" s="3">
        <f>MONTH(SalesDataTable[[#This Row],[Order Date]])</f>
        <v>6</v>
      </c>
      <c r="X1184" s="2" t="str">
        <f>TEXT(SalesDataTable[[#This Row],[Order Date]],"mmm")</f>
        <v>Jun</v>
      </c>
    </row>
    <row r="1185" spans="1:24" ht="15.6">
      <c r="A1185" s="6">
        <v>40</v>
      </c>
      <c r="B1185" s="7">
        <v>46197</v>
      </c>
      <c r="C1185" s="8">
        <f>YEAR(SalesDataTable[[#This Row],[Order Date]])</f>
        <v>2026</v>
      </c>
      <c r="D1185" s="9" t="str">
        <f>"Q" &amp;ROUNDUP(MONTH(SalesDataTable[[#This Row],[Order Date]]),0)</f>
        <v>Q6</v>
      </c>
      <c r="E1185" s="9">
        <f>MONTH(SalesDataTable[[#This Row],[Order Date]])</f>
        <v>6</v>
      </c>
      <c r="F1185" s="8" t="str">
        <f>TEXT(SalesDataTable[[#This Row],[Order Date]],"mmm")</f>
        <v>Jun</v>
      </c>
      <c r="G1185" s="8" t="s">
        <v>20</v>
      </c>
      <c r="H1185" s="8" t="s">
        <v>31</v>
      </c>
      <c r="I1185" s="8" t="s">
        <v>19</v>
      </c>
      <c r="J1185" s="8" t="s">
        <v>13</v>
      </c>
      <c r="K1185" s="8" t="s">
        <v>14</v>
      </c>
      <c r="L1185" s="8" t="s">
        <v>48</v>
      </c>
      <c r="M1185" s="3">
        <v>1</v>
      </c>
      <c r="N1185" s="10">
        <v>167.23</v>
      </c>
      <c r="O1185" s="11">
        <v>0.05</v>
      </c>
      <c r="P1185" s="10">
        <v>85.14</v>
      </c>
      <c r="Q1185" s="10">
        <f t="shared" si="72"/>
        <v>158.86849999999998</v>
      </c>
      <c r="R1185" s="10">
        <f t="shared" si="73"/>
        <v>85.14</v>
      </c>
      <c r="S1185" s="10">
        <f t="shared" si="74"/>
        <v>73.728499999999983</v>
      </c>
      <c r="T1185" s="2">
        <f t="shared" si="75"/>
        <v>0.46408507665144438</v>
      </c>
      <c r="U1185" s="3">
        <f>YEAR(SalesDataTable[[#This Row],[Order Date]])</f>
        <v>2026</v>
      </c>
      <c r="V1185" s="2" t="str">
        <f>"Q"&amp;ROUNDUP(MONTH(SalesDataTable[[#This Row],[Order Date]])/3,0)</f>
        <v>Q2</v>
      </c>
      <c r="W1185" s="3">
        <f>MONTH(SalesDataTable[[#This Row],[Order Date]])</f>
        <v>6</v>
      </c>
      <c r="X1185" s="2" t="str">
        <f>TEXT(SalesDataTable[[#This Row],[Order Date]],"mmm")</f>
        <v>Jun</v>
      </c>
    </row>
    <row r="1186" spans="1:24" ht="15.6">
      <c r="A1186" s="6">
        <v>110</v>
      </c>
      <c r="B1186" s="7">
        <v>46197</v>
      </c>
      <c r="C1186" s="8">
        <f>YEAR(SalesDataTable[[#This Row],[Order Date]])</f>
        <v>2026</v>
      </c>
      <c r="D1186" s="9" t="str">
        <f>"Q" &amp;ROUNDUP(MONTH(SalesDataTable[[#This Row],[Order Date]]),0)</f>
        <v>Q6</v>
      </c>
      <c r="E1186" s="9">
        <f>MONTH(SalesDataTable[[#This Row],[Order Date]])</f>
        <v>6</v>
      </c>
      <c r="F1186" s="8" t="str">
        <f>TEXT(SalesDataTable[[#This Row],[Order Date]],"mmm")</f>
        <v>Jun</v>
      </c>
      <c r="G1186" s="8" t="s">
        <v>6</v>
      </c>
      <c r="H1186" s="8" t="s">
        <v>43</v>
      </c>
      <c r="I1186" s="8" t="s">
        <v>19</v>
      </c>
      <c r="J1186" s="8" t="s">
        <v>16</v>
      </c>
      <c r="K1186" s="8" t="s">
        <v>9</v>
      </c>
      <c r="L1186" s="8" t="s">
        <v>46</v>
      </c>
      <c r="M1186" s="3">
        <v>2</v>
      </c>
      <c r="N1186" s="10">
        <v>72.97</v>
      </c>
      <c r="O1186" s="11">
        <v>0</v>
      </c>
      <c r="P1186" s="10">
        <v>31.57</v>
      </c>
      <c r="Q1186" s="10">
        <f t="shared" si="72"/>
        <v>145.94</v>
      </c>
      <c r="R1186" s="10">
        <f t="shared" si="73"/>
        <v>63.14</v>
      </c>
      <c r="S1186" s="10">
        <f t="shared" si="74"/>
        <v>82.8</v>
      </c>
      <c r="T1186" s="2">
        <f t="shared" si="75"/>
        <v>0.56735644785528294</v>
      </c>
      <c r="U1186" s="3">
        <f>YEAR(SalesDataTable[[#This Row],[Order Date]])</f>
        <v>2026</v>
      </c>
      <c r="V1186" s="2" t="str">
        <f>"Q"&amp;ROUNDUP(MONTH(SalesDataTable[[#This Row],[Order Date]])/3,0)</f>
        <v>Q2</v>
      </c>
      <c r="W1186" s="3">
        <f>MONTH(SalesDataTable[[#This Row],[Order Date]])</f>
        <v>6</v>
      </c>
      <c r="X1186" s="2" t="str">
        <f>TEXT(SalesDataTable[[#This Row],[Order Date]],"mmm")</f>
        <v>Jun</v>
      </c>
    </row>
    <row r="1187" spans="1:24" ht="15.6">
      <c r="A1187" s="6">
        <v>1169</v>
      </c>
      <c r="B1187" s="7">
        <v>46197</v>
      </c>
      <c r="C1187" s="8">
        <f>YEAR(SalesDataTable[[#This Row],[Order Date]])</f>
        <v>2026</v>
      </c>
      <c r="D1187" s="9" t="str">
        <f>"Q" &amp;ROUNDUP(MONTH(SalesDataTable[[#This Row],[Order Date]]),0)</f>
        <v>Q6</v>
      </c>
      <c r="E1187" s="9">
        <f>MONTH(SalesDataTable[[#This Row],[Order Date]])</f>
        <v>6</v>
      </c>
      <c r="F1187" s="8" t="str">
        <f>TEXT(SalesDataTable[[#This Row],[Order Date]],"mmm")</f>
        <v>Jun</v>
      </c>
      <c r="G1187" s="8" t="s">
        <v>6</v>
      </c>
      <c r="H1187" s="8" t="s">
        <v>41</v>
      </c>
      <c r="I1187" s="8" t="s">
        <v>19</v>
      </c>
      <c r="J1187" s="8" t="s">
        <v>13</v>
      </c>
      <c r="K1187" s="8" t="s">
        <v>4</v>
      </c>
      <c r="L1187" s="8" t="s">
        <v>5</v>
      </c>
      <c r="M1187" s="3">
        <v>3</v>
      </c>
      <c r="N1187" s="10">
        <v>82.91</v>
      </c>
      <c r="O1187" s="11">
        <v>0</v>
      </c>
      <c r="P1187" s="10">
        <v>42.29</v>
      </c>
      <c r="Q1187" s="10">
        <f t="shared" si="72"/>
        <v>248.73</v>
      </c>
      <c r="R1187" s="10">
        <f t="shared" si="73"/>
        <v>126.87</v>
      </c>
      <c r="S1187" s="10">
        <f t="shared" si="74"/>
        <v>121.85999999999999</v>
      </c>
      <c r="T1187" s="2">
        <f t="shared" si="75"/>
        <v>0.4899288384995778</v>
      </c>
      <c r="U1187" s="3">
        <f>YEAR(SalesDataTable[[#This Row],[Order Date]])</f>
        <v>2026</v>
      </c>
      <c r="V1187" s="2" t="str">
        <f>"Q"&amp;ROUNDUP(MONTH(SalesDataTable[[#This Row],[Order Date]])/3,0)</f>
        <v>Q2</v>
      </c>
      <c r="W1187" s="3">
        <f>MONTH(SalesDataTable[[#This Row],[Order Date]])</f>
        <v>6</v>
      </c>
      <c r="X1187" s="2" t="str">
        <f>TEXT(SalesDataTable[[#This Row],[Order Date]],"mmm")</f>
        <v>Jun</v>
      </c>
    </row>
    <row r="1188" spans="1:24" ht="15.6">
      <c r="A1188" s="6">
        <v>2211</v>
      </c>
      <c r="B1188" s="7">
        <v>46197</v>
      </c>
      <c r="C1188" s="8">
        <f>YEAR(SalesDataTable[[#This Row],[Order Date]])</f>
        <v>2026</v>
      </c>
      <c r="D1188" s="9" t="str">
        <f>"Q" &amp;ROUNDUP(MONTH(SalesDataTable[[#This Row],[Order Date]]),0)</f>
        <v>Q6</v>
      </c>
      <c r="E1188" s="9">
        <f>MONTH(SalesDataTable[[#This Row],[Order Date]])</f>
        <v>6</v>
      </c>
      <c r="F1188" s="8" t="str">
        <f>TEXT(SalesDataTable[[#This Row],[Order Date]],"mmm")</f>
        <v>Jun</v>
      </c>
      <c r="G1188" s="8" t="s">
        <v>11</v>
      </c>
      <c r="H1188" s="8" t="s">
        <v>39</v>
      </c>
      <c r="I1188" s="8" t="s">
        <v>28</v>
      </c>
      <c r="J1188" s="8" t="s">
        <v>13</v>
      </c>
      <c r="K1188" s="8" t="s">
        <v>34</v>
      </c>
      <c r="L1188" s="8" t="s">
        <v>35</v>
      </c>
      <c r="M1188" s="3">
        <v>2</v>
      </c>
      <c r="N1188" s="10">
        <v>41.25</v>
      </c>
      <c r="O1188" s="11">
        <v>0</v>
      </c>
      <c r="P1188" s="10">
        <v>14.72</v>
      </c>
      <c r="Q1188" s="10">
        <f t="shared" si="72"/>
        <v>82.5</v>
      </c>
      <c r="R1188" s="10">
        <f t="shared" si="73"/>
        <v>29.44</v>
      </c>
      <c r="S1188" s="10">
        <f t="shared" si="74"/>
        <v>53.06</v>
      </c>
      <c r="T1188" s="2">
        <f t="shared" si="75"/>
        <v>0.64315151515151514</v>
      </c>
      <c r="U1188" s="3">
        <f>YEAR(SalesDataTable[[#This Row],[Order Date]])</f>
        <v>2026</v>
      </c>
      <c r="V1188" s="2" t="str">
        <f>"Q"&amp;ROUNDUP(MONTH(SalesDataTable[[#This Row],[Order Date]])/3,0)</f>
        <v>Q2</v>
      </c>
      <c r="W1188" s="3">
        <f>MONTH(SalesDataTable[[#This Row],[Order Date]])</f>
        <v>6</v>
      </c>
      <c r="X1188" s="2" t="str">
        <f>TEXT(SalesDataTable[[#This Row],[Order Date]],"mmm")</f>
        <v>Jun</v>
      </c>
    </row>
    <row r="1189" spans="1:24" ht="15.6">
      <c r="A1189" s="6">
        <v>3494</v>
      </c>
      <c r="B1189" s="7">
        <v>46197</v>
      </c>
      <c r="C1189" s="8">
        <f>YEAR(SalesDataTable[[#This Row],[Order Date]])</f>
        <v>2026</v>
      </c>
      <c r="D1189" s="9" t="str">
        <f>"Q" &amp;ROUNDUP(MONTH(SalesDataTable[[#This Row],[Order Date]]),0)</f>
        <v>Q6</v>
      </c>
      <c r="E1189" s="9">
        <f>MONTH(SalesDataTable[[#This Row],[Order Date]])</f>
        <v>6</v>
      </c>
      <c r="F1189" s="8" t="str">
        <f>TEXT(SalesDataTable[[#This Row],[Order Date]],"mmm")</f>
        <v>Jun</v>
      </c>
      <c r="G1189" s="8" t="s">
        <v>20</v>
      </c>
      <c r="H1189" s="8" t="s">
        <v>33</v>
      </c>
      <c r="I1189" s="8" t="s">
        <v>8</v>
      </c>
      <c r="J1189" s="8" t="s">
        <v>16</v>
      </c>
      <c r="K1189" s="8" t="s">
        <v>23</v>
      </c>
      <c r="L1189" s="8" t="s">
        <v>29</v>
      </c>
      <c r="M1189" s="3">
        <v>6</v>
      </c>
      <c r="N1189" s="10">
        <v>194.79</v>
      </c>
      <c r="O1189" s="11">
        <v>0.15</v>
      </c>
      <c r="P1189" s="10">
        <v>106.78</v>
      </c>
      <c r="Q1189" s="10">
        <f t="shared" si="72"/>
        <v>993.42899999999997</v>
      </c>
      <c r="R1189" s="10">
        <f t="shared" si="73"/>
        <v>640.68000000000006</v>
      </c>
      <c r="S1189" s="10">
        <f t="shared" si="74"/>
        <v>352.74899999999991</v>
      </c>
      <c r="T1189" s="2">
        <f t="shared" si="75"/>
        <v>0.3550822454347517</v>
      </c>
      <c r="U1189" s="3">
        <f>YEAR(SalesDataTable[[#This Row],[Order Date]])</f>
        <v>2026</v>
      </c>
      <c r="V1189" s="2" t="str">
        <f>"Q"&amp;ROUNDUP(MONTH(SalesDataTable[[#This Row],[Order Date]])/3,0)</f>
        <v>Q2</v>
      </c>
      <c r="W1189" s="3">
        <f>MONTH(SalesDataTable[[#This Row],[Order Date]])</f>
        <v>6</v>
      </c>
      <c r="X1189" s="2" t="str">
        <f>TEXT(SalesDataTable[[#This Row],[Order Date]],"mmm")</f>
        <v>Jun</v>
      </c>
    </row>
    <row r="1190" spans="1:24" ht="15.6">
      <c r="A1190" s="6">
        <v>3586</v>
      </c>
      <c r="B1190" s="7">
        <v>46197</v>
      </c>
      <c r="C1190" s="8">
        <f>YEAR(SalesDataTable[[#This Row],[Order Date]])</f>
        <v>2026</v>
      </c>
      <c r="D1190" s="9" t="str">
        <f>"Q" &amp;ROUNDUP(MONTH(SalesDataTable[[#This Row],[Order Date]]),0)</f>
        <v>Q6</v>
      </c>
      <c r="E1190" s="9">
        <f>MONTH(SalesDataTable[[#This Row],[Order Date]])</f>
        <v>6</v>
      </c>
      <c r="F1190" s="8" t="str">
        <f>TEXT(SalesDataTable[[#This Row],[Order Date]],"mmm")</f>
        <v>Jun</v>
      </c>
      <c r="G1190" s="8" t="s">
        <v>0</v>
      </c>
      <c r="H1190" s="8" t="s">
        <v>50</v>
      </c>
      <c r="I1190" s="8" t="s">
        <v>8</v>
      </c>
      <c r="J1190" s="8" t="s">
        <v>16</v>
      </c>
      <c r="K1190" s="8" t="s">
        <v>23</v>
      </c>
      <c r="L1190" s="8" t="s">
        <v>29</v>
      </c>
      <c r="M1190" s="3">
        <v>6</v>
      </c>
      <c r="N1190" s="10">
        <v>193.13</v>
      </c>
      <c r="O1190" s="11">
        <v>0.15</v>
      </c>
      <c r="P1190" s="10">
        <v>106.49</v>
      </c>
      <c r="Q1190" s="10">
        <f t="shared" si="72"/>
        <v>984.96299999999997</v>
      </c>
      <c r="R1190" s="10">
        <f t="shared" si="73"/>
        <v>638.93999999999994</v>
      </c>
      <c r="S1190" s="10">
        <f t="shared" si="74"/>
        <v>346.02300000000002</v>
      </c>
      <c r="T1190" s="2">
        <f t="shared" si="75"/>
        <v>0.35130558203709178</v>
      </c>
      <c r="U1190" s="3">
        <f>YEAR(SalesDataTable[[#This Row],[Order Date]])</f>
        <v>2026</v>
      </c>
      <c r="V1190" s="2" t="str">
        <f>"Q"&amp;ROUNDUP(MONTH(SalesDataTable[[#This Row],[Order Date]])/3,0)</f>
        <v>Q2</v>
      </c>
      <c r="W1190" s="3">
        <f>MONTH(SalesDataTable[[#This Row],[Order Date]])</f>
        <v>6</v>
      </c>
      <c r="X1190" s="2" t="str">
        <f>TEXT(SalesDataTable[[#This Row],[Order Date]],"mmm")</f>
        <v>Jun</v>
      </c>
    </row>
    <row r="1191" spans="1:24" ht="15.6">
      <c r="A1191" s="6">
        <v>3660</v>
      </c>
      <c r="B1191" s="7">
        <v>46197</v>
      </c>
      <c r="C1191" s="8">
        <f>YEAR(SalesDataTable[[#This Row],[Order Date]])</f>
        <v>2026</v>
      </c>
      <c r="D1191" s="9" t="str">
        <f>"Q" &amp;ROUNDUP(MONTH(SalesDataTable[[#This Row],[Order Date]]),0)</f>
        <v>Q6</v>
      </c>
      <c r="E1191" s="9">
        <f>MONTH(SalesDataTable[[#This Row],[Order Date]])</f>
        <v>6</v>
      </c>
      <c r="F1191" s="8" t="str">
        <f>TEXT(SalesDataTable[[#This Row],[Order Date]],"mmm")</f>
        <v>Jun</v>
      </c>
      <c r="G1191" s="8" t="s">
        <v>11</v>
      </c>
      <c r="H1191" s="8" t="s">
        <v>18</v>
      </c>
      <c r="I1191" s="8" t="s">
        <v>2</v>
      </c>
      <c r="J1191" s="8" t="s">
        <v>13</v>
      </c>
      <c r="K1191" s="8" t="s">
        <v>4</v>
      </c>
      <c r="L1191" s="8" t="s">
        <v>5</v>
      </c>
      <c r="M1191" s="3">
        <v>1</v>
      </c>
      <c r="N1191" s="10">
        <v>82.7</v>
      </c>
      <c r="O1191" s="11">
        <v>0.05</v>
      </c>
      <c r="P1191" s="10">
        <v>42.16</v>
      </c>
      <c r="Q1191" s="10">
        <f t="shared" si="72"/>
        <v>78.564999999999998</v>
      </c>
      <c r="R1191" s="10">
        <f t="shared" si="73"/>
        <v>42.16</v>
      </c>
      <c r="S1191" s="10">
        <f t="shared" si="74"/>
        <v>36.405000000000001</v>
      </c>
      <c r="T1191" s="2">
        <f t="shared" si="75"/>
        <v>0.46337427607713361</v>
      </c>
      <c r="U1191" s="3">
        <f>YEAR(SalesDataTable[[#This Row],[Order Date]])</f>
        <v>2026</v>
      </c>
      <c r="V1191" s="2" t="str">
        <f>"Q"&amp;ROUNDUP(MONTH(SalesDataTable[[#This Row],[Order Date]])/3,0)</f>
        <v>Q2</v>
      </c>
      <c r="W1191" s="3">
        <f>MONTH(SalesDataTable[[#This Row],[Order Date]])</f>
        <v>6</v>
      </c>
      <c r="X1191" s="2" t="str">
        <f>TEXT(SalesDataTable[[#This Row],[Order Date]],"mmm")</f>
        <v>Jun</v>
      </c>
    </row>
    <row r="1192" spans="1:24" ht="15.6">
      <c r="A1192" s="6">
        <v>4307</v>
      </c>
      <c r="B1192" s="7">
        <v>46197</v>
      </c>
      <c r="C1192" s="8">
        <f>YEAR(SalesDataTable[[#This Row],[Order Date]])</f>
        <v>2026</v>
      </c>
      <c r="D1192" s="9" t="str">
        <f>"Q" &amp;ROUNDUP(MONTH(SalesDataTable[[#This Row],[Order Date]]),0)</f>
        <v>Q6</v>
      </c>
      <c r="E1192" s="9">
        <f>MONTH(SalesDataTable[[#This Row],[Order Date]])</f>
        <v>6</v>
      </c>
      <c r="F1192" s="8" t="str">
        <f>TEXT(SalesDataTable[[#This Row],[Order Date]],"mmm")</f>
        <v>Jun</v>
      </c>
      <c r="G1192" s="8" t="s">
        <v>20</v>
      </c>
      <c r="H1192" s="8" t="s">
        <v>33</v>
      </c>
      <c r="I1192" s="8" t="s">
        <v>2</v>
      </c>
      <c r="J1192" s="8" t="s">
        <v>16</v>
      </c>
      <c r="K1192" s="8" t="s">
        <v>4</v>
      </c>
      <c r="L1192" s="8" t="s">
        <v>26</v>
      </c>
      <c r="M1192" s="3">
        <v>1</v>
      </c>
      <c r="N1192" s="10">
        <v>40.33</v>
      </c>
      <c r="O1192" s="11">
        <v>0</v>
      </c>
      <c r="P1192" s="10">
        <v>16.48</v>
      </c>
      <c r="Q1192" s="10">
        <f t="shared" si="72"/>
        <v>40.33</v>
      </c>
      <c r="R1192" s="10">
        <f t="shared" si="73"/>
        <v>16.48</v>
      </c>
      <c r="S1192" s="10">
        <f t="shared" si="74"/>
        <v>23.849999999999998</v>
      </c>
      <c r="T1192" s="2">
        <f t="shared" si="75"/>
        <v>0.59137118770146291</v>
      </c>
      <c r="U1192" s="3">
        <f>YEAR(SalesDataTable[[#This Row],[Order Date]])</f>
        <v>2026</v>
      </c>
      <c r="V1192" s="2" t="str">
        <f>"Q"&amp;ROUNDUP(MONTH(SalesDataTable[[#This Row],[Order Date]])/3,0)</f>
        <v>Q2</v>
      </c>
      <c r="W1192" s="3">
        <f>MONTH(SalesDataTable[[#This Row],[Order Date]])</f>
        <v>6</v>
      </c>
      <c r="X1192" s="2" t="str">
        <f>TEXT(SalesDataTable[[#This Row],[Order Date]],"mmm")</f>
        <v>Jun</v>
      </c>
    </row>
    <row r="1193" spans="1:24" ht="15.6">
      <c r="A1193" s="6">
        <v>5133</v>
      </c>
      <c r="B1193" s="7">
        <v>46197</v>
      </c>
      <c r="C1193" s="8">
        <f>YEAR(SalesDataTable[[#This Row],[Order Date]])</f>
        <v>2026</v>
      </c>
      <c r="D1193" s="9" t="str">
        <f>"Q" &amp;ROUNDUP(MONTH(SalesDataTable[[#This Row],[Order Date]]),0)</f>
        <v>Q6</v>
      </c>
      <c r="E1193" s="9">
        <f>MONTH(SalesDataTable[[#This Row],[Order Date]])</f>
        <v>6</v>
      </c>
      <c r="F1193" s="8" t="str">
        <f>TEXT(SalesDataTable[[#This Row],[Order Date]],"mmm")</f>
        <v>Jun</v>
      </c>
      <c r="G1193" s="8" t="s">
        <v>0</v>
      </c>
      <c r="H1193" s="8" t="s">
        <v>1</v>
      </c>
      <c r="I1193" s="8" t="s">
        <v>2</v>
      </c>
      <c r="J1193" s="8" t="s">
        <v>16</v>
      </c>
      <c r="K1193" s="8" t="s">
        <v>23</v>
      </c>
      <c r="L1193" s="8" t="s">
        <v>40</v>
      </c>
      <c r="M1193" s="3">
        <v>1</v>
      </c>
      <c r="N1193" s="10">
        <v>81.99</v>
      </c>
      <c r="O1193" s="11">
        <v>0.15</v>
      </c>
      <c r="P1193" s="10">
        <v>40.29</v>
      </c>
      <c r="Q1193" s="10">
        <f t="shared" si="72"/>
        <v>69.691499999999991</v>
      </c>
      <c r="R1193" s="10">
        <f t="shared" si="73"/>
        <v>40.29</v>
      </c>
      <c r="S1193" s="10">
        <f t="shared" si="74"/>
        <v>29.401499999999992</v>
      </c>
      <c r="T1193" s="2">
        <f t="shared" si="75"/>
        <v>0.4218807171606293</v>
      </c>
      <c r="U1193" s="3">
        <f>YEAR(SalesDataTable[[#This Row],[Order Date]])</f>
        <v>2026</v>
      </c>
      <c r="V1193" s="2" t="str">
        <f>"Q"&amp;ROUNDUP(MONTH(SalesDataTable[[#This Row],[Order Date]])/3,0)</f>
        <v>Q2</v>
      </c>
      <c r="W1193" s="3">
        <f>MONTH(SalesDataTable[[#This Row],[Order Date]])</f>
        <v>6</v>
      </c>
      <c r="X1193" s="2" t="str">
        <f>TEXT(SalesDataTable[[#This Row],[Order Date]],"mmm")</f>
        <v>Jun</v>
      </c>
    </row>
    <row r="1194" spans="1:24" ht="15.6">
      <c r="A1194" s="6">
        <v>472</v>
      </c>
      <c r="B1194" s="7">
        <v>46198</v>
      </c>
      <c r="C1194" s="8">
        <f>YEAR(SalesDataTable[[#This Row],[Order Date]])</f>
        <v>2026</v>
      </c>
      <c r="D1194" s="9" t="str">
        <f>"Q" &amp;ROUNDUP(MONTH(SalesDataTable[[#This Row],[Order Date]]),0)</f>
        <v>Q6</v>
      </c>
      <c r="E1194" s="9">
        <f>MONTH(SalesDataTable[[#This Row],[Order Date]])</f>
        <v>6</v>
      </c>
      <c r="F1194" s="8" t="str">
        <f>TEXT(SalesDataTable[[#This Row],[Order Date]],"mmm")</f>
        <v>Jun</v>
      </c>
      <c r="G1194" s="8" t="s">
        <v>6</v>
      </c>
      <c r="H1194" s="8" t="s">
        <v>27</v>
      </c>
      <c r="I1194" s="8" t="s">
        <v>19</v>
      </c>
      <c r="J1194" s="8" t="s">
        <v>16</v>
      </c>
      <c r="K1194" s="8" t="s">
        <v>14</v>
      </c>
      <c r="L1194" s="8" t="s">
        <v>32</v>
      </c>
      <c r="M1194" s="3">
        <v>3</v>
      </c>
      <c r="N1194" s="10">
        <v>46.29</v>
      </c>
      <c r="O1194" s="11">
        <v>0</v>
      </c>
      <c r="P1194" s="10">
        <v>18.309999999999999</v>
      </c>
      <c r="Q1194" s="10">
        <f t="shared" si="72"/>
        <v>138.87</v>
      </c>
      <c r="R1194" s="10">
        <f t="shared" si="73"/>
        <v>54.929999999999993</v>
      </c>
      <c r="S1194" s="10">
        <f t="shared" si="74"/>
        <v>83.940000000000012</v>
      </c>
      <c r="T1194" s="2">
        <f t="shared" si="75"/>
        <v>0.60445020522791104</v>
      </c>
      <c r="U1194" s="3">
        <f>YEAR(SalesDataTable[[#This Row],[Order Date]])</f>
        <v>2026</v>
      </c>
      <c r="V1194" s="2" t="str">
        <f>"Q"&amp;ROUNDUP(MONTH(SalesDataTable[[#This Row],[Order Date]])/3,0)</f>
        <v>Q2</v>
      </c>
      <c r="W1194" s="3">
        <f>MONTH(SalesDataTable[[#This Row],[Order Date]])</f>
        <v>6</v>
      </c>
      <c r="X1194" s="2" t="str">
        <f>TEXT(SalesDataTable[[#This Row],[Order Date]],"mmm")</f>
        <v>Jun</v>
      </c>
    </row>
    <row r="1195" spans="1:24" ht="15.6">
      <c r="A1195" s="6">
        <v>689</v>
      </c>
      <c r="B1195" s="7">
        <v>46198</v>
      </c>
      <c r="C1195" s="8">
        <f>YEAR(SalesDataTable[[#This Row],[Order Date]])</f>
        <v>2026</v>
      </c>
      <c r="D1195" s="9" t="str">
        <f>"Q" &amp;ROUNDUP(MONTH(SalesDataTable[[#This Row],[Order Date]]),0)</f>
        <v>Q6</v>
      </c>
      <c r="E1195" s="9">
        <f>MONTH(SalesDataTable[[#This Row],[Order Date]])</f>
        <v>6</v>
      </c>
      <c r="F1195" s="8" t="str">
        <f>TEXT(SalesDataTable[[#This Row],[Order Date]],"mmm")</f>
        <v>Jun</v>
      </c>
      <c r="G1195" s="8" t="s">
        <v>20</v>
      </c>
      <c r="H1195" s="8" t="s">
        <v>31</v>
      </c>
      <c r="I1195" s="8" t="s">
        <v>2</v>
      </c>
      <c r="J1195" s="8" t="s">
        <v>13</v>
      </c>
      <c r="K1195" s="8" t="s">
        <v>4</v>
      </c>
      <c r="L1195" s="8" t="s">
        <v>26</v>
      </c>
      <c r="M1195" s="3">
        <v>1</v>
      </c>
      <c r="N1195" s="10">
        <v>39.729999999999997</v>
      </c>
      <c r="O1195" s="11">
        <v>0</v>
      </c>
      <c r="P1195" s="10">
        <v>16.55</v>
      </c>
      <c r="Q1195" s="10">
        <f t="shared" si="72"/>
        <v>39.729999999999997</v>
      </c>
      <c r="R1195" s="10">
        <f t="shared" si="73"/>
        <v>16.55</v>
      </c>
      <c r="S1195" s="10">
        <f t="shared" si="74"/>
        <v>23.179999999999996</v>
      </c>
      <c r="T1195" s="2">
        <f t="shared" si="75"/>
        <v>0.58343820790334755</v>
      </c>
      <c r="U1195" s="3">
        <f>YEAR(SalesDataTable[[#This Row],[Order Date]])</f>
        <v>2026</v>
      </c>
      <c r="V1195" s="2" t="str">
        <f>"Q"&amp;ROUNDUP(MONTH(SalesDataTable[[#This Row],[Order Date]])/3,0)</f>
        <v>Q2</v>
      </c>
      <c r="W1195" s="3">
        <f>MONTH(SalesDataTable[[#This Row],[Order Date]])</f>
        <v>6</v>
      </c>
      <c r="X1195" s="2" t="str">
        <f>TEXT(SalesDataTable[[#This Row],[Order Date]],"mmm")</f>
        <v>Jun</v>
      </c>
    </row>
    <row r="1196" spans="1:24" ht="15.6">
      <c r="A1196" s="6">
        <v>864</v>
      </c>
      <c r="B1196" s="7">
        <v>46198</v>
      </c>
      <c r="C1196" s="8">
        <f>YEAR(SalesDataTable[[#This Row],[Order Date]])</f>
        <v>2026</v>
      </c>
      <c r="D1196" s="9" t="str">
        <f>"Q" &amp;ROUNDUP(MONTH(SalesDataTable[[#This Row],[Order Date]]),0)</f>
        <v>Q6</v>
      </c>
      <c r="E1196" s="9">
        <f>MONTH(SalesDataTable[[#This Row],[Order Date]])</f>
        <v>6</v>
      </c>
      <c r="F1196" s="8" t="str">
        <f>TEXT(SalesDataTable[[#This Row],[Order Date]],"mmm")</f>
        <v>Jun</v>
      </c>
      <c r="G1196" s="8" t="s">
        <v>20</v>
      </c>
      <c r="H1196" s="8" t="s">
        <v>33</v>
      </c>
      <c r="I1196" s="8" t="s">
        <v>2</v>
      </c>
      <c r="J1196" s="8" t="s">
        <v>13</v>
      </c>
      <c r="K1196" s="8" t="s">
        <v>14</v>
      </c>
      <c r="L1196" s="8" t="s">
        <v>44</v>
      </c>
      <c r="M1196" s="3">
        <v>4</v>
      </c>
      <c r="N1196" s="10">
        <v>131.02000000000001</v>
      </c>
      <c r="O1196" s="11">
        <v>0.05</v>
      </c>
      <c r="P1196" s="10">
        <v>67.42</v>
      </c>
      <c r="Q1196" s="10">
        <f t="shared" si="72"/>
        <v>497.87600000000003</v>
      </c>
      <c r="R1196" s="10">
        <f t="shared" si="73"/>
        <v>269.68</v>
      </c>
      <c r="S1196" s="10">
        <f t="shared" si="74"/>
        <v>228.19600000000003</v>
      </c>
      <c r="T1196" s="2">
        <f t="shared" si="75"/>
        <v>0.45833902417469413</v>
      </c>
      <c r="U1196" s="3">
        <f>YEAR(SalesDataTable[[#This Row],[Order Date]])</f>
        <v>2026</v>
      </c>
      <c r="V1196" s="2" t="str">
        <f>"Q"&amp;ROUNDUP(MONTH(SalesDataTable[[#This Row],[Order Date]])/3,0)</f>
        <v>Q2</v>
      </c>
      <c r="W1196" s="3">
        <f>MONTH(SalesDataTable[[#This Row],[Order Date]])</f>
        <v>6</v>
      </c>
      <c r="X1196" s="2" t="str">
        <f>TEXT(SalesDataTable[[#This Row],[Order Date]],"mmm")</f>
        <v>Jun</v>
      </c>
    </row>
    <row r="1197" spans="1:24" ht="15.6">
      <c r="A1197" s="6">
        <v>1163</v>
      </c>
      <c r="B1197" s="7">
        <v>46198</v>
      </c>
      <c r="C1197" s="8">
        <f>YEAR(SalesDataTable[[#This Row],[Order Date]])</f>
        <v>2026</v>
      </c>
      <c r="D1197" s="9" t="str">
        <f>"Q" &amp;ROUNDUP(MONTH(SalesDataTable[[#This Row],[Order Date]]),0)</f>
        <v>Q6</v>
      </c>
      <c r="E1197" s="9">
        <f>MONTH(SalesDataTable[[#This Row],[Order Date]])</f>
        <v>6</v>
      </c>
      <c r="F1197" s="8" t="str">
        <f>TEXT(SalesDataTable[[#This Row],[Order Date]],"mmm")</f>
        <v>Jun</v>
      </c>
      <c r="G1197" s="8" t="s">
        <v>6</v>
      </c>
      <c r="H1197" s="8" t="s">
        <v>43</v>
      </c>
      <c r="I1197" s="8" t="s">
        <v>2</v>
      </c>
      <c r="J1197" s="8" t="s">
        <v>13</v>
      </c>
      <c r="K1197" s="8" t="s">
        <v>14</v>
      </c>
      <c r="L1197" s="8" t="s">
        <v>32</v>
      </c>
      <c r="M1197" s="3">
        <v>2</v>
      </c>
      <c r="N1197" s="10">
        <v>46.69</v>
      </c>
      <c r="O1197" s="11">
        <v>0.05</v>
      </c>
      <c r="P1197" s="10">
        <v>18.23</v>
      </c>
      <c r="Q1197" s="10">
        <f t="shared" si="72"/>
        <v>88.710999999999999</v>
      </c>
      <c r="R1197" s="10">
        <f t="shared" si="73"/>
        <v>36.46</v>
      </c>
      <c r="S1197" s="10">
        <f t="shared" si="74"/>
        <v>52.250999999999998</v>
      </c>
      <c r="T1197" s="2">
        <f t="shared" si="75"/>
        <v>0.58900249123558523</v>
      </c>
      <c r="U1197" s="3">
        <f>YEAR(SalesDataTable[[#This Row],[Order Date]])</f>
        <v>2026</v>
      </c>
      <c r="V1197" s="2" t="str">
        <f>"Q"&amp;ROUNDUP(MONTH(SalesDataTable[[#This Row],[Order Date]])/3,0)</f>
        <v>Q2</v>
      </c>
      <c r="W1197" s="3">
        <f>MONTH(SalesDataTable[[#This Row],[Order Date]])</f>
        <v>6</v>
      </c>
      <c r="X1197" s="2" t="str">
        <f>TEXT(SalesDataTable[[#This Row],[Order Date]],"mmm")</f>
        <v>Jun</v>
      </c>
    </row>
    <row r="1198" spans="1:24" ht="15.6">
      <c r="A1198" s="6">
        <v>1323</v>
      </c>
      <c r="B1198" s="7">
        <v>46198</v>
      </c>
      <c r="C1198" s="8">
        <f>YEAR(SalesDataTable[[#This Row],[Order Date]])</f>
        <v>2026</v>
      </c>
      <c r="D1198" s="9" t="str">
        <f>"Q" &amp;ROUNDUP(MONTH(SalesDataTable[[#This Row],[Order Date]]),0)</f>
        <v>Q6</v>
      </c>
      <c r="E1198" s="9">
        <f>MONTH(SalesDataTable[[#This Row],[Order Date]])</f>
        <v>6</v>
      </c>
      <c r="F1198" s="8" t="str">
        <f>TEXT(SalesDataTable[[#This Row],[Order Date]],"mmm")</f>
        <v>Jun</v>
      </c>
      <c r="G1198" s="8" t="s">
        <v>6</v>
      </c>
      <c r="H1198" s="8" t="s">
        <v>43</v>
      </c>
      <c r="I1198" s="8" t="s">
        <v>2</v>
      </c>
      <c r="J1198" s="8" t="s">
        <v>3</v>
      </c>
      <c r="K1198" s="8" t="s">
        <v>34</v>
      </c>
      <c r="L1198" s="8" t="s">
        <v>35</v>
      </c>
      <c r="M1198" s="3">
        <v>2</v>
      </c>
      <c r="N1198" s="10">
        <v>39.57</v>
      </c>
      <c r="O1198" s="11">
        <v>0.1</v>
      </c>
      <c r="P1198" s="10">
        <v>14.64</v>
      </c>
      <c r="Q1198" s="10">
        <f t="shared" si="72"/>
        <v>71.225999999999999</v>
      </c>
      <c r="R1198" s="10">
        <f t="shared" si="73"/>
        <v>29.28</v>
      </c>
      <c r="S1198" s="10">
        <f t="shared" si="74"/>
        <v>41.945999999999998</v>
      </c>
      <c r="T1198" s="2">
        <f t="shared" si="75"/>
        <v>0.58891416055934631</v>
      </c>
      <c r="U1198" s="3">
        <f>YEAR(SalesDataTable[[#This Row],[Order Date]])</f>
        <v>2026</v>
      </c>
      <c r="V1198" s="2" t="str">
        <f>"Q"&amp;ROUNDUP(MONTH(SalesDataTable[[#This Row],[Order Date]])/3,0)</f>
        <v>Q2</v>
      </c>
      <c r="W1198" s="3">
        <f>MONTH(SalesDataTable[[#This Row],[Order Date]])</f>
        <v>6</v>
      </c>
      <c r="X1198" s="2" t="str">
        <f>TEXT(SalesDataTable[[#This Row],[Order Date]],"mmm")</f>
        <v>Jun</v>
      </c>
    </row>
    <row r="1199" spans="1:24" ht="15.6">
      <c r="A1199" s="6">
        <v>2098</v>
      </c>
      <c r="B1199" s="7">
        <v>46198</v>
      </c>
      <c r="C1199" s="8">
        <f>YEAR(SalesDataTable[[#This Row],[Order Date]])</f>
        <v>2026</v>
      </c>
      <c r="D1199" s="9" t="str">
        <f>"Q" &amp;ROUNDUP(MONTH(SalesDataTable[[#This Row],[Order Date]]),0)</f>
        <v>Q6</v>
      </c>
      <c r="E1199" s="9">
        <f>MONTH(SalesDataTable[[#This Row],[Order Date]])</f>
        <v>6</v>
      </c>
      <c r="F1199" s="8" t="str">
        <f>TEXT(SalesDataTable[[#This Row],[Order Date]],"mmm")</f>
        <v>Jun</v>
      </c>
      <c r="G1199" s="8" t="s">
        <v>11</v>
      </c>
      <c r="H1199" s="8" t="s">
        <v>12</v>
      </c>
      <c r="I1199" s="8" t="s">
        <v>2</v>
      </c>
      <c r="J1199" s="8" t="s">
        <v>3</v>
      </c>
      <c r="K1199" s="8" t="s">
        <v>9</v>
      </c>
      <c r="L1199" s="8" t="s">
        <v>17</v>
      </c>
      <c r="M1199" s="3">
        <v>1</v>
      </c>
      <c r="N1199" s="10">
        <v>146.46</v>
      </c>
      <c r="O1199" s="11">
        <v>0.15</v>
      </c>
      <c r="P1199" s="10">
        <v>80.760000000000005</v>
      </c>
      <c r="Q1199" s="10">
        <f t="shared" si="72"/>
        <v>124.491</v>
      </c>
      <c r="R1199" s="10">
        <f t="shared" si="73"/>
        <v>80.760000000000005</v>
      </c>
      <c r="S1199" s="10">
        <f t="shared" si="74"/>
        <v>43.730999999999995</v>
      </c>
      <c r="T1199" s="2">
        <f t="shared" si="75"/>
        <v>0.35127840566787955</v>
      </c>
      <c r="U1199" s="3">
        <f>YEAR(SalesDataTable[[#This Row],[Order Date]])</f>
        <v>2026</v>
      </c>
      <c r="V1199" s="2" t="str">
        <f>"Q"&amp;ROUNDUP(MONTH(SalesDataTable[[#This Row],[Order Date]])/3,0)</f>
        <v>Q2</v>
      </c>
      <c r="W1199" s="3">
        <f>MONTH(SalesDataTable[[#This Row],[Order Date]])</f>
        <v>6</v>
      </c>
      <c r="X1199" s="2" t="str">
        <f>TEXT(SalesDataTable[[#This Row],[Order Date]],"mmm")</f>
        <v>Jun</v>
      </c>
    </row>
    <row r="1200" spans="1:24" ht="15.6">
      <c r="A1200" s="6">
        <v>2190</v>
      </c>
      <c r="B1200" s="7">
        <v>46198</v>
      </c>
      <c r="C1200" s="8">
        <f>YEAR(SalesDataTable[[#This Row],[Order Date]])</f>
        <v>2026</v>
      </c>
      <c r="D1200" s="9" t="str">
        <f>"Q" &amp;ROUNDUP(MONTH(SalesDataTable[[#This Row],[Order Date]]),0)</f>
        <v>Q6</v>
      </c>
      <c r="E1200" s="9">
        <f>MONTH(SalesDataTable[[#This Row],[Order Date]])</f>
        <v>6</v>
      </c>
      <c r="F1200" s="8" t="str">
        <f>TEXT(SalesDataTable[[#This Row],[Order Date]],"mmm")</f>
        <v>Jun</v>
      </c>
      <c r="G1200" s="8" t="s">
        <v>6</v>
      </c>
      <c r="H1200" s="8" t="s">
        <v>27</v>
      </c>
      <c r="I1200" s="8" t="s">
        <v>19</v>
      </c>
      <c r="J1200" s="8" t="s">
        <v>16</v>
      </c>
      <c r="K1200" s="8" t="s">
        <v>4</v>
      </c>
      <c r="L1200" s="8" t="s">
        <v>22</v>
      </c>
      <c r="M1200" s="3">
        <v>5</v>
      </c>
      <c r="N1200" s="10">
        <v>50.78</v>
      </c>
      <c r="O1200" s="11">
        <v>0</v>
      </c>
      <c r="P1200" s="10">
        <v>22.68</v>
      </c>
      <c r="Q1200" s="10">
        <f t="shared" si="72"/>
        <v>253.9</v>
      </c>
      <c r="R1200" s="10">
        <f t="shared" si="73"/>
        <v>113.4</v>
      </c>
      <c r="S1200" s="10">
        <f t="shared" si="74"/>
        <v>140.5</v>
      </c>
      <c r="T1200" s="2">
        <f t="shared" si="75"/>
        <v>0.55336746750689247</v>
      </c>
      <c r="U1200" s="3">
        <f>YEAR(SalesDataTable[[#This Row],[Order Date]])</f>
        <v>2026</v>
      </c>
      <c r="V1200" s="2" t="str">
        <f>"Q"&amp;ROUNDUP(MONTH(SalesDataTable[[#This Row],[Order Date]])/3,0)</f>
        <v>Q2</v>
      </c>
      <c r="W1200" s="3">
        <f>MONTH(SalesDataTable[[#This Row],[Order Date]])</f>
        <v>6</v>
      </c>
      <c r="X1200" s="2" t="str">
        <f>TEXT(SalesDataTable[[#This Row],[Order Date]],"mmm")</f>
        <v>Jun</v>
      </c>
    </row>
    <row r="1201" spans="1:24" ht="15.6">
      <c r="A1201" s="6">
        <v>2664</v>
      </c>
      <c r="B1201" s="7">
        <v>46198</v>
      </c>
      <c r="C1201" s="8">
        <f>YEAR(SalesDataTable[[#This Row],[Order Date]])</f>
        <v>2026</v>
      </c>
      <c r="D1201" s="9" t="str">
        <f>"Q" &amp;ROUNDUP(MONTH(SalesDataTable[[#This Row],[Order Date]]),0)</f>
        <v>Q6</v>
      </c>
      <c r="E1201" s="9">
        <f>MONTH(SalesDataTable[[#This Row],[Order Date]])</f>
        <v>6</v>
      </c>
      <c r="F1201" s="8" t="str">
        <f>TEXT(SalesDataTable[[#This Row],[Order Date]],"mmm")</f>
        <v>Jun</v>
      </c>
      <c r="G1201" s="8" t="s">
        <v>11</v>
      </c>
      <c r="H1201" s="8" t="s">
        <v>39</v>
      </c>
      <c r="I1201" s="8" t="s">
        <v>28</v>
      </c>
      <c r="J1201" s="8" t="s">
        <v>3</v>
      </c>
      <c r="K1201" s="8" t="s">
        <v>14</v>
      </c>
      <c r="L1201" s="8" t="s">
        <v>32</v>
      </c>
      <c r="M1201" s="3">
        <v>3</v>
      </c>
      <c r="N1201" s="10">
        <v>47.61</v>
      </c>
      <c r="O1201" s="11">
        <v>0</v>
      </c>
      <c r="P1201" s="10">
        <v>18.21</v>
      </c>
      <c r="Q1201" s="10">
        <f t="shared" si="72"/>
        <v>142.82999999999998</v>
      </c>
      <c r="R1201" s="10">
        <f t="shared" si="73"/>
        <v>54.63</v>
      </c>
      <c r="S1201" s="10">
        <f t="shared" si="74"/>
        <v>88.199999999999989</v>
      </c>
      <c r="T1201" s="2">
        <f t="shared" si="75"/>
        <v>0.61751732829237549</v>
      </c>
      <c r="U1201" s="3">
        <f>YEAR(SalesDataTable[[#This Row],[Order Date]])</f>
        <v>2026</v>
      </c>
      <c r="V1201" s="2" t="str">
        <f>"Q"&amp;ROUNDUP(MONTH(SalesDataTable[[#This Row],[Order Date]])/3,0)</f>
        <v>Q2</v>
      </c>
      <c r="W1201" s="3">
        <f>MONTH(SalesDataTable[[#This Row],[Order Date]])</f>
        <v>6</v>
      </c>
      <c r="X1201" s="2" t="str">
        <f>TEXT(SalesDataTable[[#This Row],[Order Date]],"mmm")</f>
        <v>Jun</v>
      </c>
    </row>
    <row r="1202" spans="1:24" ht="15.6">
      <c r="A1202" s="6">
        <v>2992</v>
      </c>
      <c r="B1202" s="7">
        <v>46198</v>
      </c>
      <c r="C1202" s="8">
        <f>YEAR(SalesDataTable[[#This Row],[Order Date]])</f>
        <v>2026</v>
      </c>
      <c r="D1202" s="9" t="str">
        <f>"Q" &amp;ROUNDUP(MONTH(SalesDataTable[[#This Row],[Order Date]]),0)</f>
        <v>Q6</v>
      </c>
      <c r="E1202" s="9">
        <f>MONTH(SalesDataTable[[#This Row],[Order Date]])</f>
        <v>6</v>
      </c>
      <c r="F1202" s="8" t="str">
        <f>TEXT(SalesDataTable[[#This Row],[Order Date]],"mmm")</f>
        <v>Jun</v>
      </c>
      <c r="G1202" s="8" t="s">
        <v>11</v>
      </c>
      <c r="H1202" s="8" t="s">
        <v>52</v>
      </c>
      <c r="I1202" s="8" t="s">
        <v>2</v>
      </c>
      <c r="J1202" s="8" t="s">
        <v>13</v>
      </c>
      <c r="K1202" s="8" t="s">
        <v>4</v>
      </c>
      <c r="L1202" s="8" t="s">
        <v>22</v>
      </c>
      <c r="M1202" s="3">
        <v>1</v>
      </c>
      <c r="N1202" s="10">
        <v>50.75</v>
      </c>
      <c r="O1202" s="11">
        <v>0.1</v>
      </c>
      <c r="P1202" s="10">
        <v>22.94</v>
      </c>
      <c r="Q1202" s="10">
        <f t="shared" si="72"/>
        <v>45.675000000000004</v>
      </c>
      <c r="R1202" s="10">
        <f t="shared" si="73"/>
        <v>22.94</v>
      </c>
      <c r="S1202" s="10">
        <f t="shared" si="74"/>
        <v>22.735000000000003</v>
      </c>
      <c r="T1202" s="2">
        <f t="shared" si="75"/>
        <v>0.49775588396278053</v>
      </c>
      <c r="U1202" s="3">
        <f>YEAR(SalesDataTable[[#This Row],[Order Date]])</f>
        <v>2026</v>
      </c>
      <c r="V1202" s="2" t="str">
        <f>"Q"&amp;ROUNDUP(MONTH(SalesDataTable[[#This Row],[Order Date]])/3,0)</f>
        <v>Q2</v>
      </c>
      <c r="W1202" s="3">
        <f>MONTH(SalesDataTable[[#This Row],[Order Date]])</f>
        <v>6</v>
      </c>
      <c r="X1202" s="2" t="str">
        <f>TEXT(SalesDataTable[[#This Row],[Order Date]],"mmm")</f>
        <v>Jun</v>
      </c>
    </row>
    <row r="1203" spans="1:24" ht="15.6">
      <c r="A1203" s="6">
        <v>3120</v>
      </c>
      <c r="B1203" s="7">
        <v>46198</v>
      </c>
      <c r="C1203" s="8">
        <f>YEAR(SalesDataTable[[#This Row],[Order Date]])</f>
        <v>2026</v>
      </c>
      <c r="D1203" s="9" t="str">
        <f>"Q" &amp;ROUNDUP(MONTH(SalesDataTable[[#This Row],[Order Date]]),0)</f>
        <v>Q6</v>
      </c>
      <c r="E1203" s="9">
        <f>MONTH(SalesDataTable[[#This Row],[Order Date]])</f>
        <v>6</v>
      </c>
      <c r="F1203" s="8" t="str">
        <f>TEXT(SalesDataTable[[#This Row],[Order Date]],"mmm")</f>
        <v>Jun</v>
      </c>
      <c r="G1203" s="8" t="s">
        <v>11</v>
      </c>
      <c r="H1203" s="8" t="s">
        <v>25</v>
      </c>
      <c r="I1203" s="8" t="s">
        <v>28</v>
      </c>
      <c r="J1203" s="8" t="s">
        <v>3</v>
      </c>
      <c r="K1203" s="8" t="s">
        <v>34</v>
      </c>
      <c r="L1203" s="8" t="s">
        <v>45</v>
      </c>
      <c r="M1203" s="3">
        <v>1</v>
      </c>
      <c r="N1203" s="10">
        <v>50.33</v>
      </c>
      <c r="O1203" s="11">
        <v>0</v>
      </c>
      <c r="P1203" s="10">
        <v>21.66</v>
      </c>
      <c r="Q1203" s="10">
        <f t="shared" si="72"/>
        <v>50.33</v>
      </c>
      <c r="R1203" s="10">
        <f t="shared" si="73"/>
        <v>21.66</v>
      </c>
      <c r="S1203" s="10">
        <f t="shared" si="74"/>
        <v>28.669999999999998</v>
      </c>
      <c r="T1203" s="2">
        <f t="shared" si="75"/>
        <v>0.56964037353467112</v>
      </c>
      <c r="U1203" s="3">
        <f>YEAR(SalesDataTable[[#This Row],[Order Date]])</f>
        <v>2026</v>
      </c>
      <c r="V1203" s="2" t="str">
        <f>"Q"&amp;ROUNDUP(MONTH(SalesDataTable[[#This Row],[Order Date]])/3,0)</f>
        <v>Q2</v>
      </c>
      <c r="W1203" s="3">
        <f>MONTH(SalesDataTable[[#This Row],[Order Date]])</f>
        <v>6</v>
      </c>
      <c r="X1203" s="2" t="str">
        <f>TEXT(SalesDataTable[[#This Row],[Order Date]],"mmm")</f>
        <v>Jun</v>
      </c>
    </row>
    <row r="1204" spans="1:24" ht="15.6">
      <c r="A1204" s="6">
        <v>189</v>
      </c>
      <c r="B1204" s="7">
        <v>46199</v>
      </c>
      <c r="C1204" s="8">
        <f>YEAR(SalesDataTable[[#This Row],[Order Date]])</f>
        <v>2026</v>
      </c>
      <c r="D1204" s="9" t="str">
        <f>"Q" &amp;ROUNDUP(MONTH(SalesDataTable[[#This Row],[Order Date]]),0)</f>
        <v>Q6</v>
      </c>
      <c r="E1204" s="9">
        <f>MONTH(SalesDataTable[[#This Row],[Order Date]])</f>
        <v>6</v>
      </c>
      <c r="F1204" s="8" t="str">
        <f>TEXT(SalesDataTable[[#This Row],[Order Date]],"mmm")</f>
        <v>Jun</v>
      </c>
      <c r="G1204" s="8" t="s">
        <v>11</v>
      </c>
      <c r="H1204" s="8" t="s">
        <v>39</v>
      </c>
      <c r="I1204" s="8" t="s">
        <v>2</v>
      </c>
      <c r="J1204" s="8" t="s">
        <v>16</v>
      </c>
      <c r="K1204" s="8" t="s">
        <v>14</v>
      </c>
      <c r="L1204" s="8" t="s">
        <v>32</v>
      </c>
      <c r="M1204" s="3">
        <v>1</v>
      </c>
      <c r="N1204" s="10">
        <v>47.5</v>
      </c>
      <c r="O1204" s="11">
        <v>0.1</v>
      </c>
      <c r="P1204" s="10">
        <v>18.8</v>
      </c>
      <c r="Q1204" s="10">
        <f t="shared" si="72"/>
        <v>42.75</v>
      </c>
      <c r="R1204" s="10">
        <f t="shared" si="73"/>
        <v>18.8</v>
      </c>
      <c r="S1204" s="10">
        <f t="shared" si="74"/>
        <v>23.95</v>
      </c>
      <c r="T1204" s="2">
        <f t="shared" si="75"/>
        <v>0.56023391812865497</v>
      </c>
      <c r="U1204" s="3">
        <f>YEAR(SalesDataTable[[#This Row],[Order Date]])</f>
        <v>2026</v>
      </c>
      <c r="V1204" s="2" t="str">
        <f>"Q"&amp;ROUNDUP(MONTH(SalesDataTable[[#This Row],[Order Date]])/3,0)</f>
        <v>Q2</v>
      </c>
      <c r="W1204" s="3">
        <f>MONTH(SalesDataTable[[#This Row],[Order Date]])</f>
        <v>6</v>
      </c>
      <c r="X1204" s="2" t="str">
        <f>TEXT(SalesDataTable[[#This Row],[Order Date]],"mmm")</f>
        <v>Jun</v>
      </c>
    </row>
    <row r="1205" spans="1:24" ht="15.6">
      <c r="A1205" s="6">
        <v>927</v>
      </c>
      <c r="B1205" s="7">
        <v>46199</v>
      </c>
      <c r="C1205" s="8">
        <f>YEAR(SalesDataTable[[#This Row],[Order Date]])</f>
        <v>2026</v>
      </c>
      <c r="D1205" s="9" t="str">
        <f>"Q" &amp;ROUNDUP(MONTH(SalesDataTable[[#This Row],[Order Date]]),0)</f>
        <v>Q6</v>
      </c>
      <c r="E1205" s="9">
        <f>MONTH(SalesDataTable[[#This Row],[Order Date]])</f>
        <v>6</v>
      </c>
      <c r="F1205" s="8" t="str">
        <f>TEXT(SalesDataTable[[#This Row],[Order Date]],"mmm")</f>
        <v>Jun</v>
      </c>
      <c r="G1205" s="8" t="s">
        <v>11</v>
      </c>
      <c r="H1205" s="8" t="s">
        <v>39</v>
      </c>
      <c r="I1205" s="8" t="s">
        <v>28</v>
      </c>
      <c r="J1205" s="8" t="s">
        <v>3</v>
      </c>
      <c r="K1205" s="8" t="s">
        <v>14</v>
      </c>
      <c r="L1205" s="8" t="s">
        <v>44</v>
      </c>
      <c r="M1205" s="3">
        <v>2</v>
      </c>
      <c r="N1205" s="10">
        <v>130.33000000000001</v>
      </c>
      <c r="O1205" s="11">
        <v>0.1</v>
      </c>
      <c r="P1205" s="10">
        <v>67.319999999999993</v>
      </c>
      <c r="Q1205" s="10">
        <f t="shared" si="72"/>
        <v>234.59400000000002</v>
      </c>
      <c r="R1205" s="10">
        <f t="shared" si="73"/>
        <v>134.63999999999999</v>
      </c>
      <c r="S1205" s="10">
        <f t="shared" si="74"/>
        <v>99.954000000000036</v>
      </c>
      <c r="T1205" s="2">
        <f t="shared" si="75"/>
        <v>0.42607227806337772</v>
      </c>
      <c r="U1205" s="3">
        <f>YEAR(SalesDataTable[[#This Row],[Order Date]])</f>
        <v>2026</v>
      </c>
      <c r="V1205" s="2" t="str">
        <f>"Q"&amp;ROUNDUP(MONTH(SalesDataTable[[#This Row],[Order Date]])/3,0)</f>
        <v>Q2</v>
      </c>
      <c r="W1205" s="3">
        <f>MONTH(SalesDataTable[[#This Row],[Order Date]])</f>
        <v>6</v>
      </c>
      <c r="X1205" s="2" t="str">
        <f>TEXT(SalesDataTable[[#This Row],[Order Date]],"mmm")</f>
        <v>Jun</v>
      </c>
    </row>
    <row r="1206" spans="1:24" ht="15.6">
      <c r="A1206" s="6">
        <v>1388</v>
      </c>
      <c r="B1206" s="7">
        <v>46199</v>
      </c>
      <c r="C1206" s="8">
        <f>YEAR(SalesDataTable[[#This Row],[Order Date]])</f>
        <v>2026</v>
      </c>
      <c r="D1206" s="9" t="str">
        <f>"Q" &amp;ROUNDUP(MONTH(SalesDataTable[[#This Row],[Order Date]]),0)</f>
        <v>Q6</v>
      </c>
      <c r="E1206" s="9">
        <f>MONTH(SalesDataTable[[#This Row],[Order Date]])</f>
        <v>6</v>
      </c>
      <c r="F1206" s="8" t="str">
        <f>TEXT(SalesDataTable[[#This Row],[Order Date]],"mmm")</f>
        <v>Jun</v>
      </c>
      <c r="G1206" s="8" t="s">
        <v>6</v>
      </c>
      <c r="H1206" s="8" t="s">
        <v>49</v>
      </c>
      <c r="I1206" s="8" t="s">
        <v>2</v>
      </c>
      <c r="J1206" s="8" t="s">
        <v>3</v>
      </c>
      <c r="K1206" s="8" t="s">
        <v>9</v>
      </c>
      <c r="L1206" s="8" t="s">
        <v>37</v>
      </c>
      <c r="M1206" s="3">
        <v>3</v>
      </c>
      <c r="N1206" s="10">
        <v>156.76</v>
      </c>
      <c r="O1206" s="11">
        <v>0.05</v>
      </c>
      <c r="P1206" s="10">
        <v>78.63</v>
      </c>
      <c r="Q1206" s="10">
        <f t="shared" si="72"/>
        <v>446.76599999999996</v>
      </c>
      <c r="R1206" s="10">
        <f t="shared" si="73"/>
        <v>235.89</v>
      </c>
      <c r="S1206" s="10">
        <f t="shared" si="74"/>
        <v>210.87599999999998</v>
      </c>
      <c r="T1206" s="2">
        <f t="shared" si="75"/>
        <v>0.47200547937846654</v>
      </c>
      <c r="U1206" s="3">
        <f>YEAR(SalesDataTable[[#This Row],[Order Date]])</f>
        <v>2026</v>
      </c>
      <c r="V1206" s="2" t="str">
        <f>"Q"&amp;ROUNDUP(MONTH(SalesDataTable[[#This Row],[Order Date]])/3,0)</f>
        <v>Q2</v>
      </c>
      <c r="W1206" s="3">
        <f>MONTH(SalesDataTable[[#This Row],[Order Date]])</f>
        <v>6</v>
      </c>
      <c r="X1206" s="2" t="str">
        <f>TEXT(SalesDataTable[[#This Row],[Order Date]],"mmm")</f>
        <v>Jun</v>
      </c>
    </row>
    <row r="1207" spans="1:24" ht="15.6">
      <c r="A1207" s="6">
        <v>3932</v>
      </c>
      <c r="B1207" s="7">
        <v>46199</v>
      </c>
      <c r="C1207" s="8">
        <f>YEAR(SalesDataTable[[#This Row],[Order Date]])</f>
        <v>2026</v>
      </c>
      <c r="D1207" s="9" t="str">
        <f>"Q" &amp;ROUNDUP(MONTH(SalesDataTable[[#This Row],[Order Date]]),0)</f>
        <v>Q6</v>
      </c>
      <c r="E1207" s="9">
        <f>MONTH(SalesDataTable[[#This Row],[Order Date]])</f>
        <v>6</v>
      </c>
      <c r="F1207" s="8" t="str">
        <f>TEXT(SalesDataTable[[#This Row],[Order Date]],"mmm")</f>
        <v>Jun</v>
      </c>
      <c r="G1207" s="8" t="s">
        <v>11</v>
      </c>
      <c r="H1207" s="8" t="s">
        <v>39</v>
      </c>
      <c r="I1207" s="8" t="s">
        <v>2</v>
      </c>
      <c r="J1207" s="8" t="s">
        <v>13</v>
      </c>
      <c r="K1207" s="8" t="s">
        <v>34</v>
      </c>
      <c r="L1207" s="8" t="s">
        <v>42</v>
      </c>
      <c r="M1207" s="3">
        <v>4</v>
      </c>
      <c r="N1207" s="10">
        <v>35.770000000000003</v>
      </c>
      <c r="O1207" s="11">
        <v>0</v>
      </c>
      <c r="P1207" s="10">
        <v>13.75</v>
      </c>
      <c r="Q1207" s="10">
        <f t="shared" si="72"/>
        <v>143.08000000000001</v>
      </c>
      <c r="R1207" s="10">
        <f t="shared" si="73"/>
        <v>55</v>
      </c>
      <c r="S1207" s="10">
        <f t="shared" si="74"/>
        <v>88.080000000000013</v>
      </c>
      <c r="T1207" s="2">
        <f t="shared" si="75"/>
        <v>0.61559966452334358</v>
      </c>
      <c r="U1207" s="3">
        <f>YEAR(SalesDataTable[[#This Row],[Order Date]])</f>
        <v>2026</v>
      </c>
      <c r="V1207" s="2" t="str">
        <f>"Q"&amp;ROUNDUP(MONTH(SalesDataTable[[#This Row],[Order Date]])/3,0)</f>
        <v>Q2</v>
      </c>
      <c r="W1207" s="3">
        <f>MONTH(SalesDataTable[[#This Row],[Order Date]])</f>
        <v>6</v>
      </c>
      <c r="X1207" s="2" t="str">
        <f>TEXT(SalesDataTable[[#This Row],[Order Date]],"mmm")</f>
        <v>Jun</v>
      </c>
    </row>
    <row r="1208" spans="1:24" ht="15.6">
      <c r="A1208" s="6">
        <v>4008</v>
      </c>
      <c r="B1208" s="7">
        <v>46199</v>
      </c>
      <c r="C1208" s="8">
        <f>YEAR(SalesDataTable[[#This Row],[Order Date]])</f>
        <v>2026</v>
      </c>
      <c r="D1208" s="9" t="str">
        <f>"Q" &amp;ROUNDUP(MONTH(SalesDataTable[[#This Row],[Order Date]]),0)</f>
        <v>Q6</v>
      </c>
      <c r="E1208" s="9">
        <f>MONTH(SalesDataTable[[#This Row],[Order Date]])</f>
        <v>6</v>
      </c>
      <c r="F1208" s="8" t="str">
        <f>TEXT(SalesDataTable[[#This Row],[Order Date]],"mmm")</f>
        <v>Jun</v>
      </c>
      <c r="G1208" s="8" t="s">
        <v>6</v>
      </c>
      <c r="H1208" s="8" t="s">
        <v>49</v>
      </c>
      <c r="I1208" s="8" t="s">
        <v>2</v>
      </c>
      <c r="J1208" s="8" t="s">
        <v>3</v>
      </c>
      <c r="K1208" s="8" t="s">
        <v>4</v>
      </c>
      <c r="L1208" s="8" t="s">
        <v>30</v>
      </c>
      <c r="M1208" s="3">
        <v>2</v>
      </c>
      <c r="N1208" s="10">
        <v>102.49</v>
      </c>
      <c r="O1208" s="11">
        <v>0</v>
      </c>
      <c r="P1208" s="10">
        <v>50.07</v>
      </c>
      <c r="Q1208" s="10">
        <f t="shared" si="72"/>
        <v>204.98</v>
      </c>
      <c r="R1208" s="10">
        <f t="shared" si="73"/>
        <v>100.14</v>
      </c>
      <c r="S1208" s="10">
        <f t="shared" si="74"/>
        <v>104.83999999999999</v>
      </c>
      <c r="T1208" s="2">
        <f t="shared" si="75"/>
        <v>0.51146453312518292</v>
      </c>
      <c r="U1208" s="3">
        <f>YEAR(SalesDataTable[[#This Row],[Order Date]])</f>
        <v>2026</v>
      </c>
      <c r="V1208" s="2" t="str">
        <f>"Q"&amp;ROUNDUP(MONTH(SalesDataTable[[#This Row],[Order Date]])/3,0)</f>
        <v>Q2</v>
      </c>
      <c r="W1208" s="3">
        <f>MONTH(SalesDataTable[[#This Row],[Order Date]])</f>
        <v>6</v>
      </c>
      <c r="X1208" s="2" t="str">
        <f>TEXT(SalesDataTable[[#This Row],[Order Date]],"mmm")</f>
        <v>Jun</v>
      </c>
    </row>
    <row r="1209" spans="1:24" ht="15.6">
      <c r="A1209" s="6">
        <v>4701</v>
      </c>
      <c r="B1209" s="7">
        <v>46199</v>
      </c>
      <c r="C1209" s="8">
        <f>YEAR(SalesDataTable[[#This Row],[Order Date]])</f>
        <v>2026</v>
      </c>
      <c r="D1209" s="9" t="str">
        <f>"Q" &amp;ROUNDUP(MONTH(SalesDataTable[[#This Row],[Order Date]]),0)</f>
        <v>Q6</v>
      </c>
      <c r="E1209" s="9">
        <f>MONTH(SalesDataTable[[#This Row],[Order Date]])</f>
        <v>6</v>
      </c>
      <c r="F1209" s="8" t="str">
        <f>TEXT(SalesDataTable[[#This Row],[Order Date]],"mmm")</f>
        <v>Jun</v>
      </c>
      <c r="G1209" s="8" t="s">
        <v>0</v>
      </c>
      <c r="H1209" s="8" t="s">
        <v>1</v>
      </c>
      <c r="I1209" s="8" t="s">
        <v>8</v>
      </c>
      <c r="J1209" s="8" t="s">
        <v>16</v>
      </c>
      <c r="K1209" s="8" t="s">
        <v>4</v>
      </c>
      <c r="L1209" s="8" t="s">
        <v>5</v>
      </c>
      <c r="M1209" s="3">
        <v>8</v>
      </c>
      <c r="N1209" s="10">
        <v>82.47</v>
      </c>
      <c r="O1209" s="11">
        <v>0.15</v>
      </c>
      <c r="P1209" s="10">
        <v>42.58</v>
      </c>
      <c r="Q1209" s="10">
        <f t="shared" si="72"/>
        <v>560.79599999999994</v>
      </c>
      <c r="R1209" s="10">
        <f t="shared" si="73"/>
        <v>340.64</v>
      </c>
      <c r="S1209" s="10">
        <f t="shared" si="74"/>
        <v>220.15599999999995</v>
      </c>
      <c r="T1209" s="2">
        <f t="shared" si="75"/>
        <v>0.39257769313618496</v>
      </c>
      <c r="U1209" s="3">
        <f>YEAR(SalesDataTable[[#This Row],[Order Date]])</f>
        <v>2026</v>
      </c>
      <c r="V1209" s="2" t="str">
        <f>"Q"&amp;ROUNDUP(MONTH(SalesDataTable[[#This Row],[Order Date]])/3,0)</f>
        <v>Q2</v>
      </c>
      <c r="W1209" s="3">
        <f>MONTH(SalesDataTable[[#This Row],[Order Date]])</f>
        <v>6</v>
      </c>
      <c r="X1209" s="2" t="str">
        <f>TEXT(SalesDataTable[[#This Row],[Order Date]],"mmm")</f>
        <v>Jun</v>
      </c>
    </row>
    <row r="1210" spans="1:24" ht="15.6">
      <c r="A1210" s="6">
        <v>4805</v>
      </c>
      <c r="B1210" s="7">
        <v>46199</v>
      </c>
      <c r="C1210" s="8">
        <f>YEAR(SalesDataTable[[#This Row],[Order Date]])</f>
        <v>2026</v>
      </c>
      <c r="D1210" s="9" t="str">
        <f>"Q" &amp;ROUNDUP(MONTH(SalesDataTable[[#This Row],[Order Date]]),0)</f>
        <v>Q6</v>
      </c>
      <c r="E1210" s="9">
        <f>MONTH(SalesDataTable[[#This Row],[Order Date]])</f>
        <v>6</v>
      </c>
      <c r="F1210" s="8" t="str">
        <f>TEXT(SalesDataTable[[#This Row],[Order Date]],"mmm")</f>
        <v>Jun</v>
      </c>
      <c r="G1210" s="8" t="s">
        <v>11</v>
      </c>
      <c r="H1210" s="8" t="s">
        <v>39</v>
      </c>
      <c r="I1210" s="8" t="s">
        <v>2</v>
      </c>
      <c r="J1210" s="8" t="s">
        <v>3</v>
      </c>
      <c r="K1210" s="8" t="s">
        <v>23</v>
      </c>
      <c r="L1210" s="8" t="s">
        <v>51</v>
      </c>
      <c r="M1210" s="3">
        <v>1</v>
      </c>
      <c r="N1210" s="10">
        <v>121.44</v>
      </c>
      <c r="O1210" s="11">
        <v>0</v>
      </c>
      <c r="P1210" s="10">
        <v>62.34</v>
      </c>
      <c r="Q1210" s="10">
        <f t="shared" si="72"/>
        <v>121.44</v>
      </c>
      <c r="R1210" s="10">
        <f t="shared" si="73"/>
        <v>62.34</v>
      </c>
      <c r="S1210" s="10">
        <f t="shared" si="74"/>
        <v>59.099999999999994</v>
      </c>
      <c r="T1210" s="2">
        <f t="shared" si="75"/>
        <v>0.48666007905138337</v>
      </c>
      <c r="U1210" s="3">
        <f>YEAR(SalesDataTable[[#This Row],[Order Date]])</f>
        <v>2026</v>
      </c>
      <c r="V1210" s="2" t="str">
        <f>"Q"&amp;ROUNDUP(MONTH(SalesDataTable[[#This Row],[Order Date]])/3,0)</f>
        <v>Q2</v>
      </c>
      <c r="W1210" s="3">
        <f>MONTH(SalesDataTable[[#This Row],[Order Date]])</f>
        <v>6</v>
      </c>
      <c r="X1210" s="2" t="str">
        <f>TEXT(SalesDataTable[[#This Row],[Order Date]],"mmm")</f>
        <v>Jun</v>
      </c>
    </row>
    <row r="1211" spans="1:24" ht="15.6">
      <c r="A1211" s="6">
        <v>912</v>
      </c>
      <c r="B1211" s="7">
        <v>46200</v>
      </c>
      <c r="C1211" s="8">
        <f>YEAR(SalesDataTable[[#This Row],[Order Date]])</f>
        <v>2026</v>
      </c>
      <c r="D1211" s="9" t="str">
        <f>"Q" &amp;ROUNDUP(MONTH(SalesDataTable[[#This Row],[Order Date]]),0)</f>
        <v>Q6</v>
      </c>
      <c r="E1211" s="9">
        <f>MONTH(SalesDataTable[[#This Row],[Order Date]])</f>
        <v>6</v>
      </c>
      <c r="F1211" s="8" t="str">
        <f>TEXT(SalesDataTable[[#This Row],[Order Date]],"mmm")</f>
        <v>Jun</v>
      </c>
      <c r="G1211" s="8" t="s">
        <v>0</v>
      </c>
      <c r="H1211" s="8" t="s">
        <v>1</v>
      </c>
      <c r="I1211" s="8" t="s">
        <v>28</v>
      </c>
      <c r="J1211" s="8" t="s">
        <v>13</v>
      </c>
      <c r="K1211" s="8" t="s">
        <v>14</v>
      </c>
      <c r="L1211" s="8" t="s">
        <v>32</v>
      </c>
      <c r="M1211" s="3">
        <v>4</v>
      </c>
      <c r="N1211" s="10">
        <v>46.44</v>
      </c>
      <c r="O1211" s="11">
        <v>0.05</v>
      </c>
      <c r="P1211" s="10">
        <v>18.2</v>
      </c>
      <c r="Q1211" s="10">
        <f t="shared" si="72"/>
        <v>176.47199999999998</v>
      </c>
      <c r="R1211" s="10">
        <f t="shared" si="73"/>
        <v>72.8</v>
      </c>
      <c r="S1211" s="10">
        <f t="shared" si="74"/>
        <v>103.67199999999998</v>
      </c>
      <c r="T1211" s="2">
        <f t="shared" si="75"/>
        <v>0.58746996690693143</v>
      </c>
      <c r="U1211" s="3">
        <f>YEAR(SalesDataTable[[#This Row],[Order Date]])</f>
        <v>2026</v>
      </c>
      <c r="V1211" s="2" t="str">
        <f>"Q"&amp;ROUNDUP(MONTH(SalesDataTable[[#This Row],[Order Date]])/3,0)</f>
        <v>Q2</v>
      </c>
      <c r="W1211" s="3">
        <f>MONTH(SalesDataTable[[#This Row],[Order Date]])</f>
        <v>6</v>
      </c>
      <c r="X1211" s="2" t="str">
        <f>TEXT(SalesDataTable[[#This Row],[Order Date]],"mmm")</f>
        <v>Jun</v>
      </c>
    </row>
    <row r="1212" spans="1:24" ht="15.6">
      <c r="A1212" s="6">
        <v>1837</v>
      </c>
      <c r="B1212" s="7">
        <v>46200</v>
      </c>
      <c r="C1212" s="8">
        <f>YEAR(SalesDataTable[[#This Row],[Order Date]])</f>
        <v>2026</v>
      </c>
      <c r="D1212" s="9" t="str">
        <f>"Q" &amp;ROUNDUP(MONTH(SalesDataTable[[#This Row],[Order Date]]),0)</f>
        <v>Q6</v>
      </c>
      <c r="E1212" s="9">
        <f>MONTH(SalesDataTable[[#This Row],[Order Date]])</f>
        <v>6</v>
      </c>
      <c r="F1212" s="8" t="str">
        <f>TEXT(SalesDataTable[[#This Row],[Order Date]],"mmm")</f>
        <v>Jun</v>
      </c>
      <c r="G1212" s="8" t="s">
        <v>0</v>
      </c>
      <c r="H1212" s="8" t="s">
        <v>1</v>
      </c>
      <c r="I1212" s="8" t="s">
        <v>28</v>
      </c>
      <c r="J1212" s="8" t="s">
        <v>16</v>
      </c>
      <c r="K1212" s="8" t="s">
        <v>23</v>
      </c>
      <c r="L1212" s="8" t="s">
        <v>29</v>
      </c>
      <c r="M1212" s="3">
        <v>2</v>
      </c>
      <c r="N1212" s="10">
        <v>194.13</v>
      </c>
      <c r="O1212" s="11">
        <v>0.1</v>
      </c>
      <c r="P1212" s="10">
        <v>106.51</v>
      </c>
      <c r="Q1212" s="10">
        <f t="shared" si="72"/>
        <v>349.43400000000003</v>
      </c>
      <c r="R1212" s="10">
        <f t="shared" si="73"/>
        <v>213.02</v>
      </c>
      <c r="S1212" s="10">
        <f t="shared" si="74"/>
        <v>136.41400000000002</v>
      </c>
      <c r="T1212" s="2">
        <f t="shared" si="75"/>
        <v>0.39038559499075648</v>
      </c>
      <c r="U1212" s="3">
        <f>YEAR(SalesDataTable[[#This Row],[Order Date]])</f>
        <v>2026</v>
      </c>
      <c r="V1212" s="2" t="str">
        <f>"Q"&amp;ROUNDUP(MONTH(SalesDataTable[[#This Row],[Order Date]])/3,0)</f>
        <v>Q2</v>
      </c>
      <c r="W1212" s="3">
        <f>MONTH(SalesDataTable[[#This Row],[Order Date]])</f>
        <v>6</v>
      </c>
      <c r="X1212" s="2" t="str">
        <f>TEXT(SalesDataTable[[#This Row],[Order Date]],"mmm")</f>
        <v>Jun</v>
      </c>
    </row>
    <row r="1213" spans="1:24" ht="15.6">
      <c r="A1213" s="6">
        <v>2216</v>
      </c>
      <c r="B1213" s="7">
        <v>46200</v>
      </c>
      <c r="C1213" s="8">
        <f>YEAR(SalesDataTable[[#This Row],[Order Date]])</f>
        <v>2026</v>
      </c>
      <c r="D1213" s="9" t="str">
        <f>"Q" &amp;ROUNDUP(MONTH(SalesDataTable[[#This Row],[Order Date]]),0)</f>
        <v>Q6</v>
      </c>
      <c r="E1213" s="9">
        <f>MONTH(SalesDataTable[[#This Row],[Order Date]])</f>
        <v>6</v>
      </c>
      <c r="F1213" s="8" t="str">
        <f>TEXT(SalesDataTable[[#This Row],[Order Date]],"mmm")</f>
        <v>Jun</v>
      </c>
      <c r="G1213" s="8" t="s">
        <v>0</v>
      </c>
      <c r="H1213" s="8" t="s">
        <v>36</v>
      </c>
      <c r="I1213" s="8" t="s">
        <v>2</v>
      </c>
      <c r="J1213" s="8" t="s">
        <v>16</v>
      </c>
      <c r="K1213" s="8" t="s">
        <v>4</v>
      </c>
      <c r="L1213" s="8" t="s">
        <v>5</v>
      </c>
      <c r="M1213" s="3">
        <v>4</v>
      </c>
      <c r="N1213" s="10">
        <v>81.86</v>
      </c>
      <c r="O1213" s="11">
        <v>0.05</v>
      </c>
      <c r="P1213" s="10">
        <v>42.22</v>
      </c>
      <c r="Q1213" s="10">
        <f t="shared" si="72"/>
        <v>311.06799999999998</v>
      </c>
      <c r="R1213" s="10">
        <f t="shared" si="73"/>
        <v>168.88</v>
      </c>
      <c r="S1213" s="10">
        <f t="shared" si="74"/>
        <v>142.18799999999999</v>
      </c>
      <c r="T1213" s="2">
        <f t="shared" si="75"/>
        <v>0.45709619761595532</v>
      </c>
      <c r="U1213" s="3">
        <f>YEAR(SalesDataTable[[#This Row],[Order Date]])</f>
        <v>2026</v>
      </c>
      <c r="V1213" s="2" t="str">
        <f>"Q"&amp;ROUNDUP(MONTH(SalesDataTable[[#This Row],[Order Date]])/3,0)</f>
        <v>Q2</v>
      </c>
      <c r="W1213" s="3">
        <f>MONTH(SalesDataTable[[#This Row],[Order Date]])</f>
        <v>6</v>
      </c>
      <c r="X1213" s="2" t="str">
        <f>TEXT(SalesDataTable[[#This Row],[Order Date]],"mmm")</f>
        <v>Jun</v>
      </c>
    </row>
    <row r="1214" spans="1:24" ht="15.6">
      <c r="A1214" s="6">
        <v>2451</v>
      </c>
      <c r="B1214" s="7">
        <v>46200</v>
      </c>
      <c r="C1214" s="8">
        <f>YEAR(SalesDataTable[[#This Row],[Order Date]])</f>
        <v>2026</v>
      </c>
      <c r="D1214" s="9" t="str">
        <f>"Q" &amp;ROUNDUP(MONTH(SalesDataTable[[#This Row],[Order Date]]),0)</f>
        <v>Q6</v>
      </c>
      <c r="E1214" s="9">
        <f>MONTH(SalesDataTable[[#This Row],[Order Date]])</f>
        <v>6</v>
      </c>
      <c r="F1214" s="8" t="str">
        <f>TEXT(SalesDataTable[[#This Row],[Order Date]],"mmm")</f>
        <v>Jun</v>
      </c>
      <c r="G1214" s="8" t="s">
        <v>0</v>
      </c>
      <c r="H1214" s="8" t="s">
        <v>36</v>
      </c>
      <c r="I1214" s="8" t="s">
        <v>8</v>
      </c>
      <c r="J1214" s="8" t="s">
        <v>16</v>
      </c>
      <c r="K1214" s="8" t="s">
        <v>14</v>
      </c>
      <c r="L1214" s="8" t="s">
        <v>48</v>
      </c>
      <c r="M1214" s="3">
        <v>4</v>
      </c>
      <c r="N1214" s="10">
        <v>162.61000000000001</v>
      </c>
      <c r="O1214" s="11">
        <v>0.05</v>
      </c>
      <c r="P1214" s="10">
        <v>88.64</v>
      </c>
      <c r="Q1214" s="10">
        <f t="shared" si="72"/>
        <v>617.91800000000001</v>
      </c>
      <c r="R1214" s="10">
        <f t="shared" si="73"/>
        <v>354.56</v>
      </c>
      <c r="S1214" s="10">
        <f t="shared" si="74"/>
        <v>263.358</v>
      </c>
      <c r="T1214" s="2">
        <f t="shared" si="75"/>
        <v>0.4262021821665658</v>
      </c>
      <c r="U1214" s="3">
        <f>YEAR(SalesDataTable[[#This Row],[Order Date]])</f>
        <v>2026</v>
      </c>
      <c r="V1214" s="2" t="str">
        <f>"Q"&amp;ROUNDUP(MONTH(SalesDataTable[[#This Row],[Order Date]])/3,0)</f>
        <v>Q2</v>
      </c>
      <c r="W1214" s="3">
        <f>MONTH(SalesDataTable[[#This Row],[Order Date]])</f>
        <v>6</v>
      </c>
      <c r="X1214" s="2" t="str">
        <f>TEXT(SalesDataTable[[#This Row],[Order Date]],"mmm")</f>
        <v>Jun</v>
      </c>
    </row>
    <row r="1215" spans="1:24" ht="15.6">
      <c r="A1215" s="6">
        <v>2874</v>
      </c>
      <c r="B1215" s="7">
        <v>46200</v>
      </c>
      <c r="C1215" s="8">
        <f>YEAR(SalesDataTable[[#This Row],[Order Date]])</f>
        <v>2026</v>
      </c>
      <c r="D1215" s="9" t="str">
        <f>"Q" &amp;ROUNDUP(MONTH(SalesDataTable[[#This Row],[Order Date]]),0)</f>
        <v>Q6</v>
      </c>
      <c r="E1215" s="9">
        <f>MONTH(SalesDataTable[[#This Row],[Order Date]])</f>
        <v>6</v>
      </c>
      <c r="F1215" s="8" t="str">
        <f>TEXT(SalesDataTable[[#This Row],[Order Date]],"mmm")</f>
        <v>Jun</v>
      </c>
      <c r="G1215" s="8" t="s">
        <v>6</v>
      </c>
      <c r="H1215" s="8" t="s">
        <v>43</v>
      </c>
      <c r="I1215" s="8" t="s">
        <v>19</v>
      </c>
      <c r="J1215" s="8" t="s">
        <v>13</v>
      </c>
      <c r="K1215" s="8" t="s">
        <v>4</v>
      </c>
      <c r="L1215" s="8" t="s">
        <v>26</v>
      </c>
      <c r="M1215" s="3">
        <v>1</v>
      </c>
      <c r="N1215" s="10">
        <v>40.26</v>
      </c>
      <c r="O1215" s="11">
        <v>0</v>
      </c>
      <c r="P1215" s="10">
        <v>16.62</v>
      </c>
      <c r="Q1215" s="10">
        <f t="shared" si="72"/>
        <v>40.26</v>
      </c>
      <c r="R1215" s="10">
        <f t="shared" si="73"/>
        <v>16.62</v>
      </c>
      <c r="S1215" s="10">
        <f t="shared" si="74"/>
        <v>23.639999999999997</v>
      </c>
      <c r="T1215" s="2">
        <f t="shared" si="75"/>
        <v>0.58718330849478384</v>
      </c>
      <c r="U1215" s="3">
        <f>YEAR(SalesDataTable[[#This Row],[Order Date]])</f>
        <v>2026</v>
      </c>
      <c r="V1215" s="2" t="str">
        <f>"Q"&amp;ROUNDUP(MONTH(SalesDataTable[[#This Row],[Order Date]])/3,0)</f>
        <v>Q2</v>
      </c>
      <c r="W1215" s="3">
        <f>MONTH(SalesDataTable[[#This Row],[Order Date]])</f>
        <v>6</v>
      </c>
      <c r="X1215" s="2" t="str">
        <f>TEXT(SalesDataTable[[#This Row],[Order Date]],"mmm")</f>
        <v>Jun</v>
      </c>
    </row>
    <row r="1216" spans="1:24" ht="15.6">
      <c r="A1216" s="6">
        <v>2885</v>
      </c>
      <c r="B1216" s="7">
        <v>46200</v>
      </c>
      <c r="C1216" s="8">
        <f>YEAR(SalesDataTable[[#This Row],[Order Date]])</f>
        <v>2026</v>
      </c>
      <c r="D1216" s="9" t="str">
        <f>"Q" &amp;ROUNDUP(MONTH(SalesDataTable[[#This Row],[Order Date]]),0)</f>
        <v>Q6</v>
      </c>
      <c r="E1216" s="9">
        <f>MONTH(SalesDataTable[[#This Row],[Order Date]])</f>
        <v>6</v>
      </c>
      <c r="F1216" s="8" t="str">
        <f>TEXT(SalesDataTable[[#This Row],[Order Date]],"mmm")</f>
        <v>Jun</v>
      </c>
      <c r="G1216" s="8" t="s">
        <v>0</v>
      </c>
      <c r="H1216" s="8" t="s">
        <v>1</v>
      </c>
      <c r="I1216" s="8" t="s">
        <v>2</v>
      </c>
      <c r="J1216" s="8" t="s">
        <v>16</v>
      </c>
      <c r="K1216" s="8" t="s">
        <v>14</v>
      </c>
      <c r="L1216" s="8" t="s">
        <v>32</v>
      </c>
      <c r="M1216" s="3">
        <v>1</v>
      </c>
      <c r="N1216" s="10">
        <v>47.23</v>
      </c>
      <c r="O1216" s="11">
        <v>0.1</v>
      </c>
      <c r="P1216" s="10">
        <v>17.829999999999998</v>
      </c>
      <c r="Q1216" s="10">
        <f t="shared" si="72"/>
        <v>42.506999999999998</v>
      </c>
      <c r="R1216" s="10">
        <f t="shared" si="73"/>
        <v>17.829999999999998</v>
      </c>
      <c r="S1216" s="10">
        <f t="shared" si="74"/>
        <v>24.677</v>
      </c>
      <c r="T1216" s="2">
        <f t="shared" si="75"/>
        <v>0.58053967581810062</v>
      </c>
      <c r="U1216" s="3">
        <f>YEAR(SalesDataTable[[#This Row],[Order Date]])</f>
        <v>2026</v>
      </c>
      <c r="V1216" s="2" t="str">
        <f>"Q"&amp;ROUNDUP(MONTH(SalesDataTable[[#This Row],[Order Date]])/3,0)</f>
        <v>Q2</v>
      </c>
      <c r="W1216" s="3">
        <f>MONTH(SalesDataTable[[#This Row],[Order Date]])</f>
        <v>6</v>
      </c>
      <c r="X1216" s="2" t="str">
        <f>TEXT(SalesDataTable[[#This Row],[Order Date]],"mmm")</f>
        <v>Jun</v>
      </c>
    </row>
    <row r="1217" spans="1:24" ht="15.6">
      <c r="A1217" s="6">
        <v>3014</v>
      </c>
      <c r="B1217" s="7">
        <v>46200</v>
      </c>
      <c r="C1217" s="8">
        <f>YEAR(SalesDataTable[[#This Row],[Order Date]])</f>
        <v>2026</v>
      </c>
      <c r="D1217" s="9" t="str">
        <f>"Q" &amp;ROUNDUP(MONTH(SalesDataTable[[#This Row],[Order Date]]),0)</f>
        <v>Q6</v>
      </c>
      <c r="E1217" s="9">
        <f>MONTH(SalesDataTable[[#This Row],[Order Date]])</f>
        <v>6</v>
      </c>
      <c r="F1217" s="8" t="str">
        <f>TEXT(SalesDataTable[[#This Row],[Order Date]],"mmm")</f>
        <v>Jun</v>
      </c>
      <c r="G1217" s="8" t="s">
        <v>11</v>
      </c>
      <c r="H1217" s="8" t="s">
        <v>39</v>
      </c>
      <c r="I1217" s="8" t="s">
        <v>2</v>
      </c>
      <c r="J1217" s="8" t="s">
        <v>13</v>
      </c>
      <c r="K1217" s="8" t="s">
        <v>34</v>
      </c>
      <c r="L1217" s="8" t="s">
        <v>45</v>
      </c>
      <c r="M1217" s="3">
        <v>1</v>
      </c>
      <c r="N1217" s="10">
        <v>50.13</v>
      </c>
      <c r="O1217" s="11">
        <v>0.15</v>
      </c>
      <c r="P1217" s="10">
        <v>22.22</v>
      </c>
      <c r="Q1217" s="10">
        <f t="shared" si="72"/>
        <v>42.610500000000002</v>
      </c>
      <c r="R1217" s="10">
        <f t="shared" si="73"/>
        <v>22.22</v>
      </c>
      <c r="S1217" s="10">
        <f t="shared" si="74"/>
        <v>20.390500000000003</v>
      </c>
      <c r="T1217" s="2">
        <f t="shared" si="75"/>
        <v>0.47853228664296366</v>
      </c>
      <c r="U1217" s="3">
        <f>YEAR(SalesDataTable[[#This Row],[Order Date]])</f>
        <v>2026</v>
      </c>
      <c r="V1217" s="2" t="str">
        <f>"Q"&amp;ROUNDUP(MONTH(SalesDataTable[[#This Row],[Order Date]])/3,0)</f>
        <v>Q2</v>
      </c>
      <c r="W1217" s="3">
        <f>MONTH(SalesDataTable[[#This Row],[Order Date]])</f>
        <v>6</v>
      </c>
      <c r="X1217" s="2" t="str">
        <f>TEXT(SalesDataTable[[#This Row],[Order Date]],"mmm")</f>
        <v>Jun</v>
      </c>
    </row>
    <row r="1218" spans="1:24" ht="15.6">
      <c r="A1218" s="6">
        <v>3273</v>
      </c>
      <c r="B1218" s="7">
        <v>46200</v>
      </c>
      <c r="C1218" s="8">
        <f>YEAR(SalesDataTable[[#This Row],[Order Date]])</f>
        <v>2026</v>
      </c>
      <c r="D1218" s="9" t="str">
        <f>"Q" &amp;ROUNDUP(MONTH(SalesDataTable[[#This Row],[Order Date]]),0)</f>
        <v>Q6</v>
      </c>
      <c r="E1218" s="9">
        <f>MONTH(SalesDataTable[[#This Row],[Order Date]])</f>
        <v>6</v>
      </c>
      <c r="F1218" s="8" t="str">
        <f>TEXT(SalesDataTable[[#This Row],[Order Date]],"mmm")</f>
        <v>Jun</v>
      </c>
      <c r="G1218" s="8" t="s">
        <v>11</v>
      </c>
      <c r="H1218" s="8" t="s">
        <v>18</v>
      </c>
      <c r="I1218" s="8" t="s">
        <v>2</v>
      </c>
      <c r="J1218" s="8" t="s">
        <v>16</v>
      </c>
      <c r="K1218" s="8" t="s">
        <v>23</v>
      </c>
      <c r="L1218" s="8" t="s">
        <v>24</v>
      </c>
      <c r="M1218" s="3">
        <v>2</v>
      </c>
      <c r="N1218" s="10">
        <v>345.82</v>
      </c>
      <c r="O1218" s="11">
        <v>0.05</v>
      </c>
      <c r="P1218" s="10">
        <v>196.24</v>
      </c>
      <c r="Q1218" s="10">
        <f t="shared" ref="Q1218:Q1281" si="76">M1218*N1218*(1-O1218)</f>
        <v>657.05799999999999</v>
      </c>
      <c r="R1218" s="10">
        <f t="shared" ref="R1218:R1281" si="77">M1218*P1218</f>
        <v>392.48</v>
      </c>
      <c r="S1218" s="10">
        <f t="shared" ref="S1218:S1281" si="78">Q1218-R1218</f>
        <v>264.57799999999997</v>
      </c>
      <c r="T1218" s="2">
        <f t="shared" ref="T1218:T1281" si="79">IFERROR(S1218/Q1218,0)</f>
        <v>0.40267069269379563</v>
      </c>
      <c r="U1218" s="3">
        <f>YEAR(SalesDataTable[[#This Row],[Order Date]])</f>
        <v>2026</v>
      </c>
      <c r="V1218" s="2" t="str">
        <f>"Q"&amp;ROUNDUP(MONTH(SalesDataTable[[#This Row],[Order Date]])/3,0)</f>
        <v>Q2</v>
      </c>
      <c r="W1218" s="3">
        <f>MONTH(SalesDataTable[[#This Row],[Order Date]])</f>
        <v>6</v>
      </c>
      <c r="X1218" s="2" t="str">
        <f>TEXT(SalesDataTable[[#This Row],[Order Date]],"mmm")</f>
        <v>Jun</v>
      </c>
    </row>
    <row r="1219" spans="1:24" ht="15.6">
      <c r="A1219" s="6">
        <v>5041</v>
      </c>
      <c r="B1219" s="7">
        <v>46200</v>
      </c>
      <c r="C1219" s="8">
        <f>YEAR(SalesDataTable[[#This Row],[Order Date]])</f>
        <v>2026</v>
      </c>
      <c r="D1219" s="9" t="str">
        <f>"Q" &amp;ROUNDUP(MONTH(SalesDataTable[[#This Row],[Order Date]]),0)</f>
        <v>Q6</v>
      </c>
      <c r="E1219" s="9">
        <f>MONTH(SalesDataTable[[#This Row],[Order Date]])</f>
        <v>6</v>
      </c>
      <c r="F1219" s="8" t="str">
        <f>TEXT(SalesDataTable[[#This Row],[Order Date]],"mmm")</f>
        <v>Jun</v>
      </c>
      <c r="G1219" s="8" t="s">
        <v>0</v>
      </c>
      <c r="H1219" s="8" t="s">
        <v>50</v>
      </c>
      <c r="I1219" s="8" t="s">
        <v>19</v>
      </c>
      <c r="J1219" s="8" t="s">
        <v>13</v>
      </c>
      <c r="K1219" s="8" t="s">
        <v>23</v>
      </c>
      <c r="L1219" s="8" t="s">
        <v>51</v>
      </c>
      <c r="M1219" s="3">
        <v>1</v>
      </c>
      <c r="N1219" s="10">
        <v>126.12</v>
      </c>
      <c r="O1219" s="11">
        <v>0</v>
      </c>
      <c r="P1219" s="10">
        <v>62.18</v>
      </c>
      <c r="Q1219" s="10">
        <f t="shared" si="76"/>
        <v>126.12</v>
      </c>
      <c r="R1219" s="10">
        <f t="shared" si="77"/>
        <v>62.18</v>
      </c>
      <c r="S1219" s="10">
        <f t="shared" si="78"/>
        <v>63.940000000000005</v>
      </c>
      <c r="T1219" s="2">
        <f t="shared" si="79"/>
        <v>0.50697748176339996</v>
      </c>
      <c r="U1219" s="3">
        <f>YEAR(SalesDataTable[[#This Row],[Order Date]])</f>
        <v>2026</v>
      </c>
      <c r="V1219" s="2" t="str">
        <f>"Q"&amp;ROUNDUP(MONTH(SalesDataTable[[#This Row],[Order Date]])/3,0)</f>
        <v>Q2</v>
      </c>
      <c r="W1219" s="3">
        <f>MONTH(SalesDataTable[[#This Row],[Order Date]])</f>
        <v>6</v>
      </c>
      <c r="X1219" s="2" t="str">
        <f>TEXT(SalesDataTable[[#This Row],[Order Date]],"mmm")</f>
        <v>Jun</v>
      </c>
    </row>
    <row r="1220" spans="1:24" ht="15.6">
      <c r="A1220" s="6">
        <v>312</v>
      </c>
      <c r="B1220" s="7">
        <v>46201</v>
      </c>
      <c r="C1220" s="8">
        <f>YEAR(SalesDataTable[[#This Row],[Order Date]])</f>
        <v>2026</v>
      </c>
      <c r="D1220" s="9" t="str">
        <f>"Q" &amp;ROUNDUP(MONTH(SalesDataTable[[#This Row],[Order Date]]),0)</f>
        <v>Q6</v>
      </c>
      <c r="E1220" s="9">
        <f>MONTH(SalesDataTable[[#This Row],[Order Date]])</f>
        <v>6</v>
      </c>
      <c r="F1220" s="8" t="str">
        <f>TEXT(SalesDataTable[[#This Row],[Order Date]],"mmm")</f>
        <v>Jun</v>
      </c>
      <c r="G1220" s="8" t="s">
        <v>20</v>
      </c>
      <c r="H1220" s="8" t="s">
        <v>31</v>
      </c>
      <c r="I1220" s="8" t="s">
        <v>28</v>
      </c>
      <c r="J1220" s="8" t="s">
        <v>3</v>
      </c>
      <c r="K1220" s="8" t="s">
        <v>34</v>
      </c>
      <c r="L1220" s="8" t="s">
        <v>42</v>
      </c>
      <c r="M1220" s="3">
        <v>1</v>
      </c>
      <c r="N1220" s="10">
        <v>36</v>
      </c>
      <c r="O1220" s="11">
        <v>0</v>
      </c>
      <c r="P1220" s="10">
        <v>13.95</v>
      </c>
      <c r="Q1220" s="10">
        <f t="shared" si="76"/>
        <v>36</v>
      </c>
      <c r="R1220" s="10">
        <f t="shared" si="77"/>
        <v>13.95</v>
      </c>
      <c r="S1220" s="10">
        <f t="shared" si="78"/>
        <v>22.05</v>
      </c>
      <c r="T1220" s="2">
        <f t="shared" si="79"/>
        <v>0.61250000000000004</v>
      </c>
      <c r="U1220" s="3">
        <f>YEAR(SalesDataTable[[#This Row],[Order Date]])</f>
        <v>2026</v>
      </c>
      <c r="V1220" s="2" t="str">
        <f>"Q"&amp;ROUNDUP(MONTH(SalesDataTable[[#This Row],[Order Date]])/3,0)</f>
        <v>Q2</v>
      </c>
      <c r="W1220" s="3">
        <f>MONTH(SalesDataTable[[#This Row],[Order Date]])</f>
        <v>6</v>
      </c>
      <c r="X1220" s="2" t="str">
        <f>TEXT(SalesDataTable[[#This Row],[Order Date]],"mmm")</f>
        <v>Jun</v>
      </c>
    </row>
    <row r="1221" spans="1:24" ht="15.6">
      <c r="A1221" s="6">
        <v>647</v>
      </c>
      <c r="B1221" s="7">
        <v>46201</v>
      </c>
      <c r="C1221" s="8">
        <f>YEAR(SalesDataTable[[#This Row],[Order Date]])</f>
        <v>2026</v>
      </c>
      <c r="D1221" s="9" t="str">
        <f>"Q" &amp;ROUNDUP(MONTH(SalesDataTable[[#This Row],[Order Date]]),0)</f>
        <v>Q6</v>
      </c>
      <c r="E1221" s="9">
        <f>MONTH(SalesDataTable[[#This Row],[Order Date]])</f>
        <v>6</v>
      </c>
      <c r="F1221" s="8" t="str">
        <f>TEXT(SalesDataTable[[#This Row],[Order Date]],"mmm")</f>
        <v>Jun</v>
      </c>
      <c r="G1221" s="8" t="s">
        <v>0</v>
      </c>
      <c r="H1221" s="8" t="s">
        <v>1</v>
      </c>
      <c r="I1221" s="8" t="s">
        <v>2</v>
      </c>
      <c r="J1221" s="8" t="s">
        <v>3</v>
      </c>
      <c r="K1221" s="8" t="s">
        <v>14</v>
      </c>
      <c r="L1221" s="8" t="s">
        <v>48</v>
      </c>
      <c r="M1221" s="3">
        <v>1</v>
      </c>
      <c r="N1221" s="10">
        <v>162.25</v>
      </c>
      <c r="O1221" s="11">
        <v>0.05</v>
      </c>
      <c r="P1221" s="10">
        <v>89.28</v>
      </c>
      <c r="Q1221" s="10">
        <f t="shared" si="76"/>
        <v>154.13749999999999</v>
      </c>
      <c r="R1221" s="10">
        <f t="shared" si="77"/>
        <v>89.28</v>
      </c>
      <c r="S1221" s="10">
        <f t="shared" si="78"/>
        <v>64.857499999999987</v>
      </c>
      <c r="T1221" s="2">
        <f t="shared" si="79"/>
        <v>0.42077690373854509</v>
      </c>
      <c r="U1221" s="3">
        <f>YEAR(SalesDataTable[[#This Row],[Order Date]])</f>
        <v>2026</v>
      </c>
      <c r="V1221" s="2" t="str">
        <f>"Q"&amp;ROUNDUP(MONTH(SalesDataTable[[#This Row],[Order Date]])/3,0)</f>
        <v>Q2</v>
      </c>
      <c r="W1221" s="3">
        <f>MONTH(SalesDataTable[[#This Row],[Order Date]])</f>
        <v>6</v>
      </c>
      <c r="X1221" s="2" t="str">
        <f>TEXT(SalesDataTable[[#This Row],[Order Date]],"mmm")</f>
        <v>Jun</v>
      </c>
    </row>
    <row r="1222" spans="1:24" ht="15.6">
      <c r="A1222" s="6">
        <v>708</v>
      </c>
      <c r="B1222" s="7">
        <v>46201</v>
      </c>
      <c r="C1222" s="8">
        <f>YEAR(SalesDataTable[[#This Row],[Order Date]])</f>
        <v>2026</v>
      </c>
      <c r="D1222" s="9" t="str">
        <f>"Q" &amp;ROUNDUP(MONTH(SalesDataTable[[#This Row],[Order Date]]),0)</f>
        <v>Q6</v>
      </c>
      <c r="E1222" s="9">
        <f>MONTH(SalesDataTable[[#This Row],[Order Date]])</f>
        <v>6</v>
      </c>
      <c r="F1222" s="8" t="str">
        <f>TEXT(SalesDataTable[[#This Row],[Order Date]],"mmm")</f>
        <v>Jun</v>
      </c>
      <c r="G1222" s="8" t="s">
        <v>6</v>
      </c>
      <c r="H1222" s="8" t="s">
        <v>41</v>
      </c>
      <c r="I1222" s="8" t="s">
        <v>2</v>
      </c>
      <c r="J1222" s="8" t="s">
        <v>3</v>
      </c>
      <c r="K1222" s="8" t="s">
        <v>9</v>
      </c>
      <c r="L1222" s="8" t="s">
        <v>37</v>
      </c>
      <c r="M1222" s="3">
        <v>1</v>
      </c>
      <c r="N1222" s="10">
        <v>150.44</v>
      </c>
      <c r="O1222" s="11">
        <v>0</v>
      </c>
      <c r="P1222" s="10">
        <v>80.5</v>
      </c>
      <c r="Q1222" s="10">
        <f t="shared" si="76"/>
        <v>150.44</v>
      </c>
      <c r="R1222" s="10">
        <f t="shared" si="77"/>
        <v>80.5</v>
      </c>
      <c r="S1222" s="10">
        <f t="shared" si="78"/>
        <v>69.94</v>
      </c>
      <c r="T1222" s="2">
        <f t="shared" si="79"/>
        <v>0.46490295134272797</v>
      </c>
      <c r="U1222" s="3">
        <f>YEAR(SalesDataTable[[#This Row],[Order Date]])</f>
        <v>2026</v>
      </c>
      <c r="V1222" s="2" t="str">
        <f>"Q"&amp;ROUNDUP(MONTH(SalesDataTable[[#This Row],[Order Date]])/3,0)</f>
        <v>Q2</v>
      </c>
      <c r="W1222" s="3">
        <f>MONTH(SalesDataTable[[#This Row],[Order Date]])</f>
        <v>6</v>
      </c>
      <c r="X1222" s="2" t="str">
        <f>TEXT(SalesDataTable[[#This Row],[Order Date]],"mmm")</f>
        <v>Jun</v>
      </c>
    </row>
    <row r="1223" spans="1:24" ht="15.6">
      <c r="A1223" s="6">
        <v>886</v>
      </c>
      <c r="B1223" s="7">
        <v>46201</v>
      </c>
      <c r="C1223" s="8">
        <f>YEAR(SalesDataTable[[#This Row],[Order Date]])</f>
        <v>2026</v>
      </c>
      <c r="D1223" s="9" t="str">
        <f>"Q" &amp;ROUNDUP(MONTH(SalesDataTable[[#This Row],[Order Date]]),0)</f>
        <v>Q6</v>
      </c>
      <c r="E1223" s="9">
        <f>MONTH(SalesDataTable[[#This Row],[Order Date]])</f>
        <v>6</v>
      </c>
      <c r="F1223" s="8" t="str">
        <f>TEXT(SalesDataTable[[#This Row],[Order Date]],"mmm")</f>
        <v>Jun</v>
      </c>
      <c r="G1223" s="8" t="s">
        <v>0</v>
      </c>
      <c r="H1223" s="8" t="s">
        <v>1</v>
      </c>
      <c r="I1223" s="8" t="s">
        <v>19</v>
      </c>
      <c r="J1223" s="8" t="s">
        <v>16</v>
      </c>
      <c r="K1223" s="8" t="s">
        <v>23</v>
      </c>
      <c r="L1223" s="8" t="s">
        <v>51</v>
      </c>
      <c r="M1223" s="3">
        <v>2</v>
      </c>
      <c r="N1223" s="10">
        <v>126.17</v>
      </c>
      <c r="O1223" s="11">
        <v>0.05</v>
      </c>
      <c r="P1223" s="10">
        <v>61.13</v>
      </c>
      <c r="Q1223" s="10">
        <f t="shared" si="76"/>
        <v>239.72299999999998</v>
      </c>
      <c r="R1223" s="10">
        <f t="shared" si="77"/>
        <v>122.26</v>
      </c>
      <c r="S1223" s="10">
        <f t="shared" si="78"/>
        <v>117.46299999999998</v>
      </c>
      <c r="T1223" s="2">
        <f t="shared" si="79"/>
        <v>0.48999470221881081</v>
      </c>
      <c r="U1223" s="3">
        <f>YEAR(SalesDataTable[[#This Row],[Order Date]])</f>
        <v>2026</v>
      </c>
      <c r="V1223" s="2" t="str">
        <f>"Q"&amp;ROUNDUP(MONTH(SalesDataTable[[#This Row],[Order Date]])/3,0)</f>
        <v>Q2</v>
      </c>
      <c r="W1223" s="3">
        <f>MONTH(SalesDataTable[[#This Row],[Order Date]])</f>
        <v>6</v>
      </c>
      <c r="X1223" s="2" t="str">
        <f>TEXT(SalesDataTable[[#This Row],[Order Date]],"mmm")</f>
        <v>Jun</v>
      </c>
    </row>
    <row r="1224" spans="1:24" ht="15.6">
      <c r="A1224" s="6">
        <v>944</v>
      </c>
      <c r="B1224" s="7">
        <v>46201</v>
      </c>
      <c r="C1224" s="8">
        <f>YEAR(SalesDataTable[[#This Row],[Order Date]])</f>
        <v>2026</v>
      </c>
      <c r="D1224" s="9" t="str">
        <f>"Q" &amp;ROUNDUP(MONTH(SalesDataTable[[#This Row],[Order Date]]),0)</f>
        <v>Q6</v>
      </c>
      <c r="E1224" s="9">
        <f>MONTH(SalesDataTable[[#This Row],[Order Date]])</f>
        <v>6</v>
      </c>
      <c r="F1224" s="8" t="str">
        <f>TEXT(SalesDataTable[[#This Row],[Order Date]],"mmm")</f>
        <v>Jun</v>
      </c>
      <c r="G1224" s="8" t="s">
        <v>20</v>
      </c>
      <c r="H1224" s="8" t="s">
        <v>31</v>
      </c>
      <c r="I1224" s="8" t="s">
        <v>28</v>
      </c>
      <c r="J1224" s="8" t="s">
        <v>3</v>
      </c>
      <c r="K1224" s="8" t="s">
        <v>23</v>
      </c>
      <c r="L1224" s="8" t="s">
        <v>40</v>
      </c>
      <c r="M1224" s="3">
        <v>2</v>
      </c>
      <c r="N1224" s="10">
        <v>83.72</v>
      </c>
      <c r="O1224" s="11">
        <v>0</v>
      </c>
      <c r="P1224" s="10">
        <v>38.96</v>
      </c>
      <c r="Q1224" s="10">
        <f t="shared" si="76"/>
        <v>167.44</v>
      </c>
      <c r="R1224" s="10">
        <f t="shared" si="77"/>
        <v>77.92</v>
      </c>
      <c r="S1224" s="10">
        <f t="shared" si="78"/>
        <v>89.52</v>
      </c>
      <c r="T1224" s="2">
        <f t="shared" si="79"/>
        <v>0.53463927376970855</v>
      </c>
      <c r="U1224" s="3">
        <f>YEAR(SalesDataTable[[#This Row],[Order Date]])</f>
        <v>2026</v>
      </c>
      <c r="V1224" s="2" t="str">
        <f>"Q"&amp;ROUNDUP(MONTH(SalesDataTable[[#This Row],[Order Date]])/3,0)</f>
        <v>Q2</v>
      </c>
      <c r="W1224" s="3">
        <f>MONTH(SalesDataTable[[#This Row],[Order Date]])</f>
        <v>6</v>
      </c>
      <c r="X1224" s="2" t="str">
        <f>TEXT(SalesDataTable[[#This Row],[Order Date]],"mmm")</f>
        <v>Jun</v>
      </c>
    </row>
    <row r="1225" spans="1:24" ht="15.6">
      <c r="A1225" s="6">
        <v>1050</v>
      </c>
      <c r="B1225" s="7">
        <v>46201</v>
      </c>
      <c r="C1225" s="8">
        <f>YEAR(SalesDataTable[[#This Row],[Order Date]])</f>
        <v>2026</v>
      </c>
      <c r="D1225" s="9" t="str">
        <f>"Q" &amp;ROUNDUP(MONTH(SalesDataTable[[#This Row],[Order Date]]),0)</f>
        <v>Q6</v>
      </c>
      <c r="E1225" s="9">
        <f>MONTH(SalesDataTable[[#This Row],[Order Date]])</f>
        <v>6</v>
      </c>
      <c r="F1225" s="8" t="str">
        <f>TEXT(SalesDataTable[[#This Row],[Order Date]],"mmm")</f>
        <v>Jun</v>
      </c>
      <c r="G1225" s="8" t="s">
        <v>20</v>
      </c>
      <c r="H1225" s="8" t="s">
        <v>33</v>
      </c>
      <c r="I1225" s="8" t="s">
        <v>28</v>
      </c>
      <c r="J1225" s="8" t="s">
        <v>13</v>
      </c>
      <c r="K1225" s="8" t="s">
        <v>9</v>
      </c>
      <c r="L1225" s="8" t="s">
        <v>46</v>
      </c>
      <c r="M1225" s="3">
        <v>1</v>
      </c>
      <c r="N1225" s="10">
        <v>70.58</v>
      </c>
      <c r="O1225" s="11">
        <v>0</v>
      </c>
      <c r="P1225" s="10">
        <v>32.78</v>
      </c>
      <c r="Q1225" s="10">
        <f t="shared" si="76"/>
        <v>70.58</v>
      </c>
      <c r="R1225" s="10">
        <f t="shared" si="77"/>
        <v>32.78</v>
      </c>
      <c r="S1225" s="10">
        <f t="shared" si="78"/>
        <v>37.799999999999997</v>
      </c>
      <c r="T1225" s="2">
        <f t="shared" si="79"/>
        <v>0.53556248228960046</v>
      </c>
      <c r="U1225" s="3">
        <f>YEAR(SalesDataTable[[#This Row],[Order Date]])</f>
        <v>2026</v>
      </c>
      <c r="V1225" s="2" t="str">
        <f>"Q"&amp;ROUNDUP(MONTH(SalesDataTable[[#This Row],[Order Date]])/3,0)</f>
        <v>Q2</v>
      </c>
      <c r="W1225" s="3">
        <f>MONTH(SalesDataTable[[#This Row],[Order Date]])</f>
        <v>6</v>
      </c>
      <c r="X1225" s="2" t="str">
        <f>TEXT(SalesDataTable[[#This Row],[Order Date]],"mmm")</f>
        <v>Jun</v>
      </c>
    </row>
    <row r="1226" spans="1:24" ht="15.6">
      <c r="A1226" s="6">
        <v>1677</v>
      </c>
      <c r="B1226" s="7">
        <v>46201</v>
      </c>
      <c r="C1226" s="8">
        <f>YEAR(SalesDataTable[[#This Row],[Order Date]])</f>
        <v>2026</v>
      </c>
      <c r="D1226" s="9" t="str">
        <f>"Q" &amp;ROUNDUP(MONTH(SalesDataTable[[#This Row],[Order Date]]),0)</f>
        <v>Q6</v>
      </c>
      <c r="E1226" s="9">
        <f>MONTH(SalesDataTable[[#This Row],[Order Date]])</f>
        <v>6</v>
      </c>
      <c r="F1226" s="8" t="str">
        <f>TEXT(SalesDataTable[[#This Row],[Order Date]],"mmm")</f>
        <v>Jun</v>
      </c>
      <c r="G1226" s="8" t="s">
        <v>20</v>
      </c>
      <c r="H1226" s="8" t="s">
        <v>47</v>
      </c>
      <c r="I1226" s="8" t="s">
        <v>8</v>
      </c>
      <c r="J1226" s="8" t="s">
        <v>16</v>
      </c>
      <c r="K1226" s="8" t="s">
        <v>23</v>
      </c>
      <c r="L1226" s="8" t="s">
        <v>40</v>
      </c>
      <c r="M1226" s="3">
        <v>5</v>
      </c>
      <c r="N1226" s="10">
        <v>81.96</v>
      </c>
      <c r="O1226" s="11">
        <v>0.05</v>
      </c>
      <c r="P1226" s="10">
        <v>39.130000000000003</v>
      </c>
      <c r="Q1226" s="10">
        <f t="shared" si="76"/>
        <v>389.30999999999995</v>
      </c>
      <c r="R1226" s="10">
        <f t="shared" si="77"/>
        <v>195.65</v>
      </c>
      <c r="S1226" s="10">
        <f t="shared" si="78"/>
        <v>193.65999999999994</v>
      </c>
      <c r="T1226" s="2">
        <f t="shared" si="79"/>
        <v>0.497444196141892</v>
      </c>
      <c r="U1226" s="3">
        <f>YEAR(SalesDataTable[[#This Row],[Order Date]])</f>
        <v>2026</v>
      </c>
      <c r="V1226" s="2" t="str">
        <f>"Q"&amp;ROUNDUP(MONTH(SalesDataTable[[#This Row],[Order Date]])/3,0)</f>
        <v>Q2</v>
      </c>
      <c r="W1226" s="3">
        <f>MONTH(SalesDataTable[[#This Row],[Order Date]])</f>
        <v>6</v>
      </c>
      <c r="X1226" s="2" t="str">
        <f>TEXT(SalesDataTable[[#This Row],[Order Date]],"mmm")</f>
        <v>Jun</v>
      </c>
    </row>
    <row r="1227" spans="1:24" ht="15.6">
      <c r="A1227" s="6">
        <v>2109</v>
      </c>
      <c r="B1227" s="7">
        <v>46201</v>
      </c>
      <c r="C1227" s="8">
        <f>YEAR(SalesDataTable[[#This Row],[Order Date]])</f>
        <v>2026</v>
      </c>
      <c r="D1227" s="9" t="str">
        <f>"Q" &amp;ROUNDUP(MONTH(SalesDataTable[[#This Row],[Order Date]]),0)</f>
        <v>Q6</v>
      </c>
      <c r="E1227" s="9">
        <f>MONTH(SalesDataTable[[#This Row],[Order Date]])</f>
        <v>6</v>
      </c>
      <c r="F1227" s="8" t="str">
        <f>TEXT(SalesDataTable[[#This Row],[Order Date]],"mmm")</f>
        <v>Jun</v>
      </c>
      <c r="G1227" s="8" t="s">
        <v>6</v>
      </c>
      <c r="H1227" s="8" t="s">
        <v>49</v>
      </c>
      <c r="I1227" s="8" t="s">
        <v>2</v>
      </c>
      <c r="J1227" s="8" t="s">
        <v>13</v>
      </c>
      <c r="K1227" s="8" t="s">
        <v>4</v>
      </c>
      <c r="L1227" s="8" t="s">
        <v>26</v>
      </c>
      <c r="M1227" s="3">
        <v>1</v>
      </c>
      <c r="N1227" s="10">
        <v>40.67</v>
      </c>
      <c r="O1227" s="11">
        <v>0</v>
      </c>
      <c r="P1227" s="10">
        <v>16.5</v>
      </c>
      <c r="Q1227" s="10">
        <f t="shared" si="76"/>
        <v>40.67</v>
      </c>
      <c r="R1227" s="10">
        <f t="shared" si="77"/>
        <v>16.5</v>
      </c>
      <c r="S1227" s="10">
        <f t="shared" si="78"/>
        <v>24.17</v>
      </c>
      <c r="T1227" s="2">
        <f t="shared" si="79"/>
        <v>0.59429554954511932</v>
      </c>
      <c r="U1227" s="3">
        <f>YEAR(SalesDataTable[[#This Row],[Order Date]])</f>
        <v>2026</v>
      </c>
      <c r="V1227" s="2" t="str">
        <f>"Q"&amp;ROUNDUP(MONTH(SalesDataTable[[#This Row],[Order Date]])/3,0)</f>
        <v>Q2</v>
      </c>
      <c r="W1227" s="3">
        <f>MONTH(SalesDataTable[[#This Row],[Order Date]])</f>
        <v>6</v>
      </c>
      <c r="X1227" s="2" t="str">
        <f>TEXT(SalesDataTable[[#This Row],[Order Date]],"mmm")</f>
        <v>Jun</v>
      </c>
    </row>
    <row r="1228" spans="1:24" ht="15.6">
      <c r="A1228" s="6">
        <v>3688</v>
      </c>
      <c r="B1228" s="7">
        <v>46201</v>
      </c>
      <c r="C1228" s="8">
        <f>YEAR(SalesDataTable[[#This Row],[Order Date]])</f>
        <v>2026</v>
      </c>
      <c r="D1228" s="9" t="str">
        <f>"Q" &amp;ROUNDUP(MONTH(SalesDataTable[[#This Row],[Order Date]]),0)</f>
        <v>Q6</v>
      </c>
      <c r="E1228" s="9">
        <f>MONTH(SalesDataTable[[#This Row],[Order Date]])</f>
        <v>6</v>
      </c>
      <c r="F1228" s="8" t="str">
        <f>TEXT(SalesDataTable[[#This Row],[Order Date]],"mmm")</f>
        <v>Jun</v>
      </c>
      <c r="G1228" s="8" t="s">
        <v>11</v>
      </c>
      <c r="H1228" s="8" t="s">
        <v>52</v>
      </c>
      <c r="I1228" s="8" t="s">
        <v>19</v>
      </c>
      <c r="J1228" s="8" t="s">
        <v>13</v>
      </c>
      <c r="K1228" s="8" t="s">
        <v>34</v>
      </c>
      <c r="L1228" s="8" t="s">
        <v>35</v>
      </c>
      <c r="M1228" s="3">
        <v>1</v>
      </c>
      <c r="N1228" s="10">
        <v>40.94</v>
      </c>
      <c r="O1228" s="11">
        <v>0</v>
      </c>
      <c r="P1228" s="10">
        <v>14.47</v>
      </c>
      <c r="Q1228" s="10">
        <f t="shared" si="76"/>
        <v>40.94</v>
      </c>
      <c r="R1228" s="10">
        <f t="shared" si="77"/>
        <v>14.47</v>
      </c>
      <c r="S1228" s="10">
        <f t="shared" si="78"/>
        <v>26.47</v>
      </c>
      <c r="T1228" s="2">
        <f t="shared" si="79"/>
        <v>0.64655593551538837</v>
      </c>
      <c r="U1228" s="3">
        <f>YEAR(SalesDataTable[[#This Row],[Order Date]])</f>
        <v>2026</v>
      </c>
      <c r="V1228" s="2" t="str">
        <f>"Q"&amp;ROUNDUP(MONTH(SalesDataTable[[#This Row],[Order Date]])/3,0)</f>
        <v>Q2</v>
      </c>
      <c r="W1228" s="3">
        <f>MONTH(SalesDataTable[[#This Row],[Order Date]])</f>
        <v>6</v>
      </c>
      <c r="X1228" s="2" t="str">
        <f>TEXT(SalesDataTable[[#This Row],[Order Date]],"mmm")</f>
        <v>Jun</v>
      </c>
    </row>
    <row r="1229" spans="1:24" ht="15.6">
      <c r="A1229" s="6">
        <v>521</v>
      </c>
      <c r="B1229" s="7">
        <v>46202</v>
      </c>
      <c r="C1229" s="8">
        <f>YEAR(SalesDataTable[[#This Row],[Order Date]])</f>
        <v>2026</v>
      </c>
      <c r="D1229" s="9" t="str">
        <f>"Q" &amp;ROUNDUP(MONTH(SalesDataTable[[#This Row],[Order Date]]),0)</f>
        <v>Q6</v>
      </c>
      <c r="E1229" s="9">
        <f>MONTH(SalesDataTable[[#This Row],[Order Date]])</f>
        <v>6</v>
      </c>
      <c r="F1229" s="8" t="str">
        <f>TEXT(SalesDataTable[[#This Row],[Order Date]],"mmm")</f>
        <v>Jun</v>
      </c>
      <c r="G1229" s="8" t="s">
        <v>20</v>
      </c>
      <c r="H1229" s="8" t="s">
        <v>33</v>
      </c>
      <c r="I1229" s="8" t="s">
        <v>8</v>
      </c>
      <c r="J1229" s="8" t="s">
        <v>16</v>
      </c>
      <c r="K1229" s="8" t="s">
        <v>4</v>
      </c>
      <c r="L1229" s="8" t="s">
        <v>30</v>
      </c>
      <c r="M1229" s="3">
        <v>3</v>
      </c>
      <c r="N1229" s="10">
        <v>100.89</v>
      </c>
      <c r="O1229" s="11">
        <v>0.05</v>
      </c>
      <c r="P1229" s="10">
        <v>49.08</v>
      </c>
      <c r="Q1229" s="10">
        <f t="shared" si="76"/>
        <v>287.53649999999999</v>
      </c>
      <c r="R1229" s="10">
        <f t="shared" si="77"/>
        <v>147.24</v>
      </c>
      <c r="S1229" s="10">
        <f t="shared" si="78"/>
        <v>140.29649999999998</v>
      </c>
      <c r="T1229" s="2">
        <f t="shared" si="79"/>
        <v>0.48792588071427451</v>
      </c>
      <c r="U1229" s="3">
        <f>YEAR(SalesDataTable[[#This Row],[Order Date]])</f>
        <v>2026</v>
      </c>
      <c r="V1229" s="2" t="str">
        <f>"Q"&amp;ROUNDUP(MONTH(SalesDataTable[[#This Row],[Order Date]])/3,0)</f>
        <v>Q2</v>
      </c>
      <c r="W1229" s="3">
        <f>MONTH(SalesDataTable[[#This Row],[Order Date]])</f>
        <v>6</v>
      </c>
      <c r="X1229" s="2" t="str">
        <f>TEXT(SalesDataTable[[#This Row],[Order Date]],"mmm")</f>
        <v>Jun</v>
      </c>
    </row>
    <row r="1230" spans="1:24" ht="15.6">
      <c r="A1230" s="6">
        <v>557</v>
      </c>
      <c r="B1230" s="7">
        <v>46202</v>
      </c>
      <c r="C1230" s="8">
        <f>YEAR(SalesDataTable[[#This Row],[Order Date]])</f>
        <v>2026</v>
      </c>
      <c r="D1230" s="9" t="str">
        <f>"Q" &amp;ROUNDUP(MONTH(SalesDataTable[[#This Row],[Order Date]]),0)</f>
        <v>Q6</v>
      </c>
      <c r="E1230" s="9">
        <f>MONTH(SalesDataTable[[#This Row],[Order Date]])</f>
        <v>6</v>
      </c>
      <c r="F1230" s="8" t="str">
        <f>TEXT(SalesDataTable[[#This Row],[Order Date]],"mmm")</f>
        <v>Jun</v>
      </c>
      <c r="G1230" s="8" t="s">
        <v>6</v>
      </c>
      <c r="H1230" s="8" t="s">
        <v>43</v>
      </c>
      <c r="I1230" s="8" t="s">
        <v>8</v>
      </c>
      <c r="J1230" s="8" t="s">
        <v>16</v>
      </c>
      <c r="K1230" s="8" t="s">
        <v>4</v>
      </c>
      <c r="L1230" s="8" t="s">
        <v>26</v>
      </c>
      <c r="M1230" s="3">
        <v>3</v>
      </c>
      <c r="N1230" s="10">
        <v>39.78</v>
      </c>
      <c r="O1230" s="11">
        <v>0.15</v>
      </c>
      <c r="P1230" s="10">
        <v>16.850000000000001</v>
      </c>
      <c r="Q1230" s="10">
        <f t="shared" si="76"/>
        <v>101.43900000000001</v>
      </c>
      <c r="R1230" s="10">
        <f t="shared" si="77"/>
        <v>50.550000000000004</v>
      </c>
      <c r="S1230" s="10">
        <f t="shared" si="78"/>
        <v>50.889000000000003</v>
      </c>
      <c r="T1230" s="2">
        <f t="shared" si="79"/>
        <v>0.50167095495815217</v>
      </c>
      <c r="U1230" s="3">
        <f>YEAR(SalesDataTable[[#This Row],[Order Date]])</f>
        <v>2026</v>
      </c>
      <c r="V1230" s="2" t="str">
        <f>"Q"&amp;ROUNDUP(MONTH(SalesDataTable[[#This Row],[Order Date]])/3,0)</f>
        <v>Q2</v>
      </c>
      <c r="W1230" s="3">
        <f>MONTH(SalesDataTable[[#This Row],[Order Date]])</f>
        <v>6</v>
      </c>
      <c r="X1230" s="2" t="str">
        <f>TEXT(SalesDataTable[[#This Row],[Order Date]],"mmm")</f>
        <v>Jun</v>
      </c>
    </row>
    <row r="1231" spans="1:24" ht="15.6">
      <c r="A1231" s="6">
        <v>929</v>
      </c>
      <c r="B1231" s="7">
        <v>46202</v>
      </c>
      <c r="C1231" s="8">
        <f>YEAR(SalesDataTable[[#This Row],[Order Date]])</f>
        <v>2026</v>
      </c>
      <c r="D1231" s="9" t="str">
        <f>"Q" &amp;ROUNDUP(MONTH(SalesDataTable[[#This Row],[Order Date]]),0)</f>
        <v>Q6</v>
      </c>
      <c r="E1231" s="9">
        <f>MONTH(SalesDataTable[[#This Row],[Order Date]])</f>
        <v>6</v>
      </c>
      <c r="F1231" s="8" t="str">
        <f>TEXT(SalesDataTable[[#This Row],[Order Date]],"mmm")</f>
        <v>Jun</v>
      </c>
      <c r="G1231" s="8" t="s">
        <v>0</v>
      </c>
      <c r="H1231" s="8" t="s">
        <v>1</v>
      </c>
      <c r="I1231" s="8" t="s">
        <v>2</v>
      </c>
      <c r="J1231" s="8" t="s">
        <v>3</v>
      </c>
      <c r="K1231" s="8" t="s">
        <v>34</v>
      </c>
      <c r="L1231" s="8" t="s">
        <v>35</v>
      </c>
      <c r="M1231" s="3">
        <v>1</v>
      </c>
      <c r="N1231" s="10">
        <v>40.299999999999997</v>
      </c>
      <c r="O1231" s="11">
        <v>0.05</v>
      </c>
      <c r="P1231" s="10">
        <v>14.79</v>
      </c>
      <c r="Q1231" s="10">
        <f t="shared" si="76"/>
        <v>38.284999999999997</v>
      </c>
      <c r="R1231" s="10">
        <f t="shared" si="77"/>
        <v>14.79</v>
      </c>
      <c r="S1231" s="10">
        <f t="shared" si="78"/>
        <v>23.494999999999997</v>
      </c>
      <c r="T1231" s="2">
        <f t="shared" si="79"/>
        <v>0.61368682251534545</v>
      </c>
      <c r="U1231" s="3">
        <f>YEAR(SalesDataTable[[#This Row],[Order Date]])</f>
        <v>2026</v>
      </c>
      <c r="V1231" s="2" t="str">
        <f>"Q"&amp;ROUNDUP(MONTH(SalesDataTable[[#This Row],[Order Date]])/3,0)</f>
        <v>Q2</v>
      </c>
      <c r="W1231" s="3">
        <f>MONTH(SalesDataTable[[#This Row],[Order Date]])</f>
        <v>6</v>
      </c>
      <c r="X1231" s="2" t="str">
        <f>TEXT(SalesDataTable[[#This Row],[Order Date]],"mmm")</f>
        <v>Jun</v>
      </c>
    </row>
    <row r="1232" spans="1:24" ht="15.6">
      <c r="A1232" s="6">
        <v>1089</v>
      </c>
      <c r="B1232" s="7">
        <v>46202</v>
      </c>
      <c r="C1232" s="8">
        <f>YEAR(SalesDataTable[[#This Row],[Order Date]])</f>
        <v>2026</v>
      </c>
      <c r="D1232" s="9" t="str">
        <f>"Q" &amp;ROUNDUP(MONTH(SalesDataTable[[#This Row],[Order Date]]),0)</f>
        <v>Q6</v>
      </c>
      <c r="E1232" s="9">
        <f>MONTH(SalesDataTable[[#This Row],[Order Date]])</f>
        <v>6</v>
      </c>
      <c r="F1232" s="8" t="str">
        <f>TEXT(SalesDataTable[[#This Row],[Order Date]],"mmm")</f>
        <v>Jun</v>
      </c>
      <c r="G1232" s="8" t="s">
        <v>6</v>
      </c>
      <c r="H1232" s="8" t="s">
        <v>41</v>
      </c>
      <c r="I1232" s="8" t="s">
        <v>19</v>
      </c>
      <c r="J1232" s="8" t="s">
        <v>3</v>
      </c>
      <c r="K1232" s="8" t="s">
        <v>9</v>
      </c>
      <c r="L1232" s="8" t="s">
        <v>10</v>
      </c>
      <c r="M1232" s="3">
        <v>1</v>
      </c>
      <c r="N1232" s="10">
        <v>90.91</v>
      </c>
      <c r="O1232" s="11">
        <v>0.05</v>
      </c>
      <c r="P1232" s="10">
        <v>45.9</v>
      </c>
      <c r="Q1232" s="10">
        <f t="shared" si="76"/>
        <v>86.364499999999992</v>
      </c>
      <c r="R1232" s="10">
        <f t="shared" si="77"/>
        <v>45.9</v>
      </c>
      <c r="S1232" s="10">
        <f t="shared" si="78"/>
        <v>40.464499999999994</v>
      </c>
      <c r="T1232" s="2">
        <f t="shared" si="79"/>
        <v>0.46853163047316893</v>
      </c>
      <c r="U1232" s="3">
        <f>YEAR(SalesDataTable[[#This Row],[Order Date]])</f>
        <v>2026</v>
      </c>
      <c r="V1232" s="2" t="str">
        <f>"Q"&amp;ROUNDUP(MONTH(SalesDataTable[[#This Row],[Order Date]])/3,0)</f>
        <v>Q2</v>
      </c>
      <c r="W1232" s="3">
        <f>MONTH(SalesDataTable[[#This Row],[Order Date]])</f>
        <v>6</v>
      </c>
      <c r="X1232" s="2" t="str">
        <f>TEXT(SalesDataTable[[#This Row],[Order Date]],"mmm")</f>
        <v>Jun</v>
      </c>
    </row>
    <row r="1233" spans="1:24" ht="15.6">
      <c r="A1233" s="6">
        <v>1655</v>
      </c>
      <c r="B1233" s="7">
        <v>46202</v>
      </c>
      <c r="C1233" s="8">
        <f>YEAR(SalesDataTable[[#This Row],[Order Date]])</f>
        <v>2026</v>
      </c>
      <c r="D1233" s="9" t="str">
        <f>"Q" &amp;ROUNDUP(MONTH(SalesDataTable[[#This Row],[Order Date]]),0)</f>
        <v>Q6</v>
      </c>
      <c r="E1233" s="9">
        <f>MONTH(SalesDataTable[[#This Row],[Order Date]])</f>
        <v>6</v>
      </c>
      <c r="F1233" s="8" t="str">
        <f>TEXT(SalesDataTable[[#This Row],[Order Date]],"mmm")</f>
        <v>Jun</v>
      </c>
      <c r="G1233" s="8" t="s">
        <v>0</v>
      </c>
      <c r="H1233" s="8" t="s">
        <v>1</v>
      </c>
      <c r="I1233" s="8" t="s">
        <v>8</v>
      </c>
      <c r="J1233" s="8" t="s">
        <v>16</v>
      </c>
      <c r="K1233" s="8" t="s">
        <v>14</v>
      </c>
      <c r="L1233" s="8" t="s">
        <v>48</v>
      </c>
      <c r="M1233" s="3">
        <v>5</v>
      </c>
      <c r="N1233" s="10">
        <v>162.29</v>
      </c>
      <c r="O1233" s="11">
        <v>0.15</v>
      </c>
      <c r="P1233" s="10">
        <v>86.66</v>
      </c>
      <c r="Q1233" s="10">
        <f t="shared" si="76"/>
        <v>689.73249999999996</v>
      </c>
      <c r="R1233" s="10">
        <f t="shared" si="77"/>
        <v>433.29999999999995</v>
      </c>
      <c r="S1233" s="10">
        <f t="shared" si="78"/>
        <v>256.4325</v>
      </c>
      <c r="T1233" s="2">
        <f t="shared" si="79"/>
        <v>0.37178543855770174</v>
      </c>
      <c r="U1233" s="3">
        <f>YEAR(SalesDataTable[[#This Row],[Order Date]])</f>
        <v>2026</v>
      </c>
      <c r="V1233" s="2" t="str">
        <f>"Q"&amp;ROUNDUP(MONTH(SalesDataTable[[#This Row],[Order Date]])/3,0)</f>
        <v>Q2</v>
      </c>
      <c r="W1233" s="3">
        <f>MONTH(SalesDataTable[[#This Row],[Order Date]])</f>
        <v>6</v>
      </c>
      <c r="X1233" s="2" t="str">
        <f>TEXT(SalesDataTable[[#This Row],[Order Date]],"mmm")</f>
        <v>Jun</v>
      </c>
    </row>
    <row r="1234" spans="1:24" ht="15.6">
      <c r="A1234" s="6">
        <v>1897</v>
      </c>
      <c r="B1234" s="7">
        <v>46202</v>
      </c>
      <c r="C1234" s="8">
        <f>YEAR(SalesDataTable[[#This Row],[Order Date]])</f>
        <v>2026</v>
      </c>
      <c r="D1234" s="9" t="str">
        <f>"Q" &amp;ROUNDUP(MONTH(SalesDataTable[[#This Row],[Order Date]]),0)</f>
        <v>Q6</v>
      </c>
      <c r="E1234" s="9">
        <f>MONTH(SalesDataTable[[#This Row],[Order Date]])</f>
        <v>6</v>
      </c>
      <c r="F1234" s="8" t="str">
        <f>TEXT(SalesDataTable[[#This Row],[Order Date]],"mmm")</f>
        <v>Jun</v>
      </c>
      <c r="G1234" s="8" t="s">
        <v>6</v>
      </c>
      <c r="H1234" s="8" t="s">
        <v>41</v>
      </c>
      <c r="I1234" s="8" t="s">
        <v>2</v>
      </c>
      <c r="J1234" s="8" t="s">
        <v>16</v>
      </c>
      <c r="K1234" s="8" t="s">
        <v>4</v>
      </c>
      <c r="L1234" s="8" t="s">
        <v>22</v>
      </c>
      <c r="M1234" s="3">
        <v>2</v>
      </c>
      <c r="N1234" s="10">
        <v>51.03</v>
      </c>
      <c r="O1234" s="11">
        <v>0</v>
      </c>
      <c r="P1234" s="10">
        <v>22.59</v>
      </c>
      <c r="Q1234" s="10">
        <f t="shared" si="76"/>
        <v>102.06</v>
      </c>
      <c r="R1234" s="10">
        <f t="shared" si="77"/>
        <v>45.18</v>
      </c>
      <c r="S1234" s="10">
        <f t="shared" si="78"/>
        <v>56.88</v>
      </c>
      <c r="T1234" s="2">
        <f t="shared" si="79"/>
        <v>0.55731922398589062</v>
      </c>
      <c r="U1234" s="3">
        <f>YEAR(SalesDataTable[[#This Row],[Order Date]])</f>
        <v>2026</v>
      </c>
      <c r="V1234" s="2" t="str">
        <f>"Q"&amp;ROUNDUP(MONTH(SalesDataTable[[#This Row],[Order Date]])/3,0)</f>
        <v>Q2</v>
      </c>
      <c r="W1234" s="3">
        <f>MONTH(SalesDataTable[[#This Row],[Order Date]])</f>
        <v>6</v>
      </c>
      <c r="X1234" s="2" t="str">
        <f>TEXT(SalesDataTable[[#This Row],[Order Date]],"mmm")</f>
        <v>Jun</v>
      </c>
    </row>
    <row r="1235" spans="1:24" ht="15.6">
      <c r="A1235" s="6">
        <v>2417</v>
      </c>
      <c r="B1235" s="7">
        <v>46202</v>
      </c>
      <c r="C1235" s="8">
        <f>YEAR(SalesDataTable[[#This Row],[Order Date]])</f>
        <v>2026</v>
      </c>
      <c r="D1235" s="9" t="str">
        <f>"Q" &amp;ROUNDUP(MONTH(SalesDataTable[[#This Row],[Order Date]]),0)</f>
        <v>Q6</v>
      </c>
      <c r="E1235" s="9">
        <f>MONTH(SalesDataTable[[#This Row],[Order Date]])</f>
        <v>6</v>
      </c>
      <c r="F1235" s="8" t="str">
        <f>TEXT(SalesDataTable[[#This Row],[Order Date]],"mmm")</f>
        <v>Jun</v>
      </c>
      <c r="G1235" s="8" t="s">
        <v>6</v>
      </c>
      <c r="H1235" s="8" t="s">
        <v>43</v>
      </c>
      <c r="I1235" s="8" t="s">
        <v>2</v>
      </c>
      <c r="J1235" s="8" t="s">
        <v>16</v>
      </c>
      <c r="K1235" s="8" t="s">
        <v>34</v>
      </c>
      <c r="L1235" s="8" t="s">
        <v>45</v>
      </c>
      <c r="M1235" s="3">
        <v>1</v>
      </c>
      <c r="N1235" s="10">
        <v>50.67</v>
      </c>
      <c r="O1235" s="11">
        <v>0</v>
      </c>
      <c r="P1235" s="10">
        <v>22.18</v>
      </c>
      <c r="Q1235" s="10">
        <f t="shared" si="76"/>
        <v>50.67</v>
      </c>
      <c r="R1235" s="10">
        <f t="shared" si="77"/>
        <v>22.18</v>
      </c>
      <c r="S1235" s="10">
        <f t="shared" si="78"/>
        <v>28.490000000000002</v>
      </c>
      <c r="T1235" s="2">
        <f t="shared" si="79"/>
        <v>0.56226564041839355</v>
      </c>
      <c r="U1235" s="3">
        <f>YEAR(SalesDataTable[[#This Row],[Order Date]])</f>
        <v>2026</v>
      </c>
      <c r="V1235" s="2" t="str">
        <f>"Q"&amp;ROUNDUP(MONTH(SalesDataTable[[#This Row],[Order Date]])/3,0)</f>
        <v>Q2</v>
      </c>
      <c r="W1235" s="3">
        <f>MONTH(SalesDataTable[[#This Row],[Order Date]])</f>
        <v>6</v>
      </c>
      <c r="X1235" s="2" t="str">
        <f>TEXT(SalesDataTable[[#This Row],[Order Date]],"mmm")</f>
        <v>Jun</v>
      </c>
    </row>
    <row r="1236" spans="1:24" ht="15.6">
      <c r="A1236" s="6">
        <v>3474</v>
      </c>
      <c r="B1236" s="7">
        <v>46202</v>
      </c>
      <c r="C1236" s="8">
        <f>YEAR(SalesDataTable[[#This Row],[Order Date]])</f>
        <v>2026</v>
      </c>
      <c r="D1236" s="9" t="str">
        <f>"Q" &amp;ROUNDUP(MONTH(SalesDataTable[[#This Row],[Order Date]]),0)</f>
        <v>Q6</v>
      </c>
      <c r="E1236" s="9">
        <f>MONTH(SalesDataTable[[#This Row],[Order Date]])</f>
        <v>6</v>
      </c>
      <c r="F1236" s="8" t="str">
        <f>TEXT(SalesDataTable[[#This Row],[Order Date]],"mmm")</f>
        <v>Jun</v>
      </c>
      <c r="G1236" s="8" t="s">
        <v>20</v>
      </c>
      <c r="H1236" s="8" t="s">
        <v>33</v>
      </c>
      <c r="I1236" s="8" t="s">
        <v>8</v>
      </c>
      <c r="J1236" s="8" t="s">
        <v>3</v>
      </c>
      <c r="K1236" s="8" t="s">
        <v>14</v>
      </c>
      <c r="L1236" s="8" t="s">
        <v>44</v>
      </c>
      <c r="M1236" s="3">
        <v>10</v>
      </c>
      <c r="N1236" s="10">
        <v>130.62</v>
      </c>
      <c r="O1236" s="11">
        <v>0.05</v>
      </c>
      <c r="P1236" s="10">
        <v>67.05</v>
      </c>
      <c r="Q1236" s="10">
        <f t="shared" si="76"/>
        <v>1240.8899999999999</v>
      </c>
      <c r="R1236" s="10">
        <f t="shared" si="77"/>
        <v>670.5</v>
      </c>
      <c r="S1236" s="10">
        <f t="shared" si="78"/>
        <v>570.38999999999987</v>
      </c>
      <c r="T1236" s="2">
        <f t="shared" si="79"/>
        <v>0.45966201677828006</v>
      </c>
      <c r="U1236" s="3">
        <f>YEAR(SalesDataTable[[#This Row],[Order Date]])</f>
        <v>2026</v>
      </c>
      <c r="V1236" s="2" t="str">
        <f>"Q"&amp;ROUNDUP(MONTH(SalesDataTable[[#This Row],[Order Date]])/3,0)</f>
        <v>Q2</v>
      </c>
      <c r="W1236" s="3">
        <f>MONTH(SalesDataTable[[#This Row],[Order Date]])</f>
        <v>6</v>
      </c>
      <c r="X1236" s="2" t="str">
        <f>TEXT(SalesDataTable[[#This Row],[Order Date]],"mmm")</f>
        <v>Jun</v>
      </c>
    </row>
    <row r="1237" spans="1:24" ht="15.6">
      <c r="A1237" s="6">
        <v>4079</v>
      </c>
      <c r="B1237" s="7">
        <v>46202</v>
      </c>
      <c r="C1237" s="8">
        <f>YEAR(SalesDataTable[[#This Row],[Order Date]])</f>
        <v>2026</v>
      </c>
      <c r="D1237" s="9" t="str">
        <f>"Q" &amp;ROUNDUP(MONTH(SalesDataTable[[#This Row],[Order Date]]),0)</f>
        <v>Q6</v>
      </c>
      <c r="E1237" s="9">
        <f>MONTH(SalesDataTable[[#This Row],[Order Date]])</f>
        <v>6</v>
      </c>
      <c r="F1237" s="8" t="str">
        <f>TEXT(SalesDataTable[[#This Row],[Order Date]],"mmm")</f>
        <v>Jun</v>
      </c>
      <c r="G1237" s="8" t="s">
        <v>11</v>
      </c>
      <c r="H1237" s="8" t="s">
        <v>25</v>
      </c>
      <c r="I1237" s="8" t="s">
        <v>2</v>
      </c>
      <c r="J1237" s="8" t="s">
        <v>13</v>
      </c>
      <c r="K1237" s="8" t="s">
        <v>23</v>
      </c>
      <c r="L1237" s="8" t="s">
        <v>29</v>
      </c>
      <c r="M1237" s="3">
        <v>4</v>
      </c>
      <c r="N1237" s="10">
        <v>194.6</v>
      </c>
      <c r="O1237" s="11">
        <v>0</v>
      </c>
      <c r="P1237" s="10">
        <v>104.64</v>
      </c>
      <c r="Q1237" s="10">
        <f t="shared" si="76"/>
        <v>778.4</v>
      </c>
      <c r="R1237" s="10">
        <f t="shared" si="77"/>
        <v>418.56</v>
      </c>
      <c r="S1237" s="10">
        <f t="shared" si="78"/>
        <v>359.84</v>
      </c>
      <c r="T1237" s="2">
        <f t="shared" si="79"/>
        <v>0.46228160328879753</v>
      </c>
      <c r="U1237" s="3">
        <f>YEAR(SalesDataTable[[#This Row],[Order Date]])</f>
        <v>2026</v>
      </c>
      <c r="V1237" s="2" t="str">
        <f>"Q"&amp;ROUNDUP(MONTH(SalesDataTable[[#This Row],[Order Date]])/3,0)</f>
        <v>Q2</v>
      </c>
      <c r="W1237" s="3">
        <f>MONTH(SalesDataTable[[#This Row],[Order Date]])</f>
        <v>6</v>
      </c>
      <c r="X1237" s="2" t="str">
        <f>TEXT(SalesDataTable[[#This Row],[Order Date]],"mmm")</f>
        <v>Jun</v>
      </c>
    </row>
    <row r="1238" spans="1:24" ht="15.6">
      <c r="A1238" s="6">
        <v>45</v>
      </c>
      <c r="B1238" s="7">
        <v>46203</v>
      </c>
      <c r="C1238" s="8">
        <f>YEAR(SalesDataTable[[#This Row],[Order Date]])</f>
        <v>2026</v>
      </c>
      <c r="D1238" s="9" t="str">
        <f>"Q" &amp;ROUNDUP(MONTH(SalesDataTable[[#This Row],[Order Date]]),0)</f>
        <v>Q6</v>
      </c>
      <c r="E1238" s="9">
        <f>MONTH(SalesDataTable[[#This Row],[Order Date]])</f>
        <v>6</v>
      </c>
      <c r="F1238" s="8" t="str">
        <f>TEXT(SalesDataTable[[#This Row],[Order Date]],"mmm")</f>
        <v>Jun</v>
      </c>
      <c r="G1238" s="8" t="s">
        <v>11</v>
      </c>
      <c r="H1238" s="8" t="s">
        <v>12</v>
      </c>
      <c r="I1238" s="8" t="s">
        <v>19</v>
      </c>
      <c r="J1238" s="8" t="s">
        <v>13</v>
      </c>
      <c r="K1238" s="8" t="s">
        <v>9</v>
      </c>
      <c r="L1238" s="8" t="s">
        <v>10</v>
      </c>
      <c r="M1238" s="3">
        <v>1</v>
      </c>
      <c r="N1238" s="10">
        <v>94</v>
      </c>
      <c r="O1238" s="11">
        <v>0</v>
      </c>
      <c r="P1238" s="10">
        <v>45.62</v>
      </c>
      <c r="Q1238" s="10">
        <f t="shared" si="76"/>
        <v>94</v>
      </c>
      <c r="R1238" s="10">
        <f t="shared" si="77"/>
        <v>45.62</v>
      </c>
      <c r="S1238" s="10">
        <f t="shared" si="78"/>
        <v>48.38</v>
      </c>
      <c r="T1238" s="2">
        <f t="shared" si="79"/>
        <v>0.51468085106382977</v>
      </c>
      <c r="U1238" s="3">
        <f>YEAR(SalesDataTable[[#This Row],[Order Date]])</f>
        <v>2026</v>
      </c>
      <c r="V1238" s="2" t="str">
        <f>"Q"&amp;ROUNDUP(MONTH(SalesDataTable[[#This Row],[Order Date]])/3,0)</f>
        <v>Q2</v>
      </c>
      <c r="W1238" s="3">
        <f>MONTH(SalesDataTable[[#This Row],[Order Date]])</f>
        <v>6</v>
      </c>
      <c r="X1238" s="2" t="str">
        <f>TEXT(SalesDataTable[[#This Row],[Order Date]],"mmm")</f>
        <v>Jun</v>
      </c>
    </row>
    <row r="1239" spans="1:24" ht="15.6">
      <c r="A1239" s="6">
        <v>2895</v>
      </c>
      <c r="B1239" s="7">
        <v>46203</v>
      </c>
      <c r="C1239" s="8">
        <f>YEAR(SalesDataTable[[#This Row],[Order Date]])</f>
        <v>2026</v>
      </c>
      <c r="D1239" s="9" t="str">
        <f>"Q" &amp;ROUNDUP(MONTH(SalesDataTable[[#This Row],[Order Date]]),0)</f>
        <v>Q6</v>
      </c>
      <c r="E1239" s="9">
        <f>MONTH(SalesDataTable[[#This Row],[Order Date]])</f>
        <v>6</v>
      </c>
      <c r="F1239" s="8" t="str">
        <f>TEXT(SalesDataTable[[#This Row],[Order Date]],"mmm")</f>
        <v>Jun</v>
      </c>
      <c r="G1239" s="8" t="s">
        <v>20</v>
      </c>
      <c r="H1239" s="8" t="s">
        <v>33</v>
      </c>
      <c r="I1239" s="8" t="s">
        <v>2</v>
      </c>
      <c r="J1239" s="8" t="s">
        <v>3</v>
      </c>
      <c r="K1239" s="8" t="s">
        <v>34</v>
      </c>
      <c r="L1239" s="8" t="s">
        <v>35</v>
      </c>
      <c r="M1239" s="3">
        <v>2</v>
      </c>
      <c r="N1239" s="10">
        <v>40.46</v>
      </c>
      <c r="O1239" s="11">
        <v>0</v>
      </c>
      <c r="P1239" s="10">
        <v>15.15</v>
      </c>
      <c r="Q1239" s="10">
        <f t="shared" si="76"/>
        <v>80.92</v>
      </c>
      <c r="R1239" s="10">
        <f t="shared" si="77"/>
        <v>30.3</v>
      </c>
      <c r="S1239" s="10">
        <f t="shared" si="78"/>
        <v>50.620000000000005</v>
      </c>
      <c r="T1239" s="2">
        <f t="shared" si="79"/>
        <v>0.62555610479485912</v>
      </c>
      <c r="U1239" s="3">
        <f>YEAR(SalesDataTable[[#This Row],[Order Date]])</f>
        <v>2026</v>
      </c>
      <c r="V1239" s="2" t="str">
        <f>"Q"&amp;ROUNDUP(MONTH(SalesDataTable[[#This Row],[Order Date]])/3,0)</f>
        <v>Q2</v>
      </c>
      <c r="W1239" s="3">
        <f>MONTH(SalesDataTable[[#This Row],[Order Date]])</f>
        <v>6</v>
      </c>
      <c r="X1239" s="2" t="str">
        <f>TEXT(SalesDataTable[[#This Row],[Order Date]],"mmm")</f>
        <v>Jun</v>
      </c>
    </row>
    <row r="1240" spans="1:24" ht="15.6">
      <c r="A1240" s="6">
        <v>5158</v>
      </c>
      <c r="B1240" s="7">
        <v>46203</v>
      </c>
      <c r="C1240" s="8">
        <f>YEAR(SalesDataTable[[#This Row],[Order Date]])</f>
        <v>2026</v>
      </c>
      <c r="D1240" s="9" t="str">
        <f>"Q" &amp;ROUNDUP(MONTH(SalesDataTable[[#This Row],[Order Date]]),0)</f>
        <v>Q6</v>
      </c>
      <c r="E1240" s="9">
        <f>MONTH(SalesDataTable[[#This Row],[Order Date]])</f>
        <v>6</v>
      </c>
      <c r="F1240" s="8" t="str">
        <f>TEXT(SalesDataTable[[#This Row],[Order Date]],"mmm")</f>
        <v>Jun</v>
      </c>
      <c r="G1240" s="8" t="s">
        <v>6</v>
      </c>
      <c r="H1240" s="8" t="s">
        <v>27</v>
      </c>
      <c r="I1240" s="8" t="s">
        <v>19</v>
      </c>
      <c r="J1240" s="8" t="s">
        <v>13</v>
      </c>
      <c r="K1240" s="8" t="s">
        <v>9</v>
      </c>
      <c r="L1240" s="8" t="s">
        <v>37</v>
      </c>
      <c r="M1240" s="3">
        <v>1</v>
      </c>
      <c r="N1240" s="10">
        <v>156.11000000000001</v>
      </c>
      <c r="O1240" s="11">
        <v>0</v>
      </c>
      <c r="P1240" s="10">
        <v>79.52</v>
      </c>
      <c r="Q1240" s="10">
        <f t="shared" si="76"/>
        <v>156.11000000000001</v>
      </c>
      <c r="R1240" s="10">
        <f t="shared" si="77"/>
        <v>79.52</v>
      </c>
      <c r="S1240" s="10">
        <f t="shared" si="78"/>
        <v>76.590000000000018</v>
      </c>
      <c r="T1240" s="2">
        <f t="shared" si="79"/>
        <v>0.49061559157004681</v>
      </c>
      <c r="U1240" s="3">
        <f>YEAR(SalesDataTable[[#This Row],[Order Date]])</f>
        <v>2026</v>
      </c>
      <c r="V1240" s="2" t="str">
        <f>"Q"&amp;ROUNDUP(MONTH(SalesDataTable[[#This Row],[Order Date]])/3,0)</f>
        <v>Q2</v>
      </c>
      <c r="W1240" s="3">
        <f>MONTH(SalesDataTable[[#This Row],[Order Date]])</f>
        <v>6</v>
      </c>
      <c r="X1240" s="2" t="str">
        <f>TEXT(SalesDataTable[[#This Row],[Order Date]],"mmm")</f>
        <v>Jun</v>
      </c>
    </row>
    <row r="1241" spans="1:24" ht="15.6">
      <c r="A1241" s="6">
        <v>1217</v>
      </c>
      <c r="B1241" s="7">
        <v>46204</v>
      </c>
      <c r="C1241" s="8">
        <f>YEAR(SalesDataTable[[#This Row],[Order Date]])</f>
        <v>2026</v>
      </c>
      <c r="D1241" s="9" t="str">
        <f>"Q" &amp;ROUNDUP(MONTH(SalesDataTable[[#This Row],[Order Date]]),0)</f>
        <v>Q7</v>
      </c>
      <c r="E1241" s="9">
        <f>MONTH(SalesDataTable[[#This Row],[Order Date]])</f>
        <v>7</v>
      </c>
      <c r="F1241" s="8" t="str">
        <f>TEXT(SalesDataTable[[#This Row],[Order Date]],"mmm")</f>
        <v>Jul</v>
      </c>
      <c r="G1241" s="8" t="s">
        <v>11</v>
      </c>
      <c r="H1241" s="8" t="s">
        <v>18</v>
      </c>
      <c r="I1241" s="8" t="s">
        <v>2</v>
      </c>
      <c r="J1241" s="8" t="s">
        <v>3</v>
      </c>
      <c r="K1241" s="8" t="s">
        <v>23</v>
      </c>
      <c r="L1241" s="8" t="s">
        <v>51</v>
      </c>
      <c r="M1241" s="3">
        <v>2</v>
      </c>
      <c r="N1241" s="10">
        <v>121.78</v>
      </c>
      <c r="O1241" s="11">
        <v>0.1</v>
      </c>
      <c r="P1241" s="10">
        <v>59.62</v>
      </c>
      <c r="Q1241" s="10">
        <f t="shared" si="76"/>
        <v>219.20400000000001</v>
      </c>
      <c r="R1241" s="10">
        <f t="shared" si="77"/>
        <v>119.24</v>
      </c>
      <c r="S1241" s="10">
        <f t="shared" si="78"/>
        <v>99.964000000000013</v>
      </c>
      <c r="T1241" s="2">
        <f t="shared" si="79"/>
        <v>0.45603182423678407</v>
      </c>
      <c r="U1241" s="3">
        <f>YEAR(SalesDataTable[[#This Row],[Order Date]])</f>
        <v>2026</v>
      </c>
      <c r="V1241" s="2" t="str">
        <f>"Q"&amp;ROUNDUP(MONTH(SalesDataTable[[#This Row],[Order Date]])/3,0)</f>
        <v>Q3</v>
      </c>
      <c r="W1241" s="3">
        <f>MONTH(SalesDataTable[[#This Row],[Order Date]])</f>
        <v>7</v>
      </c>
      <c r="X1241" s="2" t="str">
        <f>TEXT(SalesDataTable[[#This Row],[Order Date]],"mmm")</f>
        <v>Jul</v>
      </c>
    </row>
    <row r="1242" spans="1:24" ht="15.6">
      <c r="A1242" s="6">
        <v>2249</v>
      </c>
      <c r="B1242" s="7">
        <v>46204</v>
      </c>
      <c r="C1242" s="8">
        <f>YEAR(SalesDataTable[[#This Row],[Order Date]])</f>
        <v>2026</v>
      </c>
      <c r="D1242" s="9" t="str">
        <f>"Q" &amp;ROUNDUP(MONTH(SalesDataTable[[#This Row],[Order Date]]),0)</f>
        <v>Q7</v>
      </c>
      <c r="E1242" s="9">
        <f>MONTH(SalesDataTable[[#This Row],[Order Date]])</f>
        <v>7</v>
      </c>
      <c r="F1242" s="8" t="str">
        <f>TEXT(SalesDataTable[[#This Row],[Order Date]],"mmm")</f>
        <v>Jul</v>
      </c>
      <c r="G1242" s="8" t="s">
        <v>0</v>
      </c>
      <c r="H1242" s="8" t="s">
        <v>50</v>
      </c>
      <c r="I1242" s="8" t="s">
        <v>28</v>
      </c>
      <c r="J1242" s="8" t="s">
        <v>13</v>
      </c>
      <c r="K1242" s="8" t="s">
        <v>34</v>
      </c>
      <c r="L1242" s="8" t="s">
        <v>42</v>
      </c>
      <c r="M1242" s="3">
        <v>3</v>
      </c>
      <c r="N1242" s="10">
        <v>36.22</v>
      </c>
      <c r="O1242" s="11">
        <v>0.1</v>
      </c>
      <c r="P1242" s="10">
        <v>13.83</v>
      </c>
      <c r="Q1242" s="10">
        <f t="shared" si="76"/>
        <v>97.793999999999997</v>
      </c>
      <c r="R1242" s="10">
        <f t="shared" si="77"/>
        <v>41.49</v>
      </c>
      <c r="S1242" s="10">
        <f t="shared" si="78"/>
        <v>56.303999999999995</v>
      </c>
      <c r="T1242" s="2">
        <f t="shared" si="79"/>
        <v>0.57574084299650286</v>
      </c>
      <c r="U1242" s="3">
        <f>YEAR(SalesDataTable[[#This Row],[Order Date]])</f>
        <v>2026</v>
      </c>
      <c r="V1242" s="2" t="str">
        <f>"Q"&amp;ROUNDUP(MONTH(SalesDataTable[[#This Row],[Order Date]])/3,0)</f>
        <v>Q3</v>
      </c>
      <c r="W1242" s="3">
        <f>MONTH(SalesDataTable[[#This Row],[Order Date]])</f>
        <v>7</v>
      </c>
      <c r="X1242" s="2" t="str">
        <f>TEXT(SalesDataTable[[#This Row],[Order Date]],"mmm")</f>
        <v>Jul</v>
      </c>
    </row>
    <row r="1243" spans="1:24" ht="15.6">
      <c r="A1243" s="6">
        <v>2650</v>
      </c>
      <c r="B1243" s="7">
        <v>46204</v>
      </c>
      <c r="C1243" s="8">
        <f>YEAR(SalesDataTable[[#This Row],[Order Date]])</f>
        <v>2026</v>
      </c>
      <c r="D1243" s="9" t="str">
        <f>"Q" &amp;ROUNDUP(MONTH(SalesDataTable[[#This Row],[Order Date]]),0)</f>
        <v>Q7</v>
      </c>
      <c r="E1243" s="9">
        <f>MONTH(SalesDataTable[[#This Row],[Order Date]])</f>
        <v>7</v>
      </c>
      <c r="F1243" s="8" t="str">
        <f>TEXT(SalesDataTable[[#This Row],[Order Date]],"mmm")</f>
        <v>Jul</v>
      </c>
      <c r="G1243" s="8" t="s">
        <v>20</v>
      </c>
      <c r="H1243" s="8" t="s">
        <v>31</v>
      </c>
      <c r="I1243" s="8" t="s">
        <v>8</v>
      </c>
      <c r="J1243" s="8" t="s">
        <v>16</v>
      </c>
      <c r="K1243" s="8" t="s">
        <v>14</v>
      </c>
      <c r="L1243" s="8" t="s">
        <v>48</v>
      </c>
      <c r="M1243" s="3">
        <v>10</v>
      </c>
      <c r="N1243" s="10">
        <v>161.78</v>
      </c>
      <c r="O1243" s="11">
        <v>0.1</v>
      </c>
      <c r="P1243" s="10">
        <v>85.11</v>
      </c>
      <c r="Q1243" s="10">
        <f t="shared" si="76"/>
        <v>1456.02</v>
      </c>
      <c r="R1243" s="10">
        <f t="shared" si="77"/>
        <v>851.1</v>
      </c>
      <c r="S1243" s="10">
        <f t="shared" si="78"/>
        <v>604.91999999999996</v>
      </c>
      <c r="T1243" s="2">
        <f t="shared" si="79"/>
        <v>0.4154613260806857</v>
      </c>
      <c r="U1243" s="3">
        <f>YEAR(SalesDataTable[[#This Row],[Order Date]])</f>
        <v>2026</v>
      </c>
      <c r="V1243" s="2" t="str">
        <f>"Q"&amp;ROUNDUP(MONTH(SalesDataTable[[#This Row],[Order Date]])/3,0)</f>
        <v>Q3</v>
      </c>
      <c r="W1243" s="3">
        <f>MONTH(SalesDataTable[[#This Row],[Order Date]])</f>
        <v>7</v>
      </c>
      <c r="X1243" s="2" t="str">
        <f>TEXT(SalesDataTable[[#This Row],[Order Date]],"mmm")</f>
        <v>Jul</v>
      </c>
    </row>
    <row r="1244" spans="1:24" ht="15.6">
      <c r="A1244" s="6">
        <v>3937</v>
      </c>
      <c r="B1244" s="7">
        <v>46204</v>
      </c>
      <c r="C1244" s="8">
        <f>YEAR(SalesDataTable[[#This Row],[Order Date]])</f>
        <v>2026</v>
      </c>
      <c r="D1244" s="9" t="str">
        <f>"Q" &amp;ROUNDUP(MONTH(SalesDataTable[[#This Row],[Order Date]]),0)</f>
        <v>Q7</v>
      </c>
      <c r="E1244" s="9">
        <f>MONTH(SalesDataTable[[#This Row],[Order Date]])</f>
        <v>7</v>
      </c>
      <c r="F1244" s="8" t="str">
        <f>TEXT(SalesDataTable[[#This Row],[Order Date]],"mmm")</f>
        <v>Jul</v>
      </c>
      <c r="G1244" s="8" t="s">
        <v>20</v>
      </c>
      <c r="H1244" s="8" t="s">
        <v>31</v>
      </c>
      <c r="I1244" s="8" t="s">
        <v>2</v>
      </c>
      <c r="J1244" s="8" t="s">
        <v>16</v>
      </c>
      <c r="K1244" s="8" t="s">
        <v>23</v>
      </c>
      <c r="L1244" s="8" t="s">
        <v>51</v>
      </c>
      <c r="M1244" s="3">
        <v>3</v>
      </c>
      <c r="N1244" s="10">
        <v>126.23</v>
      </c>
      <c r="O1244" s="11">
        <v>0.05</v>
      </c>
      <c r="P1244" s="10">
        <v>61.81</v>
      </c>
      <c r="Q1244" s="10">
        <f t="shared" si="76"/>
        <v>359.75549999999998</v>
      </c>
      <c r="R1244" s="10">
        <f t="shared" si="77"/>
        <v>185.43</v>
      </c>
      <c r="S1244" s="10">
        <f t="shared" si="78"/>
        <v>174.32549999999998</v>
      </c>
      <c r="T1244" s="2">
        <f t="shared" si="79"/>
        <v>0.4845666014835075</v>
      </c>
      <c r="U1244" s="3">
        <f>YEAR(SalesDataTable[[#This Row],[Order Date]])</f>
        <v>2026</v>
      </c>
      <c r="V1244" s="2" t="str">
        <f>"Q"&amp;ROUNDUP(MONTH(SalesDataTable[[#This Row],[Order Date]])/3,0)</f>
        <v>Q3</v>
      </c>
      <c r="W1244" s="3">
        <f>MONTH(SalesDataTable[[#This Row],[Order Date]])</f>
        <v>7</v>
      </c>
      <c r="X1244" s="2" t="str">
        <f>TEXT(SalesDataTable[[#This Row],[Order Date]],"mmm")</f>
        <v>Jul</v>
      </c>
    </row>
    <row r="1245" spans="1:24" ht="15.6">
      <c r="A1245" s="6">
        <v>4122</v>
      </c>
      <c r="B1245" s="7">
        <v>46204</v>
      </c>
      <c r="C1245" s="8">
        <f>YEAR(SalesDataTable[[#This Row],[Order Date]])</f>
        <v>2026</v>
      </c>
      <c r="D1245" s="9" t="str">
        <f>"Q" &amp;ROUNDUP(MONTH(SalesDataTable[[#This Row],[Order Date]]),0)</f>
        <v>Q7</v>
      </c>
      <c r="E1245" s="9">
        <f>MONTH(SalesDataTable[[#This Row],[Order Date]])</f>
        <v>7</v>
      </c>
      <c r="F1245" s="8" t="str">
        <f>TEXT(SalesDataTable[[#This Row],[Order Date]],"mmm")</f>
        <v>Jul</v>
      </c>
      <c r="G1245" s="8" t="s">
        <v>20</v>
      </c>
      <c r="H1245" s="8" t="s">
        <v>33</v>
      </c>
      <c r="I1245" s="8" t="s">
        <v>2</v>
      </c>
      <c r="J1245" s="8" t="s">
        <v>3</v>
      </c>
      <c r="K1245" s="8" t="s">
        <v>4</v>
      </c>
      <c r="L1245" s="8" t="s">
        <v>5</v>
      </c>
      <c r="M1245" s="3">
        <v>4</v>
      </c>
      <c r="N1245" s="10">
        <v>79.97</v>
      </c>
      <c r="O1245" s="11">
        <v>0.1</v>
      </c>
      <c r="P1245" s="10">
        <v>43.36</v>
      </c>
      <c r="Q1245" s="10">
        <f t="shared" si="76"/>
        <v>287.892</v>
      </c>
      <c r="R1245" s="10">
        <f t="shared" si="77"/>
        <v>173.44</v>
      </c>
      <c r="S1245" s="10">
        <f t="shared" si="78"/>
        <v>114.452</v>
      </c>
      <c r="T1245" s="2">
        <f t="shared" si="79"/>
        <v>0.39755185972517471</v>
      </c>
      <c r="U1245" s="3">
        <f>YEAR(SalesDataTable[[#This Row],[Order Date]])</f>
        <v>2026</v>
      </c>
      <c r="V1245" s="2" t="str">
        <f>"Q"&amp;ROUNDUP(MONTH(SalesDataTable[[#This Row],[Order Date]])/3,0)</f>
        <v>Q3</v>
      </c>
      <c r="W1245" s="3">
        <f>MONTH(SalesDataTable[[#This Row],[Order Date]])</f>
        <v>7</v>
      </c>
      <c r="X1245" s="2" t="str">
        <f>TEXT(SalesDataTable[[#This Row],[Order Date]],"mmm")</f>
        <v>Jul</v>
      </c>
    </row>
    <row r="1246" spans="1:24" ht="15.6">
      <c r="A1246" s="6">
        <v>4589</v>
      </c>
      <c r="B1246" s="7">
        <v>46204</v>
      </c>
      <c r="C1246" s="8">
        <f>YEAR(SalesDataTable[[#This Row],[Order Date]])</f>
        <v>2026</v>
      </c>
      <c r="D1246" s="9" t="str">
        <f>"Q" &amp;ROUNDUP(MONTH(SalesDataTable[[#This Row],[Order Date]]),0)</f>
        <v>Q7</v>
      </c>
      <c r="E1246" s="9">
        <f>MONTH(SalesDataTable[[#This Row],[Order Date]])</f>
        <v>7</v>
      </c>
      <c r="F1246" s="8" t="str">
        <f>TEXT(SalesDataTable[[#This Row],[Order Date]],"mmm")</f>
        <v>Jul</v>
      </c>
      <c r="G1246" s="8" t="s">
        <v>20</v>
      </c>
      <c r="H1246" s="8" t="s">
        <v>33</v>
      </c>
      <c r="I1246" s="8" t="s">
        <v>19</v>
      </c>
      <c r="J1246" s="8" t="s">
        <v>13</v>
      </c>
      <c r="K1246" s="8" t="s">
        <v>4</v>
      </c>
      <c r="L1246" s="8" t="s">
        <v>30</v>
      </c>
      <c r="M1246" s="3">
        <v>2</v>
      </c>
      <c r="N1246" s="10">
        <v>102.37</v>
      </c>
      <c r="O1246" s="11">
        <v>0</v>
      </c>
      <c r="P1246" s="10">
        <v>50.25</v>
      </c>
      <c r="Q1246" s="10">
        <f t="shared" si="76"/>
        <v>204.74</v>
      </c>
      <c r="R1246" s="10">
        <f t="shared" si="77"/>
        <v>100.5</v>
      </c>
      <c r="S1246" s="10">
        <f t="shared" si="78"/>
        <v>104.24000000000001</v>
      </c>
      <c r="T1246" s="2">
        <f t="shared" si="79"/>
        <v>0.50913353521539517</v>
      </c>
      <c r="U1246" s="3">
        <f>YEAR(SalesDataTable[[#This Row],[Order Date]])</f>
        <v>2026</v>
      </c>
      <c r="V1246" s="2" t="str">
        <f>"Q"&amp;ROUNDUP(MONTH(SalesDataTable[[#This Row],[Order Date]])/3,0)</f>
        <v>Q3</v>
      </c>
      <c r="W1246" s="3">
        <f>MONTH(SalesDataTable[[#This Row],[Order Date]])</f>
        <v>7</v>
      </c>
      <c r="X1246" s="2" t="str">
        <f>TEXT(SalesDataTable[[#This Row],[Order Date]],"mmm")</f>
        <v>Jul</v>
      </c>
    </row>
    <row r="1247" spans="1:24" ht="15.6">
      <c r="A1247" s="6">
        <v>4873</v>
      </c>
      <c r="B1247" s="7">
        <v>46204</v>
      </c>
      <c r="C1247" s="8">
        <f>YEAR(SalesDataTable[[#This Row],[Order Date]])</f>
        <v>2026</v>
      </c>
      <c r="D1247" s="9" t="str">
        <f>"Q" &amp;ROUNDUP(MONTH(SalesDataTable[[#This Row],[Order Date]]),0)</f>
        <v>Q7</v>
      </c>
      <c r="E1247" s="9">
        <f>MONTH(SalesDataTable[[#This Row],[Order Date]])</f>
        <v>7</v>
      </c>
      <c r="F1247" s="8" t="str">
        <f>TEXT(SalesDataTable[[#This Row],[Order Date]],"mmm")</f>
        <v>Jul</v>
      </c>
      <c r="G1247" s="8" t="s">
        <v>20</v>
      </c>
      <c r="H1247" s="8" t="s">
        <v>47</v>
      </c>
      <c r="I1247" s="8" t="s">
        <v>2</v>
      </c>
      <c r="J1247" s="8" t="s">
        <v>13</v>
      </c>
      <c r="K1247" s="8" t="s">
        <v>4</v>
      </c>
      <c r="L1247" s="8" t="s">
        <v>30</v>
      </c>
      <c r="M1247" s="3">
        <v>1</v>
      </c>
      <c r="N1247" s="10">
        <v>102.13</v>
      </c>
      <c r="O1247" s="11">
        <v>0</v>
      </c>
      <c r="P1247" s="10">
        <v>49.17</v>
      </c>
      <c r="Q1247" s="10">
        <f t="shared" si="76"/>
        <v>102.13</v>
      </c>
      <c r="R1247" s="10">
        <f t="shared" si="77"/>
        <v>49.17</v>
      </c>
      <c r="S1247" s="10">
        <f t="shared" si="78"/>
        <v>52.959999999999994</v>
      </c>
      <c r="T1247" s="2">
        <f t="shared" si="79"/>
        <v>0.5185547831195535</v>
      </c>
      <c r="U1247" s="3">
        <f>YEAR(SalesDataTable[[#This Row],[Order Date]])</f>
        <v>2026</v>
      </c>
      <c r="V1247" s="2" t="str">
        <f>"Q"&amp;ROUNDUP(MONTH(SalesDataTable[[#This Row],[Order Date]])/3,0)</f>
        <v>Q3</v>
      </c>
      <c r="W1247" s="3">
        <f>MONTH(SalesDataTable[[#This Row],[Order Date]])</f>
        <v>7</v>
      </c>
      <c r="X1247" s="2" t="str">
        <f>TEXT(SalesDataTable[[#This Row],[Order Date]],"mmm")</f>
        <v>Jul</v>
      </c>
    </row>
    <row r="1248" spans="1:24" ht="15.6">
      <c r="A1248" s="6">
        <v>729</v>
      </c>
      <c r="B1248" s="7">
        <v>46205</v>
      </c>
      <c r="C1248" s="8">
        <f>YEAR(SalesDataTable[[#This Row],[Order Date]])</f>
        <v>2026</v>
      </c>
      <c r="D1248" s="9" t="str">
        <f>"Q" &amp;ROUNDUP(MONTH(SalesDataTable[[#This Row],[Order Date]]),0)</f>
        <v>Q7</v>
      </c>
      <c r="E1248" s="9">
        <f>MONTH(SalesDataTable[[#This Row],[Order Date]])</f>
        <v>7</v>
      </c>
      <c r="F1248" s="8" t="str">
        <f>TEXT(SalesDataTable[[#This Row],[Order Date]],"mmm")</f>
        <v>Jul</v>
      </c>
      <c r="G1248" s="8" t="s">
        <v>11</v>
      </c>
      <c r="H1248" s="8" t="s">
        <v>12</v>
      </c>
      <c r="I1248" s="8" t="s">
        <v>2</v>
      </c>
      <c r="J1248" s="8" t="s">
        <v>3</v>
      </c>
      <c r="K1248" s="8" t="s">
        <v>14</v>
      </c>
      <c r="L1248" s="8" t="s">
        <v>48</v>
      </c>
      <c r="M1248" s="3">
        <v>1</v>
      </c>
      <c r="N1248" s="10">
        <v>161.82</v>
      </c>
      <c r="O1248" s="11">
        <v>0</v>
      </c>
      <c r="P1248" s="10">
        <v>87.15</v>
      </c>
      <c r="Q1248" s="10">
        <f t="shared" si="76"/>
        <v>161.82</v>
      </c>
      <c r="R1248" s="10">
        <f t="shared" si="77"/>
        <v>87.15</v>
      </c>
      <c r="S1248" s="10">
        <f t="shared" si="78"/>
        <v>74.669999999999987</v>
      </c>
      <c r="T1248" s="2">
        <f t="shared" si="79"/>
        <v>0.46143863552094916</v>
      </c>
      <c r="U1248" s="3">
        <f>YEAR(SalesDataTable[[#This Row],[Order Date]])</f>
        <v>2026</v>
      </c>
      <c r="V1248" s="2" t="str">
        <f>"Q"&amp;ROUNDUP(MONTH(SalesDataTable[[#This Row],[Order Date]])/3,0)</f>
        <v>Q3</v>
      </c>
      <c r="W1248" s="3">
        <f>MONTH(SalesDataTable[[#This Row],[Order Date]])</f>
        <v>7</v>
      </c>
      <c r="X1248" s="2" t="str">
        <f>TEXT(SalesDataTable[[#This Row],[Order Date]],"mmm")</f>
        <v>Jul</v>
      </c>
    </row>
    <row r="1249" spans="1:24" ht="15.6">
      <c r="A1249" s="6">
        <v>906</v>
      </c>
      <c r="B1249" s="7">
        <v>46205</v>
      </c>
      <c r="C1249" s="8">
        <f>YEAR(SalesDataTable[[#This Row],[Order Date]])</f>
        <v>2026</v>
      </c>
      <c r="D1249" s="9" t="str">
        <f>"Q" &amp;ROUNDUP(MONTH(SalesDataTable[[#This Row],[Order Date]]),0)</f>
        <v>Q7</v>
      </c>
      <c r="E1249" s="9">
        <f>MONTH(SalesDataTable[[#This Row],[Order Date]])</f>
        <v>7</v>
      </c>
      <c r="F1249" s="8" t="str">
        <f>TEXT(SalesDataTable[[#This Row],[Order Date]],"mmm")</f>
        <v>Jul</v>
      </c>
      <c r="G1249" s="8" t="s">
        <v>20</v>
      </c>
      <c r="H1249" s="8" t="s">
        <v>33</v>
      </c>
      <c r="I1249" s="8" t="s">
        <v>2</v>
      </c>
      <c r="J1249" s="8" t="s">
        <v>13</v>
      </c>
      <c r="K1249" s="8" t="s">
        <v>4</v>
      </c>
      <c r="L1249" s="8" t="s">
        <v>5</v>
      </c>
      <c r="M1249" s="3">
        <v>2</v>
      </c>
      <c r="N1249" s="10">
        <v>83.29</v>
      </c>
      <c r="O1249" s="11">
        <v>0</v>
      </c>
      <c r="P1249" s="10">
        <v>42.45</v>
      </c>
      <c r="Q1249" s="10">
        <f t="shared" si="76"/>
        <v>166.58</v>
      </c>
      <c r="R1249" s="10">
        <f t="shared" si="77"/>
        <v>84.9</v>
      </c>
      <c r="S1249" s="10">
        <f t="shared" si="78"/>
        <v>81.680000000000007</v>
      </c>
      <c r="T1249" s="2">
        <f t="shared" si="79"/>
        <v>0.49033497418657701</v>
      </c>
      <c r="U1249" s="3">
        <f>YEAR(SalesDataTable[[#This Row],[Order Date]])</f>
        <v>2026</v>
      </c>
      <c r="V1249" s="2" t="str">
        <f>"Q"&amp;ROUNDUP(MONTH(SalesDataTable[[#This Row],[Order Date]])/3,0)</f>
        <v>Q3</v>
      </c>
      <c r="W1249" s="3">
        <f>MONTH(SalesDataTable[[#This Row],[Order Date]])</f>
        <v>7</v>
      </c>
      <c r="X1249" s="2" t="str">
        <f>TEXT(SalesDataTable[[#This Row],[Order Date]],"mmm")</f>
        <v>Jul</v>
      </c>
    </row>
    <row r="1250" spans="1:24" ht="15.6">
      <c r="A1250" s="6">
        <v>1531</v>
      </c>
      <c r="B1250" s="7">
        <v>46205</v>
      </c>
      <c r="C1250" s="8">
        <f>YEAR(SalesDataTable[[#This Row],[Order Date]])</f>
        <v>2026</v>
      </c>
      <c r="D1250" s="9" t="str">
        <f>"Q" &amp;ROUNDUP(MONTH(SalesDataTable[[#This Row],[Order Date]]),0)</f>
        <v>Q7</v>
      </c>
      <c r="E1250" s="9">
        <f>MONTH(SalesDataTable[[#This Row],[Order Date]])</f>
        <v>7</v>
      </c>
      <c r="F1250" s="8" t="str">
        <f>TEXT(SalesDataTable[[#This Row],[Order Date]],"mmm")</f>
        <v>Jul</v>
      </c>
      <c r="G1250" s="8" t="s">
        <v>11</v>
      </c>
      <c r="H1250" s="8" t="s">
        <v>52</v>
      </c>
      <c r="I1250" s="8" t="s">
        <v>2</v>
      </c>
      <c r="J1250" s="8" t="s">
        <v>13</v>
      </c>
      <c r="K1250" s="8" t="s">
        <v>14</v>
      </c>
      <c r="L1250" s="8" t="s">
        <v>44</v>
      </c>
      <c r="M1250" s="3">
        <v>2</v>
      </c>
      <c r="N1250" s="10">
        <v>136.72999999999999</v>
      </c>
      <c r="O1250" s="11">
        <v>0</v>
      </c>
      <c r="P1250" s="10">
        <v>66.03</v>
      </c>
      <c r="Q1250" s="10">
        <f t="shared" si="76"/>
        <v>273.45999999999998</v>
      </c>
      <c r="R1250" s="10">
        <f t="shared" si="77"/>
        <v>132.06</v>
      </c>
      <c r="S1250" s="10">
        <f t="shared" si="78"/>
        <v>141.39999999999998</v>
      </c>
      <c r="T1250" s="2">
        <f t="shared" si="79"/>
        <v>0.5170774519125283</v>
      </c>
      <c r="U1250" s="3">
        <f>YEAR(SalesDataTable[[#This Row],[Order Date]])</f>
        <v>2026</v>
      </c>
      <c r="V1250" s="2" t="str">
        <f>"Q"&amp;ROUNDUP(MONTH(SalesDataTable[[#This Row],[Order Date]])/3,0)</f>
        <v>Q3</v>
      </c>
      <c r="W1250" s="3">
        <f>MONTH(SalesDataTable[[#This Row],[Order Date]])</f>
        <v>7</v>
      </c>
      <c r="X1250" s="2" t="str">
        <f>TEXT(SalesDataTable[[#This Row],[Order Date]],"mmm")</f>
        <v>Jul</v>
      </c>
    </row>
    <row r="1251" spans="1:24" ht="15.6">
      <c r="A1251" s="6">
        <v>1683</v>
      </c>
      <c r="B1251" s="7">
        <v>46205</v>
      </c>
      <c r="C1251" s="8">
        <f>YEAR(SalesDataTable[[#This Row],[Order Date]])</f>
        <v>2026</v>
      </c>
      <c r="D1251" s="9" t="str">
        <f>"Q" &amp;ROUNDUP(MONTH(SalesDataTable[[#This Row],[Order Date]]),0)</f>
        <v>Q7</v>
      </c>
      <c r="E1251" s="9">
        <f>MONTH(SalesDataTable[[#This Row],[Order Date]])</f>
        <v>7</v>
      </c>
      <c r="F1251" s="8" t="str">
        <f>TEXT(SalesDataTable[[#This Row],[Order Date]],"mmm")</f>
        <v>Jul</v>
      </c>
      <c r="G1251" s="8" t="s">
        <v>11</v>
      </c>
      <c r="H1251" s="8" t="s">
        <v>12</v>
      </c>
      <c r="I1251" s="8" t="s">
        <v>28</v>
      </c>
      <c r="J1251" s="8" t="s">
        <v>3</v>
      </c>
      <c r="K1251" s="8" t="s">
        <v>9</v>
      </c>
      <c r="L1251" s="8" t="s">
        <v>37</v>
      </c>
      <c r="M1251" s="3">
        <v>2</v>
      </c>
      <c r="N1251" s="10">
        <v>152.44</v>
      </c>
      <c r="O1251" s="11">
        <v>0</v>
      </c>
      <c r="P1251" s="10">
        <v>81.23</v>
      </c>
      <c r="Q1251" s="10">
        <f t="shared" si="76"/>
        <v>304.88</v>
      </c>
      <c r="R1251" s="10">
        <f t="shared" si="77"/>
        <v>162.46</v>
      </c>
      <c r="S1251" s="10">
        <f t="shared" si="78"/>
        <v>142.41999999999999</v>
      </c>
      <c r="T1251" s="2">
        <f t="shared" si="79"/>
        <v>0.46713461033849379</v>
      </c>
      <c r="U1251" s="3">
        <f>YEAR(SalesDataTable[[#This Row],[Order Date]])</f>
        <v>2026</v>
      </c>
      <c r="V1251" s="2" t="str">
        <f>"Q"&amp;ROUNDUP(MONTH(SalesDataTable[[#This Row],[Order Date]])/3,0)</f>
        <v>Q3</v>
      </c>
      <c r="W1251" s="3">
        <f>MONTH(SalesDataTable[[#This Row],[Order Date]])</f>
        <v>7</v>
      </c>
      <c r="X1251" s="2" t="str">
        <f>TEXT(SalesDataTable[[#This Row],[Order Date]],"mmm")</f>
        <v>Jul</v>
      </c>
    </row>
    <row r="1252" spans="1:24" ht="15.6">
      <c r="A1252" s="6">
        <v>2363</v>
      </c>
      <c r="B1252" s="7">
        <v>46205</v>
      </c>
      <c r="C1252" s="8">
        <f>YEAR(SalesDataTable[[#This Row],[Order Date]])</f>
        <v>2026</v>
      </c>
      <c r="D1252" s="9" t="str">
        <f>"Q" &amp;ROUNDUP(MONTH(SalesDataTable[[#This Row],[Order Date]]),0)</f>
        <v>Q7</v>
      </c>
      <c r="E1252" s="9">
        <f>MONTH(SalesDataTable[[#This Row],[Order Date]])</f>
        <v>7</v>
      </c>
      <c r="F1252" s="8" t="str">
        <f>TEXT(SalesDataTable[[#This Row],[Order Date]],"mmm")</f>
        <v>Jul</v>
      </c>
      <c r="G1252" s="8" t="s">
        <v>20</v>
      </c>
      <c r="H1252" s="8" t="s">
        <v>31</v>
      </c>
      <c r="I1252" s="8" t="s">
        <v>2</v>
      </c>
      <c r="J1252" s="8" t="s">
        <v>13</v>
      </c>
      <c r="K1252" s="8" t="s">
        <v>9</v>
      </c>
      <c r="L1252" s="8" t="s">
        <v>46</v>
      </c>
      <c r="M1252" s="3">
        <v>2</v>
      </c>
      <c r="N1252" s="10">
        <v>71.28</v>
      </c>
      <c r="O1252" s="11">
        <v>0.1</v>
      </c>
      <c r="P1252" s="10">
        <v>32.67</v>
      </c>
      <c r="Q1252" s="10">
        <f t="shared" si="76"/>
        <v>128.304</v>
      </c>
      <c r="R1252" s="10">
        <f t="shared" si="77"/>
        <v>65.34</v>
      </c>
      <c r="S1252" s="10">
        <f t="shared" si="78"/>
        <v>62.963999999999999</v>
      </c>
      <c r="T1252" s="2">
        <f t="shared" si="79"/>
        <v>0.4907407407407407</v>
      </c>
      <c r="U1252" s="3">
        <f>YEAR(SalesDataTable[[#This Row],[Order Date]])</f>
        <v>2026</v>
      </c>
      <c r="V1252" s="2" t="str">
        <f>"Q"&amp;ROUNDUP(MONTH(SalesDataTable[[#This Row],[Order Date]])/3,0)</f>
        <v>Q3</v>
      </c>
      <c r="W1252" s="3">
        <f>MONTH(SalesDataTable[[#This Row],[Order Date]])</f>
        <v>7</v>
      </c>
      <c r="X1252" s="2" t="str">
        <f>TEXT(SalesDataTable[[#This Row],[Order Date]],"mmm")</f>
        <v>Jul</v>
      </c>
    </row>
    <row r="1253" spans="1:24" ht="15.6">
      <c r="A1253" s="6">
        <v>3858</v>
      </c>
      <c r="B1253" s="7">
        <v>46205</v>
      </c>
      <c r="C1253" s="8">
        <f>YEAR(SalesDataTable[[#This Row],[Order Date]])</f>
        <v>2026</v>
      </c>
      <c r="D1253" s="9" t="str">
        <f>"Q" &amp;ROUNDUP(MONTH(SalesDataTable[[#This Row],[Order Date]]),0)</f>
        <v>Q7</v>
      </c>
      <c r="E1253" s="9">
        <f>MONTH(SalesDataTable[[#This Row],[Order Date]])</f>
        <v>7</v>
      </c>
      <c r="F1253" s="8" t="str">
        <f>TEXT(SalesDataTable[[#This Row],[Order Date]],"mmm")</f>
        <v>Jul</v>
      </c>
      <c r="G1253" s="8" t="s">
        <v>11</v>
      </c>
      <c r="H1253" s="8" t="s">
        <v>18</v>
      </c>
      <c r="I1253" s="8" t="s">
        <v>28</v>
      </c>
      <c r="J1253" s="8" t="s">
        <v>3</v>
      </c>
      <c r="K1253" s="8" t="s">
        <v>4</v>
      </c>
      <c r="L1253" s="8" t="s">
        <v>5</v>
      </c>
      <c r="M1253" s="3">
        <v>1</v>
      </c>
      <c r="N1253" s="10">
        <v>80.290000000000006</v>
      </c>
      <c r="O1253" s="11">
        <v>0.1</v>
      </c>
      <c r="P1253" s="10">
        <v>43.47</v>
      </c>
      <c r="Q1253" s="10">
        <f t="shared" si="76"/>
        <v>72.26100000000001</v>
      </c>
      <c r="R1253" s="10">
        <f t="shared" si="77"/>
        <v>43.47</v>
      </c>
      <c r="S1253" s="10">
        <f t="shared" si="78"/>
        <v>28.791000000000011</v>
      </c>
      <c r="T1253" s="2">
        <f t="shared" si="79"/>
        <v>0.39843068875326948</v>
      </c>
      <c r="U1253" s="3">
        <f>YEAR(SalesDataTable[[#This Row],[Order Date]])</f>
        <v>2026</v>
      </c>
      <c r="V1253" s="2" t="str">
        <f>"Q"&amp;ROUNDUP(MONTH(SalesDataTable[[#This Row],[Order Date]])/3,0)</f>
        <v>Q3</v>
      </c>
      <c r="W1253" s="3">
        <f>MONTH(SalesDataTable[[#This Row],[Order Date]])</f>
        <v>7</v>
      </c>
      <c r="X1253" s="2" t="str">
        <f>TEXT(SalesDataTable[[#This Row],[Order Date]],"mmm")</f>
        <v>Jul</v>
      </c>
    </row>
    <row r="1254" spans="1:24" ht="15.6">
      <c r="A1254" s="6">
        <v>4233</v>
      </c>
      <c r="B1254" s="7">
        <v>46205</v>
      </c>
      <c r="C1254" s="8">
        <f>YEAR(SalesDataTable[[#This Row],[Order Date]])</f>
        <v>2026</v>
      </c>
      <c r="D1254" s="9" t="str">
        <f>"Q" &amp;ROUNDUP(MONTH(SalesDataTable[[#This Row],[Order Date]]),0)</f>
        <v>Q7</v>
      </c>
      <c r="E1254" s="9">
        <f>MONTH(SalesDataTable[[#This Row],[Order Date]])</f>
        <v>7</v>
      </c>
      <c r="F1254" s="8" t="str">
        <f>TEXT(SalesDataTable[[#This Row],[Order Date]],"mmm")</f>
        <v>Jul</v>
      </c>
      <c r="G1254" s="8" t="s">
        <v>6</v>
      </c>
      <c r="H1254" s="8" t="s">
        <v>27</v>
      </c>
      <c r="I1254" s="8" t="s">
        <v>28</v>
      </c>
      <c r="J1254" s="8" t="s">
        <v>13</v>
      </c>
      <c r="K1254" s="8" t="s">
        <v>9</v>
      </c>
      <c r="L1254" s="8" t="s">
        <v>17</v>
      </c>
      <c r="M1254" s="3">
        <v>1</v>
      </c>
      <c r="N1254" s="10">
        <v>142.38</v>
      </c>
      <c r="O1254" s="11">
        <v>0.05</v>
      </c>
      <c r="P1254" s="10">
        <v>77.17</v>
      </c>
      <c r="Q1254" s="10">
        <f t="shared" si="76"/>
        <v>135.261</v>
      </c>
      <c r="R1254" s="10">
        <f t="shared" si="77"/>
        <v>77.17</v>
      </c>
      <c r="S1254" s="10">
        <f t="shared" si="78"/>
        <v>58.090999999999994</v>
      </c>
      <c r="T1254" s="2">
        <f t="shared" si="79"/>
        <v>0.42947338848596417</v>
      </c>
      <c r="U1254" s="3">
        <f>YEAR(SalesDataTable[[#This Row],[Order Date]])</f>
        <v>2026</v>
      </c>
      <c r="V1254" s="2" t="str">
        <f>"Q"&amp;ROUNDUP(MONTH(SalesDataTable[[#This Row],[Order Date]])/3,0)</f>
        <v>Q3</v>
      </c>
      <c r="W1254" s="3">
        <f>MONTH(SalesDataTable[[#This Row],[Order Date]])</f>
        <v>7</v>
      </c>
      <c r="X1254" s="2" t="str">
        <f>TEXT(SalesDataTable[[#This Row],[Order Date]],"mmm")</f>
        <v>Jul</v>
      </c>
    </row>
    <row r="1255" spans="1:24" ht="15.6">
      <c r="A1255" s="6">
        <v>5071</v>
      </c>
      <c r="B1255" s="7">
        <v>46205</v>
      </c>
      <c r="C1255" s="8">
        <f>YEAR(SalesDataTable[[#This Row],[Order Date]])</f>
        <v>2026</v>
      </c>
      <c r="D1255" s="9" t="str">
        <f>"Q" &amp;ROUNDUP(MONTH(SalesDataTable[[#This Row],[Order Date]]),0)</f>
        <v>Q7</v>
      </c>
      <c r="E1255" s="9">
        <f>MONTH(SalesDataTable[[#This Row],[Order Date]])</f>
        <v>7</v>
      </c>
      <c r="F1255" s="8" t="str">
        <f>TEXT(SalesDataTable[[#This Row],[Order Date]],"mmm")</f>
        <v>Jul</v>
      </c>
      <c r="G1255" s="8" t="s">
        <v>20</v>
      </c>
      <c r="H1255" s="8" t="s">
        <v>31</v>
      </c>
      <c r="I1255" s="8" t="s">
        <v>2</v>
      </c>
      <c r="J1255" s="8" t="s">
        <v>13</v>
      </c>
      <c r="K1255" s="8" t="s">
        <v>9</v>
      </c>
      <c r="L1255" s="8" t="s">
        <v>10</v>
      </c>
      <c r="M1255" s="3">
        <v>3</v>
      </c>
      <c r="N1255" s="10">
        <v>91.47</v>
      </c>
      <c r="O1255" s="11">
        <v>0.05</v>
      </c>
      <c r="P1255" s="10">
        <v>45.6</v>
      </c>
      <c r="Q1255" s="10">
        <f t="shared" si="76"/>
        <v>260.68949999999995</v>
      </c>
      <c r="R1255" s="10">
        <f t="shared" si="77"/>
        <v>136.80000000000001</v>
      </c>
      <c r="S1255" s="10">
        <f t="shared" si="78"/>
        <v>123.88949999999994</v>
      </c>
      <c r="T1255" s="2">
        <f t="shared" si="79"/>
        <v>0.47523778287963253</v>
      </c>
      <c r="U1255" s="3">
        <f>YEAR(SalesDataTable[[#This Row],[Order Date]])</f>
        <v>2026</v>
      </c>
      <c r="V1255" s="2" t="str">
        <f>"Q"&amp;ROUNDUP(MONTH(SalesDataTable[[#This Row],[Order Date]])/3,0)</f>
        <v>Q3</v>
      </c>
      <c r="W1255" s="3">
        <f>MONTH(SalesDataTable[[#This Row],[Order Date]])</f>
        <v>7</v>
      </c>
      <c r="X1255" s="2" t="str">
        <f>TEXT(SalesDataTable[[#This Row],[Order Date]],"mmm")</f>
        <v>Jul</v>
      </c>
    </row>
    <row r="1256" spans="1:24" ht="15.6">
      <c r="A1256" s="6">
        <v>5174</v>
      </c>
      <c r="B1256" s="7">
        <v>46205</v>
      </c>
      <c r="C1256" s="8">
        <f>YEAR(SalesDataTable[[#This Row],[Order Date]])</f>
        <v>2026</v>
      </c>
      <c r="D1256" s="9" t="str">
        <f>"Q" &amp;ROUNDUP(MONTH(SalesDataTable[[#This Row],[Order Date]]),0)</f>
        <v>Q7</v>
      </c>
      <c r="E1256" s="9">
        <f>MONTH(SalesDataTable[[#This Row],[Order Date]])</f>
        <v>7</v>
      </c>
      <c r="F1256" s="8" t="str">
        <f>TEXT(SalesDataTable[[#This Row],[Order Date]],"mmm")</f>
        <v>Jul</v>
      </c>
      <c r="G1256" s="8" t="s">
        <v>6</v>
      </c>
      <c r="H1256" s="8" t="s">
        <v>41</v>
      </c>
      <c r="I1256" s="8" t="s">
        <v>19</v>
      </c>
      <c r="J1256" s="8" t="s">
        <v>13</v>
      </c>
      <c r="K1256" s="8" t="s">
        <v>14</v>
      </c>
      <c r="L1256" s="8" t="s">
        <v>32</v>
      </c>
      <c r="M1256" s="3">
        <v>1</v>
      </c>
      <c r="N1256" s="10">
        <v>45.92</v>
      </c>
      <c r="O1256" s="11">
        <v>0.05</v>
      </c>
      <c r="P1256" s="10">
        <v>17.91</v>
      </c>
      <c r="Q1256" s="10">
        <f t="shared" si="76"/>
        <v>43.624000000000002</v>
      </c>
      <c r="R1256" s="10">
        <f t="shared" si="77"/>
        <v>17.91</v>
      </c>
      <c r="S1256" s="10">
        <f t="shared" si="78"/>
        <v>25.714000000000002</v>
      </c>
      <c r="T1256" s="2">
        <f t="shared" si="79"/>
        <v>0.58944617641665142</v>
      </c>
      <c r="U1256" s="3">
        <f>YEAR(SalesDataTable[[#This Row],[Order Date]])</f>
        <v>2026</v>
      </c>
      <c r="V1256" s="2" t="str">
        <f>"Q"&amp;ROUNDUP(MONTH(SalesDataTable[[#This Row],[Order Date]])/3,0)</f>
        <v>Q3</v>
      </c>
      <c r="W1256" s="3">
        <f>MONTH(SalesDataTable[[#This Row],[Order Date]])</f>
        <v>7</v>
      </c>
      <c r="X1256" s="2" t="str">
        <f>TEXT(SalesDataTable[[#This Row],[Order Date]],"mmm")</f>
        <v>Jul</v>
      </c>
    </row>
    <row r="1257" spans="1:24" ht="15.6">
      <c r="A1257" s="6">
        <v>727</v>
      </c>
      <c r="B1257" s="7">
        <v>46206</v>
      </c>
      <c r="C1257" s="8">
        <f>YEAR(SalesDataTable[[#This Row],[Order Date]])</f>
        <v>2026</v>
      </c>
      <c r="D1257" s="9" t="str">
        <f>"Q" &amp;ROUNDUP(MONTH(SalesDataTable[[#This Row],[Order Date]]),0)</f>
        <v>Q7</v>
      </c>
      <c r="E1257" s="9">
        <f>MONTH(SalesDataTable[[#This Row],[Order Date]])</f>
        <v>7</v>
      </c>
      <c r="F1257" s="8" t="str">
        <f>TEXT(SalesDataTable[[#This Row],[Order Date]],"mmm")</f>
        <v>Jul</v>
      </c>
      <c r="G1257" s="8" t="s">
        <v>20</v>
      </c>
      <c r="H1257" s="8" t="s">
        <v>21</v>
      </c>
      <c r="I1257" s="8" t="s">
        <v>19</v>
      </c>
      <c r="J1257" s="8" t="s">
        <v>13</v>
      </c>
      <c r="K1257" s="8" t="s">
        <v>34</v>
      </c>
      <c r="L1257" s="8" t="s">
        <v>42</v>
      </c>
      <c r="M1257" s="3">
        <v>1</v>
      </c>
      <c r="N1257" s="10">
        <v>36.01</v>
      </c>
      <c r="O1257" s="11">
        <v>0</v>
      </c>
      <c r="P1257" s="10">
        <v>14.11</v>
      </c>
      <c r="Q1257" s="10">
        <f t="shared" si="76"/>
        <v>36.01</v>
      </c>
      <c r="R1257" s="10">
        <f t="shared" si="77"/>
        <v>14.11</v>
      </c>
      <c r="S1257" s="10">
        <f t="shared" si="78"/>
        <v>21.9</v>
      </c>
      <c r="T1257" s="2">
        <f t="shared" si="79"/>
        <v>0.60816439877811723</v>
      </c>
      <c r="U1257" s="3">
        <f>YEAR(SalesDataTable[[#This Row],[Order Date]])</f>
        <v>2026</v>
      </c>
      <c r="V1257" s="2" t="str">
        <f>"Q"&amp;ROUNDUP(MONTH(SalesDataTable[[#This Row],[Order Date]])/3,0)</f>
        <v>Q3</v>
      </c>
      <c r="W1257" s="3">
        <f>MONTH(SalesDataTable[[#This Row],[Order Date]])</f>
        <v>7</v>
      </c>
      <c r="X1257" s="2" t="str">
        <f>TEXT(SalesDataTable[[#This Row],[Order Date]],"mmm")</f>
        <v>Jul</v>
      </c>
    </row>
    <row r="1258" spans="1:24" ht="15.6">
      <c r="A1258" s="6">
        <v>1546</v>
      </c>
      <c r="B1258" s="7">
        <v>46206</v>
      </c>
      <c r="C1258" s="8">
        <f>YEAR(SalesDataTable[[#This Row],[Order Date]])</f>
        <v>2026</v>
      </c>
      <c r="D1258" s="9" t="str">
        <f>"Q" &amp;ROUNDUP(MONTH(SalesDataTable[[#This Row],[Order Date]]),0)</f>
        <v>Q7</v>
      </c>
      <c r="E1258" s="9">
        <f>MONTH(SalesDataTable[[#This Row],[Order Date]])</f>
        <v>7</v>
      </c>
      <c r="F1258" s="8" t="str">
        <f>TEXT(SalesDataTable[[#This Row],[Order Date]],"mmm")</f>
        <v>Jul</v>
      </c>
      <c r="G1258" s="8" t="s">
        <v>20</v>
      </c>
      <c r="H1258" s="8" t="s">
        <v>47</v>
      </c>
      <c r="I1258" s="8" t="s">
        <v>2</v>
      </c>
      <c r="J1258" s="8" t="s">
        <v>16</v>
      </c>
      <c r="K1258" s="8" t="s">
        <v>14</v>
      </c>
      <c r="L1258" s="8" t="s">
        <v>48</v>
      </c>
      <c r="M1258" s="3">
        <v>1</v>
      </c>
      <c r="N1258" s="10">
        <v>165.8</v>
      </c>
      <c r="O1258" s="11">
        <v>0.1</v>
      </c>
      <c r="P1258" s="10">
        <v>88.32</v>
      </c>
      <c r="Q1258" s="10">
        <f t="shared" si="76"/>
        <v>149.22000000000003</v>
      </c>
      <c r="R1258" s="10">
        <f t="shared" si="77"/>
        <v>88.32</v>
      </c>
      <c r="S1258" s="10">
        <f t="shared" si="78"/>
        <v>60.900000000000034</v>
      </c>
      <c r="T1258" s="2">
        <f t="shared" si="79"/>
        <v>0.40812223562525146</v>
      </c>
      <c r="U1258" s="3">
        <f>YEAR(SalesDataTable[[#This Row],[Order Date]])</f>
        <v>2026</v>
      </c>
      <c r="V1258" s="2" t="str">
        <f>"Q"&amp;ROUNDUP(MONTH(SalesDataTable[[#This Row],[Order Date]])/3,0)</f>
        <v>Q3</v>
      </c>
      <c r="W1258" s="3">
        <f>MONTH(SalesDataTable[[#This Row],[Order Date]])</f>
        <v>7</v>
      </c>
      <c r="X1258" s="2" t="str">
        <f>TEXT(SalesDataTable[[#This Row],[Order Date]],"mmm")</f>
        <v>Jul</v>
      </c>
    </row>
    <row r="1259" spans="1:24" ht="15.6">
      <c r="A1259" s="6">
        <v>3610</v>
      </c>
      <c r="B1259" s="7">
        <v>46206</v>
      </c>
      <c r="C1259" s="8">
        <f>YEAR(SalesDataTable[[#This Row],[Order Date]])</f>
        <v>2026</v>
      </c>
      <c r="D1259" s="9" t="str">
        <f>"Q" &amp;ROUNDUP(MONTH(SalesDataTable[[#This Row],[Order Date]]),0)</f>
        <v>Q7</v>
      </c>
      <c r="E1259" s="9">
        <f>MONTH(SalesDataTable[[#This Row],[Order Date]])</f>
        <v>7</v>
      </c>
      <c r="F1259" s="8" t="str">
        <f>TEXT(SalesDataTable[[#This Row],[Order Date]],"mmm")</f>
        <v>Jul</v>
      </c>
      <c r="G1259" s="8" t="s">
        <v>11</v>
      </c>
      <c r="H1259" s="8" t="s">
        <v>12</v>
      </c>
      <c r="I1259" s="8" t="s">
        <v>8</v>
      </c>
      <c r="J1259" s="8" t="s">
        <v>16</v>
      </c>
      <c r="K1259" s="8" t="s">
        <v>34</v>
      </c>
      <c r="L1259" s="8" t="s">
        <v>35</v>
      </c>
      <c r="M1259" s="3">
        <v>5</v>
      </c>
      <c r="N1259" s="10">
        <v>40.36</v>
      </c>
      <c r="O1259" s="11">
        <v>0.15</v>
      </c>
      <c r="P1259" s="10">
        <v>14.57</v>
      </c>
      <c r="Q1259" s="10">
        <f t="shared" si="76"/>
        <v>171.53</v>
      </c>
      <c r="R1259" s="10">
        <f t="shared" si="77"/>
        <v>72.849999999999994</v>
      </c>
      <c r="S1259" s="10">
        <f t="shared" si="78"/>
        <v>98.68</v>
      </c>
      <c r="T1259" s="2">
        <f t="shared" si="79"/>
        <v>0.57529295167026184</v>
      </c>
      <c r="U1259" s="3">
        <f>YEAR(SalesDataTable[[#This Row],[Order Date]])</f>
        <v>2026</v>
      </c>
      <c r="V1259" s="2" t="str">
        <f>"Q"&amp;ROUNDUP(MONTH(SalesDataTable[[#This Row],[Order Date]])/3,0)</f>
        <v>Q3</v>
      </c>
      <c r="W1259" s="3">
        <f>MONTH(SalesDataTable[[#This Row],[Order Date]])</f>
        <v>7</v>
      </c>
      <c r="X1259" s="2" t="str">
        <f>TEXT(SalesDataTable[[#This Row],[Order Date]],"mmm")</f>
        <v>Jul</v>
      </c>
    </row>
    <row r="1260" spans="1:24" ht="15.6">
      <c r="A1260" s="6">
        <v>3931</v>
      </c>
      <c r="B1260" s="7">
        <v>46206</v>
      </c>
      <c r="C1260" s="8">
        <f>YEAR(SalesDataTable[[#This Row],[Order Date]])</f>
        <v>2026</v>
      </c>
      <c r="D1260" s="9" t="str">
        <f>"Q" &amp;ROUNDUP(MONTH(SalesDataTable[[#This Row],[Order Date]]),0)</f>
        <v>Q7</v>
      </c>
      <c r="E1260" s="9">
        <f>MONTH(SalesDataTable[[#This Row],[Order Date]])</f>
        <v>7</v>
      </c>
      <c r="F1260" s="8" t="str">
        <f>TEXT(SalesDataTable[[#This Row],[Order Date]],"mmm")</f>
        <v>Jul</v>
      </c>
      <c r="G1260" s="8" t="s">
        <v>11</v>
      </c>
      <c r="H1260" s="8" t="s">
        <v>52</v>
      </c>
      <c r="I1260" s="8" t="s">
        <v>8</v>
      </c>
      <c r="J1260" s="8" t="s">
        <v>16</v>
      </c>
      <c r="K1260" s="8" t="s">
        <v>9</v>
      </c>
      <c r="L1260" s="8" t="s">
        <v>17</v>
      </c>
      <c r="M1260" s="3">
        <v>12</v>
      </c>
      <c r="N1260" s="10">
        <v>143.77000000000001</v>
      </c>
      <c r="O1260" s="11">
        <v>0.1</v>
      </c>
      <c r="P1260" s="10">
        <v>81.680000000000007</v>
      </c>
      <c r="Q1260" s="10">
        <f t="shared" si="76"/>
        <v>1552.7160000000003</v>
      </c>
      <c r="R1260" s="10">
        <f t="shared" si="77"/>
        <v>980.16000000000008</v>
      </c>
      <c r="S1260" s="10">
        <f t="shared" si="78"/>
        <v>572.55600000000027</v>
      </c>
      <c r="T1260" s="2">
        <f t="shared" si="79"/>
        <v>0.3687448316369511</v>
      </c>
      <c r="U1260" s="3">
        <f>YEAR(SalesDataTable[[#This Row],[Order Date]])</f>
        <v>2026</v>
      </c>
      <c r="V1260" s="2" t="str">
        <f>"Q"&amp;ROUNDUP(MONTH(SalesDataTable[[#This Row],[Order Date]])/3,0)</f>
        <v>Q3</v>
      </c>
      <c r="W1260" s="3">
        <f>MONTH(SalesDataTable[[#This Row],[Order Date]])</f>
        <v>7</v>
      </c>
      <c r="X1260" s="2" t="str">
        <f>TEXT(SalesDataTable[[#This Row],[Order Date]],"mmm")</f>
        <v>Jul</v>
      </c>
    </row>
    <row r="1261" spans="1:24" ht="15.6">
      <c r="A1261" s="6">
        <v>3942</v>
      </c>
      <c r="B1261" s="7">
        <v>46206</v>
      </c>
      <c r="C1261" s="8">
        <f>YEAR(SalesDataTable[[#This Row],[Order Date]])</f>
        <v>2026</v>
      </c>
      <c r="D1261" s="9" t="str">
        <f>"Q" &amp;ROUNDUP(MONTH(SalesDataTable[[#This Row],[Order Date]]),0)</f>
        <v>Q7</v>
      </c>
      <c r="E1261" s="9">
        <f>MONTH(SalesDataTable[[#This Row],[Order Date]])</f>
        <v>7</v>
      </c>
      <c r="F1261" s="8" t="str">
        <f>TEXT(SalesDataTable[[#This Row],[Order Date]],"mmm")</f>
        <v>Jul</v>
      </c>
      <c r="G1261" s="8" t="s">
        <v>6</v>
      </c>
      <c r="H1261" s="8" t="s">
        <v>43</v>
      </c>
      <c r="I1261" s="8" t="s">
        <v>2</v>
      </c>
      <c r="J1261" s="8" t="s">
        <v>13</v>
      </c>
      <c r="K1261" s="8" t="s">
        <v>9</v>
      </c>
      <c r="L1261" s="8" t="s">
        <v>46</v>
      </c>
      <c r="M1261" s="3">
        <v>2</v>
      </c>
      <c r="N1261" s="10">
        <v>70.5</v>
      </c>
      <c r="O1261" s="11">
        <v>0</v>
      </c>
      <c r="P1261" s="10">
        <v>32.51</v>
      </c>
      <c r="Q1261" s="10">
        <f t="shared" si="76"/>
        <v>141</v>
      </c>
      <c r="R1261" s="10">
        <f t="shared" si="77"/>
        <v>65.02</v>
      </c>
      <c r="S1261" s="10">
        <f t="shared" si="78"/>
        <v>75.98</v>
      </c>
      <c r="T1261" s="2">
        <f t="shared" si="79"/>
        <v>0.53886524822695037</v>
      </c>
      <c r="U1261" s="3">
        <f>YEAR(SalesDataTable[[#This Row],[Order Date]])</f>
        <v>2026</v>
      </c>
      <c r="V1261" s="2" t="str">
        <f>"Q"&amp;ROUNDUP(MONTH(SalesDataTable[[#This Row],[Order Date]])/3,0)</f>
        <v>Q3</v>
      </c>
      <c r="W1261" s="3">
        <f>MONTH(SalesDataTable[[#This Row],[Order Date]])</f>
        <v>7</v>
      </c>
      <c r="X1261" s="2" t="str">
        <f>TEXT(SalesDataTable[[#This Row],[Order Date]],"mmm")</f>
        <v>Jul</v>
      </c>
    </row>
    <row r="1262" spans="1:24" ht="15.6">
      <c r="A1262" s="6">
        <v>4165</v>
      </c>
      <c r="B1262" s="7">
        <v>46206</v>
      </c>
      <c r="C1262" s="8">
        <f>YEAR(SalesDataTable[[#This Row],[Order Date]])</f>
        <v>2026</v>
      </c>
      <c r="D1262" s="9" t="str">
        <f>"Q" &amp;ROUNDUP(MONTH(SalesDataTable[[#This Row],[Order Date]]),0)</f>
        <v>Q7</v>
      </c>
      <c r="E1262" s="9">
        <f>MONTH(SalesDataTable[[#This Row],[Order Date]])</f>
        <v>7</v>
      </c>
      <c r="F1262" s="8" t="str">
        <f>TEXT(SalesDataTable[[#This Row],[Order Date]],"mmm")</f>
        <v>Jul</v>
      </c>
      <c r="G1262" s="8" t="s">
        <v>6</v>
      </c>
      <c r="H1262" s="8" t="s">
        <v>49</v>
      </c>
      <c r="I1262" s="8" t="s">
        <v>2</v>
      </c>
      <c r="J1262" s="8" t="s">
        <v>13</v>
      </c>
      <c r="K1262" s="8" t="s">
        <v>9</v>
      </c>
      <c r="L1262" s="8" t="s">
        <v>37</v>
      </c>
      <c r="M1262" s="3">
        <v>2</v>
      </c>
      <c r="N1262" s="10">
        <v>152.88999999999999</v>
      </c>
      <c r="O1262" s="11">
        <v>0</v>
      </c>
      <c r="P1262" s="10">
        <v>81.34</v>
      </c>
      <c r="Q1262" s="10">
        <f t="shared" si="76"/>
        <v>305.77999999999997</v>
      </c>
      <c r="R1262" s="10">
        <f t="shared" si="77"/>
        <v>162.68</v>
      </c>
      <c r="S1262" s="10">
        <f t="shared" si="78"/>
        <v>143.09999999999997</v>
      </c>
      <c r="T1262" s="2">
        <f t="shared" si="79"/>
        <v>0.46798351756164558</v>
      </c>
      <c r="U1262" s="3">
        <f>YEAR(SalesDataTable[[#This Row],[Order Date]])</f>
        <v>2026</v>
      </c>
      <c r="V1262" s="2" t="str">
        <f>"Q"&amp;ROUNDUP(MONTH(SalesDataTable[[#This Row],[Order Date]])/3,0)</f>
        <v>Q3</v>
      </c>
      <c r="W1262" s="3">
        <f>MONTH(SalesDataTable[[#This Row],[Order Date]])</f>
        <v>7</v>
      </c>
      <c r="X1262" s="2" t="str">
        <f>TEXT(SalesDataTable[[#This Row],[Order Date]],"mmm")</f>
        <v>Jul</v>
      </c>
    </row>
    <row r="1263" spans="1:24" ht="15.6">
      <c r="A1263" s="6">
        <v>1149</v>
      </c>
      <c r="B1263" s="7">
        <v>46207</v>
      </c>
      <c r="C1263" s="8">
        <f>YEAR(SalesDataTable[[#This Row],[Order Date]])</f>
        <v>2026</v>
      </c>
      <c r="D1263" s="9" t="str">
        <f>"Q" &amp;ROUNDUP(MONTH(SalesDataTable[[#This Row],[Order Date]]),0)</f>
        <v>Q7</v>
      </c>
      <c r="E1263" s="9">
        <f>MONTH(SalesDataTable[[#This Row],[Order Date]])</f>
        <v>7</v>
      </c>
      <c r="F1263" s="8" t="str">
        <f>TEXT(SalesDataTable[[#This Row],[Order Date]],"mmm")</f>
        <v>Jul</v>
      </c>
      <c r="G1263" s="8" t="s">
        <v>0</v>
      </c>
      <c r="H1263" s="8" t="s">
        <v>50</v>
      </c>
      <c r="I1263" s="8" t="s">
        <v>2</v>
      </c>
      <c r="J1263" s="8" t="s">
        <v>13</v>
      </c>
      <c r="K1263" s="8" t="s">
        <v>4</v>
      </c>
      <c r="L1263" s="8" t="s">
        <v>5</v>
      </c>
      <c r="M1263" s="3">
        <v>2</v>
      </c>
      <c r="N1263" s="10">
        <v>81.900000000000006</v>
      </c>
      <c r="O1263" s="11">
        <v>0</v>
      </c>
      <c r="P1263" s="10">
        <v>42.61</v>
      </c>
      <c r="Q1263" s="10">
        <f t="shared" si="76"/>
        <v>163.80000000000001</v>
      </c>
      <c r="R1263" s="10">
        <f t="shared" si="77"/>
        <v>85.22</v>
      </c>
      <c r="S1263" s="10">
        <f t="shared" si="78"/>
        <v>78.580000000000013</v>
      </c>
      <c r="T1263" s="2">
        <f t="shared" si="79"/>
        <v>0.47973137973137975</v>
      </c>
      <c r="U1263" s="3">
        <f>YEAR(SalesDataTable[[#This Row],[Order Date]])</f>
        <v>2026</v>
      </c>
      <c r="V1263" s="2" t="str">
        <f>"Q"&amp;ROUNDUP(MONTH(SalesDataTable[[#This Row],[Order Date]])/3,0)</f>
        <v>Q3</v>
      </c>
      <c r="W1263" s="3">
        <f>MONTH(SalesDataTable[[#This Row],[Order Date]])</f>
        <v>7</v>
      </c>
      <c r="X1263" s="2" t="str">
        <f>TEXT(SalesDataTable[[#This Row],[Order Date]],"mmm")</f>
        <v>Jul</v>
      </c>
    </row>
    <row r="1264" spans="1:24" ht="15.6">
      <c r="A1264" s="6">
        <v>1310</v>
      </c>
      <c r="B1264" s="7">
        <v>46207</v>
      </c>
      <c r="C1264" s="8">
        <f>YEAR(SalesDataTable[[#This Row],[Order Date]])</f>
        <v>2026</v>
      </c>
      <c r="D1264" s="9" t="str">
        <f>"Q" &amp;ROUNDUP(MONTH(SalesDataTable[[#This Row],[Order Date]]),0)</f>
        <v>Q7</v>
      </c>
      <c r="E1264" s="9">
        <f>MONTH(SalesDataTable[[#This Row],[Order Date]])</f>
        <v>7</v>
      </c>
      <c r="F1264" s="8" t="str">
        <f>TEXT(SalesDataTable[[#This Row],[Order Date]],"mmm")</f>
        <v>Jul</v>
      </c>
      <c r="G1264" s="8" t="s">
        <v>11</v>
      </c>
      <c r="H1264" s="8" t="s">
        <v>39</v>
      </c>
      <c r="I1264" s="8" t="s">
        <v>19</v>
      </c>
      <c r="J1264" s="8" t="s">
        <v>13</v>
      </c>
      <c r="K1264" s="8" t="s">
        <v>4</v>
      </c>
      <c r="L1264" s="8" t="s">
        <v>30</v>
      </c>
      <c r="M1264" s="3">
        <v>1</v>
      </c>
      <c r="N1264" s="10">
        <v>103.58</v>
      </c>
      <c r="O1264" s="11">
        <v>0</v>
      </c>
      <c r="P1264" s="10">
        <v>51.94</v>
      </c>
      <c r="Q1264" s="10">
        <f t="shared" si="76"/>
        <v>103.58</v>
      </c>
      <c r="R1264" s="10">
        <f t="shared" si="77"/>
        <v>51.94</v>
      </c>
      <c r="S1264" s="10">
        <f t="shared" si="78"/>
        <v>51.64</v>
      </c>
      <c r="T1264" s="2">
        <f t="shared" si="79"/>
        <v>0.49855184398532537</v>
      </c>
      <c r="U1264" s="3">
        <f>YEAR(SalesDataTable[[#This Row],[Order Date]])</f>
        <v>2026</v>
      </c>
      <c r="V1264" s="2" t="str">
        <f>"Q"&amp;ROUNDUP(MONTH(SalesDataTable[[#This Row],[Order Date]])/3,0)</f>
        <v>Q3</v>
      </c>
      <c r="W1264" s="3">
        <f>MONTH(SalesDataTable[[#This Row],[Order Date]])</f>
        <v>7</v>
      </c>
      <c r="X1264" s="2" t="str">
        <f>TEXT(SalesDataTable[[#This Row],[Order Date]],"mmm")</f>
        <v>Jul</v>
      </c>
    </row>
    <row r="1265" spans="1:24" ht="15.6">
      <c r="A1265" s="6">
        <v>2352</v>
      </c>
      <c r="B1265" s="7">
        <v>46207</v>
      </c>
      <c r="C1265" s="8">
        <f>YEAR(SalesDataTable[[#This Row],[Order Date]])</f>
        <v>2026</v>
      </c>
      <c r="D1265" s="9" t="str">
        <f>"Q" &amp;ROUNDUP(MONTH(SalesDataTable[[#This Row],[Order Date]]),0)</f>
        <v>Q7</v>
      </c>
      <c r="E1265" s="9">
        <f>MONTH(SalesDataTable[[#This Row],[Order Date]])</f>
        <v>7</v>
      </c>
      <c r="F1265" s="8" t="str">
        <f>TEXT(SalesDataTable[[#This Row],[Order Date]],"mmm")</f>
        <v>Jul</v>
      </c>
      <c r="G1265" s="8" t="s">
        <v>11</v>
      </c>
      <c r="H1265" s="8" t="s">
        <v>18</v>
      </c>
      <c r="I1265" s="8" t="s">
        <v>8</v>
      </c>
      <c r="J1265" s="8" t="s">
        <v>3</v>
      </c>
      <c r="K1265" s="8" t="s">
        <v>9</v>
      </c>
      <c r="L1265" s="8" t="s">
        <v>46</v>
      </c>
      <c r="M1265" s="3">
        <v>4</v>
      </c>
      <c r="N1265" s="10">
        <v>69.7</v>
      </c>
      <c r="O1265" s="11">
        <v>0.1</v>
      </c>
      <c r="P1265" s="10">
        <v>32.799999999999997</v>
      </c>
      <c r="Q1265" s="10">
        <f t="shared" si="76"/>
        <v>250.92000000000002</v>
      </c>
      <c r="R1265" s="10">
        <f t="shared" si="77"/>
        <v>131.19999999999999</v>
      </c>
      <c r="S1265" s="10">
        <f t="shared" si="78"/>
        <v>119.72000000000003</v>
      </c>
      <c r="T1265" s="2">
        <f t="shared" si="79"/>
        <v>0.47712418300653603</v>
      </c>
      <c r="U1265" s="3">
        <f>YEAR(SalesDataTable[[#This Row],[Order Date]])</f>
        <v>2026</v>
      </c>
      <c r="V1265" s="2" t="str">
        <f>"Q"&amp;ROUNDUP(MONTH(SalesDataTable[[#This Row],[Order Date]])/3,0)</f>
        <v>Q3</v>
      </c>
      <c r="W1265" s="3">
        <f>MONTH(SalesDataTable[[#This Row],[Order Date]])</f>
        <v>7</v>
      </c>
      <c r="X1265" s="2" t="str">
        <f>TEXT(SalesDataTable[[#This Row],[Order Date]],"mmm")</f>
        <v>Jul</v>
      </c>
    </row>
    <row r="1266" spans="1:24" ht="15.6">
      <c r="A1266" s="6">
        <v>2547</v>
      </c>
      <c r="B1266" s="7">
        <v>46207</v>
      </c>
      <c r="C1266" s="8">
        <f>YEAR(SalesDataTable[[#This Row],[Order Date]])</f>
        <v>2026</v>
      </c>
      <c r="D1266" s="9" t="str">
        <f>"Q" &amp;ROUNDUP(MONTH(SalesDataTable[[#This Row],[Order Date]]),0)</f>
        <v>Q7</v>
      </c>
      <c r="E1266" s="9">
        <f>MONTH(SalesDataTable[[#This Row],[Order Date]])</f>
        <v>7</v>
      </c>
      <c r="F1266" s="8" t="str">
        <f>TEXT(SalesDataTable[[#This Row],[Order Date]],"mmm")</f>
        <v>Jul</v>
      </c>
      <c r="G1266" s="8" t="s">
        <v>6</v>
      </c>
      <c r="H1266" s="8" t="s">
        <v>43</v>
      </c>
      <c r="I1266" s="8" t="s">
        <v>2</v>
      </c>
      <c r="J1266" s="8" t="s">
        <v>16</v>
      </c>
      <c r="K1266" s="8" t="s">
        <v>34</v>
      </c>
      <c r="L1266" s="8" t="s">
        <v>35</v>
      </c>
      <c r="M1266" s="3">
        <v>1</v>
      </c>
      <c r="N1266" s="10">
        <v>40.549999999999997</v>
      </c>
      <c r="O1266" s="11">
        <v>0.05</v>
      </c>
      <c r="P1266" s="10">
        <v>14.44</v>
      </c>
      <c r="Q1266" s="10">
        <f t="shared" si="76"/>
        <v>38.522499999999994</v>
      </c>
      <c r="R1266" s="10">
        <f t="shared" si="77"/>
        <v>14.44</v>
      </c>
      <c r="S1266" s="10">
        <f t="shared" si="78"/>
        <v>24.082499999999996</v>
      </c>
      <c r="T1266" s="2">
        <f t="shared" si="79"/>
        <v>0.62515413070283599</v>
      </c>
      <c r="U1266" s="3">
        <f>YEAR(SalesDataTable[[#This Row],[Order Date]])</f>
        <v>2026</v>
      </c>
      <c r="V1266" s="2" t="str">
        <f>"Q"&amp;ROUNDUP(MONTH(SalesDataTable[[#This Row],[Order Date]])/3,0)</f>
        <v>Q3</v>
      </c>
      <c r="W1266" s="3">
        <f>MONTH(SalesDataTable[[#This Row],[Order Date]])</f>
        <v>7</v>
      </c>
      <c r="X1266" s="2" t="str">
        <f>TEXT(SalesDataTable[[#This Row],[Order Date]],"mmm")</f>
        <v>Jul</v>
      </c>
    </row>
    <row r="1267" spans="1:24" ht="15.6">
      <c r="A1267" s="6">
        <v>2720</v>
      </c>
      <c r="B1267" s="7">
        <v>46207</v>
      </c>
      <c r="C1267" s="8">
        <f>YEAR(SalesDataTable[[#This Row],[Order Date]])</f>
        <v>2026</v>
      </c>
      <c r="D1267" s="9" t="str">
        <f>"Q" &amp;ROUNDUP(MONTH(SalesDataTable[[#This Row],[Order Date]]),0)</f>
        <v>Q7</v>
      </c>
      <c r="E1267" s="9">
        <f>MONTH(SalesDataTable[[#This Row],[Order Date]])</f>
        <v>7</v>
      </c>
      <c r="F1267" s="8" t="str">
        <f>TEXT(SalesDataTable[[#This Row],[Order Date]],"mmm")</f>
        <v>Jul</v>
      </c>
      <c r="G1267" s="8" t="s">
        <v>20</v>
      </c>
      <c r="H1267" s="8" t="s">
        <v>33</v>
      </c>
      <c r="I1267" s="8" t="s">
        <v>2</v>
      </c>
      <c r="J1267" s="8" t="s">
        <v>13</v>
      </c>
      <c r="K1267" s="8" t="s">
        <v>9</v>
      </c>
      <c r="L1267" s="8" t="s">
        <v>17</v>
      </c>
      <c r="M1267" s="3">
        <v>2</v>
      </c>
      <c r="N1267" s="10">
        <v>145.88999999999999</v>
      </c>
      <c r="O1267" s="11">
        <v>0</v>
      </c>
      <c r="P1267" s="10">
        <v>80.709999999999994</v>
      </c>
      <c r="Q1267" s="10">
        <f t="shared" si="76"/>
        <v>291.77999999999997</v>
      </c>
      <c r="R1267" s="10">
        <f t="shared" si="77"/>
        <v>161.41999999999999</v>
      </c>
      <c r="S1267" s="10">
        <f t="shared" si="78"/>
        <v>130.35999999999999</v>
      </c>
      <c r="T1267" s="2">
        <f t="shared" si="79"/>
        <v>0.4467749674412228</v>
      </c>
      <c r="U1267" s="3">
        <f>YEAR(SalesDataTable[[#This Row],[Order Date]])</f>
        <v>2026</v>
      </c>
      <c r="V1267" s="2" t="str">
        <f>"Q"&amp;ROUNDUP(MONTH(SalesDataTable[[#This Row],[Order Date]])/3,0)</f>
        <v>Q3</v>
      </c>
      <c r="W1267" s="3">
        <f>MONTH(SalesDataTable[[#This Row],[Order Date]])</f>
        <v>7</v>
      </c>
      <c r="X1267" s="2" t="str">
        <f>TEXT(SalesDataTable[[#This Row],[Order Date]],"mmm")</f>
        <v>Jul</v>
      </c>
    </row>
    <row r="1268" spans="1:24" ht="15.6">
      <c r="A1268" s="6">
        <v>3591</v>
      </c>
      <c r="B1268" s="7">
        <v>46207</v>
      </c>
      <c r="C1268" s="8">
        <f>YEAR(SalesDataTable[[#This Row],[Order Date]])</f>
        <v>2026</v>
      </c>
      <c r="D1268" s="9" t="str">
        <f>"Q" &amp;ROUNDUP(MONTH(SalesDataTable[[#This Row],[Order Date]]),0)</f>
        <v>Q7</v>
      </c>
      <c r="E1268" s="9">
        <f>MONTH(SalesDataTable[[#This Row],[Order Date]])</f>
        <v>7</v>
      </c>
      <c r="F1268" s="8" t="str">
        <f>TEXT(SalesDataTable[[#This Row],[Order Date]],"mmm")</f>
        <v>Jul</v>
      </c>
      <c r="G1268" s="8" t="s">
        <v>20</v>
      </c>
      <c r="H1268" s="8" t="s">
        <v>47</v>
      </c>
      <c r="I1268" s="8" t="s">
        <v>2</v>
      </c>
      <c r="J1268" s="8" t="s">
        <v>3</v>
      </c>
      <c r="K1268" s="8" t="s">
        <v>14</v>
      </c>
      <c r="L1268" s="8" t="s">
        <v>48</v>
      </c>
      <c r="M1268" s="3">
        <v>1</v>
      </c>
      <c r="N1268" s="10">
        <v>163.25</v>
      </c>
      <c r="O1268" s="11">
        <v>0</v>
      </c>
      <c r="P1268" s="10">
        <v>89.71</v>
      </c>
      <c r="Q1268" s="10">
        <f t="shared" si="76"/>
        <v>163.25</v>
      </c>
      <c r="R1268" s="10">
        <f t="shared" si="77"/>
        <v>89.71</v>
      </c>
      <c r="S1268" s="10">
        <f t="shared" si="78"/>
        <v>73.540000000000006</v>
      </c>
      <c r="T1268" s="2">
        <f t="shared" si="79"/>
        <v>0.45047473200612559</v>
      </c>
      <c r="U1268" s="3">
        <f>YEAR(SalesDataTable[[#This Row],[Order Date]])</f>
        <v>2026</v>
      </c>
      <c r="V1268" s="2" t="str">
        <f>"Q"&amp;ROUNDUP(MONTH(SalesDataTable[[#This Row],[Order Date]])/3,0)</f>
        <v>Q3</v>
      </c>
      <c r="W1268" s="3">
        <f>MONTH(SalesDataTable[[#This Row],[Order Date]])</f>
        <v>7</v>
      </c>
      <c r="X1268" s="2" t="str">
        <f>TEXT(SalesDataTable[[#This Row],[Order Date]],"mmm")</f>
        <v>Jul</v>
      </c>
    </row>
    <row r="1269" spans="1:24" ht="15.6">
      <c r="A1269" s="6">
        <v>3819</v>
      </c>
      <c r="B1269" s="7">
        <v>46207</v>
      </c>
      <c r="C1269" s="8">
        <f>YEAR(SalesDataTable[[#This Row],[Order Date]])</f>
        <v>2026</v>
      </c>
      <c r="D1269" s="9" t="str">
        <f>"Q" &amp;ROUNDUP(MONTH(SalesDataTable[[#This Row],[Order Date]]),0)</f>
        <v>Q7</v>
      </c>
      <c r="E1269" s="9">
        <f>MONTH(SalesDataTable[[#This Row],[Order Date]])</f>
        <v>7</v>
      </c>
      <c r="F1269" s="8" t="str">
        <f>TEXT(SalesDataTable[[#This Row],[Order Date]],"mmm")</f>
        <v>Jul</v>
      </c>
      <c r="G1269" s="8" t="s">
        <v>6</v>
      </c>
      <c r="H1269" s="8" t="s">
        <v>7</v>
      </c>
      <c r="I1269" s="8" t="s">
        <v>2</v>
      </c>
      <c r="J1269" s="8" t="s">
        <v>3</v>
      </c>
      <c r="K1269" s="8" t="s">
        <v>34</v>
      </c>
      <c r="L1269" s="8" t="s">
        <v>35</v>
      </c>
      <c r="M1269" s="3">
        <v>1</v>
      </c>
      <c r="N1269" s="10">
        <v>40.39</v>
      </c>
      <c r="O1269" s="11">
        <v>0.1</v>
      </c>
      <c r="P1269" s="10">
        <v>14.38</v>
      </c>
      <c r="Q1269" s="10">
        <f t="shared" si="76"/>
        <v>36.350999999999999</v>
      </c>
      <c r="R1269" s="10">
        <f t="shared" si="77"/>
        <v>14.38</v>
      </c>
      <c r="S1269" s="10">
        <f t="shared" si="78"/>
        <v>21.970999999999997</v>
      </c>
      <c r="T1269" s="2">
        <f t="shared" si="79"/>
        <v>0.60441253335534095</v>
      </c>
      <c r="U1269" s="3">
        <f>YEAR(SalesDataTable[[#This Row],[Order Date]])</f>
        <v>2026</v>
      </c>
      <c r="V1269" s="2" t="str">
        <f>"Q"&amp;ROUNDUP(MONTH(SalesDataTable[[#This Row],[Order Date]])/3,0)</f>
        <v>Q3</v>
      </c>
      <c r="W1269" s="3">
        <f>MONTH(SalesDataTable[[#This Row],[Order Date]])</f>
        <v>7</v>
      </c>
      <c r="X1269" s="2" t="str">
        <f>TEXT(SalesDataTable[[#This Row],[Order Date]],"mmm")</f>
        <v>Jul</v>
      </c>
    </row>
    <row r="1270" spans="1:24" ht="15.6">
      <c r="A1270" s="6">
        <v>4869</v>
      </c>
      <c r="B1270" s="7">
        <v>46207</v>
      </c>
      <c r="C1270" s="8">
        <f>YEAR(SalesDataTable[[#This Row],[Order Date]])</f>
        <v>2026</v>
      </c>
      <c r="D1270" s="9" t="str">
        <f>"Q" &amp;ROUNDUP(MONTH(SalesDataTable[[#This Row],[Order Date]]),0)</f>
        <v>Q7</v>
      </c>
      <c r="E1270" s="9">
        <f>MONTH(SalesDataTable[[#This Row],[Order Date]])</f>
        <v>7</v>
      </c>
      <c r="F1270" s="8" t="str">
        <f>TEXT(SalesDataTable[[#This Row],[Order Date]],"mmm")</f>
        <v>Jul</v>
      </c>
      <c r="G1270" s="8" t="s">
        <v>0</v>
      </c>
      <c r="H1270" s="8" t="s">
        <v>50</v>
      </c>
      <c r="I1270" s="8" t="s">
        <v>19</v>
      </c>
      <c r="J1270" s="8" t="s">
        <v>3</v>
      </c>
      <c r="K1270" s="8" t="s">
        <v>23</v>
      </c>
      <c r="L1270" s="8" t="s">
        <v>29</v>
      </c>
      <c r="M1270" s="3">
        <v>1</v>
      </c>
      <c r="N1270" s="10">
        <v>200.22</v>
      </c>
      <c r="O1270" s="11">
        <v>0</v>
      </c>
      <c r="P1270" s="10">
        <v>104.38</v>
      </c>
      <c r="Q1270" s="10">
        <f t="shared" si="76"/>
        <v>200.22</v>
      </c>
      <c r="R1270" s="10">
        <f t="shared" si="77"/>
        <v>104.38</v>
      </c>
      <c r="S1270" s="10">
        <f t="shared" si="78"/>
        <v>95.84</v>
      </c>
      <c r="T1270" s="2">
        <f t="shared" si="79"/>
        <v>0.47867345919488563</v>
      </c>
      <c r="U1270" s="3">
        <f>YEAR(SalesDataTable[[#This Row],[Order Date]])</f>
        <v>2026</v>
      </c>
      <c r="V1270" s="2" t="str">
        <f>"Q"&amp;ROUNDUP(MONTH(SalesDataTable[[#This Row],[Order Date]])/3,0)</f>
        <v>Q3</v>
      </c>
      <c r="W1270" s="3">
        <f>MONTH(SalesDataTable[[#This Row],[Order Date]])</f>
        <v>7</v>
      </c>
      <c r="X1270" s="2" t="str">
        <f>TEXT(SalesDataTable[[#This Row],[Order Date]],"mmm")</f>
        <v>Jul</v>
      </c>
    </row>
    <row r="1271" spans="1:24" ht="15.6">
      <c r="A1271" s="6">
        <v>4940</v>
      </c>
      <c r="B1271" s="7">
        <v>46207</v>
      </c>
      <c r="C1271" s="8">
        <f>YEAR(SalesDataTable[[#This Row],[Order Date]])</f>
        <v>2026</v>
      </c>
      <c r="D1271" s="9" t="str">
        <f>"Q" &amp;ROUNDUP(MONTH(SalesDataTable[[#This Row],[Order Date]]),0)</f>
        <v>Q7</v>
      </c>
      <c r="E1271" s="9">
        <f>MONTH(SalesDataTable[[#This Row],[Order Date]])</f>
        <v>7</v>
      </c>
      <c r="F1271" s="8" t="str">
        <f>TEXT(SalesDataTable[[#This Row],[Order Date]],"mmm")</f>
        <v>Jul</v>
      </c>
      <c r="G1271" s="8" t="s">
        <v>6</v>
      </c>
      <c r="H1271" s="8" t="s">
        <v>27</v>
      </c>
      <c r="I1271" s="8" t="s">
        <v>2</v>
      </c>
      <c r="J1271" s="8" t="s">
        <v>3</v>
      </c>
      <c r="K1271" s="8" t="s">
        <v>14</v>
      </c>
      <c r="L1271" s="8" t="s">
        <v>48</v>
      </c>
      <c r="M1271" s="3">
        <v>1</v>
      </c>
      <c r="N1271" s="10">
        <v>164.78</v>
      </c>
      <c r="O1271" s="11">
        <v>0.1</v>
      </c>
      <c r="P1271" s="10">
        <v>88.72</v>
      </c>
      <c r="Q1271" s="10">
        <f t="shared" si="76"/>
        <v>148.30199999999999</v>
      </c>
      <c r="R1271" s="10">
        <f t="shared" si="77"/>
        <v>88.72</v>
      </c>
      <c r="S1271" s="10">
        <f t="shared" si="78"/>
        <v>59.581999999999994</v>
      </c>
      <c r="T1271" s="2">
        <f t="shared" si="79"/>
        <v>0.4017612709201494</v>
      </c>
      <c r="U1271" s="3">
        <f>YEAR(SalesDataTable[[#This Row],[Order Date]])</f>
        <v>2026</v>
      </c>
      <c r="V1271" s="2" t="str">
        <f>"Q"&amp;ROUNDUP(MONTH(SalesDataTable[[#This Row],[Order Date]])/3,0)</f>
        <v>Q3</v>
      </c>
      <c r="W1271" s="3">
        <f>MONTH(SalesDataTable[[#This Row],[Order Date]])</f>
        <v>7</v>
      </c>
      <c r="X1271" s="2" t="str">
        <f>TEXT(SalesDataTable[[#This Row],[Order Date]],"mmm")</f>
        <v>Jul</v>
      </c>
    </row>
    <row r="1272" spans="1:24" ht="15.6">
      <c r="A1272" s="6">
        <v>5164</v>
      </c>
      <c r="B1272" s="7">
        <v>46207</v>
      </c>
      <c r="C1272" s="8">
        <f>YEAR(SalesDataTable[[#This Row],[Order Date]])</f>
        <v>2026</v>
      </c>
      <c r="D1272" s="9" t="str">
        <f>"Q" &amp;ROUNDUP(MONTH(SalesDataTable[[#This Row],[Order Date]]),0)</f>
        <v>Q7</v>
      </c>
      <c r="E1272" s="9">
        <f>MONTH(SalesDataTable[[#This Row],[Order Date]])</f>
        <v>7</v>
      </c>
      <c r="F1272" s="8" t="str">
        <f>TEXT(SalesDataTable[[#This Row],[Order Date]],"mmm")</f>
        <v>Jul</v>
      </c>
      <c r="G1272" s="8" t="s">
        <v>6</v>
      </c>
      <c r="H1272" s="8" t="s">
        <v>49</v>
      </c>
      <c r="I1272" s="8" t="s">
        <v>2</v>
      </c>
      <c r="J1272" s="8" t="s">
        <v>3</v>
      </c>
      <c r="K1272" s="8" t="s">
        <v>9</v>
      </c>
      <c r="L1272" s="8" t="s">
        <v>17</v>
      </c>
      <c r="M1272" s="3">
        <v>4</v>
      </c>
      <c r="N1272" s="10">
        <v>142.86000000000001</v>
      </c>
      <c r="O1272" s="11">
        <v>0</v>
      </c>
      <c r="P1272" s="10">
        <v>81.62</v>
      </c>
      <c r="Q1272" s="10">
        <f t="shared" si="76"/>
        <v>571.44000000000005</v>
      </c>
      <c r="R1272" s="10">
        <f t="shared" si="77"/>
        <v>326.48</v>
      </c>
      <c r="S1272" s="10">
        <f t="shared" si="78"/>
        <v>244.96000000000004</v>
      </c>
      <c r="T1272" s="2">
        <f t="shared" si="79"/>
        <v>0.42867142657146862</v>
      </c>
      <c r="U1272" s="3">
        <f>YEAR(SalesDataTable[[#This Row],[Order Date]])</f>
        <v>2026</v>
      </c>
      <c r="V1272" s="2" t="str">
        <f>"Q"&amp;ROUNDUP(MONTH(SalesDataTable[[#This Row],[Order Date]])/3,0)</f>
        <v>Q3</v>
      </c>
      <c r="W1272" s="3">
        <f>MONTH(SalesDataTable[[#This Row],[Order Date]])</f>
        <v>7</v>
      </c>
      <c r="X1272" s="2" t="str">
        <f>TEXT(SalesDataTable[[#This Row],[Order Date]],"mmm")</f>
        <v>Jul</v>
      </c>
    </row>
    <row r="1273" spans="1:24" ht="15.6">
      <c r="A1273" s="6">
        <v>659</v>
      </c>
      <c r="B1273" s="7">
        <v>46208</v>
      </c>
      <c r="C1273" s="8">
        <f>YEAR(SalesDataTable[[#This Row],[Order Date]])</f>
        <v>2026</v>
      </c>
      <c r="D1273" s="9" t="str">
        <f>"Q" &amp;ROUNDUP(MONTH(SalesDataTable[[#This Row],[Order Date]]),0)</f>
        <v>Q7</v>
      </c>
      <c r="E1273" s="9">
        <f>MONTH(SalesDataTable[[#This Row],[Order Date]])</f>
        <v>7</v>
      </c>
      <c r="F1273" s="8" t="str">
        <f>TEXT(SalesDataTable[[#This Row],[Order Date]],"mmm")</f>
        <v>Jul</v>
      </c>
      <c r="G1273" s="8" t="s">
        <v>20</v>
      </c>
      <c r="H1273" s="8" t="s">
        <v>47</v>
      </c>
      <c r="I1273" s="8" t="s">
        <v>28</v>
      </c>
      <c r="J1273" s="8" t="s">
        <v>16</v>
      </c>
      <c r="K1273" s="8" t="s">
        <v>4</v>
      </c>
      <c r="L1273" s="8" t="s">
        <v>26</v>
      </c>
      <c r="M1273" s="3">
        <v>1</v>
      </c>
      <c r="N1273" s="10">
        <v>41.18</v>
      </c>
      <c r="O1273" s="11">
        <v>0</v>
      </c>
      <c r="P1273" s="10">
        <v>16.25</v>
      </c>
      <c r="Q1273" s="10">
        <f t="shared" si="76"/>
        <v>41.18</v>
      </c>
      <c r="R1273" s="10">
        <f t="shared" si="77"/>
        <v>16.25</v>
      </c>
      <c r="S1273" s="10">
        <f t="shared" si="78"/>
        <v>24.93</v>
      </c>
      <c r="T1273" s="2">
        <f t="shared" si="79"/>
        <v>0.6053909664885867</v>
      </c>
      <c r="U1273" s="3">
        <f>YEAR(SalesDataTable[[#This Row],[Order Date]])</f>
        <v>2026</v>
      </c>
      <c r="V1273" s="2" t="str">
        <f>"Q"&amp;ROUNDUP(MONTH(SalesDataTable[[#This Row],[Order Date]])/3,0)</f>
        <v>Q3</v>
      </c>
      <c r="W1273" s="3">
        <f>MONTH(SalesDataTable[[#This Row],[Order Date]])</f>
        <v>7</v>
      </c>
      <c r="X1273" s="2" t="str">
        <f>TEXT(SalesDataTable[[#This Row],[Order Date]],"mmm")</f>
        <v>Jul</v>
      </c>
    </row>
    <row r="1274" spans="1:24" ht="15.6">
      <c r="A1274" s="6">
        <v>969</v>
      </c>
      <c r="B1274" s="7">
        <v>46208</v>
      </c>
      <c r="C1274" s="8">
        <f>YEAR(SalesDataTable[[#This Row],[Order Date]])</f>
        <v>2026</v>
      </c>
      <c r="D1274" s="9" t="str">
        <f>"Q" &amp;ROUNDUP(MONTH(SalesDataTable[[#This Row],[Order Date]]),0)</f>
        <v>Q7</v>
      </c>
      <c r="E1274" s="9">
        <f>MONTH(SalesDataTable[[#This Row],[Order Date]])</f>
        <v>7</v>
      </c>
      <c r="F1274" s="8" t="str">
        <f>TEXT(SalesDataTable[[#This Row],[Order Date]],"mmm")</f>
        <v>Jul</v>
      </c>
      <c r="G1274" s="8" t="s">
        <v>6</v>
      </c>
      <c r="H1274" s="8" t="s">
        <v>41</v>
      </c>
      <c r="I1274" s="8" t="s">
        <v>8</v>
      </c>
      <c r="J1274" s="8" t="s">
        <v>16</v>
      </c>
      <c r="K1274" s="8" t="s">
        <v>34</v>
      </c>
      <c r="L1274" s="8" t="s">
        <v>42</v>
      </c>
      <c r="M1274" s="3">
        <v>12</v>
      </c>
      <c r="N1274" s="10">
        <v>35.81</v>
      </c>
      <c r="O1274" s="11">
        <v>0.15</v>
      </c>
      <c r="P1274" s="10">
        <v>14.29</v>
      </c>
      <c r="Q1274" s="10">
        <f t="shared" si="76"/>
        <v>365.262</v>
      </c>
      <c r="R1274" s="10">
        <f t="shared" si="77"/>
        <v>171.48</v>
      </c>
      <c r="S1274" s="10">
        <f t="shared" si="78"/>
        <v>193.78200000000001</v>
      </c>
      <c r="T1274" s="2">
        <f t="shared" si="79"/>
        <v>0.53052877112866936</v>
      </c>
      <c r="U1274" s="3">
        <f>YEAR(SalesDataTable[[#This Row],[Order Date]])</f>
        <v>2026</v>
      </c>
      <c r="V1274" s="2" t="str">
        <f>"Q"&amp;ROUNDUP(MONTH(SalesDataTable[[#This Row],[Order Date]])/3,0)</f>
        <v>Q3</v>
      </c>
      <c r="W1274" s="3">
        <f>MONTH(SalesDataTable[[#This Row],[Order Date]])</f>
        <v>7</v>
      </c>
      <c r="X1274" s="2" t="str">
        <f>TEXT(SalesDataTable[[#This Row],[Order Date]],"mmm")</f>
        <v>Jul</v>
      </c>
    </row>
    <row r="1275" spans="1:24" ht="15.6">
      <c r="A1275" s="6">
        <v>1096</v>
      </c>
      <c r="B1275" s="7">
        <v>46208</v>
      </c>
      <c r="C1275" s="8">
        <f>YEAR(SalesDataTable[[#This Row],[Order Date]])</f>
        <v>2026</v>
      </c>
      <c r="D1275" s="9" t="str">
        <f>"Q" &amp;ROUNDUP(MONTH(SalesDataTable[[#This Row],[Order Date]]),0)</f>
        <v>Q7</v>
      </c>
      <c r="E1275" s="9">
        <f>MONTH(SalesDataTable[[#This Row],[Order Date]])</f>
        <v>7</v>
      </c>
      <c r="F1275" s="8" t="str">
        <f>TEXT(SalesDataTable[[#This Row],[Order Date]],"mmm")</f>
        <v>Jul</v>
      </c>
      <c r="G1275" s="8" t="s">
        <v>6</v>
      </c>
      <c r="H1275" s="8" t="s">
        <v>49</v>
      </c>
      <c r="I1275" s="8" t="s">
        <v>19</v>
      </c>
      <c r="J1275" s="8" t="s">
        <v>13</v>
      </c>
      <c r="K1275" s="8" t="s">
        <v>23</v>
      </c>
      <c r="L1275" s="8" t="s">
        <v>24</v>
      </c>
      <c r="M1275" s="3">
        <v>3</v>
      </c>
      <c r="N1275" s="10">
        <v>345.42</v>
      </c>
      <c r="O1275" s="11">
        <v>0</v>
      </c>
      <c r="P1275" s="10">
        <v>198.69</v>
      </c>
      <c r="Q1275" s="10">
        <f t="shared" si="76"/>
        <v>1036.26</v>
      </c>
      <c r="R1275" s="10">
        <f t="shared" si="77"/>
        <v>596.06999999999994</v>
      </c>
      <c r="S1275" s="10">
        <f t="shared" si="78"/>
        <v>440.19000000000005</v>
      </c>
      <c r="T1275" s="2">
        <f t="shared" si="79"/>
        <v>0.42478721556366167</v>
      </c>
      <c r="U1275" s="3">
        <f>YEAR(SalesDataTable[[#This Row],[Order Date]])</f>
        <v>2026</v>
      </c>
      <c r="V1275" s="2" t="str">
        <f>"Q"&amp;ROUNDUP(MONTH(SalesDataTable[[#This Row],[Order Date]])/3,0)</f>
        <v>Q3</v>
      </c>
      <c r="W1275" s="3">
        <f>MONTH(SalesDataTable[[#This Row],[Order Date]])</f>
        <v>7</v>
      </c>
      <c r="X1275" s="2" t="str">
        <f>TEXT(SalesDataTable[[#This Row],[Order Date]],"mmm")</f>
        <v>Jul</v>
      </c>
    </row>
    <row r="1276" spans="1:24" ht="15.6">
      <c r="A1276" s="6">
        <v>1440</v>
      </c>
      <c r="B1276" s="7">
        <v>46208</v>
      </c>
      <c r="C1276" s="8">
        <f>YEAR(SalesDataTable[[#This Row],[Order Date]])</f>
        <v>2026</v>
      </c>
      <c r="D1276" s="9" t="str">
        <f>"Q" &amp;ROUNDUP(MONTH(SalesDataTable[[#This Row],[Order Date]]),0)</f>
        <v>Q7</v>
      </c>
      <c r="E1276" s="9">
        <f>MONTH(SalesDataTable[[#This Row],[Order Date]])</f>
        <v>7</v>
      </c>
      <c r="F1276" s="8" t="str">
        <f>TEXT(SalesDataTable[[#This Row],[Order Date]],"mmm")</f>
        <v>Jul</v>
      </c>
      <c r="G1276" s="8" t="s">
        <v>20</v>
      </c>
      <c r="H1276" s="8" t="s">
        <v>33</v>
      </c>
      <c r="I1276" s="8" t="s">
        <v>2</v>
      </c>
      <c r="J1276" s="8" t="s">
        <v>3</v>
      </c>
      <c r="K1276" s="8" t="s">
        <v>4</v>
      </c>
      <c r="L1276" s="8" t="s">
        <v>30</v>
      </c>
      <c r="M1276" s="3">
        <v>4</v>
      </c>
      <c r="N1276" s="10">
        <v>101.66</v>
      </c>
      <c r="O1276" s="11">
        <v>0.1</v>
      </c>
      <c r="P1276" s="10">
        <v>51.55</v>
      </c>
      <c r="Q1276" s="10">
        <f t="shared" si="76"/>
        <v>365.976</v>
      </c>
      <c r="R1276" s="10">
        <f t="shared" si="77"/>
        <v>206.2</v>
      </c>
      <c r="S1276" s="10">
        <f t="shared" si="78"/>
        <v>159.77600000000001</v>
      </c>
      <c r="T1276" s="2">
        <f t="shared" si="79"/>
        <v>0.43657507596126527</v>
      </c>
      <c r="U1276" s="3">
        <f>YEAR(SalesDataTable[[#This Row],[Order Date]])</f>
        <v>2026</v>
      </c>
      <c r="V1276" s="2" t="str">
        <f>"Q"&amp;ROUNDUP(MONTH(SalesDataTable[[#This Row],[Order Date]])/3,0)</f>
        <v>Q3</v>
      </c>
      <c r="W1276" s="3">
        <f>MONTH(SalesDataTable[[#This Row],[Order Date]])</f>
        <v>7</v>
      </c>
      <c r="X1276" s="2" t="str">
        <f>TEXT(SalesDataTable[[#This Row],[Order Date]],"mmm")</f>
        <v>Jul</v>
      </c>
    </row>
    <row r="1277" spans="1:24" ht="15.6">
      <c r="A1277" s="6">
        <v>2052</v>
      </c>
      <c r="B1277" s="7">
        <v>46208</v>
      </c>
      <c r="C1277" s="8">
        <f>YEAR(SalesDataTable[[#This Row],[Order Date]])</f>
        <v>2026</v>
      </c>
      <c r="D1277" s="9" t="str">
        <f>"Q" &amp;ROUNDUP(MONTH(SalesDataTable[[#This Row],[Order Date]]),0)</f>
        <v>Q7</v>
      </c>
      <c r="E1277" s="9">
        <f>MONTH(SalesDataTable[[#This Row],[Order Date]])</f>
        <v>7</v>
      </c>
      <c r="F1277" s="8" t="str">
        <f>TEXT(SalesDataTable[[#This Row],[Order Date]],"mmm")</f>
        <v>Jul</v>
      </c>
      <c r="G1277" s="8" t="s">
        <v>20</v>
      </c>
      <c r="H1277" s="8" t="s">
        <v>47</v>
      </c>
      <c r="I1277" s="8" t="s">
        <v>2</v>
      </c>
      <c r="J1277" s="8" t="s">
        <v>16</v>
      </c>
      <c r="K1277" s="8" t="s">
        <v>9</v>
      </c>
      <c r="L1277" s="8" t="s">
        <v>17</v>
      </c>
      <c r="M1277" s="3">
        <v>3</v>
      </c>
      <c r="N1277" s="10">
        <v>146.88999999999999</v>
      </c>
      <c r="O1277" s="11">
        <v>0</v>
      </c>
      <c r="P1277" s="10">
        <v>77.650000000000006</v>
      </c>
      <c r="Q1277" s="10">
        <f t="shared" si="76"/>
        <v>440.66999999999996</v>
      </c>
      <c r="R1277" s="10">
        <f t="shared" si="77"/>
        <v>232.95000000000002</v>
      </c>
      <c r="S1277" s="10">
        <f t="shared" si="78"/>
        <v>207.71999999999994</v>
      </c>
      <c r="T1277" s="2">
        <f t="shared" si="79"/>
        <v>0.47137313636054179</v>
      </c>
      <c r="U1277" s="3">
        <f>YEAR(SalesDataTable[[#This Row],[Order Date]])</f>
        <v>2026</v>
      </c>
      <c r="V1277" s="2" t="str">
        <f>"Q"&amp;ROUNDUP(MONTH(SalesDataTable[[#This Row],[Order Date]])/3,0)</f>
        <v>Q3</v>
      </c>
      <c r="W1277" s="3">
        <f>MONTH(SalesDataTable[[#This Row],[Order Date]])</f>
        <v>7</v>
      </c>
      <c r="X1277" s="2" t="str">
        <f>TEXT(SalesDataTable[[#This Row],[Order Date]],"mmm")</f>
        <v>Jul</v>
      </c>
    </row>
    <row r="1278" spans="1:24" ht="15.6">
      <c r="A1278" s="6">
        <v>2096</v>
      </c>
      <c r="B1278" s="7">
        <v>46208</v>
      </c>
      <c r="C1278" s="8">
        <f>YEAR(SalesDataTable[[#This Row],[Order Date]])</f>
        <v>2026</v>
      </c>
      <c r="D1278" s="9" t="str">
        <f>"Q" &amp;ROUNDUP(MONTH(SalesDataTable[[#This Row],[Order Date]]),0)</f>
        <v>Q7</v>
      </c>
      <c r="E1278" s="9">
        <f>MONTH(SalesDataTable[[#This Row],[Order Date]])</f>
        <v>7</v>
      </c>
      <c r="F1278" s="8" t="str">
        <f>TEXT(SalesDataTable[[#This Row],[Order Date]],"mmm")</f>
        <v>Jul</v>
      </c>
      <c r="G1278" s="8" t="s">
        <v>20</v>
      </c>
      <c r="H1278" s="8" t="s">
        <v>47</v>
      </c>
      <c r="I1278" s="8" t="s">
        <v>28</v>
      </c>
      <c r="J1278" s="8" t="s">
        <v>3</v>
      </c>
      <c r="K1278" s="8" t="s">
        <v>14</v>
      </c>
      <c r="L1278" s="8" t="s">
        <v>48</v>
      </c>
      <c r="M1278" s="3">
        <v>2</v>
      </c>
      <c r="N1278" s="10">
        <v>161.21</v>
      </c>
      <c r="O1278" s="11">
        <v>0</v>
      </c>
      <c r="P1278" s="10">
        <v>85.2</v>
      </c>
      <c r="Q1278" s="10">
        <f t="shared" si="76"/>
        <v>322.42</v>
      </c>
      <c r="R1278" s="10">
        <f t="shared" si="77"/>
        <v>170.4</v>
      </c>
      <c r="S1278" s="10">
        <f t="shared" si="78"/>
        <v>152.02000000000001</v>
      </c>
      <c r="T1278" s="2">
        <f t="shared" si="79"/>
        <v>0.47149680540909372</v>
      </c>
      <c r="U1278" s="3">
        <f>YEAR(SalesDataTable[[#This Row],[Order Date]])</f>
        <v>2026</v>
      </c>
      <c r="V1278" s="2" t="str">
        <f>"Q"&amp;ROUNDUP(MONTH(SalesDataTable[[#This Row],[Order Date]])/3,0)</f>
        <v>Q3</v>
      </c>
      <c r="W1278" s="3">
        <f>MONTH(SalesDataTable[[#This Row],[Order Date]])</f>
        <v>7</v>
      </c>
      <c r="X1278" s="2" t="str">
        <f>TEXT(SalesDataTable[[#This Row],[Order Date]],"mmm")</f>
        <v>Jul</v>
      </c>
    </row>
    <row r="1279" spans="1:24" ht="15.6">
      <c r="A1279" s="6">
        <v>2488</v>
      </c>
      <c r="B1279" s="7">
        <v>46208</v>
      </c>
      <c r="C1279" s="8">
        <f>YEAR(SalesDataTable[[#This Row],[Order Date]])</f>
        <v>2026</v>
      </c>
      <c r="D1279" s="9" t="str">
        <f>"Q" &amp;ROUNDUP(MONTH(SalesDataTable[[#This Row],[Order Date]]),0)</f>
        <v>Q7</v>
      </c>
      <c r="E1279" s="9">
        <f>MONTH(SalesDataTable[[#This Row],[Order Date]])</f>
        <v>7</v>
      </c>
      <c r="F1279" s="8" t="str">
        <f>TEXT(SalesDataTable[[#This Row],[Order Date]],"mmm")</f>
        <v>Jul</v>
      </c>
      <c r="G1279" s="8" t="s">
        <v>20</v>
      </c>
      <c r="H1279" s="8" t="s">
        <v>33</v>
      </c>
      <c r="I1279" s="8" t="s">
        <v>19</v>
      </c>
      <c r="J1279" s="8" t="s">
        <v>13</v>
      </c>
      <c r="K1279" s="8" t="s">
        <v>9</v>
      </c>
      <c r="L1279" s="8" t="s">
        <v>46</v>
      </c>
      <c r="M1279" s="3">
        <v>2</v>
      </c>
      <c r="N1279" s="10">
        <v>71.27</v>
      </c>
      <c r="O1279" s="11">
        <v>0.05</v>
      </c>
      <c r="P1279" s="10">
        <v>32.85</v>
      </c>
      <c r="Q1279" s="10">
        <f t="shared" si="76"/>
        <v>135.41299999999998</v>
      </c>
      <c r="R1279" s="10">
        <f t="shared" si="77"/>
        <v>65.7</v>
      </c>
      <c r="S1279" s="10">
        <f t="shared" si="78"/>
        <v>69.71299999999998</v>
      </c>
      <c r="T1279" s="2">
        <f t="shared" si="79"/>
        <v>0.5148176319851121</v>
      </c>
      <c r="U1279" s="3">
        <f>YEAR(SalesDataTable[[#This Row],[Order Date]])</f>
        <v>2026</v>
      </c>
      <c r="V1279" s="2" t="str">
        <f>"Q"&amp;ROUNDUP(MONTH(SalesDataTable[[#This Row],[Order Date]])/3,0)</f>
        <v>Q3</v>
      </c>
      <c r="W1279" s="3">
        <f>MONTH(SalesDataTable[[#This Row],[Order Date]])</f>
        <v>7</v>
      </c>
      <c r="X1279" s="2" t="str">
        <f>TEXT(SalesDataTable[[#This Row],[Order Date]],"mmm")</f>
        <v>Jul</v>
      </c>
    </row>
    <row r="1280" spans="1:24" ht="15.6">
      <c r="A1280" s="6">
        <v>3220</v>
      </c>
      <c r="B1280" s="7">
        <v>46208</v>
      </c>
      <c r="C1280" s="8">
        <f>YEAR(SalesDataTable[[#This Row],[Order Date]])</f>
        <v>2026</v>
      </c>
      <c r="D1280" s="9" t="str">
        <f>"Q" &amp;ROUNDUP(MONTH(SalesDataTable[[#This Row],[Order Date]]),0)</f>
        <v>Q7</v>
      </c>
      <c r="E1280" s="9">
        <f>MONTH(SalesDataTable[[#This Row],[Order Date]])</f>
        <v>7</v>
      </c>
      <c r="F1280" s="8" t="str">
        <f>TEXT(SalesDataTable[[#This Row],[Order Date]],"mmm")</f>
        <v>Jul</v>
      </c>
      <c r="G1280" s="8" t="s">
        <v>0</v>
      </c>
      <c r="H1280" s="8" t="s">
        <v>36</v>
      </c>
      <c r="I1280" s="8" t="s">
        <v>19</v>
      </c>
      <c r="J1280" s="8" t="s">
        <v>3</v>
      </c>
      <c r="K1280" s="8" t="s">
        <v>34</v>
      </c>
      <c r="L1280" s="8" t="s">
        <v>45</v>
      </c>
      <c r="M1280" s="3">
        <v>3</v>
      </c>
      <c r="N1280" s="10">
        <v>50.16</v>
      </c>
      <c r="O1280" s="11">
        <v>0.05</v>
      </c>
      <c r="P1280" s="10">
        <v>22.24</v>
      </c>
      <c r="Q1280" s="10">
        <f t="shared" si="76"/>
        <v>142.95599999999999</v>
      </c>
      <c r="R1280" s="10">
        <f t="shared" si="77"/>
        <v>66.72</v>
      </c>
      <c r="S1280" s="10">
        <f t="shared" si="78"/>
        <v>76.23599999999999</v>
      </c>
      <c r="T1280" s="2">
        <f t="shared" si="79"/>
        <v>0.53328296818601528</v>
      </c>
      <c r="U1280" s="3">
        <f>YEAR(SalesDataTable[[#This Row],[Order Date]])</f>
        <v>2026</v>
      </c>
      <c r="V1280" s="2" t="str">
        <f>"Q"&amp;ROUNDUP(MONTH(SalesDataTable[[#This Row],[Order Date]])/3,0)</f>
        <v>Q3</v>
      </c>
      <c r="W1280" s="3">
        <f>MONTH(SalesDataTable[[#This Row],[Order Date]])</f>
        <v>7</v>
      </c>
      <c r="X1280" s="2" t="str">
        <f>TEXT(SalesDataTable[[#This Row],[Order Date]],"mmm")</f>
        <v>Jul</v>
      </c>
    </row>
    <row r="1281" spans="1:24" ht="15.6">
      <c r="A1281" s="6">
        <v>3711</v>
      </c>
      <c r="B1281" s="7">
        <v>46208</v>
      </c>
      <c r="C1281" s="8">
        <f>YEAR(SalesDataTable[[#This Row],[Order Date]])</f>
        <v>2026</v>
      </c>
      <c r="D1281" s="9" t="str">
        <f>"Q" &amp;ROUNDUP(MONTH(SalesDataTable[[#This Row],[Order Date]]),0)</f>
        <v>Q7</v>
      </c>
      <c r="E1281" s="9">
        <f>MONTH(SalesDataTable[[#This Row],[Order Date]])</f>
        <v>7</v>
      </c>
      <c r="F1281" s="8" t="str">
        <f>TEXT(SalesDataTable[[#This Row],[Order Date]],"mmm")</f>
        <v>Jul</v>
      </c>
      <c r="G1281" s="8" t="s">
        <v>20</v>
      </c>
      <c r="H1281" s="8" t="s">
        <v>21</v>
      </c>
      <c r="I1281" s="8" t="s">
        <v>28</v>
      </c>
      <c r="J1281" s="8" t="s">
        <v>13</v>
      </c>
      <c r="K1281" s="8" t="s">
        <v>9</v>
      </c>
      <c r="L1281" s="8" t="s">
        <v>17</v>
      </c>
      <c r="M1281" s="3">
        <v>1</v>
      </c>
      <c r="N1281" s="10">
        <v>145.37</v>
      </c>
      <c r="O1281" s="11">
        <v>0.05</v>
      </c>
      <c r="P1281" s="10">
        <v>81.02</v>
      </c>
      <c r="Q1281" s="10">
        <f t="shared" si="76"/>
        <v>138.10149999999999</v>
      </c>
      <c r="R1281" s="10">
        <f t="shared" si="77"/>
        <v>81.02</v>
      </c>
      <c r="S1281" s="10">
        <f t="shared" si="78"/>
        <v>57.081499999999991</v>
      </c>
      <c r="T1281" s="2">
        <f t="shared" si="79"/>
        <v>0.41333005072356199</v>
      </c>
      <c r="U1281" s="3">
        <f>YEAR(SalesDataTable[[#This Row],[Order Date]])</f>
        <v>2026</v>
      </c>
      <c r="V1281" s="2" t="str">
        <f>"Q"&amp;ROUNDUP(MONTH(SalesDataTable[[#This Row],[Order Date]])/3,0)</f>
        <v>Q3</v>
      </c>
      <c r="W1281" s="3">
        <f>MONTH(SalesDataTable[[#This Row],[Order Date]])</f>
        <v>7</v>
      </c>
      <c r="X1281" s="2" t="str">
        <f>TEXT(SalesDataTable[[#This Row],[Order Date]],"mmm")</f>
        <v>Jul</v>
      </c>
    </row>
    <row r="1282" spans="1:24" ht="15.6">
      <c r="A1282" s="6">
        <v>3823</v>
      </c>
      <c r="B1282" s="7">
        <v>46208</v>
      </c>
      <c r="C1282" s="8">
        <f>YEAR(SalesDataTable[[#This Row],[Order Date]])</f>
        <v>2026</v>
      </c>
      <c r="D1282" s="9" t="str">
        <f>"Q" &amp;ROUNDUP(MONTH(SalesDataTable[[#This Row],[Order Date]]),0)</f>
        <v>Q7</v>
      </c>
      <c r="E1282" s="9">
        <f>MONTH(SalesDataTable[[#This Row],[Order Date]])</f>
        <v>7</v>
      </c>
      <c r="F1282" s="8" t="str">
        <f>TEXT(SalesDataTable[[#This Row],[Order Date]],"mmm")</f>
        <v>Jul</v>
      </c>
      <c r="G1282" s="8" t="s">
        <v>20</v>
      </c>
      <c r="H1282" s="8" t="s">
        <v>31</v>
      </c>
      <c r="I1282" s="8" t="s">
        <v>19</v>
      </c>
      <c r="J1282" s="8" t="s">
        <v>13</v>
      </c>
      <c r="K1282" s="8" t="s">
        <v>14</v>
      </c>
      <c r="L1282" s="8" t="s">
        <v>32</v>
      </c>
      <c r="M1282" s="3">
        <v>2</v>
      </c>
      <c r="N1282" s="10">
        <v>47.1</v>
      </c>
      <c r="O1282" s="11">
        <v>0</v>
      </c>
      <c r="P1282" s="10">
        <v>17.920000000000002</v>
      </c>
      <c r="Q1282" s="10">
        <f t="shared" ref="Q1282:Q1345" si="80">M1282*N1282*(1-O1282)</f>
        <v>94.2</v>
      </c>
      <c r="R1282" s="10">
        <f t="shared" ref="R1282:R1345" si="81">M1282*P1282</f>
        <v>35.840000000000003</v>
      </c>
      <c r="S1282" s="10">
        <f t="shared" ref="S1282:S1345" si="82">Q1282-R1282</f>
        <v>58.36</v>
      </c>
      <c r="T1282" s="2">
        <f t="shared" ref="T1282:T1345" si="83">IFERROR(S1282/Q1282,0)</f>
        <v>0.6195329087048832</v>
      </c>
      <c r="U1282" s="3">
        <f>YEAR(SalesDataTable[[#This Row],[Order Date]])</f>
        <v>2026</v>
      </c>
      <c r="V1282" s="2" t="str">
        <f>"Q"&amp;ROUNDUP(MONTH(SalesDataTable[[#This Row],[Order Date]])/3,0)</f>
        <v>Q3</v>
      </c>
      <c r="W1282" s="3">
        <f>MONTH(SalesDataTable[[#This Row],[Order Date]])</f>
        <v>7</v>
      </c>
      <c r="X1282" s="2" t="str">
        <f>TEXT(SalesDataTable[[#This Row],[Order Date]],"mmm")</f>
        <v>Jul</v>
      </c>
    </row>
    <row r="1283" spans="1:24" ht="15.6">
      <c r="A1283" s="6">
        <v>4058</v>
      </c>
      <c r="B1283" s="7">
        <v>46208</v>
      </c>
      <c r="C1283" s="8">
        <f>YEAR(SalesDataTable[[#This Row],[Order Date]])</f>
        <v>2026</v>
      </c>
      <c r="D1283" s="9" t="str">
        <f>"Q" &amp;ROUNDUP(MONTH(SalesDataTable[[#This Row],[Order Date]]),0)</f>
        <v>Q7</v>
      </c>
      <c r="E1283" s="9">
        <f>MONTH(SalesDataTable[[#This Row],[Order Date]])</f>
        <v>7</v>
      </c>
      <c r="F1283" s="8" t="str">
        <f>TEXT(SalesDataTable[[#This Row],[Order Date]],"mmm")</f>
        <v>Jul</v>
      </c>
      <c r="G1283" s="8" t="s">
        <v>20</v>
      </c>
      <c r="H1283" s="8" t="s">
        <v>47</v>
      </c>
      <c r="I1283" s="8" t="s">
        <v>8</v>
      </c>
      <c r="J1283" s="8" t="s">
        <v>16</v>
      </c>
      <c r="K1283" s="8" t="s">
        <v>9</v>
      </c>
      <c r="L1283" s="8" t="s">
        <v>37</v>
      </c>
      <c r="M1283" s="3">
        <v>5</v>
      </c>
      <c r="N1283" s="10">
        <v>155.09</v>
      </c>
      <c r="O1283" s="11">
        <v>0.1</v>
      </c>
      <c r="P1283" s="10">
        <v>78.52</v>
      </c>
      <c r="Q1283" s="10">
        <f t="shared" si="80"/>
        <v>697.90500000000009</v>
      </c>
      <c r="R1283" s="10">
        <f t="shared" si="81"/>
        <v>392.59999999999997</v>
      </c>
      <c r="S1283" s="10">
        <f t="shared" si="82"/>
        <v>305.30500000000012</v>
      </c>
      <c r="T1283" s="2">
        <f t="shared" si="83"/>
        <v>0.43745925305020034</v>
      </c>
      <c r="U1283" s="3">
        <f>YEAR(SalesDataTable[[#This Row],[Order Date]])</f>
        <v>2026</v>
      </c>
      <c r="V1283" s="2" t="str">
        <f>"Q"&amp;ROUNDUP(MONTH(SalesDataTable[[#This Row],[Order Date]])/3,0)</f>
        <v>Q3</v>
      </c>
      <c r="W1283" s="3">
        <f>MONTH(SalesDataTable[[#This Row],[Order Date]])</f>
        <v>7</v>
      </c>
      <c r="X1283" s="2" t="str">
        <f>TEXT(SalesDataTable[[#This Row],[Order Date]],"mmm")</f>
        <v>Jul</v>
      </c>
    </row>
    <row r="1284" spans="1:24" ht="15.6">
      <c r="A1284" s="6">
        <v>4126</v>
      </c>
      <c r="B1284" s="7">
        <v>46208</v>
      </c>
      <c r="C1284" s="8">
        <f>YEAR(SalesDataTable[[#This Row],[Order Date]])</f>
        <v>2026</v>
      </c>
      <c r="D1284" s="9" t="str">
        <f>"Q" &amp;ROUNDUP(MONTH(SalesDataTable[[#This Row],[Order Date]]),0)</f>
        <v>Q7</v>
      </c>
      <c r="E1284" s="9">
        <f>MONTH(SalesDataTable[[#This Row],[Order Date]])</f>
        <v>7</v>
      </c>
      <c r="F1284" s="8" t="str">
        <f>TEXT(SalesDataTable[[#This Row],[Order Date]],"mmm")</f>
        <v>Jul</v>
      </c>
      <c r="G1284" s="8" t="s">
        <v>20</v>
      </c>
      <c r="H1284" s="8" t="s">
        <v>47</v>
      </c>
      <c r="I1284" s="8" t="s">
        <v>2</v>
      </c>
      <c r="J1284" s="8" t="s">
        <v>13</v>
      </c>
      <c r="K1284" s="8" t="s">
        <v>4</v>
      </c>
      <c r="L1284" s="8" t="s">
        <v>5</v>
      </c>
      <c r="M1284" s="3">
        <v>3</v>
      </c>
      <c r="N1284" s="10">
        <v>82.89</v>
      </c>
      <c r="O1284" s="11">
        <v>0</v>
      </c>
      <c r="P1284" s="10">
        <v>42.31</v>
      </c>
      <c r="Q1284" s="10">
        <f t="shared" si="80"/>
        <v>248.67000000000002</v>
      </c>
      <c r="R1284" s="10">
        <f t="shared" si="81"/>
        <v>126.93</v>
      </c>
      <c r="S1284" s="10">
        <f t="shared" si="82"/>
        <v>121.74000000000001</v>
      </c>
      <c r="T1284" s="2">
        <f t="shared" si="83"/>
        <v>0.48956448304982508</v>
      </c>
      <c r="U1284" s="3">
        <f>YEAR(SalesDataTable[[#This Row],[Order Date]])</f>
        <v>2026</v>
      </c>
      <c r="V1284" s="2" t="str">
        <f>"Q"&amp;ROUNDUP(MONTH(SalesDataTable[[#This Row],[Order Date]])/3,0)</f>
        <v>Q3</v>
      </c>
      <c r="W1284" s="3">
        <f>MONTH(SalesDataTable[[#This Row],[Order Date]])</f>
        <v>7</v>
      </c>
      <c r="X1284" s="2" t="str">
        <f>TEXT(SalesDataTable[[#This Row],[Order Date]],"mmm")</f>
        <v>Jul</v>
      </c>
    </row>
    <row r="1285" spans="1:24" ht="15.6">
      <c r="A1285" s="6">
        <v>5080</v>
      </c>
      <c r="B1285" s="7">
        <v>46208</v>
      </c>
      <c r="C1285" s="8">
        <f>YEAR(SalesDataTable[[#This Row],[Order Date]])</f>
        <v>2026</v>
      </c>
      <c r="D1285" s="9" t="str">
        <f>"Q" &amp;ROUNDUP(MONTH(SalesDataTable[[#This Row],[Order Date]]),0)</f>
        <v>Q7</v>
      </c>
      <c r="E1285" s="9">
        <f>MONTH(SalesDataTable[[#This Row],[Order Date]])</f>
        <v>7</v>
      </c>
      <c r="F1285" s="8" t="str">
        <f>TEXT(SalesDataTable[[#This Row],[Order Date]],"mmm")</f>
        <v>Jul</v>
      </c>
      <c r="G1285" s="8" t="s">
        <v>11</v>
      </c>
      <c r="H1285" s="8" t="s">
        <v>18</v>
      </c>
      <c r="I1285" s="8" t="s">
        <v>19</v>
      </c>
      <c r="J1285" s="8" t="s">
        <v>13</v>
      </c>
      <c r="K1285" s="8" t="s">
        <v>4</v>
      </c>
      <c r="L1285" s="8" t="s">
        <v>5</v>
      </c>
      <c r="M1285" s="3">
        <v>2</v>
      </c>
      <c r="N1285" s="10">
        <v>80.8</v>
      </c>
      <c r="O1285" s="11">
        <v>0</v>
      </c>
      <c r="P1285" s="10">
        <v>42.21</v>
      </c>
      <c r="Q1285" s="10">
        <f t="shared" si="80"/>
        <v>161.6</v>
      </c>
      <c r="R1285" s="10">
        <f t="shared" si="81"/>
        <v>84.42</v>
      </c>
      <c r="S1285" s="10">
        <f t="shared" si="82"/>
        <v>77.179999999999993</v>
      </c>
      <c r="T1285" s="2">
        <f t="shared" si="83"/>
        <v>0.47759900990099008</v>
      </c>
      <c r="U1285" s="3">
        <f>YEAR(SalesDataTable[[#This Row],[Order Date]])</f>
        <v>2026</v>
      </c>
      <c r="V1285" s="2" t="str">
        <f>"Q"&amp;ROUNDUP(MONTH(SalesDataTable[[#This Row],[Order Date]])/3,0)</f>
        <v>Q3</v>
      </c>
      <c r="W1285" s="3">
        <f>MONTH(SalesDataTable[[#This Row],[Order Date]])</f>
        <v>7</v>
      </c>
      <c r="X1285" s="2" t="str">
        <f>TEXT(SalesDataTable[[#This Row],[Order Date]],"mmm")</f>
        <v>Jul</v>
      </c>
    </row>
    <row r="1286" spans="1:24" ht="15.6">
      <c r="A1286" s="6">
        <v>923</v>
      </c>
      <c r="B1286" s="7">
        <v>46209</v>
      </c>
      <c r="C1286" s="8">
        <f>YEAR(SalesDataTable[[#This Row],[Order Date]])</f>
        <v>2026</v>
      </c>
      <c r="D1286" s="9" t="str">
        <f>"Q" &amp;ROUNDUP(MONTH(SalesDataTable[[#This Row],[Order Date]]),0)</f>
        <v>Q7</v>
      </c>
      <c r="E1286" s="9">
        <f>MONTH(SalesDataTable[[#This Row],[Order Date]])</f>
        <v>7</v>
      </c>
      <c r="F1286" s="8" t="str">
        <f>TEXT(SalesDataTable[[#This Row],[Order Date]],"mmm")</f>
        <v>Jul</v>
      </c>
      <c r="G1286" s="8" t="s">
        <v>11</v>
      </c>
      <c r="H1286" s="8" t="s">
        <v>25</v>
      </c>
      <c r="I1286" s="8" t="s">
        <v>2</v>
      </c>
      <c r="J1286" s="8" t="s">
        <v>13</v>
      </c>
      <c r="K1286" s="8" t="s">
        <v>34</v>
      </c>
      <c r="L1286" s="8" t="s">
        <v>35</v>
      </c>
      <c r="M1286" s="3">
        <v>2</v>
      </c>
      <c r="N1286" s="10">
        <v>39.54</v>
      </c>
      <c r="O1286" s="11">
        <v>0.05</v>
      </c>
      <c r="P1286" s="10">
        <v>14.68</v>
      </c>
      <c r="Q1286" s="10">
        <f t="shared" si="80"/>
        <v>75.125999999999991</v>
      </c>
      <c r="R1286" s="10">
        <f t="shared" si="81"/>
        <v>29.36</v>
      </c>
      <c r="S1286" s="10">
        <f t="shared" si="82"/>
        <v>45.765999999999991</v>
      </c>
      <c r="T1286" s="2">
        <f t="shared" si="83"/>
        <v>0.60918989431089099</v>
      </c>
      <c r="U1286" s="3">
        <f>YEAR(SalesDataTable[[#This Row],[Order Date]])</f>
        <v>2026</v>
      </c>
      <c r="V1286" s="2" t="str">
        <f>"Q"&amp;ROUNDUP(MONTH(SalesDataTable[[#This Row],[Order Date]])/3,0)</f>
        <v>Q3</v>
      </c>
      <c r="W1286" s="3">
        <f>MONTH(SalesDataTable[[#This Row],[Order Date]])</f>
        <v>7</v>
      </c>
      <c r="X1286" s="2" t="str">
        <f>TEXT(SalesDataTable[[#This Row],[Order Date]],"mmm")</f>
        <v>Jul</v>
      </c>
    </row>
    <row r="1287" spans="1:24" ht="15.6">
      <c r="A1287" s="6">
        <v>1549</v>
      </c>
      <c r="B1287" s="7">
        <v>46209</v>
      </c>
      <c r="C1287" s="8">
        <f>YEAR(SalesDataTable[[#This Row],[Order Date]])</f>
        <v>2026</v>
      </c>
      <c r="D1287" s="9" t="str">
        <f>"Q" &amp;ROUNDUP(MONTH(SalesDataTable[[#This Row],[Order Date]]),0)</f>
        <v>Q7</v>
      </c>
      <c r="E1287" s="9">
        <f>MONTH(SalesDataTable[[#This Row],[Order Date]])</f>
        <v>7</v>
      </c>
      <c r="F1287" s="8" t="str">
        <f>TEXT(SalesDataTable[[#This Row],[Order Date]],"mmm")</f>
        <v>Jul</v>
      </c>
      <c r="G1287" s="8" t="s">
        <v>11</v>
      </c>
      <c r="H1287" s="8" t="s">
        <v>12</v>
      </c>
      <c r="I1287" s="8" t="s">
        <v>2</v>
      </c>
      <c r="J1287" s="8" t="s">
        <v>13</v>
      </c>
      <c r="K1287" s="8" t="s">
        <v>34</v>
      </c>
      <c r="L1287" s="8" t="s">
        <v>38</v>
      </c>
      <c r="M1287" s="3">
        <v>2</v>
      </c>
      <c r="N1287" s="10">
        <v>121.35</v>
      </c>
      <c r="O1287" s="11">
        <v>0</v>
      </c>
      <c r="P1287" s="10">
        <v>71.06</v>
      </c>
      <c r="Q1287" s="10">
        <f t="shared" si="80"/>
        <v>242.7</v>
      </c>
      <c r="R1287" s="10">
        <f t="shared" si="81"/>
        <v>142.12</v>
      </c>
      <c r="S1287" s="10">
        <f t="shared" si="82"/>
        <v>100.57999999999998</v>
      </c>
      <c r="T1287" s="2">
        <f t="shared" si="83"/>
        <v>0.41442109600329619</v>
      </c>
      <c r="U1287" s="3">
        <f>YEAR(SalesDataTable[[#This Row],[Order Date]])</f>
        <v>2026</v>
      </c>
      <c r="V1287" s="2" t="str">
        <f>"Q"&amp;ROUNDUP(MONTH(SalesDataTable[[#This Row],[Order Date]])/3,0)</f>
        <v>Q3</v>
      </c>
      <c r="W1287" s="3">
        <f>MONTH(SalesDataTable[[#This Row],[Order Date]])</f>
        <v>7</v>
      </c>
      <c r="X1287" s="2" t="str">
        <f>TEXT(SalesDataTable[[#This Row],[Order Date]],"mmm")</f>
        <v>Jul</v>
      </c>
    </row>
    <row r="1288" spans="1:24" ht="15.6">
      <c r="A1288" s="6">
        <v>1839</v>
      </c>
      <c r="B1288" s="7">
        <v>46209</v>
      </c>
      <c r="C1288" s="8">
        <f>YEAR(SalesDataTable[[#This Row],[Order Date]])</f>
        <v>2026</v>
      </c>
      <c r="D1288" s="9" t="str">
        <f>"Q" &amp;ROUNDUP(MONTH(SalesDataTable[[#This Row],[Order Date]]),0)</f>
        <v>Q7</v>
      </c>
      <c r="E1288" s="9">
        <f>MONTH(SalesDataTable[[#This Row],[Order Date]])</f>
        <v>7</v>
      </c>
      <c r="F1288" s="8" t="str">
        <f>TEXT(SalesDataTable[[#This Row],[Order Date]],"mmm")</f>
        <v>Jul</v>
      </c>
      <c r="G1288" s="8" t="s">
        <v>20</v>
      </c>
      <c r="H1288" s="8" t="s">
        <v>33</v>
      </c>
      <c r="I1288" s="8" t="s">
        <v>19</v>
      </c>
      <c r="J1288" s="8" t="s">
        <v>3</v>
      </c>
      <c r="K1288" s="8" t="s">
        <v>34</v>
      </c>
      <c r="L1288" s="8" t="s">
        <v>35</v>
      </c>
      <c r="M1288" s="3">
        <v>1</v>
      </c>
      <c r="N1288" s="10">
        <v>41.37</v>
      </c>
      <c r="O1288" s="11">
        <v>0</v>
      </c>
      <c r="P1288" s="10">
        <v>15.12</v>
      </c>
      <c r="Q1288" s="10">
        <f t="shared" si="80"/>
        <v>41.37</v>
      </c>
      <c r="R1288" s="10">
        <f t="shared" si="81"/>
        <v>15.12</v>
      </c>
      <c r="S1288" s="10">
        <f t="shared" si="82"/>
        <v>26.25</v>
      </c>
      <c r="T1288" s="2">
        <f t="shared" si="83"/>
        <v>0.63451776649746194</v>
      </c>
      <c r="U1288" s="3">
        <f>YEAR(SalesDataTable[[#This Row],[Order Date]])</f>
        <v>2026</v>
      </c>
      <c r="V1288" s="2" t="str">
        <f>"Q"&amp;ROUNDUP(MONTH(SalesDataTable[[#This Row],[Order Date]])/3,0)</f>
        <v>Q3</v>
      </c>
      <c r="W1288" s="3">
        <f>MONTH(SalesDataTable[[#This Row],[Order Date]])</f>
        <v>7</v>
      </c>
      <c r="X1288" s="2" t="str">
        <f>TEXT(SalesDataTable[[#This Row],[Order Date]],"mmm")</f>
        <v>Jul</v>
      </c>
    </row>
    <row r="1289" spans="1:24" ht="15.6">
      <c r="A1289" s="6">
        <v>2053</v>
      </c>
      <c r="B1289" s="7">
        <v>46209</v>
      </c>
      <c r="C1289" s="8">
        <f>YEAR(SalesDataTable[[#This Row],[Order Date]])</f>
        <v>2026</v>
      </c>
      <c r="D1289" s="9" t="str">
        <f>"Q" &amp;ROUNDUP(MONTH(SalesDataTable[[#This Row],[Order Date]]),0)</f>
        <v>Q7</v>
      </c>
      <c r="E1289" s="9">
        <f>MONTH(SalesDataTable[[#This Row],[Order Date]])</f>
        <v>7</v>
      </c>
      <c r="F1289" s="8" t="str">
        <f>TEXT(SalesDataTable[[#This Row],[Order Date]],"mmm")</f>
        <v>Jul</v>
      </c>
      <c r="G1289" s="8" t="s">
        <v>6</v>
      </c>
      <c r="H1289" s="8" t="s">
        <v>43</v>
      </c>
      <c r="I1289" s="8" t="s">
        <v>2</v>
      </c>
      <c r="J1289" s="8" t="s">
        <v>13</v>
      </c>
      <c r="K1289" s="8" t="s">
        <v>4</v>
      </c>
      <c r="L1289" s="8" t="s">
        <v>5</v>
      </c>
      <c r="M1289" s="3">
        <v>5</v>
      </c>
      <c r="N1289" s="10">
        <v>81.63</v>
      </c>
      <c r="O1289" s="11">
        <v>0.05</v>
      </c>
      <c r="P1289" s="10">
        <v>42.36</v>
      </c>
      <c r="Q1289" s="10">
        <f t="shared" si="80"/>
        <v>387.74249999999995</v>
      </c>
      <c r="R1289" s="10">
        <f t="shared" si="81"/>
        <v>211.8</v>
      </c>
      <c r="S1289" s="10">
        <f t="shared" si="82"/>
        <v>175.94249999999994</v>
      </c>
      <c r="T1289" s="2">
        <f t="shared" si="83"/>
        <v>0.45376119460724568</v>
      </c>
      <c r="U1289" s="3">
        <f>YEAR(SalesDataTable[[#This Row],[Order Date]])</f>
        <v>2026</v>
      </c>
      <c r="V1289" s="2" t="str">
        <f>"Q"&amp;ROUNDUP(MONTH(SalesDataTable[[#This Row],[Order Date]])/3,0)</f>
        <v>Q3</v>
      </c>
      <c r="W1289" s="3">
        <f>MONTH(SalesDataTable[[#This Row],[Order Date]])</f>
        <v>7</v>
      </c>
      <c r="X1289" s="2" t="str">
        <f>TEXT(SalesDataTable[[#This Row],[Order Date]],"mmm")</f>
        <v>Jul</v>
      </c>
    </row>
    <row r="1290" spans="1:24" ht="15.6">
      <c r="A1290" s="6">
        <v>2342</v>
      </c>
      <c r="B1290" s="7">
        <v>46209</v>
      </c>
      <c r="C1290" s="8">
        <f>YEAR(SalesDataTable[[#This Row],[Order Date]])</f>
        <v>2026</v>
      </c>
      <c r="D1290" s="9" t="str">
        <f>"Q" &amp;ROUNDUP(MONTH(SalesDataTable[[#This Row],[Order Date]]),0)</f>
        <v>Q7</v>
      </c>
      <c r="E1290" s="9">
        <f>MONTH(SalesDataTable[[#This Row],[Order Date]])</f>
        <v>7</v>
      </c>
      <c r="F1290" s="8" t="str">
        <f>TEXT(SalesDataTable[[#This Row],[Order Date]],"mmm")</f>
        <v>Jul</v>
      </c>
      <c r="G1290" s="8" t="s">
        <v>6</v>
      </c>
      <c r="H1290" s="8" t="s">
        <v>7</v>
      </c>
      <c r="I1290" s="8" t="s">
        <v>2</v>
      </c>
      <c r="J1290" s="8" t="s">
        <v>3</v>
      </c>
      <c r="K1290" s="8" t="s">
        <v>34</v>
      </c>
      <c r="L1290" s="8" t="s">
        <v>42</v>
      </c>
      <c r="M1290" s="3">
        <v>1</v>
      </c>
      <c r="N1290" s="10">
        <v>36.19</v>
      </c>
      <c r="O1290" s="11">
        <v>0</v>
      </c>
      <c r="P1290" s="10">
        <v>13.91</v>
      </c>
      <c r="Q1290" s="10">
        <f t="shared" si="80"/>
        <v>36.19</v>
      </c>
      <c r="R1290" s="10">
        <f t="shared" si="81"/>
        <v>13.91</v>
      </c>
      <c r="S1290" s="10">
        <f t="shared" si="82"/>
        <v>22.279999999999998</v>
      </c>
      <c r="T1290" s="2">
        <f t="shared" si="83"/>
        <v>0.61563967946946663</v>
      </c>
      <c r="U1290" s="3">
        <f>YEAR(SalesDataTable[[#This Row],[Order Date]])</f>
        <v>2026</v>
      </c>
      <c r="V1290" s="2" t="str">
        <f>"Q"&amp;ROUNDUP(MONTH(SalesDataTable[[#This Row],[Order Date]])/3,0)</f>
        <v>Q3</v>
      </c>
      <c r="W1290" s="3">
        <f>MONTH(SalesDataTable[[#This Row],[Order Date]])</f>
        <v>7</v>
      </c>
      <c r="X1290" s="2" t="str">
        <f>TEXT(SalesDataTable[[#This Row],[Order Date]],"mmm")</f>
        <v>Jul</v>
      </c>
    </row>
    <row r="1291" spans="1:24" ht="15.6">
      <c r="A1291" s="6">
        <v>2465</v>
      </c>
      <c r="B1291" s="7">
        <v>46209</v>
      </c>
      <c r="C1291" s="8">
        <f>YEAR(SalesDataTable[[#This Row],[Order Date]])</f>
        <v>2026</v>
      </c>
      <c r="D1291" s="9" t="str">
        <f>"Q" &amp;ROUNDUP(MONTH(SalesDataTable[[#This Row],[Order Date]]),0)</f>
        <v>Q7</v>
      </c>
      <c r="E1291" s="9">
        <f>MONTH(SalesDataTable[[#This Row],[Order Date]])</f>
        <v>7</v>
      </c>
      <c r="F1291" s="8" t="str">
        <f>TEXT(SalesDataTable[[#This Row],[Order Date]],"mmm")</f>
        <v>Jul</v>
      </c>
      <c r="G1291" s="8" t="s">
        <v>6</v>
      </c>
      <c r="H1291" s="8" t="s">
        <v>7</v>
      </c>
      <c r="I1291" s="8" t="s">
        <v>28</v>
      </c>
      <c r="J1291" s="8" t="s">
        <v>13</v>
      </c>
      <c r="K1291" s="8" t="s">
        <v>9</v>
      </c>
      <c r="L1291" s="8" t="s">
        <v>17</v>
      </c>
      <c r="M1291" s="3">
        <v>1</v>
      </c>
      <c r="N1291" s="10">
        <v>142.04</v>
      </c>
      <c r="O1291" s="11">
        <v>0</v>
      </c>
      <c r="P1291" s="10">
        <v>81.67</v>
      </c>
      <c r="Q1291" s="10">
        <f t="shared" si="80"/>
        <v>142.04</v>
      </c>
      <c r="R1291" s="10">
        <f t="shared" si="81"/>
        <v>81.67</v>
      </c>
      <c r="S1291" s="10">
        <f t="shared" si="82"/>
        <v>60.36999999999999</v>
      </c>
      <c r="T1291" s="2">
        <f t="shared" si="83"/>
        <v>0.4250211208110391</v>
      </c>
      <c r="U1291" s="3">
        <f>YEAR(SalesDataTable[[#This Row],[Order Date]])</f>
        <v>2026</v>
      </c>
      <c r="V1291" s="2" t="str">
        <f>"Q"&amp;ROUNDUP(MONTH(SalesDataTable[[#This Row],[Order Date]])/3,0)</f>
        <v>Q3</v>
      </c>
      <c r="W1291" s="3">
        <f>MONTH(SalesDataTable[[#This Row],[Order Date]])</f>
        <v>7</v>
      </c>
      <c r="X1291" s="2" t="str">
        <f>TEXT(SalesDataTable[[#This Row],[Order Date]],"mmm")</f>
        <v>Jul</v>
      </c>
    </row>
    <row r="1292" spans="1:24" ht="15.6">
      <c r="A1292" s="6">
        <v>3990</v>
      </c>
      <c r="B1292" s="7">
        <v>46209</v>
      </c>
      <c r="C1292" s="8">
        <f>YEAR(SalesDataTable[[#This Row],[Order Date]])</f>
        <v>2026</v>
      </c>
      <c r="D1292" s="9" t="str">
        <f>"Q" &amp;ROUNDUP(MONTH(SalesDataTable[[#This Row],[Order Date]]),0)</f>
        <v>Q7</v>
      </c>
      <c r="E1292" s="9">
        <f>MONTH(SalesDataTable[[#This Row],[Order Date]])</f>
        <v>7</v>
      </c>
      <c r="F1292" s="8" t="str">
        <f>TEXT(SalesDataTable[[#This Row],[Order Date]],"mmm")</f>
        <v>Jul</v>
      </c>
      <c r="G1292" s="8" t="s">
        <v>11</v>
      </c>
      <c r="H1292" s="8" t="s">
        <v>25</v>
      </c>
      <c r="I1292" s="8" t="s">
        <v>2</v>
      </c>
      <c r="J1292" s="8" t="s">
        <v>16</v>
      </c>
      <c r="K1292" s="8" t="s">
        <v>14</v>
      </c>
      <c r="L1292" s="8" t="s">
        <v>44</v>
      </c>
      <c r="M1292" s="3">
        <v>1</v>
      </c>
      <c r="N1292" s="10">
        <v>133.66999999999999</v>
      </c>
      <c r="O1292" s="11">
        <v>0</v>
      </c>
      <c r="P1292" s="10">
        <v>68.25</v>
      </c>
      <c r="Q1292" s="10">
        <f t="shared" si="80"/>
        <v>133.66999999999999</v>
      </c>
      <c r="R1292" s="10">
        <f t="shared" si="81"/>
        <v>68.25</v>
      </c>
      <c r="S1292" s="10">
        <f t="shared" si="82"/>
        <v>65.419999999999987</v>
      </c>
      <c r="T1292" s="2">
        <f t="shared" si="83"/>
        <v>0.48941422907159415</v>
      </c>
      <c r="U1292" s="3">
        <f>YEAR(SalesDataTable[[#This Row],[Order Date]])</f>
        <v>2026</v>
      </c>
      <c r="V1292" s="2" t="str">
        <f>"Q"&amp;ROUNDUP(MONTH(SalesDataTable[[#This Row],[Order Date]])/3,0)</f>
        <v>Q3</v>
      </c>
      <c r="W1292" s="3">
        <f>MONTH(SalesDataTable[[#This Row],[Order Date]])</f>
        <v>7</v>
      </c>
      <c r="X1292" s="2" t="str">
        <f>TEXT(SalesDataTable[[#This Row],[Order Date]],"mmm")</f>
        <v>Jul</v>
      </c>
    </row>
    <row r="1293" spans="1:24" ht="15.6">
      <c r="A1293" s="6">
        <v>4370</v>
      </c>
      <c r="B1293" s="7">
        <v>46209</v>
      </c>
      <c r="C1293" s="8">
        <f>YEAR(SalesDataTable[[#This Row],[Order Date]])</f>
        <v>2026</v>
      </c>
      <c r="D1293" s="9" t="str">
        <f>"Q" &amp;ROUNDUP(MONTH(SalesDataTable[[#This Row],[Order Date]]),0)</f>
        <v>Q7</v>
      </c>
      <c r="E1293" s="9">
        <f>MONTH(SalesDataTable[[#This Row],[Order Date]])</f>
        <v>7</v>
      </c>
      <c r="F1293" s="8" t="str">
        <f>TEXT(SalesDataTable[[#This Row],[Order Date]],"mmm")</f>
        <v>Jul</v>
      </c>
      <c r="G1293" s="8" t="s">
        <v>11</v>
      </c>
      <c r="H1293" s="8" t="s">
        <v>39</v>
      </c>
      <c r="I1293" s="8" t="s">
        <v>2</v>
      </c>
      <c r="J1293" s="8" t="s">
        <v>13</v>
      </c>
      <c r="K1293" s="8" t="s">
        <v>14</v>
      </c>
      <c r="L1293" s="8" t="s">
        <v>48</v>
      </c>
      <c r="M1293" s="3">
        <v>6</v>
      </c>
      <c r="N1293" s="10">
        <v>166.6</v>
      </c>
      <c r="O1293" s="11">
        <v>0</v>
      </c>
      <c r="P1293" s="10">
        <v>88.14</v>
      </c>
      <c r="Q1293" s="10">
        <f t="shared" si="80"/>
        <v>999.59999999999991</v>
      </c>
      <c r="R1293" s="10">
        <f t="shared" si="81"/>
        <v>528.84</v>
      </c>
      <c r="S1293" s="10">
        <f t="shared" si="82"/>
        <v>470.75999999999988</v>
      </c>
      <c r="T1293" s="2">
        <f t="shared" si="83"/>
        <v>0.47094837935174061</v>
      </c>
      <c r="U1293" s="3">
        <f>YEAR(SalesDataTable[[#This Row],[Order Date]])</f>
        <v>2026</v>
      </c>
      <c r="V1293" s="2" t="str">
        <f>"Q"&amp;ROUNDUP(MONTH(SalesDataTable[[#This Row],[Order Date]])/3,0)</f>
        <v>Q3</v>
      </c>
      <c r="W1293" s="3">
        <f>MONTH(SalesDataTable[[#This Row],[Order Date]])</f>
        <v>7</v>
      </c>
      <c r="X1293" s="2" t="str">
        <f>TEXT(SalesDataTable[[#This Row],[Order Date]],"mmm")</f>
        <v>Jul</v>
      </c>
    </row>
    <row r="1294" spans="1:24" ht="15.6">
      <c r="A1294" s="6">
        <v>4856</v>
      </c>
      <c r="B1294" s="7">
        <v>46209</v>
      </c>
      <c r="C1294" s="8">
        <f>YEAR(SalesDataTable[[#This Row],[Order Date]])</f>
        <v>2026</v>
      </c>
      <c r="D1294" s="9" t="str">
        <f>"Q" &amp;ROUNDUP(MONTH(SalesDataTable[[#This Row],[Order Date]]),0)</f>
        <v>Q7</v>
      </c>
      <c r="E1294" s="9">
        <f>MONTH(SalesDataTable[[#This Row],[Order Date]])</f>
        <v>7</v>
      </c>
      <c r="F1294" s="8" t="str">
        <f>TEXT(SalesDataTable[[#This Row],[Order Date]],"mmm")</f>
        <v>Jul</v>
      </c>
      <c r="G1294" s="8" t="s">
        <v>6</v>
      </c>
      <c r="H1294" s="8" t="s">
        <v>43</v>
      </c>
      <c r="I1294" s="8" t="s">
        <v>2</v>
      </c>
      <c r="J1294" s="8" t="s">
        <v>3</v>
      </c>
      <c r="K1294" s="8" t="s">
        <v>4</v>
      </c>
      <c r="L1294" s="8" t="s">
        <v>30</v>
      </c>
      <c r="M1294" s="3">
        <v>2</v>
      </c>
      <c r="N1294" s="10">
        <v>99.93</v>
      </c>
      <c r="O1294" s="11">
        <v>0.1</v>
      </c>
      <c r="P1294" s="10">
        <v>51.96</v>
      </c>
      <c r="Q1294" s="10">
        <f t="shared" si="80"/>
        <v>179.87400000000002</v>
      </c>
      <c r="R1294" s="10">
        <f t="shared" si="81"/>
        <v>103.92</v>
      </c>
      <c r="S1294" s="10">
        <f t="shared" si="82"/>
        <v>75.954000000000022</v>
      </c>
      <c r="T1294" s="2">
        <f t="shared" si="83"/>
        <v>0.422262250241836</v>
      </c>
      <c r="U1294" s="3">
        <f>YEAR(SalesDataTable[[#This Row],[Order Date]])</f>
        <v>2026</v>
      </c>
      <c r="V1294" s="2" t="str">
        <f>"Q"&amp;ROUNDUP(MONTH(SalesDataTable[[#This Row],[Order Date]])/3,0)</f>
        <v>Q3</v>
      </c>
      <c r="W1294" s="3">
        <f>MONTH(SalesDataTable[[#This Row],[Order Date]])</f>
        <v>7</v>
      </c>
      <c r="X1294" s="2" t="str">
        <f>TEXT(SalesDataTable[[#This Row],[Order Date]],"mmm")</f>
        <v>Jul</v>
      </c>
    </row>
    <row r="1295" spans="1:24" ht="15.6">
      <c r="A1295" s="6">
        <v>337</v>
      </c>
      <c r="B1295" s="7">
        <v>46210</v>
      </c>
      <c r="C1295" s="8">
        <f>YEAR(SalesDataTable[[#This Row],[Order Date]])</f>
        <v>2026</v>
      </c>
      <c r="D1295" s="9" t="str">
        <f>"Q" &amp;ROUNDUP(MONTH(SalesDataTable[[#This Row],[Order Date]]),0)</f>
        <v>Q7</v>
      </c>
      <c r="E1295" s="9">
        <f>MONTH(SalesDataTable[[#This Row],[Order Date]])</f>
        <v>7</v>
      </c>
      <c r="F1295" s="8" t="str">
        <f>TEXT(SalesDataTable[[#This Row],[Order Date]],"mmm")</f>
        <v>Jul</v>
      </c>
      <c r="G1295" s="8" t="s">
        <v>0</v>
      </c>
      <c r="H1295" s="8" t="s">
        <v>50</v>
      </c>
      <c r="I1295" s="8" t="s">
        <v>19</v>
      </c>
      <c r="J1295" s="8" t="s">
        <v>3</v>
      </c>
      <c r="K1295" s="8" t="s">
        <v>4</v>
      </c>
      <c r="L1295" s="8" t="s">
        <v>30</v>
      </c>
      <c r="M1295" s="3">
        <v>6</v>
      </c>
      <c r="N1295" s="10">
        <v>100.56</v>
      </c>
      <c r="O1295" s="11">
        <v>0</v>
      </c>
      <c r="P1295" s="10">
        <v>49.47</v>
      </c>
      <c r="Q1295" s="10">
        <f t="shared" si="80"/>
        <v>603.36</v>
      </c>
      <c r="R1295" s="10">
        <f t="shared" si="81"/>
        <v>296.82</v>
      </c>
      <c r="S1295" s="10">
        <f t="shared" si="82"/>
        <v>306.54000000000002</v>
      </c>
      <c r="T1295" s="2">
        <f t="shared" si="83"/>
        <v>0.508054892601432</v>
      </c>
      <c r="U1295" s="3">
        <f>YEAR(SalesDataTable[[#This Row],[Order Date]])</f>
        <v>2026</v>
      </c>
      <c r="V1295" s="2" t="str">
        <f>"Q"&amp;ROUNDUP(MONTH(SalesDataTable[[#This Row],[Order Date]])/3,0)</f>
        <v>Q3</v>
      </c>
      <c r="W1295" s="3">
        <f>MONTH(SalesDataTable[[#This Row],[Order Date]])</f>
        <v>7</v>
      </c>
      <c r="X1295" s="2" t="str">
        <f>TEXT(SalesDataTable[[#This Row],[Order Date]],"mmm")</f>
        <v>Jul</v>
      </c>
    </row>
    <row r="1296" spans="1:24" ht="15.6">
      <c r="A1296" s="6">
        <v>1001</v>
      </c>
      <c r="B1296" s="7">
        <v>46210</v>
      </c>
      <c r="C1296" s="8">
        <f>YEAR(SalesDataTable[[#This Row],[Order Date]])</f>
        <v>2026</v>
      </c>
      <c r="D1296" s="9" t="str">
        <f>"Q" &amp;ROUNDUP(MONTH(SalesDataTable[[#This Row],[Order Date]]),0)</f>
        <v>Q7</v>
      </c>
      <c r="E1296" s="9">
        <f>MONTH(SalesDataTable[[#This Row],[Order Date]])</f>
        <v>7</v>
      </c>
      <c r="F1296" s="8" t="str">
        <f>TEXT(SalesDataTable[[#This Row],[Order Date]],"mmm")</f>
        <v>Jul</v>
      </c>
      <c r="G1296" s="8" t="s">
        <v>0</v>
      </c>
      <c r="H1296" s="8" t="s">
        <v>36</v>
      </c>
      <c r="I1296" s="8" t="s">
        <v>2</v>
      </c>
      <c r="J1296" s="8" t="s">
        <v>3</v>
      </c>
      <c r="K1296" s="8" t="s">
        <v>23</v>
      </c>
      <c r="L1296" s="8" t="s">
        <v>29</v>
      </c>
      <c r="M1296" s="3">
        <v>1</v>
      </c>
      <c r="N1296" s="10">
        <v>200.48</v>
      </c>
      <c r="O1296" s="11">
        <v>0.05</v>
      </c>
      <c r="P1296" s="10">
        <v>104.11</v>
      </c>
      <c r="Q1296" s="10">
        <f t="shared" si="80"/>
        <v>190.45599999999999</v>
      </c>
      <c r="R1296" s="10">
        <f t="shared" si="81"/>
        <v>104.11</v>
      </c>
      <c r="S1296" s="10">
        <f t="shared" si="82"/>
        <v>86.345999999999989</v>
      </c>
      <c r="T1296" s="2">
        <f t="shared" si="83"/>
        <v>0.45336455664300412</v>
      </c>
      <c r="U1296" s="3">
        <f>YEAR(SalesDataTable[[#This Row],[Order Date]])</f>
        <v>2026</v>
      </c>
      <c r="V1296" s="2" t="str">
        <f>"Q"&amp;ROUNDUP(MONTH(SalesDataTable[[#This Row],[Order Date]])/3,0)</f>
        <v>Q3</v>
      </c>
      <c r="W1296" s="3">
        <f>MONTH(SalesDataTable[[#This Row],[Order Date]])</f>
        <v>7</v>
      </c>
      <c r="X1296" s="2" t="str">
        <f>TEXT(SalesDataTable[[#This Row],[Order Date]],"mmm")</f>
        <v>Jul</v>
      </c>
    </row>
    <row r="1297" spans="1:24" ht="15.6">
      <c r="A1297" s="6">
        <v>2424</v>
      </c>
      <c r="B1297" s="7">
        <v>46210</v>
      </c>
      <c r="C1297" s="8">
        <f>YEAR(SalesDataTable[[#This Row],[Order Date]])</f>
        <v>2026</v>
      </c>
      <c r="D1297" s="9" t="str">
        <f>"Q" &amp;ROUNDUP(MONTH(SalesDataTable[[#This Row],[Order Date]]),0)</f>
        <v>Q7</v>
      </c>
      <c r="E1297" s="9">
        <f>MONTH(SalesDataTable[[#This Row],[Order Date]])</f>
        <v>7</v>
      </c>
      <c r="F1297" s="8" t="str">
        <f>TEXT(SalesDataTable[[#This Row],[Order Date]],"mmm")</f>
        <v>Jul</v>
      </c>
      <c r="G1297" s="8" t="s">
        <v>20</v>
      </c>
      <c r="H1297" s="8" t="s">
        <v>33</v>
      </c>
      <c r="I1297" s="8" t="s">
        <v>2</v>
      </c>
      <c r="J1297" s="8" t="s">
        <v>13</v>
      </c>
      <c r="K1297" s="8" t="s">
        <v>4</v>
      </c>
      <c r="L1297" s="8" t="s">
        <v>22</v>
      </c>
      <c r="M1297" s="3">
        <v>1</v>
      </c>
      <c r="N1297" s="10">
        <v>51.06</v>
      </c>
      <c r="O1297" s="11">
        <v>0.15</v>
      </c>
      <c r="P1297" s="10">
        <v>22.56</v>
      </c>
      <c r="Q1297" s="10">
        <f t="shared" si="80"/>
        <v>43.401000000000003</v>
      </c>
      <c r="R1297" s="10">
        <f t="shared" si="81"/>
        <v>22.56</v>
      </c>
      <c r="S1297" s="10">
        <f t="shared" si="82"/>
        <v>20.841000000000005</v>
      </c>
      <c r="T1297" s="2">
        <f t="shared" si="83"/>
        <v>0.48019630884081022</v>
      </c>
      <c r="U1297" s="3">
        <f>YEAR(SalesDataTable[[#This Row],[Order Date]])</f>
        <v>2026</v>
      </c>
      <c r="V1297" s="2" t="str">
        <f>"Q"&amp;ROUNDUP(MONTH(SalesDataTable[[#This Row],[Order Date]])/3,0)</f>
        <v>Q3</v>
      </c>
      <c r="W1297" s="3">
        <f>MONTH(SalesDataTable[[#This Row],[Order Date]])</f>
        <v>7</v>
      </c>
      <c r="X1297" s="2" t="str">
        <f>TEXT(SalesDataTable[[#This Row],[Order Date]],"mmm")</f>
        <v>Jul</v>
      </c>
    </row>
    <row r="1298" spans="1:24" ht="15.6">
      <c r="A1298" s="6">
        <v>2751</v>
      </c>
      <c r="B1298" s="7">
        <v>46210</v>
      </c>
      <c r="C1298" s="8">
        <f>YEAR(SalesDataTable[[#This Row],[Order Date]])</f>
        <v>2026</v>
      </c>
      <c r="D1298" s="9" t="str">
        <f>"Q" &amp;ROUNDUP(MONTH(SalesDataTable[[#This Row],[Order Date]]),0)</f>
        <v>Q7</v>
      </c>
      <c r="E1298" s="9">
        <f>MONTH(SalesDataTable[[#This Row],[Order Date]])</f>
        <v>7</v>
      </c>
      <c r="F1298" s="8" t="str">
        <f>TEXT(SalesDataTable[[#This Row],[Order Date]],"mmm")</f>
        <v>Jul</v>
      </c>
      <c r="G1298" s="8" t="s">
        <v>0</v>
      </c>
      <c r="H1298" s="8" t="s">
        <v>50</v>
      </c>
      <c r="I1298" s="8" t="s">
        <v>19</v>
      </c>
      <c r="J1298" s="8" t="s">
        <v>13</v>
      </c>
      <c r="K1298" s="8" t="s">
        <v>34</v>
      </c>
      <c r="L1298" s="8" t="s">
        <v>38</v>
      </c>
      <c r="M1298" s="3">
        <v>2</v>
      </c>
      <c r="N1298" s="10">
        <v>125.9</v>
      </c>
      <c r="O1298" s="11">
        <v>0.15</v>
      </c>
      <c r="P1298" s="10">
        <v>70.27</v>
      </c>
      <c r="Q1298" s="10">
        <f t="shared" si="80"/>
        <v>214.03</v>
      </c>
      <c r="R1298" s="10">
        <f t="shared" si="81"/>
        <v>140.54</v>
      </c>
      <c r="S1298" s="10">
        <f t="shared" si="82"/>
        <v>73.490000000000009</v>
      </c>
      <c r="T1298" s="2">
        <f t="shared" si="83"/>
        <v>0.34336307994206422</v>
      </c>
      <c r="U1298" s="3">
        <f>YEAR(SalesDataTable[[#This Row],[Order Date]])</f>
        <v>2026</v>
      </c>
      <c r="V1298" s="2" t="str">
        <f>"Q"&amp;ROUNDUP(MONTH(SalesDataTable[[#This Row],[Order Date]])/3,0)</f>
        <v>Q3</v>
      </c>
      <c r="W1298" s="3">
        <f>MONTH(SalesDataTable[[#This Row],[Order Date]])</f>
        <v>7</v>
      </c>
      <c r="X1298" s="2" t="str">
        <f>TEXT(SalesDataTable[[#This Row],[Order Date]],"mmm")</f>
        <v>Jul</v>
      </c>
    </row>
    <row r="1299" spans="1:24" ht="15.6">
      <c r="A1299" s="6">
        <v>375</v>
      </c>
      <c r="B1299" s="7">
        <v>46211</v>
      </c>
      <c r="C1299" s="8">
        <f>YEAR(SalesDataTable[[#This Row],[Order Date]])</f>
        <v>2026</v>
      </c>
      <c r="D1299" s="9" t="str">
        <f>"Q" &amp;ROUNDUP(MONTH(SalesDataTable[[#This Row],[Order Date]]),0)</f>
        <v>Q7</v>
      </c>
      <c r="E1299" s="9">
        <f>MONTH(SalesDataTable[[#This Row],[Order Date]])</f>
        <v>7</v>
      </c>
      <c r="F1299" s="8" t="str">
        <f>TEXT(SalesDataTable[[#This Row],[Order Date]],"mmm")</f>
        <v>Jul</v>
      </c>
      <c r="G1299" s="8" t="s">
        <v>6</v>
      </c>
      <c r="H1299" s="8" t="s">
        <v>43</v>
      </c>
      <c r="I1299" s="8" t="s">
        <v>19</v>
      </c>
      <c r="J1299" s="8" t="s">
        <v>3</v>
      </c>
      <c r="K1299" s="8" t="s">
        <v>23</v>
      </c>
      <c r="L1299" s="8" t="s">
        <v>29</v>
      </c>
      <c r="M1299" s="3">
        <v>2</v>
      </c>
      <c r="N1299" s="10">
        <v>192.24</v>
      </c>
      <c r="O1299" s="11">
        <v>0.05</v>
      </c>
      <c r="P1299" s="10">
        <v>103.65</v>
      </c>
      <c r="Q1299" s="10">
        <f t="shared" si="80"/>
        <v>365.25599999999997</v>
      </c>
      <c r="R1299" s="10">
        <f t="shared" si="81"/>
        <v>207.3</v>
      </c>
      <c r="S1299" s="10">
        <f t="shared" si="82"/>
        <v>157.95599999999996</v>
      </c>
      <c r="T1299" s="2">
        <f t="shared" si="83"/>
        <v>0.43245285498390162</v>
      </c>
      <c r="U1299" s="3">
        <f>YEAR(SalesDataTable[[#This Row],[Order Date]])</f>
        <v>2026</v>
      </c>
      <c r="V1299" s="2" t="str">
        <f>"Q"&amp;ROUNDUP(MONTH(SalesDataTable[[#This Row],[Order Date]])/3,0)</f>
        <v>Q3</v>
      </c>
      <c r="W1299" s="3">
        <f>MONTH(SalesDataTable[[#This Row],[Order Date]])</f>
        <v>7</v>
      </c>
      <c r="X1299" s="2" t="str">
        <f>TEXT(SalesDataTable[[#This Row],[Order Date]],"mmm")</f>
        <v>Jul</v>
      </c>
    </row>
    <row r="1300" spans="1:24" ht="15.6">
      <c r="A1300" s="6">
        <v>650</v>
      </c>
      <c r="B1300" s="7">
        <v>46211</v>
      </c>
      <c r="C1300" s="8">
        <f>YEAR(SalesDataTable[[#This Row],[Order Date]])</f>
        <v>2026</v>
      </c>
      <c r="D1300" s="9" t="str">
        <f>"Q" &amp;ROUNDUP(MONTH(SalesDataTable[[#This Row],[Order Date]]),0)</f>
        <v>Q7</v>
      </c>
      <c r="E1300" s="9">
        <f>MONTH(SalesDataTable[[#This Row],[Order Date]])</f>
        <v>7</v>
      </c>
      <c r="F1300" s="8" t="str">
        <f>TEXT(SalesDataTable[[#This Row],[Order Date]],"mmm")</f>
        <v>Jul</v>
      </c>
      <c r="G1300" s="8" t="s">
        <v>0</v>
      </c>
      <c r="H1300" s="8" t="s">
        <v>1</v>
      </c>
      <c r="I1300" s="8" t="s">
        <v>2</v>
      </c>
      <c r="J1300" s="8" t="s">
        <v>16</v>
      </c>
      <c r="K1300" s="8" t="s">
        <v>34</v>
      </c>
      <c r="L1300" s="8" t="s">
        <v>35</v>
      </c>
      <c r="M1300" s="3">
        <v>2</v>
      </c>
      <c r="N1300" s="10">
        <v>40.79</v>
      </c>
      <c r="O1300" s="11">
        <v>0</v>
      </c>
      <c r="P1300" s="10">
        <v>14.61</v>
      </c>
      <c r="Q1300" s="10">
        <f t="shared" si="80"/>
        <v>81.58</v>
      </c>
      <c r="R1300" s="10">
        <f t="shared" si="81"/>
        <v>29.22</v>
      </c>
      <c r="S1300" s="10">
        <f t="shared" si="82"/>
        <v>52.36</v>
      </c>
      <c r="T1300" s="2">
        <f t="shared" si="83"/>
        <v>0.64182397646481981</v>
      </c>
      <c r="U1300" s="3">
        <f>YEAR(SalesDataTable[[#This Row],[Order Date]])</f>
        <v>2026</v>
      </c>
      <c r="V1300" s="2" t="str">
        <f>"Q"&amp;ROUNDUP(MONTH(SalesDataTable[[#This Row],[Order Date]])/3,0)</f>
        <v>Q3</v>
      </c>
      <c r="W1300" s="3">
        <f>MONTH(SalesDataTable[[#This Row],[Order Date]])</f>
        <v>7</v>
      </c>
      <c r="X1300" s="2" t="str">
        <f>TEXT(SalesDataTable[[#This Row],[Order Date]],"mmm")</f>
        <v>Jul</v>
      </c>
    </row>
    <row r="1301" spans="1:24" ht="15.6">
      <c r="A1301" s="6">
        <v>941</v>
      </c>
      <c r="B1301" s="7">
        <v>46211</v>
      </c>
      <c r="C1301" s="8">
        <f>YEAR(SalesDataTable[[#This Row],[Order Date]])</f>
        <v>2026</v>
      </c>
      <c r="D1301" s="9" t="str">
        <f>"Q" &amp;ROUNDUP(MONTH(SalesDataTable[[#This Row],[Order Date]]),0)</f>
        <v>Q7</v>
      </c>
      <c r="E1301" s="9">
        <f>MONTH(SalesDataTable[[#This Row],[Order Date]])</f>
        <v>7</v>
      </c>
      <c r="F1301" s="8" t="str">
        <f>TEXT(SalesDataTable[[#This Row],[Order Date]],"mmm")</f>
        <v>Jul</v>
      </c>
      <c r="G1301" s="8" t="s">
        <v>0</v>
      </c>
      <c r="H1301" s="8" t="s">
        <v>36</v>
      </c>
      <c r="I1301" s="8" t="s">
        <v>19</v>
      </c>
      <c r="J1301" s="8" t="s">
        <v>13</v>
      </c>
      <c r="K1301" s="8" t="s">
        <v>23</v>
      </c>
      <c r="L1301" s="8" t="s">
        <v>51</v>
      </c>
      <c r="M1301" s="3">
        <v>2</v>
      </c>
      <c r="N1301" s="10">
        <v>125.73</v>
      </c>
      <c r="O1301" s="11">
        <v>0.15</v>
      </c>
      <c r="P1301" s="10">
        <v>61.75</v>
      </c>
      <c r="Q1301" s="10">
        <f t="shared" si="80"/>
        <v>213.74100000000001</v>
      </c>
      <c r="R1301" s="10">
        <f t="shared" si="81"/>
        <v>123.5</v>
      </c>
      <c r="S1301" s="10">
        <f t="shared" si="82"/>
        <v>90.241000000000014</v>
      </c>
      <c r="T1301" s="2">
        <f t="shared" si="83"/>
        <v>0.42219789371248384</v>
      </c>
      <c r="U1301" s="3">
        <f>YEAR(SalesDataTable[[#This Row],[Order Date]])</f>
        <v>2026</v>
      </c>
      <c r="V1301" s="2" t="str">
        <f>"Q"&amp;ROUNDUP(MONTH(SalesDataTable[[#This Row],[Order Date]])/3,0)</f>
        <v>Q3</v>
      </c>
      <c r="W1301" s="3">
        <f>MONTH(SalesDataTable[[#This Row],[Order Date]])</f>
        <v>7</v>
      </c>
      <c r="X1301" s="2" t="str">
        <f>TEXT(SalesDataTable[[#This Row],[Order Date]],"mmm")</f>
        <v>Jul</v>
      </c>
    </row>
    <row r="1302" spans="1:24" ht="15.6">
      <c r="A1302" s="6">
        <v>2719</v>
      </c>
      <c r="B1302" s="7">
        <v>46211</v>
      </c>
      <c r="C1302" s="8">
        <f>YEAR(SalesDataTable[[#This Row],[Order Date]])</f>
        <v>2026</v>
      </c>
      <c r="D1302" s="9" t="str">
        <f>"Q" &amp;ROUNDUP(MONTH(SalesDataTable[[#This Row],[Order Date]]),0)</f>
        <v>Q7</v>
      </c>
      <c r="E1302" s="9">
        <f>MONTH(SalesDataTable[[#This Row],[Order Date]])</f>
        <v>7</v>
      </c>
      <c r="F1302" s="8" t="str">
        <f>TEXT(SalesDataTable[[#This Row],[Order Date]],"mmm")</f>
        <v>Jul</v>
      </c>
      <c r="G1302" s="8" t="s">
        <v>0</v>
      </c>
      <c r="H1302" s="8" t="s">
        <v>50</v>
      </c>
      <c r="I1302" s="8" t="s">
        <v>2</v>
      </c>
      <c r="J1302" s="8" t="s">
        <v>16</v>
      </c>
      <c r="K1302" s="8" t="s">
        <v>14</v>
      </c>
      <c r="L1302" s="8" t="s">
        <v>48</v>
      </c>
      <c r="M1302" s="3">
        <v>1</v>
      </c>
      <c r="N1302" s="10">
        <v>164.92</v>
      </c>
      <c r="O1302" s="11">
        <v>0</v>
      </c>
      <c r="P1302" s="10">
        <v>89.47</v>
      </c>
      <c r="Q1302" s="10">
        <f t="shared" si="80"/>
        <v>164.92</v>
      </c>
      <c r="R1302" s="10">
        <f t="shared" si="81"/>
        <v>89.47</v>
      </c>
      <c r="S1302" s="10">
        <f t="shared" si="82"/>
        <v>75.449999999999989</v>
      </c>
      <c r="T1302" s="2">
        <f t="shared" si="83"/>
        <v>0.45749454280863444</v>
      </c>
      <c r="U1302" s="3">
        <f>YEAR(SalesDataTable[[#This Row],[Order Date]])</f>
        <v>2026</v>
      </c>
      <c r="V1302" s="2" t="str">
        <f>"Q"&amp;ROUNDUP(MONTH(SalesDataTable[[#This Row],[Order Date]])/3,0)</f>
        <v>Q3</v>
      </c>
      <c r="W1302" s="3">
        <f>MONTH(SalesDataTable[[#This Row],[Order Date]])</f>
        <v>7</v>
      </c>
      <c r="X1302" s="2" t="str">
        <f>TEXT(SalesDataTable[[#This Row],[Order Date]],"mmm")</f>
        <v>Jul</v>
      </c>
    </row>
    <row r="1303" spans="1:24" ht="15.6">
      <c r="A1303" s="6">
        <v>3833</v>
      </c>
      <c r="B1303" s="7">
        <v>46211</v>
      </c>
      <c r="C1303" s="8">
        <f>YEAR(SalesDataTable[[#This Row],[Order Date]])</f>
        <v>2026</v>
      </c>
      <c r="D1303" s="9" t="str">
        <f>"Q" &amp;ROUNDUP(MONTH(SalesDataTable[[#This Row],[Order Date]]),0)</f>
        <v>Q7</v>
      </c>
      <c r="E1303" s="9">
        <f>MONTH(SalesDataTable[[#This Row],[Order Date]])</f>
        <v>7</v>
      </c>
      <c r="F1303" s="8" t="str">
        <f>TEXT(SalesDataTable[[#This Row],[Order Date]],"mmm")</f>
        <v>Jul</v>
      </c>
      <c r="G1303" s="8" t="s">
        <v>6</v>
      </c>
      <c r="H1303" s="8" t="s">
        <v>27</v>
      </c>
      <c r="I1303" s="8" t="s">
        <v>19</v>
      </c>
      <c r="J1303" s="8" t="s">
        <v>13</v>
      </c>
      <c r="K1303" s="8" t="s">
        <v>4</v>
      </c>
      <c r="L1303" s="8" t="s">
        <v>30</v>
      </c>
      <c r="M1303" s="3">
        <v>5</v>
      </c>
      <c r="N1303" s="10">
        <v>103.91</v>
      </c>
      <c r="O1303" s="11">
        <v>0</v>
      </c>
      <c r="P1303" s="10">
        <v>51.19</v>
      </c>
      <c r="Q1303" s="10">
        <f t="shared" si="80"/>
        <v>519.54999999999995</v>
      </c>
      <c r="R1303" s="10">
        <f t="shared" si="81"/>
        <v>255.95</v>
      </c>
      <c r="S1303" s="10">
        <f t="shared" si="82"/>
        <v>263.59999999999997</v>
      </c>
      <c r="T1303" s="2">
        <f t="shared" si="83"/>
        <v>0.50736214031373306</v>
      </c>
      <c r="U1303" s="3">
        <f>YEAR(SalesDataTable[[#This Row],[Order Date]])</f>
        <v>2026</v>
      </c>
      <c r="V1303" s="2" t="str">
        <f>"Q"&amp;ROUNDUP(MONTH(SalesDataTable[[#This Row],[Order Date]])/3,0)</f>
        <v>Q3</v>
      </c>
      <c r="W1303" s="3">
        <f>MONTH(SalesDataTable[[#This Row],[Order Date]])</f>
        <v>7</v>
      </c>
      <c r="X1303" s="2" t="str">
        <f>TEXT(SalesDataTable[[#This Row],[Order Date]],"mmm")</f>
        <v>Jul</v>
      </c>
    </row>
    <row r="1304" spans="1:24" ht="15.6">
      <c r="A1304" s="6">
        <v>211</v>
      </c>
      <c r="B1304" s="7">
        <v>46212</v>
      </c>
      <c r="C1304" s="8">
        <f>YEAR(SalesDataTable[[#This Row],[Order Date]])</f>
        <v>2026</v>
      </c>
      <c r="D1304" s="9" t="str">
        <f>"Q" &amp;ROUNDUP(MONTH(SalesDataTable[[#This Row],[Order Date]]),0)</f>
        <v>Q7</v>
      </c>
      <c r="E1304" s="9">
        <f>MONTH(SalesDataTable[[#This Row],[Order Date]])</f>
        <v>7</v>
      </c>
      <c r="F1304" s="8" t="str">
        <f>TEXT(SalesDataTable[[#This Row],[Order Date]],"mmm")</f>
        <v>Jul</v>
      </c>
      <c r="G1304" s="8" t="s">
        <v>11</v>
      </c>
      <c r="H1304" s="8" t="s">
        <v>52</v>
      </c>
      <c r="I1304" s="8" t="s">
        <v>8</v>
      </c>
      <c r="J1304" s="8" t="s">
        <v>16</v>
      </c>
      <c r="K1304" s="8" t="s">
        <v>4</v>
      </c>
      <c r="L1304" s="8" t="s">
        <v>22</v>
      </c>
      <c r="M1304" s="3">
        <v>10</v>
      </c>
      <c r="N1304" s="10">
        <v>49.69</v>
      </c>
      <c r="O1304" s="11">
        <v>0.1</v>
      </c>
      <c r="P1304" s="10">
        <v>21.82</v>
      </c>
      <c r="Q1304" s="10">
        <f t="shared" si="80"/>
        <v>447.21</v>
      </c>
      <c r="R1304" s="10">
        <f t="shared" si="81"/>
        <v>218.2</v>
      </c>
      <c r="S1304" s="10">
        <f t="shared" si="82"/>
        <v>229.01</v>
      </c>
      <c r="T1304" s="2">
        <f t="shared" si="83"/>
        <v>0.51208604458755391</v>
      </c>
      <c r="U1304" s="3">
        <f>YEAR(SalesDataTable[[#This Row],[Order Date]])</f>
        <v>2026</v>
      </c>
      <c r="V1304" s="2" t="str">
        <f>"Q"&amp;ROUNDUP(MONTH(SalesDataTable[[#This Row],[Order Date]])/3,0)</f>
        <v>Q3</v>
      </c>
      <c r="W1304" s="3">
        <f>MONTH(SalesDataTable[[#This Row],[Order Date]])</f>
        <v>7</v>
      </c>
      <c r="X1304" s="2" t="str">
        <f>TEXT(SalesDataTable[[#This Row],[Order Date]],"mmm")</f>
        <v>Jul</v>
      </c>
    </row>
    <row r="1305" spans="1:24" ht="15.6">
      <c r="A1305" s="6">
        <v>392</v>
      </c>
      <c r="B1305" s="7">
        <v>46212</v>
      </c>
      <c r="C1305" s="8">
        <f>YEAR(SalesDataTable[[#This Row],[Order Date]])</f>
        <v>2026</v>
      </c>
      <c r="D1305" s="9" t="str">
        <f>"Q" &amp;ROUNDUP(MONTH(SalesDataTable[[#This Row],[Order Date]]),0)</f>
        <v>Q7</v>
      </c>
      <c r="E1305" s="9">
        <f>MONTH(SalesDataTable[[#This Row],[Order Date]])</f>
        <v>7</v>
      </c>
      <c r="F1305" s="8" t="str">
        <f>TEXT(SalesDataTable[[#This Row],[Order Date]],"mmm")</f>
        <v>Jul</v>
      </c>
      <c r="G1305" s="8" t="s">
        <v>20</v>
      </c>
      <c r="H1305" s="8" t="s">
        <v>31</v>
      </c>
      <c r="I1305" s="8" t="s">
        <v>19</v>
      </c>
      <c r="J1305" s="8" t="s">
        <v>3</v>
      </c>
      <c r="K1305" s="8" t="s">
        <v>9</v>
      </c>
      <c r="L1305" s="8" t="s">
        <v>10</v>
      </c>
      <c r="M1305" s="3">
        <v>3</v>
      </c>
      <c r="N1305" s="10">
        <v>94.19</v>
      </c>
      <c r="O1305" s="11">
        <v>0</v>
      </c>
      <c r="P1305" s="10">
        <v>44.1</v>
      </c>
      <c r="Q1305" s="10">
        <f t="shared" si="80"/>
        <v>282.57</v>
      </c>
      <c r="R1305" s="10">
        <f t="shared" si="81"/>
        <v>132.30000000000001</v>
      </c>
      <c r="S1305" s="10">
        <f t="shared" si="82"/>
        <v>150.26999999999998</v>
      </c>
      <c r="T1305" s="2">
        <f t="shared" si="83"/>
        <v>0.53179743072512997</v>
      </c>
      <c r="U1305" s="3">
        <f>YEAR(SalesDataTable[[#This Row],[Order Date]])</f>
        <v>2026</v>
      </c>
      <c r="V1305" s="2" t="str">
        <f>"Q"&amp;ROUNDUP(MONTH(SalesDataTable[[#This Row],[Order Date]])/3,0)</f>
        <v>Q3</v>
      </c>
      <c r="W1305" s="3">
        <f>MONTH(SalesDataTable[[#This Row],[Order Date]])</f>
        <v>7</v>
      </c>
      <c r="X1305" s="2" t="str">
        <f>TEXT(SalesDataTable[[#This Row],[Order Date]],"mmm")</f>
        <v>Jul</v>
      </c>
    </row>
    <row r="1306" spans="1:24" ht="15.6">
      <c r="A1306" s="6">
        <v>1302</v>
      </c>
      <c r="B1306" s="7">
        <v>46212</v>
      </c>
      <c r="C1306" s="8">
        <f>YEAR(SalesDataTable[[#This Row],[Order Date]])</f>
        <v>2026</v>
      </c>
      <c r="D1306" s="9" t="str">
        <f>"Q" &amp;ROUNDUP(MONTH(SalesDataTable[[#This Row],[Order Date]]),0)</f>
        <v>Q7</v>
      </c>
      <c r="E1306" s="9">
        <f>MONTH(SalesDataTable[[#This Row],[Order Date]])</f>
        <v>7</v>
      </c>
      <c r="F1306" s="8" t="str">
        <f>TEXT(SalesDataTable[[#This Row],[Order Date]],"mmm")</f>
        <v>Jul</v>
      </c>
      <c r="G1306" s="8" t="s">
        <v>6</v>
      </c>
      <c r="H1306" s="8" t="s">
        <v>49</v>
      </c>
      <c r="I1306" s="8" t="s">
        <v>19</v>
      </c>
      <c r="J1306" s="8" t="s">
        <v>3</v>
      </c>
      <c r="K1306" s="8" t="s">
        <v>14</v>
      </c>
      <c r="L1306" s="8" t="s">
        <v>32</v>
      </c>
      <c r="M1306" s="3">
        <v>1</v>
      </c>
      <c r="N1306" s="10">
        <v>46.87</v>
      </c>
      <c r="O1306" s="11">
        <v>0</v>
      </c>
      <c r="P1306" s="10">
        <v>18.649999999999999</v>
      </c>
      <c r="Q1306" s="10">
        <f t="shared" si="80"/>
        <v>46.87</v>
      </c>
      <c r="R1306" s="10">
        <f t="shared" si="81"/>
        <v>18.649999999999999</v>
      </c>
      <c r="S1306" s="10">
        <f t="shared" si="82"/>
        <v>28.22</v>
      </c>
      <c r="T1306" s="2">
        <f t="shared" si="83"/>
        <v>0.60209088969490077</v>
      </c>
      <c r="U1306" s="3">
        <f>YEAR(SalesDataTable[[#This Row],[Order Date]])</f>
        <v>2026</v>
      </c>
      <c r="V1306" s="2" t="str">
        <f>"Q"&amp;ROUNDUP(MONTH(SalesDataTable[[#This Row],[Order Date]])/3,0)</f>
        <v>Q3</v>
      </c>
      <c r="W1306" s="3">
        <f>MONTH(SalesDataTable[[#This Row],[Order Date]])</f>
        <v>7</v>
      </c>
      <c r="X1306" s="2" t="str">
        <f>TEXT(SalesDataTable[[#This Row],[Order Date]],"mmm")</f>
        <v>Jul</v>
      </c>
    </row>
    <row r="1307" spans="1:24" ht="15.6">
      <c r="A1307" s="6">
        <v>1366</v>
      </c>
      <c r="B1307" s="7">
        <v>46212</v>
      </c>
      <c r="C1307" s="8">
        <f>YEAR(SalesDataTable[[#This Row],[Order Date]])</f>
        <v>2026</v>
      </c>
      <c r="D1307" s="9" t="str">
        <f>"Q" &amp;ROUNDUP(MONTH(SalesDataTable[[#This Row],[Order Date]]),0)</f>
        <v>Q7</v>
      </c>
      <c r="E1307" s="9">
        <f>MONTH(SalesDataTable[[#This Row],[Order Date]])</f>
        <v>7</v>
      </c>
      <c r="F1307" s="8" t="str">
        <f>TEXT(SalesDataTable[[#This Row],[Order Date]],"mmm")</f>
        <v>Jul</v>
      </c>
      <c r="G1307" s="8" t="s">
        <v>11</v>
      </c>
      <c r="H1307" s="8" t="s">
        <v>52</v>
      </c>
      <c r="I1307" s="8" t="s">
        <v>2</v>
      </c>
      <c r="J1307" s="8" t="s">
        <v>3</v>
      </c>
      <c r="K1307" s="8" t="s">
        <v>14</v>
      </c>
      <c r="L1307" s="8" t="s">
        <v>15</v>
      </c>
      <c r="M1307" s="3">
        <v>1</v>
      </c>
      <c r="N1307" s="10">
        <v>36.99</v>
      </c>
      <c r="O1307" s="11">
        <v>0.1</v>
      </c>
      <c r="P1307" s="10">
        <v>13.2</v>
      </c>
      <c r="Q1307" s="10">
        <f t="shared" si="80"/>
        <v>33.291000000000004</v>
      </c>
      <c r="R1307" s="10">
        <f t="shared" si="81"/>
        <v>13.2</v>
      </c>
      <c r="S1307" s="10">
        <f t="shared" si="82"/>
        <v>20.091000000000005</v>
      </c>
      <c r="T1307" s="2">
        <f t="shared" si="83"/>
        <v>0.60349644047940887</v>
      </c>
      <c r="U1307" s="3">
        <f>YEAR(SalesDataTable[[#This Row],[Order Date]])</f>
        <v>2026</v>
      </c>
      <c r="V1307" s="2" t="str">
        <f>"Q"&amp;ROUNDUP(MONTH(SalesDataTable[[#This Row],[Order Date]])/3,0)</f>
        <v>Q3</v>
      </c>
      <c r="W1307" s="3">
        <f>MONTH(SalesDataTable[[#This Row],[Order Date]])</f>
        <v>7</v>
      </c>
      <c r="X1307" s="2" t="str">
        <f>TEXT(SalesDataTable[[#This Row],[Order Date]],"mmm")</f>
        <v>Jul</v>
      </c>
    </row>
    <row r="1308" spans="1:24" ht="15.6">
      <c r="A1308" s="6">
        <v>1974</v>
      </c>
      <c r="B1308" s="7">
        <v>46212</v>
      </c>
      <c r="C1308" s="8">
        <f>YEAR(SalesDataTable[[#This Row],[Order Date]])</f>
        <v>2026</v>
      </c>
      <c r="D1308" s="9" t="str">
        <f>"Q" &amp;ROUNDUP(MONTH(SalesDataTable[[#This Row],[Order Date]]),0)</f>
        <v>Q7</v>
      </c>
      <c r="E1308" s="9">
        <f>MONTH(SalesDataTable[[#This Row],[Order Date]])</f>
        <v>7</v>
      </c>
      <c r="F1308" s="8" t="str">
        <f>TEXT(SalesDataTable[[#This Row],[Order Date]],"mmm")</f>
        <v>Jul</v>
      </c>
      <c r="G1308" s="8" t="s">
        <v>0</v>
      </c>
      <c r="H1308" s="8" t="s">
        <v>50</v>
      </c>
      <c r="I1308" s="8" t="s">
        <v>2</v>
      </c>
      <c r="J1308" s="8" t="s">
        <v>3</v>
      </c>
      <c r="K1308" s="8" t="s">
        <v>14</v>
      </c>
      <c r="L1308" s="8" t="s">
        <v>44</v>
      </c>
      <c r="M1308" s="3">
        <v>1</v>
      </c>
      <c r="N1308" s="10">
        <v>135.44</v>
      </c>
      <c r="O1308" s="11">
        <v>0</v>
      </c>
      <c r="P1308" s="10">
        <v>65.48</v>
      </c>
      <c r="Q1308" s="10">
        <f t="shared" si="80"/>
        <v>135.44</v>
      </c>
      <c r="R1308" s="10">
        <f t="shared" si="81"/>
        <v>65.48</v>
      </c>
      <c r="S1308" s="10">
        <f t="shared" si="82"/>
        <v>69.959999999999994</v>
      </c>
      <c r="T1308" s="2">
        <f t="shared" si="83"/>
        <v>0.51653868871825159</v>
      </c>
      <c r="U1308" s="3">
        <f>YEAR(SalesDataTable[[#This Row],[Order Date]])</f>
        <v>2026</v>
      </c>
      <c r="V1308" s="2" t="str">
        <f>"Q"&amp;ROUNDUP(MONTH(SalesDataTable[[#This Row],[Order Date]])/3,0)</f>
        <v>Q3</v>
      </c>
      <c r="W1308" s="3">
        <f>MONTH(SalesDataTable[[#This Row],[Order Date]])</f>
        <v>7</v>
      </c>
      <c r="X1308" s="2" t="str">
        <f>TEXT(SalesDataTable[[#This Row],[Order Date]],"mmm")</f>
        <v>Jul</v>
      </c>
    </row>
    <row r="1309" spans="1:24" ht="15.6">
      <c r="A1309" s="6">
        <v>2716</v>
      </c>
      <c r="B1309" s="7">
        <v>46212</v>
      </c>
      <c r="C1309" s="8">
        <f>YEAR(SalesDataTable[[#This Row],[Order Date]])</f>
        <v>2026</v>
      </c>
      <c r="D1309" s="9" t="str">
        <f>"Q" &amp;ROUNDUP(MONTH(SalesDataTable[[#This Row],[Order Date]]),0)</f>
        <v>Q7</v>
      </c>
      <c r="E1309" s="9">
        <f>MONTH(SalesDataTable[[#This Row],[Order Date]])</f>
        <v>7</v>
      </c>
      <c r="F1309" s="8" t="str">
        <f>TEXT(SalesDataTable[[#This Row],[Order Date]],"mmm")</f>
        <v>Jul</v>
      </c>
      <c r="G1309" s="8" t="s">
        <v>6</v>
      </c>
      <c r="H1309" s="8" t="s">
        <v>7</v>
      </c>
      <c r="I1309" s="8" t="s">
        <v>2</v>
      </c>
      <c r="J1309" s="8" t="s">
        <v>13</v>
      </c>
      <c r="K1309" s="8" t="s">
        <v>9</v>
      </c>
      <c r="L1309" s="8" t="s">
        <v>10</v>
      </c>
      <c r="M1309" s="3">
        <v>3</v>
      </c>
      <c r="N1309" s="10">
        <v>92.25</v>
      </c>
      <c r="O1309" s="11">
        <v>0</v>
      </c>
      <c r="P1309" s="10">
        <v>46.27</v>
      </c>
      <c r="Q1309" s="10">
        <f t="shared" si="80"/>
        <v>276.75</v>
      </c>
      <c r="R1309" s="10">
        <f t="shared" si="81"/>
        <v>138.81</v>
      </c>
      <c r="S1309" s="10">
        <f t="shared" si="82"/>
        <v>137.94</v>
      </c>
      <c r="T1309" s="2">
        <f t="shared" si="83"/>
        <v>0.49842818428184282</v>
      </c>
      <c r="U1309" s="3">
        <f>YEAR(SalesDataTable[[#This Row],[Order Date]])</f>
        <v>2026</v>
      </c>
      <c r="V1309" s="2" t="str">
        <f>"Q"&amp;ROUNDUP(MONTH(SalesDataTable[[#This Row],[Order Date]])/3,0)</f>
        <v>Q3</v>
      </c>
      <c r="W1309" s="3">
        <f>MONTH(SalesDataTable[[#This Row],[Order Date]])</f>
        <v>7</v>
      </c>
      <c r="X1309" s="2" t="str">
        <f>TEXT(SalesDataTable[[#This Row],[Order Date]],"mmm")</f>
        <v>Jul</v>
      </c>
    </row>
    <row r="1310" spans="1:24" ht="15.6">
      <c r="A1310" s="6">
        <v>3161</v>
      </c>
      <c r="B1310" s="7">
        <v>46212</v>
      </c>
      <c r="C1310" s="8">
        <f>YEAR(SalesDataTable[[#This Row],[Order Date]])</f>
        <v>2026</v>
      </c>
      <c r="D1310" s="9" t="str">
        <f>"Q" &amp;ROUNDUP(MONTH(SalesDataTable[[#This Row],[Order Date]]),0)</f>
        <v>Q7</v>
      </c>
      <c r="E1310" s="9">
        <f>MONTH(SalesDataTable[[#This Row],[Order Date]])</f>
        <v>7</v>
      </c>
      <c r="F1310" s="8" t="str">
        <f>TEXT(SalesDataTable[[#This Row],[Order Date]],"mmm")</f>
        <v>Jul</v>
      </c>
      <c r="G1310" s="8" t="s">
        <v>11</v>
      </c>
      <c r="H1310" s="8" t="s">
        <v>25</v>
      </c>
      <c r="I1310" s="8" t="s">
        <v>2</v>
      </c>
      <c r="J1310" s="8" t="s">
        <v>13</v>
      </c>
      <c r="K1310" s="8" t="s">
        <v>23</v>
      </c>
      <c r="L1310" s="8" t="s">
        <v>29</v>
      </c>
      <c r="M1310" s="3">
        <v>2</v>
      </c>
      <c r="N1310" s="10">
        <v>192.6</v>
      </c>
      <c r="O1310" s="11">
        <v>0</v>
      </c>
      <c r="P1310" s="10">
        <v>104.89</v>
      </c>
      <c r="Q1310" s="10">
        <f t="shared" si="80"/>
        <v>385.2</v>
      </c>
      <c r="R1310" s="10">
        <f t="shared" si="81"/>
        <v>209.78</v>
      </c>
      <c r="S1310" s="10">
        <f t="shared" si="82"/>
        <v>175.42</v>
      </c>
      <c r="T1310" s="2">
        <f t="shared" si="83"/>
        <v>0.45539979231568017</v>
      </c>
      <c r="U1310" s="3">
        <f>YEAR(SalesDataTable[[#This Row],[Order Date]])</f>
        <v>2026</v>
      </c>
      <c r="V1310" s="2" t="str">
        <f>"Q"&amp;ROUNDUP(MONTH(SalesDataTable[[#This Row],[Order Date]])/3,0)</f>
        <v>Q3</v>
      </c>
      <c r="W1310" s="3">
        <f>MONTH(SalesDataTable[[#This Row],[Order Date]])</f>
        <v>7</v>
      </c>
      <c r="X1310" s="2" t="str">
        <f>TEXT(SalesDataTable[[#This Row],[Order Date]],"mmm")</f>
        <v>Jul</v>
      </c>
    </row>
    <row r="1311" spans="1:24" ht="15.6">
      <c r="A1311" s="6">
        <v>3240</v>
      </c>
      <c r="B1311" s="7">
        <v>46212</v>
      </c>
      <c r="C1311" s="8">
        <f>YEAR(SalesDataTable[[#This Row],[Order Date]])</f>
        <v>2026</v>
      </c>
      <c r="D1311" s="9" t="str">
        <f>"Q" &amp;ROUNDUP(MONTH(SalesDataTable[[#This Row],[Order Date]]),0)</f>
        <v>Q7</v>
      </c>
      <c r="E1311" s="9">
        <f>MONTH(SalesDataTable[[#This Row],[Order Date]])</f>
        <v>7</v>
      </c>
      <c r="F1311" s="8" t="str">
        <f>TEXT(SalesDataTable[[#This Row],[Order Date]],"mmm")</f>
        <v>Jul</v>
      </c>
      <c r="G1311" s="8" t="s">
        <v>20</v>
      </c>
      <c r="H1311" s="8" t="s">
        <v>33</v>
      </c>
      <c r="I1311" s="8" t="s">
        <v>2</v>
      </c>
      <c r="J1311" s="8" t="s">
        <v>3</v>
      </c>
      <c r="K1311" s="8" t="s">
        <v>4</v>
      </c>
      <c r="L1311" s="8" t="s">
        <v>26</v>
      </c>
      <c r="M1311" s="3">
        <v>1</v>
      </c>
      <c r="N1311" s="10">
        <v>39.94</v>
      </c>
      <c r="O1311" s="11">
        <v>0</v>
      </c>
      <c r="P1311" s="10">
        <v>16.89</v>
      </c>
      <c r="Q1311" s="10">
        <f t="shared" si="80"/>
        <v>39.94</v>
      </c>
      <c r="R1311" s="10">
        <f t="shared" si="81"/>
        <v>16.89</v>
      </c>
      <c r="S1311" s="10">
        <f t="shared" si="82"/>
        <v>23.049999999999997</v>
      </c>
      <c r="T1311" s="2">
        <f t="shared" si="83"/>
        <v>0.57711567351026538</v>
      </c>
      <c r="U1311" s="3">
        <f>YEAR(SalesDataTable[[#This Row],[Order Date]])</f>
        <v>2026</v>
      </c>
      <c r="V1311" s="2" t="str">
        <f>"Q"&amp;ROUNDUP(MONTH(SalesDataTable[[#This Row],[Order Date]])/3,0)</f>
        <v>Q3</v>
      </c>
      <c r="W1311" s="3">
        <f>MONTH(SalesDataTable[[#This Row],[Order Date]])</f>
        <v>7</v>
      </c>
      <c r="X1311" s="2" t="str">
        <f>TEXT(SalesDataTable[[#This Row],[Order Date]],"mmm")</f>
        <v>Jul</v>
      </c>
    </row>
    <row r="1312" spans="1:24" ht="15.6">
      <c r="A1312" s="6">
        <v>3682</v>
      </c>
      <c r="B1312" s="7">
        <v>46212</v>
      </c>
      <c r="C1312" s="8">
        <f>YEAR(SalesDataTable[[#This Row],[Order Date]])</f>
        <v>2026</v>
      </c>
      <c r="D1312" s="9" t="str">
        <f>"Q" &amp;ROUNDUP(MONTH(SalesDataTable[[#This Row],[Order Date]]),0)</f>
        <v>Q7</v>
      </c>
      <c r="E1312" s="9">
        <f>MONTH(SalesDataTable[[#This Row],[Order Date]])</f>
        <v>7</v>
      </c>
      <c r="F1312" s="8" t="str">
        <f>TEXT(SalesDataTable[[#This Row],[Order Date]],"mmm")</f>
        <v>Jul</v>
      </c>
      <c r="G1312" s="8" t="s">
        <v>11</v>
      </c>
      <c r="H1312" s="8" t="s">
        <v>12</v>
      </c>
      <c r="I1312" s="8" t="s">
        <v>2</v>
      </c>
      <c r="J1312" s="8" t="s">
        <v>3</v>
      </c>
      <c r="K1312" s="8" t="s">
        <v>9</v>
      </c>
      <c r="L1312" s="8" t="s">
        <v>37</v>
      </c>
      <c r="M1312" s="3">
        <v>3</v>
      </c>
      <c r="N1312" s="10">
        <v>150.61000000000001</v>
      </c>
      <c r="O1312" s="11">
        <v>0</v>
      </c>
      <c r="P1312" s="10">
        <v>79.900000000000006</v>
      </c>
      <c r="Q1312" s="10">
        <f t="shared" si="80"/>
        <v>451.83000000000004</v>
      </c>
      <c r="R1312" s="10">
        <f t="shared" si="81"/>
        <v>239.70000000000002</v>
      </c>
      <c r="S1312" s="10">
        <f t="shared" si="82"/>
        <v>212.13000000000002</v>
      </c>
      <c r="T1312" s="2">
        <f t="shared" si="83"/>
        <v>0.46949073766682159</v>
      </c>
      <c r="U1312" s="3">
        <f>YEAR(SalesDataTable[[#This Row],[Order Date]])</f>
        <v>2026</v>
      </c>
      <c r="V1312" s="2" t="str">
        <f>"Q"&amp;ROUNDUP(MONTH(SalesDataTable[[#This Row],[Order Date]])/3,0)</f>
        <v>Q3</v>
      </c>
      <c r="W1312" s="3">
        <f>MONTH(SalesDataTable[[#This Row],[Order Date]])</f>
        <v>7</v>
      </c>
      <c r="X1312" s="2" t="str">
        <f>TEXT(SalesDataTable[[#This Row],[Order Date]],"mmm")</f>
        <v>Jul</v>
      </c>
    </row>
    <row r="1313" spans="1:24" ht="15.6">
      <c r="A1313" s="6">
        <v>4725</v>
      </c>
      <c r="B1313" s="7">
        <v>46212</v>
      </c>
      <c r="C1313" s="8">
        <f>YEAR(SalesDataTable[[#This Row],[Order Date]])</f>
        <v>2026</v>
      </c>
      <c r="D1313" s="9" t="str">
        <f>"Q" &amp;ROUNDUP(MONTH(SalesDataTable[[#This Row],[Order Date]]),0)</f>
        <v>Q7</v>
      </c>
      <c r="E1313" s="9">
        <f>MONTH(SalesDataTable[[#This Row],[Order Date]])</f>
        <v>7</v>
      </c>
      <c r="F1313" s="8" t="str">
        <f>TEXT(SalesDataTable[[#This Row],[Order Date]],"mmm")</f>
        <v>Jul</v>
      </c>
      <c r="G1313" s="8" t="s">
        <v>20</v>
      </c>
      <c r="H1313" s="8" t="s">
        <v>47</v>
      </c>
      <c r="I1313" s="8" t="s">
        <v>2</v>
      </c>
      <c r="J1313" s="8" t="s">
        <v>3</v>
      </c>
      <c r="K1313" s="8" t="s">
        <v>9</v>
      </c>
      <c r="L1313" s="8" t="s">
        <v>46</v>
      </c>
      <c r="M1313" s="3">
        <v>2</v>
      </c>
      <c r="N1313" s="10">
        <v>71.069999999999993</v>
      </c>
      <c r="O1313" s="11">
        <v>0</v>
      </c>
      <c r="P1313" s="10">
        <v>31.57</v>
      </c>
      <c r="Q1313" s="10">
        <f t="shared" si="80"/>
        <v>142.13999999999999</v>
      </c>
      <c r="R1313" s="10">
        <f t="shared" si="81"/>
        <v>63.14</v>
      </c>
      <c r="S1313" s="10">
        <f t="shared" si="82"/>
        <v>78.999999999999986</v>
      </c>
      <c r="T1313" s="2">
        <f t="shared" si="83"/>
        <v>0.55579006613198245</v>
      </c>
      <c r="U1313" s="3">
        <f>YEAR(SalesDataTable[[#This Row],[Order Date]])</f>
        <v>2026</v>
      </c>
      <c r="V1313" s="2" t="str">
        <f>"Q"&amp;ROUNDUP(MONTH(SalesDataTable[[#This Row],[Order Date]])/3,0)</f>
        <v>Q3</v>
      </c>
      <c r="W1313" s="3">
        <f>MONTH(SalesDataTable[[#This Row],[Order Date]])</f>
        <v>7</v>
      </c>
      <c r="X1313" s="2" t="str">
        <f>TEXT(SalesDataTable[[#This Row],[Order Date]],"mmm")</f>
        <v>Jul</v>
      </c>
    </row>
    <row r="1314" spans="1:24" ht="15.6">
      <c r="A1314" s="6">
        <v>758</v>
      </c>
      <c r="B1314" s="7">
        <v>46213</v>
      </c>
      <c r="C1314" s="8">
        <f>YEAR(SalesDataTable[[#This Row],[Order Date]])</f>
        <v>2026</v>
      </c>
      <c r="D1314" s="9" t="str">
        <f>"Q" &amp;ROUNDUP(MONTH(SalesDataTable[[#This Row],[Order Date]]),0)</f>
        <v>Q7</v>
      </c>
      <c r="E1314" s="9">
        <f>MONTH(SalesDataTable[[#This Row],[Order Date]])</f>
        <v>7</v>
      </c>
      <c r="F1314" s="8" t="str">
        <f>TEXT(SalesDataTable[[#This Row],[Order Date]],"mmm")</f>
        <v>Jul</v>
      </c>
      <c r="G1314" s="8" t="s">
        <v>0</v>
      </c>
      <c r="H1314" s="8" t="s">
        <v>1</v>
      </c>
      <c r="I1314" s="8" t="s">
        <v>19</v>
      </c>
      <c r="J1314" s="8" t="s">
        <v>13</v>
      </c>
      <c r="K1314" s="8" t="s">
        <v>4</v>
      </c>
      <c r="L1314" s="8" t="s">
        <v>22</v>
      </c>
      <c r="M1314" s="3">
        <v>1</v>
      </c>
      <c r="N1314" s="10">
        <v>50.78</v>
      </c>
      <c r="O1314" s="11">
        <v>0</v>
      </c>
      <c r="P1314" s="10">
        <v>22.29</v>
      </c>
      <c r="Q1314" s="10">
        <f t="shared" si="80"/>
        <v>50.78</v>
      </c>
      <c r="R1314" s="10">
        <f t="shared" si="81"/>
        <v>22.29</v>
      </c>
      <c r="S1314" s="10">
        <f t="shared" si="82"/>
        <v>28.490000000000002</v>
      </c>
      <c r="T1314" s="2">
        <f t="shared" si="83"/>
        <v>0.56104765655769995</v>
      </c>
      <c r="U1314" s="3">
        <f>YEAR(SalesDataTable[[#This Row],[Order Date]])</f>
        <v>2026</v>
      </c>
      <c r="V1314" s="2" t="str">
        <f>"Q"&amp;ROUNDUP(MONTH(SalesDataTable[[#This Row],[Order Date]])/3,0)</f>
        <v>Q3</v>
      </c>
      <c r="W1314" s="3">
        <f>MONTH(SalesDataTable[[#This Row],[Order Date]])</f>
        <v>7</v>
      </c>
      <c r="X1314" s="2" t="str">
        <f>TEXT(SalesDataTable[[#This Row],[Order Date]],"mmm")</f>
        <v>Jul</v>
      </c>
    </row>
    <row r="1315" spans="1:24" ht="15.6">
      <c r="A1315" s="6">
        <v>1910</v>
      </c>
      <c r="B1315" s="7">
        <v>46213</v>
      </c>
      <c r="C1315" s="8">
        <f>YEAR(SalesDataTable[[#This Row],[Order Date]])</f>
        <v>2026</v>
      </c>
      <c r="D1315" s="9" t="str">
        <f>"Q" &amp;ROUNDUP(MONTH(SalesDataTable[[#This Row],[Order Date]]),0)</f>
        <v>Q7</v>
      </c>
      <c r="E1315" s="9">
        <f>MONTH(SalesDataTable[[#This Row],[Order Date]])</f>
        <v>7</v>
      </c>
      <c r="F1315" s="8" t="str">
        <f>TEXT(SalesDataTable[[#This Row],[Order Date]],"mmm")</f>
        <v>Jul</v>
      </c>
      <c r="G1315" s="8" t="s">
        <v>0</v>
      </c>
      <c r="H1315" s="8" t="s">
        <v>50</v>
      </c>
      <c r="I1315" s="8" t="s">
        <v>2</v>
      </c>
      <c r="J1315" s="8" t="s">
        <v>3</v>
      </c>
      <c r="K1315" s="8" t="s">
        <v>9</v>
      </c>
      <c r="L1315" s="8" t="s">
        <v>17</v>
      </c>
      <c r="M1315" s="3">
        <v>2</v>
      </c>
      <c r="N1315" s="10">
        <v>141.51</v>
      </c>
      <c r="O1315" s="11">
        <v>0.05</v>
      </c>
      <c r="P1315" s="10">
        <v>77.040000000000006</v>
      </c>
      <c r="Q1315" s="10">
        <f t="shared" si="80"/>
        <v>268.86899999999997</v>
      </c>
      <c r="R1315" s="10">
        <f t="shared" si="81"/>
        <v>154.08000000000001</v>
      </c>
      <c r="S1315" s="10">
        <f t="shared" si="82"/>
        <v>114.78899999999996</v>
      </c>
      <c r="T1315" s="2">
        <f t="shared" si="83"/>
        <v>0.42693281858451504</v>
      </c>
      <c r="U1315" s="3">
        <f>YEAR(SalesDataTable[[#This Row],[Order Date]])</f>
        <v>2026</v>
      </c>
      <c r="V1315" s="2" t="str">
        <f>"Q"&amp;ROUNDUP(MONTH(SalesDataTable[[#This Row],[Order Date]])/3,0)</f>
        <v>Q3</v>
      </c>
      <c r="W1315" s="3">
        <f>MONTH(SalesDataTable[[#This Row],[Order Date]])</f>
        <v>7</v>
      </c>
      <c r="X1315" s="2" t="str">
        <f>TEXT(SalesDataTable[[#This Row],[Order Date]],"mmm")</f>
        <v>Jul</v>
      </c>
    </row>
    <row r="1316" spans="1:24" ht="15.6">
      <c r="A1316" s="6">
        <v>1941</v>
      </c>
      <c r="B1316" s="7">
        <v>46213</v>
      </c>
      <c r="C1316" s="8">
        <f>YEAR(SalesDataTable[[#This Row],[Order Date]])</f>
        <v>2026</v>
      </c>
      <c r="D1316" s="9" t="str">
        <f>"Q" &amp;ROUNDUP(MONTH(SalesDataTable[[#This Row],[Order Date]]),0)</f>
        <v>Q7</v>
      </c>
      <c r="E1316" s="9">
        <f>MONTH(SalesDataTable[[#This Row],[Order Date]])</f>
        <v>7</v>
      </c>
      <c r="F1316" s="8" t="str">
        <f>TEXT(SalesDataTable[[#This Row],[Order Date]],"mmm")</f>
        <v>Jul</v>
      </c>
      <c r="G1316" s="8" t="s">
        <v>6</v>
      </c>
      <c r="H1316" s="8" t="s">
        <v>43</v>
      </c>
      <c r="I1316" s="8" t="s">
        <v>28</v>
      </c>
      <c r="J1316" s="8" t="s">
        <v>3</v>
      </c>
      <c r="K1316" s="8" t="s">
        <v>9</v>
      </c>
      <c r="L1316" s="8" t="s">
        <v>37</v>
      </c>
      <c r="M1316" s="3">
        <v>1</v>
      </c>
      <c r="N1316" s="10">
        <v>156.44</v>
      </c>
      <c r="O1316" s="11">
        <v>0.1</v>
      </c>
      <c r="P1316" s="10">
        <v>80.72</v>
      </c>
      <c r="Q1316" s="10">
        <f t="shared" si="80"/>
        <v>140.79599999999999</v>
      </c>
      <c r="R1316" s="10">
        <f t="shared" si="81"/>
        <v>80.72</v>
      </c>
      <c r="S1316" s="10">
        <f t="shared" si="82"/>
        <v>60.075999999999993</v>
      </c>
      <c r="T1316" s="2">
        <f t="shared" si="83"/>
        <v>0.42668825818915307</v>
      </c>
      <c r="U1316" s="3">
        <f>YEAR(SalesDataTable[[#This Row],[Order Date]])</f>
        <v>2026</v>
      </c>
      <c r="V1316" s="2" t="str">
        <f>"Q"&amp;ROUNDUP(MONTH(SalesDataTable[[#This Row],[Order Date]])/3,0)</f>
        <v>Q3</v>
      </c>
      <c r="W1316" s="3">
        <f>MONTH(SalesDataTable[[#This Row],[Order Date]])</f>
        <v>7</v>
      </c>
      <c r="X1316" s="2" t="str">
        <f>TEXT(SalesDataTable[[#This Row],[Order Date]],"mmm")</f>
        <v>Jul</v>
      </c>
    </row>
    <row r="1317" spans="1:24" ht="15.6">
      <c r="A1317" s="6">
        <v>2324</v>
      </c>
      <c r="B1317" s="7">
        <v>46213</v>
      </c>
      <c r="C1317" s="8">
        <f>YEAR(SalesDataTable[[#This Row],[Order Date]])</f>
        <v>2026</v>
      </c>
      <c r="D1317" s="9" t="str">
        <f>"Q" &amp;ROUNDUP(MONTH(SalesDataTable[[#This Row],[Order Date]]),0)</f>
        <v>Q7</v>
      </c>
      <c r="E1317" s="9">
        <f>MONTH(SalesDataTable[[#This Row],[Order Date]])</f>
        <v>7</v>
      </c>
      <c r="F1317" s="8" t="str">
        <f>TEXT(SalesDataTable[[#This Row],[Order Date]],"mmm")</f>
        <v>Jul</v>
      </c>
      <c r="G1317" s="8" t="s">
        <v>6</v>
      </c>
      <c r="H1317" s="8" t="s">
        <v>43</v>
      </c>
      <c r="I1317" s="8" t="s">
        <v>2</v>
      </c>
      <c r="J1317" s="8" t="s">
        <v>13</v>
      </c>
      <c r="K1317" s="8" t="s">
        <v>34</v>
      </c>
      <c r="L1317" s="8" t="s">
        <v>45</v>
      </c>
      <c r="M1317" s="3">
        <v>2</v>
      </c>
      <c r="N1317" s="10">
        <v>51.75</v>
      </c>
      <c r="O1317" s="11">
        <v>0</v>
      </c>
      <c r="P1317" s="10">
        <v>21.4</v>
      </c>
      <c r="Q1317" s="10">
        <f t="shared" si="80"/>
        <v>103.5</v>
      </c>
      <c r="R1317" s="10">
        <f t="shared" si="81"/>
        <v>42.8</v>
      </c>
      <c r="S1317" s="10">
        <f t="shared" si="82"/>
        <v>60.7</v>
      </c>
      <c r="T1317" s="2">
        <f t="shared" si="83"/>
        <v>0.58647342995169083</v>
      </c>
      <c r="U1317" s="3">
        <f>YEAR(SalesDataTable[[#This Row],[Order Date]])</f>
        <v>2026</v>
      </c>
      <c r="V1317" s="2" t="str">
        <f>"Q"&amp;ROUNDUP(MONTH(SalesDataTable[[#This Row],[Order Date]])/3,0)</f>
        <v>Q3</v>
      </c>
      <c r="W1317" s="3">
        <f>MONTH(SalesDataTable[[#This Row],[Order Date]])</f>
        <v>7</v>
      </c>
      <c r="X1317" s="2" t="str">
        <f>TEXT(SalesDataTable[[#This Row],[Order Date]],"mmm")</f>
        <v>Jul</v>
      </c>
    </row>
    <row r="1318" spans="1:24" ht="15.6">
      <c r="A1318" s="6">
        <v>2869</v>
      </c>
      <c r="B1318" s="7">
        <v>46213</v>
      </c>
      <c r="C1318" s="8">
        <f>YEAR(SalesDataTable[[#This Row],[Order Date]])</f>
        <v>2026</v>
      </c>
      <c r="D1318" s="9" t="str">
        <f>"Q" &amp;ROUNDUP(MONTH(SalesDataTable[[#This Row],[Order Date]]),0)</f>
        <v>Q7</v>
      </c>
      <c r="E1318" s="9">
        <f>MONTH(SalesDataTable[[#This Row],[Order Date]])</f>
        <v>7</v>
      </c>
      <c r="F1318" s="8" t="str">
        <f>TEXT(SalesDataTable[[#This Row],[Order Date]],"mmm")</f>
        <v>Jul</v>
      </c>
      <c r="G1318" s="8" t="s">
        <v>11</v>
      </c>
      <c r="H1318" s="8" t="s">
        <v>25</v>
      </c>
      <c r="I1318" s="8" t="s">
        <v>28</v>
      </c>
      <c r="J1318" s="8" t="s">
        <v>13</v>
      </c>
      <c r="K1318" s="8" t="s">
        <v>23</v>
      </c>
      <c r="L1318" s="8" t="s">
        <v>40</v>
      </c>
      <c r="M1318" s="3">
        <v>1</v>
      </c>
      <c r="N1318" s="10">
        <v>82.23</v>
      </c>
      <c r="O1318" s="11">
        <v>0.1</v>
      </c>
      <c r="P1318" s="10">
        <v>38.340000000000003</v>
      </c>
      <c r="Q1318" s="10">
        <f t="shared" si="80"/>
        <v>74.007000000000005</v>
      </c>
      <c r="R1318" s="10">
        <f t="shared" si="81"/>
        <v>38.340000000000003</v>
      </c>
      <c r="S1318" s="10">
        <f t="shared" si="82"/>
        <v>35.667000000000002</v>
      </c>
      <c r="T1318" s="2">
        <f t="shared" si="83"/>
        <v>0.48194089748267055</v>
      </c>
      <c r="U1318" s="3">
        <f>YEAR(SalesDataTable[[#This Row],[Order Date]])</f>
        <v>2026</v>
      </c>
      <c r="V1318" s="2" t="str">
        <f>"Q"&amp;ROUNDUP(MONTH(SalesDataTable[[#This Row],[Order Date]])/3,0)</f>
        <v>Q3</v>
      </c>
      <c r="W1318" s="3">
        <f>MONTH(SalesDataTable[[#This Row],[Order Date]])</f>
        <v>7</v>
      </c>
      <c r="X1318" s="2" t="str">
        <f>TEXT(SalesDataTable[[#This Row],[Order Date]],"mmm")</f>
        <v>Jul</v>
      </c>
    </row>
    <row r="1319" spans="1:24" ht="15.6">
      <c r="A1319" s="6">
        <v>3236</v>
      </c>
      <c r="B1319" s="7">
        <v>46213</v>
      </c>
      <c r="C1319" s="8">
        <f>YEAR(SalesDataTable[[#This Row],[Order Date]])</f>
        <v>2026</v>
      </c>
      <c r="D1319" s="9" t="str">
        <f>"Q" &amp;ROUNDUP(MONTH(SalesDataTable[[#This Row],[Order Date]]),0)</f>
        <v>Q7</v>
      </c>
      <c r="E1319" s="9">
        <f>MONTH(SalesDataTable[[#This Row],[Order Date]])</f>
        <v>7</v>
      </c>
      <c r="F1319" s="8" t="str">
        <f>TEXT(SalesDataTable[[#This Row],[Order Date]],"mmm")</f>
        <v>Jul</v>
      </c>
      <c r="G1319" s="8" t="s">
        <v>6</v>
      </c>
      <c r="H1319" s="8" t="s">
        <v>27</v>
      </c>
      <c r="I1319" s="8" t="s">
        <v>2</v>
      </c>
      <c r="J1319" s="8" t="s">
        <v>13</v>
      </c>
      <c r="K1319" s="8" t="s">
        <v>9</v>
      </c>
      <c r="L1319" s="8" t="s">
        <v>17</v>
      </c>
      <c r="M1319" s="3">
        <v>1</v>
      </c>
      <c r="N1319" s="10">
        <v>144.16999999999999</v>
      </c>
      <c r="O1319" s="11">
        <v>0.1</v>
      </c>
      <c r="P1319" s="10">
        <v>78.13</v>
      </c>
      <c r="Q1319" s="10">
        <f t="shared" si="80"/>
        <v>129.75299999999999</v>
      </c>
      <c r="R1319" s="10">
        <f t="shared" si="81"/>
        <v>78.13</v>
      </c>
      <c r="S1319" s="10">
        <f t="shared" si="82"/>
        <v>51.62299999999999</v>
      </c>
      <c r="T1319" s="2">
        <f t="shared" si="83"/>
        <v>0.39785592625989374</v>
      </c>
      <c r="U1319" s="3">
        <f>YEAR(SalesDataTable[[#This Row],[Order Date]])</f>
        <v>2026</v>
      </c>
      <c r="V1319" s="2" t="str">
        <f>"Q"&amp;ROUNDUP(MONTH(SalesDataTable[[#This Row],[Order Date]])/3,0)</f>
        <v>Q3</v>
      </c>
      <c r="W1319" s="3">
        <f>MONTH(SalesDataTable[[#This Row],[Order Date]])</f>
        <v>7</v>
      </c>
      <c r="X1319" s="2" t="str">
        <f>TEXT(SalesDataTable[[#This Row],[Order Date]],"mmm")</f>
        <v>Jul</v>
      </c>
    </row>
    <row r="1320" spans="1:24" ht="15.6">
      <c r="A1320" s="6">
        <v>3582</v>
      </c>
      <c r="B1320" s="7">
        <v>46213</v>
      </c>
      <c r="C1320" s="8">
        <f>YEAR(SalesDataTable[[#This Row],[Order Date]])</f>
        <v>2026</v>
      </c>
      <c r="D1320" s="9" t="str">
        <f>"Q" &amp;ROUNDUP(MONTH(SalesDataTable[[#This Row],[Order Date]]),0)</f>
        <v>Q7</v>
      </c>
      <c r="E1320" s="9">
        <f>MONTH(SalesDataTable[[#This Row],[Order Date]])</f>
        <v>7</v>
      </c>
      <c r="F1320" s="8" t="str">
        <f>TEXT(SalesDataTable[[#This Row],[Order Date]],"mmm")</f>
        <v>Jul</v>
      </c>
      <c r="G1320" s="8" t="s">
        <v>6</v>
      </c>
      <c r="H1320" s="8" t="s">
        <v>43</v>
      </c>
      <c r="I1320" s="8" t="s">
        <v>2</v>
      </c>
      <c r="J1320" s="8" t="s">
        <v>3</v>
      </c>
      <c r="K1320" s="8" t="s">
        <v>23</v>
      </c>
      <c r="L1320" s="8" t="s">
        <v>40</v>
      </c>
      <c r="M1320" s="3">
        <v>4</v>
      </c>
      <c r="N1320" s="10">
        <v>82.47</v>
      </c>
      <c r="O1320" s="11">
        <v>0</v>
      </c>
      <c r="P1320" s="10">
        <v>40.22</v>
      </c>
      <c r="Q1320" s="10">
        <f t="shared" si="80"/>
        <v>329.88</v>
      </c>
      <c r="R1320" s="10">
        <f t="shared" si="81"/>
        <v>160.88</v>
      </c>
      <c r="S1320" s="10">
        <f t="shared" si="82"/>
        <v>169</v>
      </c>
      <c r="T1320" s="2">
        <f t="shared" si="83"/>
        <v>0.51230750575967021</v>
      </c>
      <c r="U1320" s="3">
        <f>YEAR(SalesDataTable[[#This Row],[Order Date]])</f>
        <v>2026</v>
      </c>
      <c r="V1320" s="2" t="str">
        <f>"Q"&amp;ROUNDUP(MONTH(SalesDataTable[[#This Row],[Order Date]])/3,0)</f>
        <v>Q3</v>
      </c>
      <c r="W1320" s="3">
        <f>MONTH(SalesDataTable[[#This Row],[Order Date]])</f>
        <v>7</v>
      </c>
      <c r="X1320" s="2" t="str">
        <f>TEXT(SalesDataTable[[#This Row],[Order Date]],"mmm")</f>
        <v>Jul</v>
      </c>
    </row>
    <row r="1321" spans="1:24" ht="15.6">
      <c r="A1321" s="6">
        <v>3715</v>
      </c>
      <c r="B1321" s="7">
        <v>46213</v>
      </c>
      <c r="C1321" s="8">
        <f>YEAR(SalesDataTable[[#This Row],[Order Date]])</f>
        <v>2026</v>
      </c>
      <c r="D1321" s="9" t="str">
        <f>"Q" &amp;ROUNDUP(MONTH(SalesDataTable[[#This Row],[Order Date]]),0)</f>
        <v>Q7</v>
      </c>
      <c r="E1321" s="9">
        <f>MONTH(SalesDataTable[[#This Row],[Order Date]])</f>
        <v>7</v>
      </c>
      <c r="F1321" s="8" t="str">
        <f>TEXT(SalesDataTable[[#This Row],[Order Date]],"mmm")</f>
        <v>Jul</v>
      </c>
      <c r="G1321" s="8" t="s">
        <v>20</v>
      </c>
      <c r="H1321" s="8" t="s">
        <v>33</v>
      </c>
      <c r="I1321" s="8" t="s">
        <v>2</v>
      </c>
      <c r="J1321" s="8" t="s">
        <v>13</v>
      </c>
      <c r="K1321" s="8" t="s">
        <v>23</v>
      </c>
      <c r="L1321" s="8" t="s">
        <v>51</v>
      </c>
      <c r="M1321" s="3">
        <v>1</v>
      </c>
      <c r="N1321" s="10">
        <v>122.14</v>
      </c>
      <c r="O1321" s="11">
        <v>0.15</v>
      </c>
      <c r="P1321" s="10">
        <v>59.87</v>
      </c>
      <c r="Q1321" s="10">
        <f t="shared" si="80"/>
        <v>103.819</v>
      </c>
      <c r="R1321" s="10">
        <f t="shared" si="81"/>
        <v>59.87</v>
      </c>
      <c r="S1321" s="10">
        <f t="shared" si="82"/>
        <v>43.949000000000005</v>
      </c>
      <c r="T1321" s="2">
        <f t="shared" si="83"/>
        <v>0.42332328379198414</v>
      </c>
      <c r="U1321" s="3">
        <f>YEAR(SalesDataTable[[#This Row],[Order Date]])</f>
        <v>2026</v>
      </c>
      <c r="V1321" s="2" t="str">
        <f>"Q"&amp;ROUNDUP(MONTH(SalesDataTable[[#This Row],[Order Date]])/3,0)</f>
        <v>Q3</v>
      </c>
      <c r="W1321" s="3">
        <f>MONTH(SalesDataTable[[#This Row],[Order Date]])</f>
        <v>7</v>
      </c>
      <c r="X1321" s="2" t="str">
        <f>TEXT(SalesDataTable[[#This Row],[Order Date]],"mmm")</f>
        <v>Jul</v>
      </c>
    </row>
    <row r="1322" spans="1:24" ht="15.6">
      <c r="A1322" s="6">
        <v>3940</v>
      </c>
      <c r="B1322" s="7">
        <v>46213</v>
      </c>
      <c r="C1322" s="8">
        <f>YEAR(SalesDataTable[[#This Row],[Order Date]])</f>
        <v>2026</v>
      </c>
      <c r="D1322" s="9" t="str">
        <f>"Q" &amp;ROUNDUP(MONTH(SalesDataTable[[#This Row],[Order Date]]),0)</f>
        <v>Q7</v>
      </c>
      <c r="E1322" s="9">
        <f>MONTH(SalesDataTable[[#This Row],[Order Date]])</f>
        <v>7</v>
      </c>
      <c r="F1322" s="8" t="str">
        <f>TEXT(SalesDataTable[[#This Row],[Order Date]],"mmm")</f>
        <v>Jul</v>
      </c>
      <c r="G1322" s="8" t="s">
        <v>11</v>
      </c>
      <c r="H1322" s="8" t="s">
        <v>52</v>
      </c>
      <c r="I1322" s="8" t="s">
        <v>19</v>
      </c>
      <c r="J1322" s="8" t="s">
        <v>3</v>
      </c>
      <c r="K1322" s="8" t="s">
        <v>9</v>
      </c>
      <c r="L1322" s="8" t="s">
        <v>17</v>
      </c>
      <c r="M1322" s="3">
        <v>3</v>
      </c>
      <c r="N1322" s="10">
        <v>143.59</v>
      </c>
      <c r="O1322" s="11">
        <v>0</v>
      </c>
      <c r="P1322" s="10">
        <v>78.91</v>
      </c>
      <c r="Q1322" s="10">
        <f t="shared" si="80"/>
        <v>430.77</v>
      </c>
      <c r="R1322" s="10">
        <f t="shared" si="81"/>
        <v>236.73</v>
      </c>
      <c r="S1322" s="10">
        <f t="shared" si="82"/>
        <v>194.04</v>
      </c>
      <c r="T1322" s="2">
        <f t="shared" si="83"/>
        <v>0.45044919562643637</v>
      </c>
      <c r="U1322" s="3">
        <f>YEAR(SalesDataTable[[#This Row],[Order Date]])</f>
        <v>2026</v>
      </c>
      <c r="V1322" s="2" t="str">
        <f>"Q"&amp;ROUNDUP(MONTH(SalesDataTable[[#This Row],[Order Date]])/3,0)</f>
        <v>Q3</v>
      </c>
      <c r="W1322" s="3">
        <f>MONTH(SalesDataTable[[#This Row],[Order Date]])</f>
        <v>7</v>
      </c>
      <c r="X1322" s="2" t="str">
        <f>TEXT(SalesDataTable[[#This Row],[Order Date]],"mmm")</f>
        <v>Jul</v>
      </c>
    </row>
    <row r="1323" spans="1:24" ht="15.6">
      <c r="A1323" s="6">
        <v>4760</v>
      </c>
      <c r="B1323" s="7">
        <v>46213</v>
      </c>
      <c r="C1323" s="8">
        <f>YEAR(SalesDataTable[[#This Row],[Order Date]])</f>
        <v>2026</v>
      </c>
      <c r="D1323" s="9" t="str">
        <f>"Q" &amp;ROUNDUP(MONTH(SalesDataTable[[#This Row],[Order Date]]),0)</f>
        <v>Q7</v>
      </c>
      <c r="E1323" s="9">
        <f>MONTH(SalesDataTable[[#This Row],[Order Date]])</f>
        <v>7</v>
      </c>
      <c r="F1323" s="8" t="str">
        <f>TEXT(SalesDataTable[[#This Row],[Order Date]],"mmm")</f>
        <v>Jul</v>
      </c>
      <c r="G1323" s="8" t="s">
        <v>20</v>
      </c>
      <c r="H1323" s="8" t="s">
        <v>47</v>
      </c>
      <c r="I1323" s="8" t="s">
        <v>2</v>
      </c>
      <c r="J1323" s="8" t="s">
        <v>16</v>
      </c>
      <c r="K1323" s="8" t="s">
        <v>9</v>
      </c>
      <c r="L1323" s="8" t="s">
        <v>37</v>
      </c>
      <c r="M1323" s="3">
        <v>2</v>
      </c>
      <c r="N1323" s="10">
        <v>157.66</v>
      </c>
      <c r="O1323" s="11">
        <v>0</v>
      </c>
      <c r="P1323" s="10">
        <v>78.760000000000005</v>
      </c>
      <c r="Q1323" s="10">
        <f t="shared" si="80"/>
        <v>315.32</v>
      </c>
      <c r="R1323" s="10">
        <f t="shared" si="81"/>
        <v>157.52000000000001</v>
      </c>
      <c r="S1323" s="10">
        <f t="shared" si="82"/>
        <v>157.79999999999998</v>
      </c>
      <c r="T1323" s="2">
        <f t="shared" si="83"/>
        <v>0.50044399340352652</v>
      </c>
      <c r="U1323" s="3">
        <f>YEAR(SalesDataTable[[#This Row],[Order Date]])</f>
        <v>2026</v>
      </c>
      <c r="V1323" s="2" t="str">
        <f>"Q"&amp;ROUNDUP(MONTH(SalesDataTable[[#This Row],[Order Date]])/3,0)</f>
        <v>Q3</v>
      </c>
      <c r="W1323" s="3">
        <f>MONTH(SalesDataTable[[#This Row],[Order Date]])</f>
        <v>7</v>
      </c>
      <c r="X1323" s="2" t="str">
        <f>TEXT(SalesDataTable[[#This Row],[Order Date]],"mmm")</f>
        <v>Jul</v>
      </c>
    </row>
    <row r="1324" spans="1:24" ht="15.6">
      <c r="A1324" s="6">
        <v>4768</v>
      </c>
      <c r="B1324" s="7">
        <v>46213</v>
      </c>
      <c r="C1324" s="8">
        <f>YEAR(SalesDataTable[[#This Row],[Order Date]])</f>
        <v>2026</v>
      </c>
      <c r="D1324" s="9" t="str">
        <f>"Q" &amp;ROUNDUP(MONTH(SalesDataTable[[#This Row],[Order Date]]),0)</f>
        <v>Q7</v>
      </c>
      <c r="E1324" s="9">
        <f>MONTH(SalesDataTable[[#This Row],[Order Date]])</f>
        <v>7</v>
      </c>
      <c r="F1324" s="8" t="str">
        <f>TEXT(SalesDataTable[[#This Row],[Order Date]],"mmm")</f>
        <v>Jul</v>
      </c>
      <c r="G1324" s="8" t="s">
        <v>6</v>
      </c>
      <c r="H1324" s="8" t="s">
        <v>7</v>
      </c>
      <c r="I1324" s="8" t="s">
        <v>2</v>
      </c>
      <c r="J1324" s="8" t="s">
        <v>16</v>
      </c>
      <c r="K1324" s="8" t="s">
        <v>4</v>
      </c>
      <c r="L1324" s="8" t="s">
        <v>30</v>
      </c>
      <c r="M1324" s="3">
        <v>1</v>
      </c>
      <c r="N1324" s="10">
        <v>101.58</v>
      </c>
      <c r="O1324" s="11">
        <v>0</v>
      </c>
      <c r="P1324" s="10">
        <v>49.83</v>
      </c>
      <c r="Q1324" s="10">
        <f t="shared" si="80"/>
        <v>101.58</v>
      </c>
      <c r="R1324" s="10">
        <f t="shared" si="81"/>
        <v>49.83</v>
      </c>
      <c r="S1324" s="10">
        <f t="shared" si="82"/>
        <v>51.75</v>
      </c>
      <c r="T1324" s="2">
        <f t="shared" si="83"/>
        <v>0.50945067926757237</v>
      </c>
      <c r="U1324" s="3">
        <f>YEAR(SalesDataTable[[#This Row],[Order Date]])</f>
        <v>2026</v>
      </c>
      <c r="V1324" s="2" t="str">
        <f>"Q"&amp;ROUNDUP(MONTH(SalesDataTable[[#This Row],[Order Date]])/3,0)</f>
        <v>Q3</v>
      </c>
      <c r="W1324" s="3">
        <f>MONTH(SalesDataTable[[#This Row],[Order Date]])</f>
        <v>7</v>
      </c>
      <c r="X1324" s="2" t="str">
        <f>TEXT(SalesDataTable[[#This Row],[Order Date]],"mmm")</f>
        <v>Jul</v>
      </c>
    </row>
    <row r="1325" spans="1:24" ht="15.6">
      <c r="A1325" s="6">
        <v>5025</v>
      </c>
      <c r="B1325" s="7">
        <v>46213</v>
      </c>
      <c r="C1325" s="8">
        <f>YEAR(SalesDataTable[[#This Row],[Order Date]])</f>
        <v>2026</v>
      </c>
      <c r="D1325" s="9" t="str">
        <f>"Q" &amp;ROUNDUP(MONTH(SalesDataTable[[#This Row],[Order Date]]),0)</f>
        <v>Q7</v>
      </c>
      <c r="E1325" s="9">
        <f>MONTH(SalesDataTable[[#This Row],[Order Date]])</f>
        <v>7</v>
      </c>
      <c r="F1325" s="8" t="str">
        <f>TEXT(SalesDataTable[[#This Row],[Order Date]],"mmm")</f>
        <v>Jul</v>
      </c>
      <c r="G1325" s="8" t="s">
        <v>11</v>
      </c>
      <c r="H1325" s="8" t="s">
        <v>18</v>
      </c>
      <c r="I1325" s="8" t="s">
        <v>2</v>
      </c>
      <c r="J1325" s="8" t="s">
        <v>3</v>
      </c>
      <c r="K1325" s="8" t="s">
        <v>14</v>
      </c>
      <c r="L1325" s="8" t="s">
        <v>48</v>
      </c>
      <c r="M1325" s="3">
        <v>4</v>
      </c>
      <c r="N1325" s="10">
        <v>166.71</v>
      </c>
      <c r="O1325" s="11">
        <v>0</v>
      </c>
      <c r="P1325" s="10">
        <v>86.55</v>
      </c>
      <c r="Q1325" s="10">
        <f t="shared" si="80"/>
        <v>666.84</v>
      </c>
      <c r="R1325" s="10">
        <f t="shared" si="81"/>
        <v>346.2</v>
      </c>
      <c r="S1325" s="10">
        <f t="shared" si="82"/>
        <v>320.64000000000004</v>
      </c>
      <c r="T1325" s="2">
        <f t="shared" si="83"/>
        <v>0.48083498290444487</v>
      </c>
      <c r="U1325" s="3">
        <f>YEAR(SalesDataTable[[#This Row],[Order Date]])</f>
        <v>2026</v>
      </c>
      <c r="V1325" s="2" t="str">
        <f>"Q"&amp;ROUNDUP(MONTH(SalesDataTable[[#This Row],[Order Date]])/3,0)</f>
        <v>Q3</v>
      </c>
      <c r="W1325" s="3">
        <f>MONTH(SalesDataTable[[#This Row],[Order Date]])</f>
        <v>7</v>
      </c>
      <c r="X1325" s="2" t="str">
        <f>TEXT(SalesDataTable[[#This Row],[Order Date]],"mmm")</f>
        <v>Jul</v>
      </c>
    </row>
    <row r="1326" spans="1:24" ht="15.6">
      <c r="A1326" s="6">
        <v>165</v>
      </c>
      <c r="B1326" s="7">
        <v>46214</v>
      </c>
      <c r="C1326" s="8">
        <f>YEAR(SalesDataTable[[#This Row],[Order Date]])</f>
        <v>2026</v>
      </c>
      <c r="D1326" s="9" t="str">
        <f>"Q" &amp;ROUNDUP(MONTH(SalesDataTable[[#This Row],[Order Date]]),0)</f>
        <v>Q7</v>
      </c>
      <c r="E1326" s="9">
        <f>MONTH(SalesDataTable[[#This Row],[Order Date]])</f>
        <v>7</v>
      </c>
      <c r="F1326" s="8" t="str">
        <f>TEXT(SalesDataTable[[#This Row],[Order Date]],"mmm")</f>
        <v>Jul</v>
      </c>
      <c r="G1326" s="8" t="s">
        <v>6</v>
      </c>
      <c r="H1326" s="8" t="s">
        <v>43</v>
      </c>
      <c r="I1326" s="8" t="s">
        <v>19</v>
      </c>
      <c r="J1326" s="8" t="s">
        <v>13</v>
      </c>
      <c r="K1326" s="8" t="s">
        <v>4</v>
      </c>
      <c r="L1326" s="8" t="s">
        <v>5</v>
      </c>
      <c r="M1326" s="3">
        <v>2</v>
      </c>
      <c r="N1326" s="10">
        <v>83.33</v>
      </c>
      <c r="O1326" s="11">
        <v>0</v>
      </c>
      <c r="P1326" s="10">
        <v>42.11</v>
      </c>
      <c r="Q1326" s="10">
        <f t="shared" si="80"/>
        <v>166.66</v>
      </c>
      <c r="R1326" s="10">
        <f t="shared" si="81"/>
        <v>84.22</v>
      </c>
      <c r="S1326" s="10">
        <f t="shared" si="82"/>
        <v>82.44</v>
      </c>
      <c r="T1326" s="2">
        <f t="shared" si="83"/>
        <v>0.49465978639145564</v>
      </c>
      <c r="U1326" s="3">
        <f>YEAR(SalesDataTable[[#This Row],[Order Date]])</f>
        <v>2026</v>
      </c>
      <c r="V1326" s="2" t="str">
        <f>"Q"&amp;ROUNDUP(MONTH(SalesDataTable[[#This Row],[Order Date]])/3,0)</f>
        <v>Q3</v>
      </c>
      <c r="W1326" s="3">
        <f>MONTH(SalesDataTable[[#This Row],[Order Date]])</f>
        <v>7</v>
      </c>
      <c r="X1326" s="2" t="str">
        <f>TEXT(SalesDataTable[[#This Row],[Order Date]],"mmm")</f>
        <v>Jul</v>
      </c>
    </row>
    <row r="1327" spans="1:24" ht="15.6">
      <c r="A1327" s="6">
        <v>198</v>
      </c>
      <c r="B1327" s="7">
        <v>46214</v>
      </c>
      <c r="C1327" s="8">
        <f>YEAR(SalesDataTable[[#This Row],[Order Date]])</f>
        <v>2026</v>
      </c>
      <c r="D1327" s="9" t="str">
        <f>"Q" &amp;ROUNDUP(MONTH(SalesDataTable[[#This Row],[Order Date]]),0)</f>
        <v>Q7</v>
      </c>
      <c r="E1327" s="9">
        <f>MONTH(SalesDataTable[[#This Row],[Order Date]])</f>
        <v>7</v>
      </c>
      <c r="F1327" s="8" t="str">
        <f>TEXT(SalesDataTable[[#This Row],[Order Date]],"mmm")</f>
        <v>Jul</v>
      </c>
      <c r="G1327" s="8" t="s">
        <v>0</v>
      </c>
      <c r="H1327" s="8" t="s">
        <v>50</v>
      </c>
      <c r="I1327" s="8" t="s">
        <v>2</v>
      </c>
      <c r="J1327" s="8" t="s">
        <v>13</v>
      </c>
      <c r="K1327" s="8" t="s">
        <v>9</v>
      </c>
      <c r="L1327" s="8" t="s">
        <v>46</v>
      </c>
      <c r="M1327" s="3">
        <v>2</v>
      </c>
      <c r="N1327" s="10">
        <v>71.77</v>
      </c>
      <c r="O1327" s="11">
        <v>0.05</v>
      </c>
      <c r="P1327" s="10">
        <v>32.9</v>
      </c>
      <c r="Q1327" s="10">
        <f t="shared" si="80"/>
        <v>136.363</v>
      </c>
      <c r="R1327" s="10">
        <f t="shared" si="81"/>
        <v>65.8</v>
      </c>
      <c r="S1327" s="10">
        <f t="shared" si="82"/>
        <v>70.563000000000002</v>
      </c>
      <c r="T1327" s="2">
        <f t="shared" si="83"/>
        <v>0.5174644148339359</v>
      </c>
      <c r="U1327" s="3">
        <f>YEAR(SalesDataTable[[#This Row],[Order Date]])</f>
        <v>2026</v>
      </c>
      <c r="V1327" s="2" t="str">
        <f>"Q"&amp;ROUNDUP(MONTH(SalesDataTable[[#This Row],[Order Date]])/3,0)</f>
        <v>Q3</v>
      </c>
      <c r="W1327" s="3">
        <f>MONTH(SalesDataTable[[#This Row],[Order Date]])</f>
        <v>7</v>
      </c>
      <c r="X1327" s="2" t="str">
        <f>TEXT(SalesDataTable[[#This Row],[Order Date]],"mmm")</f>
        <v>Jul</v>
      </c>
    </row>
    <row r="1328" spans="1:24" ht="15.6">
      <c r="A1328" s="6">
        <v>1480</v>
      </c>
      <c r="B1328" s="7">
        <v>46214</v>
      </c>
      <c r="C1328" s="8">
        <f>YEAR(SalesDataTable[[#This Row],[Order Date]])</f>
        <v>2026</v>
      </c>
      <c r="D1328" s="9" t="str">
        <f>"Q" &amp;ROUNDUP(MONTH(SalesDataTable[[#This Row],[Order Date]]),0)</f>
        <v>Q7</v>
      </c>
      <c r="E1328" s="9">
        <f>MONTH(SalesDataTable[[#This Row],[Order Date]])</f>
        <v>7</v>
      </c>
      <c r="F1328" s="8" t="str">
        <f>TEXT(SalesDataTable[[#This Row],[Order Date]],"mmm")</f>
        <v>Jul</v>
      </c>
      <c r="G1328" s="8" t="s">
        <v>0</v>
      </c>
      <c r="H1328" s="8" t="s">
        <v>50</v>
      </c>
      <c r="I1328" s="8" t="s">
        <v>2</v>
      </c>
      <c r="J1328" s="8" t="s">
        <v>13</v>
      </c>
      <c r="K1328" s="8" t="s">
        <v>14</v>
      </c>
      <c r="L1328" s="8" t="s">
        <v>48</v>
      </c>
      <c r="M1328" s="3">
        <v>3</v>
      </c>
      <c r="N1328" s="10">
        <v>164.5</v>
      </c>
      <c r="O1328" s="11">
        <v>0</v>
      </c>
      <c r="P1328" s="10">
        <v>87.06</v>
      </c>
      <c r="Q1328" s="10">
        <f t="shared" si="80"/>
        <v>493.5</v>
      </c>
      <c r="R1328" s="10">
        <f t="shared" si="81"/>
        <v>261.18</v>
      </c>
      <c r="S1328" s="10">
        <f t="shared" si="82"/>
        <v>232.32</v>
      </c>
      <c r="T1328" s="2">
        <f t="shared" si="83"/>
        <v>0.47075987841945288</v>
      </c>
      <c r="U1328" s="3">
        <f>YEAR(SalesDataTable[[#This Row],[Order Date]])</f>
        <v>2026</v>
      </c>
      <c r="V1328" s="2" t="str">
        <f>"Q"&amp;ROUNDUP(MONTH(SalesDataTable[[#This Row],[Order Date]])/3,0)</f>
        <v>Q3</v>
      </c>
      <c r="W1328" s="3">
        <f>MONTH(SalesDataTable[[#This Row],[Order Date]])</f>
        <v>7</v>
      </c>
      <c r="X1328" s="2" t="str">
        <f>TEXT(SalesDataTable[[#This Row],[Order Date]],"mmm")</f>
        <v>Jul</v>
      </c>
    </row>
    <row r="1329" spans="1:24" ht="15.6">
      <c r="A1329" s="6">
        <v>1990</v>
      </c>
      <c r="B1329" s="7">
        <v>46214</v>
      </c>
      <c r="C1329" s="8">
        <f>YEAR(SalesDataTable[[#This Row],[Order Date]])</f>
        <v>2026</v>
      </c>
      <c r="D1329" s="9" t="str">
        <f>"Q" &amp;ROUNDUP(MONTH(SalesDataTable[[#This Row],[Order Date]]),0)</f>
        <v>Q7</v>
      </c>
      <c r="E1329" s="9">
        <f>MONTH(SalesDataTable[[#This Row],[Order Date]])</f>
        <v>7</v>
      </c>
      <c r="F1329" s="8" t="str">
        <f>TEXT(SalesDataTable[[#This Row],[Order Date]],"mmm")</f>
        <v>Jul</v>
      </c>
      <c r="G1329" s="8" t="s">
        <v>0</v>
      </c>
      <c r="H1329" s="8" t="s">
        <v>50</v>
      </c>
      <c r="I1329" s="8" t="s">
        <v>2</v>
      </c>
      <c r="J1329" s="8" t="s">
        <v>3</v>
      </c>
      <c r="K1329" s="8" t="s">
        <v>23</v>
      </c>
      <c r="L1329" s="8" t="s">
        <v>40</v>
      </c>
      <c r="M1329" s="3">
        <v>3</v>
      </c>
      <c r="N1329" s="10">
        <v>82.28</v>
      </c>
      <c r="O1329" s="11">
        <v>0.1</v>
      </c>
      <c r="P1329" s="10">
        <v>39.51</v>
      </c>
      <c r="Q1329" s="10">
        <f t="shared" si="80"/>
        <v>222.15600000000001</v>
      </c>
      <c r="R1329" s="10">
        <f t="shared" si="81"/>
        <v>118.53</v>
      </c>
      <c r="S1329" s="10">
        <f t="shared" si="82"/>
        <v>103.626</v>
      </c>
      <c r="T1329" s="2">
        <f t="shared" si="83"/>
        <v>0.46645600388915898</v>
      </c>
      <c r="U1329" s="3">
        <f>YEAR(SalesDataTable[[#This Row],[Order Date]])</f>
        <v>2026</v>
      </c>
      <c r="V1329" s="2" t="str">
        <f>"Q"&amp;ROUNDUP(MONTH(SalesDataTable[[#This Row],[Order Date]])/3,0)</f>
        <v>Q3</v>
      </c>
      <c r="W1329" s="3">
        <f>MONTH(SalesDataTable[[#This Row],[Order Date]])</f>
        <v>7</v>
      </c>
      <c r="X1329" s="2" t="str">
        <f>TEXT(SalesDataTable[[#This Row],[Order Date]],"mmm")</f>
        <v>Jul</v>
      </c>
    </row>
    <row r="1330" spans="1:24" ht="15.6">
      <c r="A1330" s="6">
        <v>2298</v>
      </c>
      <c r="B1330" s="7">
        <v>46214</v>
      </c>
      <c r="C1330" s="8">
        <f>YEAR(SalesDataTable[[#This Row],[Order Date]])</f>
        <v>2026</v>
      </c>
      <c r="D1330" s="9" t="str">
        <f>"Q" &amp;ROUNDUP(MONTH(SalesDataTable[[#This Row],[Order Date]]),0)</f>
        <v>Q7</v>
      </c>
      <c r="E1330" s="9">
        <f>MONTH(SalesDataTable[[#This Row],[Order Date]])</f>
        <v>7</v>
      </c>
      <c r="F1330" s="8" t="str">
        <f>TEXT(SalesDataTable[[#This Row],[Order Date]],"mmm")</f>
        <v>Jul</v>
      </c>
      <c r="G1330" s="8" t="s">
        <v>11</v>
      </c>
      <c r="H1330" s="8" t="s">
        <v>12</v>
      </c>
      <c r="I1330" s="8" t="s">
        <v>19</v>
      </c>
      <c r="J1330" s="8" t="s">
        <v>13</v>
      </c>
      <c r="K1330" s="8" t="s">
        <v>4</v>
      </c>
      <c r="L1330" s="8" t="s">
        <v>30</v>
      </c>
      <c r="M1330" s="3">
        <v>2</v>
      </c>
      <c r="N1330" s="10">
        <v>103.17</v>
      </c>
      <c r="O1330" s="11">
        <v>0</v>
      </c>
      <c r="P1330" s="10">
        <v>50.49</v>
      </c>
      <c r="Q1330" s="10">
        <f t="shared" si="80"/>
        <v>206.34</v>
      </c>
      <c r="R1330" s="10">
        <f t="shared" si="81"/>
        <v>100.98</v>
      </c>
      <c r="S1330" s="10">
        <f t="shared" si="82"/>
        <v>105.36</v>
      </c>
      <c r="T1330" s="2">
        <f t="shared" si="83"/>
        <v>0.51061355045071244</v>
      </c>
      <c r="U1330" s="3">
        <f>YEAR(SalesDataTable[[#This Row],[Order Date]])</f>
        <v>2026</v>
      </c>
      <c r="V1330" s="2" t="str">
        <f>"Q"&amp;ROUNDUP(MONTH(SalesDataTable[[#This Row],[Order Date]])/3,0)</f>
        <v>Q3</v>
      </c>
      <c r="W1330" s="3">
        <f>MONTH(SalesDataTable[[#This Row],[Order Date]])</f>
        <v>7</v>
      </c>
      <c r="X1330" s="2" t="str">
        <f>TEXT(SalesDataTable[[#This Row],[Order Date]],"mmm")</f>
        <v>Jul</v>
      </c>
    </row>
    <row r="1331" spans="1:24" ht="15.6">
      <c r="A1331" s="6">
        <v>2886</v>
      </c>
      <c r="B1331" s="7">
        <v>46214</v>
      </c>
      <c r="C1331" s="8">
        <f>YEAR(SalesDataTable[[#This Row],[Order Date]])</f>
        <v>2026</v>
      </c>
      <c r="D1331" s="9" t="str">
        <f>"Q" &amp;ROUNDUP(MONTH(SalesDataTable[[#This Row],[Order Date]]),0)</f>
        <v>Q7</v>
      </c>
      <c r="E1331" s="9">
        <f>MONTH(SalesDataTable[[#This Row],[Order Date]])</f>
        <v>7</v>
      </c>
      <c r="F1331" s="8" t="str">
        <f>TEXT(SalesDataTable[[#This Row],[Order Date]],"mmm")</f>
        <v>Jul</v>
      </c>
      <c r="G1331" s="8" t="s">
        <v>0</v>
      </c>
      <c r="H1331" s="8" t="s">
        <v>50</v>
      </c>
      <c r="I1331" s="8" t="s">
        <v>2</v>
      </c>
      <c r="J1331" s="8" t="s">
        <v>13</v>
      </c>
      <c r="K1331" s="8" t="s">
        <v>4</v>
      </c>
      <c r="L1331" s="8" t="s">
        <v>22</v>
      </c>
      <c r="M1331" s="3">
        <v>1</v>
      </c>
      <c r="N1331" s="10">
        <v>50.33</v>
      </c>
      <c r="O1331" s="11">
        <v>0.05</v>
      </c>
      <c r="P1331" s="10">
        <v>22.06</v>
      </c>
      <c r="Q1331" s="10">
        <f t="shared" si="80"/>
        <v>47.813499999999998</v>
      </c>
      <c r="R1331" s="10">
        <f t="shared" si="81"/>
        <v>22.06</v>
      </c>
      <c r="S1331" s="10">
        <f t="shared" si="82"/>
        <v>25.753499999999999</v>
      </c>
      <c r="T1331" s="2">
        <f t="shared" si="83"/>
        <v>0.53862402877848303</v>
      </c>
      <c r="U1331" s="3">
        <f>YEAR(SalesDataTable[[#This Row],[Order Date]])</f>
        <v>2026</v>
      </c>
      <c r="V1331" s="2" t="str">
        <f>"Q"&amp;ROUNDUP(MONTH(SalesDataTable[[#This Row],[Order Date]])/3,0)</f>
        <v>Q3</v>
      </c>
      <c r="W1331" s="3">
        <f>MONTH(SalesDataTable[[#This Row],[Order Date]])</f>
        <v>7</v>
      </c>
      <c r="X1331" s="2" t="str">
        <f>TEXT(SalesDataTable[[#This Row],[Order Date]],"mmm")</f>
        <v>Jul</v>
      </c>
    </row>
    <row r="1332" spans="1:24" ht="15.6">
      <c r="A1332" s="6">
        <v>2893</v>
      </c>
      <c r="B1332" s="7">
        <v>46214</v>
      </c>
      <c r="C1332" s="8">
        <f>YEAR(SalesDataTable[[#This Row],[Order Date]])</f>
        <v>2026</v>
      </c>
      <c r="D1332" s="9" t="str">
        <f>"Q" &amp;ROUNDUP(MONTH(SalesDataTable[[#This Row],[Order Date]]),0)</f>
        <v>Q7</v>
      </c>
      <c r="E1332" s="9">
        <f>MONTH(SalesDataTable[[#This Row],[Order Date]])</f>
        <v>7</v>
      </c>
      <c r="F1332" s="8" t="str">
        <f>TEXT(SalesDataTable[[#This Row],[Order Date]],"mmm")</f>
        <v>Jul</v>
      </c>
      <c r="G1332" s="8" t="s">
        <v>6</v>
      </c>
      <c r="H1332" s="8" t="s">
        <v>41</v>
      </c>
      <c r="I1332" s="8" t="s">
        <v>8</v>
      </c>
      <c r="J1332" s="8" t="s">
        <v>16</v>
      </c>
      <c r="K1332" s="8" t="s">
        <v>9</v>
      </c>
      <c r="L1332" s="8" t="s">
        <v>17</v>
      </c>
      <c r="M1332" s="3">
        <v>6</v>
      </c>
      <c r="N1332" s="10">
        <v>142.78</v>
      </c>
      <c r="O1332" s="11">
        <v>0.15</v>
      </c>
      <c r="P1332" s="10">
        <v>80.38</v>
      </c>
      <c r="Q1332" s="10">
        <f t="shared" si="80"/>
        <v>728.178</v>
      </c>
      <c r="R1332" s="10">
        <f t="shared" si="81"/>
        <v>482.28</v>
      </c>
      <c r="S1332" s="10">
        <f t="shared" si="82"/>
        <v>245.89800000000002</v>
      </c>
      <c r="T1332" s="2">
        <f t="shared" si="83"/>
        <v>0.33768941110552642</v>
      </c>
      <c r="U1332" s="3">
        <f>YEAR(SalesDataTable[[#This Row],[Order Date]])</f>
        <v>2026</v>
      </c>
      <c r="V1332" s="2" t="str">
        <f>"Q"&amp;ROUNDUP(MONTH(SalesDataTable[[#This Row],[Order Date]])/3,0)</f>
        <v>Q3</v>
      </c>
      <c r="W1332" s="3">
        <f>MONTH(SalesDataTable[[#This Row],[Order Date]])</f>
        <v>7</v>
      </c>
      <c r="X1332" s="2" t="str">
        <f>TEXT(SalesDataTable[[#This Row],[Order Date]],"mmm")</f>
        <v>Jul</v>
      </c>
    </row>
    <row r="1333" spans="1:24" ht="15.6">
      <c r="A1333" s="6">
        <v>2939</v>
      </c>
      <c r="B1333" s="7">
        <v>46214</v>
      </c>
      <c r="C1333" s="8">
        <f>YEAR(SalesDataTable[[#This Row],[Order Date]])</f>
        <v>2026</v>
      </c>
      <c r="D1333" s="9" t="str">
        <f>"Q" &amp;ROUNDUP(MONTH(SalesDataTable[[#This Row],[Order Date]]),0)</f>
        <v>Q7</v>
      </c>
      <c r="E1333" s="9">
        <f>MONTH(SalesDataTable[[#This Row],[Order Date]])</f>
        <v>7</v>
      </c>
      <c r="F1333" s="8" t="str">
        <f>TEXT(SalesDataTable[[#This Row],[Order Date]],"mmm")</f>
        <v>Jul</v>
      </c>
      <c r="G1333" s="8" t="s">
        <v>6</v>
      </c>
      <c r="H1333" s="8" t="s">
        <v>27</v>
      </c>
      <c r="I1333" s="8" t="s">
        <v>2</v>
      </c>
      <c r="J1333" s="8" t="s">
        <v>13</v>
      </c>
      <c r="K1333" s="8" t="s">
        <v>23</v>
      </c>
      <c r="L1333" s="8" t="s">
        <v>29</v>
      </c>
      <c r="M1333" s="3">
        <v>1</v>
      </c>
      <c r="N1333" s="10">
        <v>195.38</v>
      </c>
      <c r="O1333" s="11">
        <v>0.05</v>
      </c>
      <c r="P1333" s="10">
        <v>101.67</v>
      </c>
      <c r="Q1333" s="10">
        <f t="shared" si="80"/>
        <v>185.61099999999999</v>
      </c>
      <c r="R1333" s="10">
        <f t="shared" si="81"/>
        <v>101.67</v>
      </c>
      <c r="S1333" s="10">
        <f t="shared" si="82"/>
        <v>83.940999999999988</v>
      </c>
      <c r="T1333" s="2">
        <f t="shared" si="83"/>
        <v>0.45224151585843508</v>
      </c>
      <c r="U1333" s="3">
        <f>YEAR(SalesDataTable[[#This Row],[Order Date]])</f>
        <v>2026</v>
      </c>
      <c r="V1333" s="2" t="str">
        <f>"Q"&amp;ROUNDUP(MONTH(SalesDataTable[[#This Row],[Order Date]])/3,0)</f>
        <v>Q3</v>
      </c>
      <c r="W1333" s="3">
        <f>MONTH(SalesDataTable[[#This Row],[Order Date]])</f>
        <v>7</v>
      </c>
      <c r="X1333" s="2" t="str">
        <f>TEXT(SalesDataTable[[#This Row],[Order Date]],"mmm")</f>
        <v>Jul</v>
      </c>
    </row>
    <row r="1334" spans="1:24" ht="15.6">
      <c r="A1334" s="6">
        <v>3249</v>
      </c>
      <c r="B1334" s="7">
        <v>46214</v>
      </c>
      <c r="C1334" s="8">
        <f>YEAR(SalesDataTable[[#This Row],[Order Date]])</f>
        <v>2026</v>
      </c>
      <c r="D1334" s="9" t="str">
        <f>"Q" &amp;ROUNDUP(MONTH(SalesDataTable[[#This Row],[Order Date]]),0)</f>
        <v>Q7</v>
      </c>
      <c r="E1334" s="9">
        <f>MONTH(SalesDataTable[[#This Row],[Order Date]])</f>
        <v>7</v>
      </c>
      <c r="F1334" s="8" t="str">
        <f>TEXT(SalesDataTable[[#This Row],[Order Date]],"mmm")</f>
        <v>Jul</v>
      </c>
      <c r="G1334" s="8" t="s">
        <v>20</v>
      </c>
      <c r="H1334" s="8" t="s">
        <v>21</v>
      </c>
      <c r="I1334" s="8" t="s">
        <v>19</v>
      </c>
      <c r="J1334" s="8" t="s">
        <v>3</v>
      </c>
      <c r="K1334" s="8" t="s">
        <v>4</v>
      </c>
      <c r="L1334" s="8" t="s">
        <v>30</v>
      </c>
      <c r="M1334" s="3">
        <v>5</v>
      </c>
      <c r="N1334" s="10">
        <v>104.8</v>
      </c>
      <c r="O1334" s="11">
        <v>0</v>
      </c>
      <c r="P1334" s="10">
        <v>50.94</v>
      </c>
      <c r="Q1334" s="10">
        <f t="shared" si="80"/>
        <v>524</v>
      </c>
      <c r="R1334" s="10">
        <f t="shared" si="81"/>
        <v>254.7</v>
      </c>
      <c r="S1334" s="10">
        <f t="shared" si="82"/>
        <v>269.3</v>
      </c>
      <c r="T1334" s="2">
        <f t="shared" si="83"/>
        <v>0.51393129770992374</v>
      </c>
      <c r="U1334" s="3">
        <f>YEAR(SalesDataTable[[#This Row],[Order Date]])</f>
        <v>2026</v>
      </c>
      <c r="V1334" s="2" t="str">
        <f>"Q"&amp;ROUNDUP(MONTH(SalesDataTable[[#This Row],[Order Date]])/3,0)</f>
        <v>Q3</v>
      </c>
      <c r="W1334" s="3">
        <f>MONTH(SalesDataTable[[#This Row],[Order Date]])</f>
        <v>7</v>
      </c>
      <c r="X1334" s="2" t="str">
        <f>TEXT(SalesDataTable[[#This Row],[Order Date]],"mmm")</f>
        <v>Jul</v>
      </c>
    </row>
    <row r="1335" spans="1:24" ht="15.6">
      <c r="A1335" s="6">
        <v>3832</v>
      </c>
      <c r="B1335" s="7">
        <v>46214</v>
      </c>
      <c r="C1335" s="8">
        <f>YEAR(SalesDataTable[[#This Row],[Order Date]])</f>
        <v>2026</v>
      </c>
      <c r="D1335" s="9" t="str">
        <f>"Q" &amp;ROUNDUP(MONTH(SalesDataTable[[#This Row],[Order Date]]),0)</f>
        <v>Q7</v>
      </c>
      <c r="E1335" s="9">
        <f>MONTH(SalesDataTable[[#This Row],[Order Date]])</f>
        <v>7</v>
      </c>
      <c r="F1335" s="8" t="str">
        <f>TEXT(SalesDataTable[[#This Row],[Order Date]],"mmm")</f>
        <v>Jul</v>
      </c>
      <c r="G1335" s="8" t="s">
        <v>20</v>
      </c>
      <c r="H1335" s="8" t="s">
        <v>31</v>
      </c>
      <c r="I1335" s="8" t="s">
        <v>2</v>
      </c>
      <c r="J1335" s="8" t="s">
        <v>3</v>
      </c>
      <c r="K1335" s="8" t="s">
        <v>23</v>
      </c>
      <c r="L1335" s="8" t="s">
        <v>40</v>
      </c>
      <c r="M1335" s="3">
        <v>3</v>
      </c>
      <c r="N1335" s="10">
        <v>82.26</v>
      </c>
      <c r="O1335" s="11">
        <v>0</v>
      </c>
      <c r="P1335" s="10">
        <v>40.020000000000003</v>
      </c>
      <c r="Q1335" s="10">
        <f t="shared" si="80"/>
        <v>246.78000000000003</v>
      </c>
      <c r="R1335" s="10">
        <f t="shared" si="81"/>
        <v>120.06</v>
      </c>
      <c r="S1335" s="10">
        <f t="shared" si="82"/>
        <v>126.72000000000003</v>
      </c>
      <c r="T1335" s="2">
        <f t="shared" si="83"/>
        <v>0.51349380014587898</v>
      </c>
      <c r="U1335" s="3">
        <f>YEAR(SalesDataTable[[#This Row],[Order Date]])</f>
        <v>2026</v>
      </c>
      <c r="V1335" s="2" t="str">
        <f>"Q"&amp;ROUNDUP(MONTH(SalesDataTable[[#This Row],[Order Date]])/3,0)</f>
        <v>Q3</v>
      </c>
      <c r="W1335" s="3">
        <f>MONTH(SalesDataTable[[#This Row],[Order Date]])</f>
        <v>7</v>
      </c>
      <c r="X1335" s="2" t="str">
        <f>TEXT(SalesDataTable[[#This Row],[Order Date]],"mmm")</f>
        <v>Jul</v>
      </c>
    </row>
    <row r="1336" spans="1:24" ht="15.6">
      <c r="A1336" s="6">
        <v>3868</v>
      </c>
      <c r="B1336" s="7">
        <v>46214</v>
      </c>
      <c r="C1336" s="8">
        <f>YEAR(SalesDataTable[[#This Row],[Order Date]])</f>
        <v>2026</v>
      </c>
      <c r="D1336" s="9" t="str">
        <f>"Q" &amp;ROUNDUP(MONTH(SalesDataTable[[#This Row],[Order Date]]),0)</f>
        <v>Q7</v>
      </c>
      <c r="E1336" s="9">
        <f>MONTH(SalesDataTable[[#This Row],[Order Date]])</f>
        <v>7</v>
      </c>
      <c r="F1336" s="8" t="str">
        <f>TEXT(SalesDataTable[[#This Row],[Order Date]],"mmm")</f>
        <v>Jul</v>
      </c>
      <c r="G1336" s="8" t="s">
        <v>11</v>
      </c>
      <c r="H1336" s="8" t="s">
        <v>39</v>
      </c>
      <c r="I1336" s="8" t="s">
        <v>2</v>
      </c>
      <c r="J1336" s="8" t="s">
        <v>16</v>
      </c>
      <c r="K1336" s="8" t="s">
        <v>9</v>
      </c>
      <c r="L1336" s="8" t="s">
        <v>10</v>
      </c>
      <c r="M1336" s="3">
        <v>1</v>
      </c>
      <c r="N1336" s="10">
        <v>90.79</v>
      </c>
      <c r="O1336" s="11">
        <v>0</v>
      </c>
      <c r="P1336" s="10">
        <v>46.39</v>
      </c>
      <c r="Q1336" s="10">
        <f t="shared" si="80"/>
        <v>90.79</v>
      </c>
      <c r="R1336" s="10">
        <f t="shared" si="81"/>
        <v>46.39</v>
      </c>
      <c r="S1336" s="10">
        <f t="shared" si="82"/>
        <v>44.400000000000006</v>
      </c>
      <c r="T1336" s="2">
        <f t="shared" si="83"/>
        <v>0.4890406432426479</v>
      </c>
      <c r="U1336" s="3">
        <f>YEAR(SalesDataTable[[#This Row],[Order Date]])</f>
        <v>2026</v>
      </c>
      <c r="V1336" s="2" t="str">
        <f>"Q"&amp;ROUNDUP(MONTH(SalesDataTable[[#This Row],[Order Date]])/3,0)</f>
        <v>Q3</v>
      </c>
      <c r="W1336" s="3">
        <f>MONTH(SalesDataTable[[#This Row],[Order Date]])</f>
        <v>7</v>
      </c>
      <c r="X1336" s="2" t="str">
        <f>TEXT(SalesDataTable[[#This Row],[Order Date]],"mmm")</f>
        <v>Jul</v>
      </c>
    </row>
    <row r="1337" spans="1:24" ht="15.6">
      <c r="A1337" s="6">
        <v>4365</v>
      </c>
      <c r="B1337" s="7">
        <v>46214</v>
      </c>
      <c r="C1337" s="8">
        <f>YEAR(SalesDataTable[[#This Row],[Order Date]])</f>
        <v>2026</v>
      </c>
      <c r="D1337" s="9" t="str">
        <f>"Q" &amp;ROUNDUP(MONTH(SalesDataTable[[#This Row],[Order Date]]),0)</f>
        <v>Q7</v>
      </c>
      <c r="E1337" s="9">
        <f>MONTH(SalesDataTable[[#This Row],[Order Date]])</f>
        <v>7</v>
      </c>
      <c r="F1337" s="8" t="str">
        <f>TEXT(SalesDataTable[[#This Row],[Order Date]],"mmm")</f>
        <v>Jul</v>
      </c>
      <c r="G1337" s="8" t="s">
        <v>6</v>
      </c>
      <c r="H1337" s="8" t="s">
        <v>41</v>
      </c>
      <c r="I1337" s="8" t="s">
        <v>2</v>
      </c>
      <c r="J1337" s="8" t="s">
        <v>3</v>
      </c>
      <c r="K1337" s="8" t="s">
        <v>4</v>
      </c>
      <c r="L1337" s="8" t="s">
        <v>26</v>
      </c>
      <c r="M1337" s="3">
        <v>1</v>
      </c>
      <c r="N1337" s="10">
        <v>41.33</v>
      </c>
      <c r="O1337" s="11">
        <v>0</v>
      </c>
      <c r="P1337" s="10">
        <v>17.2</v>
      </c>
      <c r="Q1337" s="10">
        <f t="shared" si="80"/>
        <v>41.33</v>
      </c>
      <c r="R1337" s="10">
        <f t="shared" si="81"/>
        <v>17.2</v>
      </c>
      <c r="S1337" s="10">
        <f t="shared" si="82"/>
        <v>24.13</v>
      </c>
      <c r="T1337" s="2">
        <f t="shared" si="83"/>
        <v>0.58383740624243896</v>
      </c>
      <c r="U1337" s="3">
        <f>YEAR(SalesDataTable[[#This Row],[Order Date]])</f>
        <v>2026</v>
      </c>
      <c r="V1337" s="2" t="str">
        <f>"Q"&amp;ROUNDUP(MONTH(SalesDataTable[[#This Row],[Order Date]])/3,0)</f>
        <v>Q3</v>
      </c>
      <c r="W1337" s="3">
        <f>MONTH(SalesDataTable[[#This Row],[Order Date]])</f>
        <v>7</v>
      </c>
      <c r="X1337" s="2" t="str">
        <f>TEXT(SalesDataTable[[#This Row],[Order Date]],"mmm")</f>
        <v>Jul</v>
      </c>
    </row>
    <row r="1338" spans="1:24" ht="15.6">
      <c r="A1338" s="6">
        <v>314</v>
      </c>
      <c r="B1338" s="7">
        <v>46215</v>
      </c>
      <c r="C1338" s="8">
        <f>YEAR(SalesDataTable[[#This Row],[Order Date]])</f>
        <v>2026</v>
      </c>
      <c r="D1338" s="9" t="str">
        <f>"Q" &amp;ROUNDUP(MONTH(SalesDataTable[[#This Row],[Order Date]]),0)</f>
        <v>Q7</v>
      </c>
      <c r="E1338" s="9">
        <f>MONTH(SalesDataTable[[#This Row],[Order Date]])</f>
        <v>7</v>
      </c>
      <c r="F1338" s="8" t="str">
        <f>TEXT(SalesDataTable[[#This Row],[Order Date]],"mmm")</f>
        <v>Jul</v>
      </c>
      <c r="G1338" s="8" t="s">
        <v>11</v>
      </c>
      <c r="H1338" s="8" t="s">
        <v>12</v>
      </c>
      <c r="I1338" s="8" t="s">
        <v>2</v>
      </c>
      <c r="J1338" s="8" t="s">
        <v>3</v>
      </c>
      <c r="K1338" s="8" t="s">
        <v>34</v>
      </c>
      <c r="L1338" s="8" t="s">
        <v>35</v>
      </c>
      <c r="M1338" s="3">
        <v>2</v>
      </c>
      <c r="N1338" s="10">
        <v>41.09</v>
      </c>
      <c r="O1338" s="11">
        <v>0.05</v>
      </c>
      <c r="P1338" s="10">
        <v>14.54</v>
      </c>
      <c r="Q1338" s="10">
        <f t="shared" si="80"/>
        <v>78.070999999999998</v>
      </c>
      <c r="R1338" s="10">
        <f t="shared" si="81"/>
        <v>29.08</v>
      </c>
      <c r="S1338" s="10">
        <f t="shared" si="82"/>
        <v>48.991</v>
      </c>
      <c r="T1338" s="2">
        <f t="shared" si="83"/>
        <v>0.62751854081541159</v>
      </c>
      <c r="U1338" s="3">
        <f>YEAR(SalesDataTable[[#This Row],[Order Date]])</f>
        <v>2026</v>
      </c>
      <c r="V1338" s="2" t="str">
        <f>"Q"&amp;ROUNDUP(MONTH(SalesDataTable[[#This Row],[Order Date]])/3,0)</f>
        <v>Q3</v>
      </c>
      <c r="W1338" s="3">
        <f>MONTH(SalesDataTable[[#This Row],[Order Date]])</f>
        <v>7</v>
      </c>
      <c r="X1338" s="2" t="str">
        <f>TEXT(SalesDataTable[[#This Row],[Order Date]],"mmm")</f>
        <v>Jul</v>
      </c>
    </row>
    <row r="1339" spans="1:24" ht="15.6">
      <c r="A1339" s="6">
        <v>552</v>
      </c>
      <c r="B1339" s="7">
        <v>46215</v>
      </c>
      <c r="C1339" s="8">
        <f>YEAR(SalesDataTable[[#This Row],[Order Date]])</f>
        <v>2026</v>
      </c>
      <c r="D1339" s="9" t="str">
        <f>"Q" &amp;ROUNDUP(MONTH(SalesDataTable[[#This Row],[Order Date]]),0)</f>
        <v>Q7</v>
      </c>
      <c r="E1339" s="9">
        <f>MONTH(SalesDataTable[[#This Row],[Order Date]])</f>
        <v>7</v>
      </c>
      <c r="F1339" s="8" t="str">
        <f>TEXT(SalesDataTable[[#This Row],[Order Date]],"mmm")</f>
        <v>Jul</v>
      </c>
      <c r="G1339" s="8" t="s">
        <v>6</v>
      </c>
      <c r="H1339" s="8" t="s">
        <v>43</v>
      </c>
      <c r="I1339" s="8" t="s">
        <v>8</v>
      </c>
      <c r="J1339" s="8" t="s">
        <v>16</v>
      </c>
      <c r="K1339" s="8" t="s">
        <v>23</v>
      </c>
      <c r="L1339" s="8" t="s">
        <v>40</v>
      </c>
      <c r="M1339" s="3">
        <v>5</v>
      </c>
      <c r="N1339" s="10">
        <v>82.39</v>
      </c>
      <c r="O1339" s="11">
        <v>0.05</v>
      </c>
      <c r="P1339" s="10">
        <v>39.479999999999997</v>
      </c>
      <c r="Q1339" s="10">
        <f t="shared" si="80"/>
        <v>391.35249999999996</v>
      </c>
      <c r="R1339" s="10">
        <f t="shared" si="81"/>
        <v>197.39999999999998</v>
      </c>
      <c r="S1339" s="10">
        <f t="shared" si="82"/>
        <v>193.95249999999999</v>
      </c>
      <c r="T1339" s="2">
        <f t="shared" si="83"/>
        <v>0.49559540312122702</v>
      </c>
      <c r="U1339" s="3">
        <f>YEAR(SalesDataTable[[#This Row],[Order Date]])</f>
        <v>2026</v>
      </c>
      <c r="V1339" s="2" t="str">
        <f>"Q"&amp;ROUNDUP(MONTH(SalesDataTable[[#This Row],[Order Date]])/3,0)</f>
        <v>Q3</v>
      </c>
      <c r="W1339" s="3">
        <f>MONTH(SalesDataTable[[#This Row],[Order Date]])</f>
        <v>7</v>
      </c>
      <c r="X1339" s="2" t="str">
        <f>TEXT(SalesDataTable[[#This Row],[Order Date]],"mmm")</f>
        <v>Jul</v>
      </c>
    </row>
    <row r="1340" spans="1:24" ht="15.6">
      <c r="A1340" s="6">
        <v>1317</v>
      </c>
      <c r="B1340" s="7">
        <v>46215</v>
      </c>
      <c r="C1340" s="8">
        <f>YEAR(SalesDataTable[[#This Row],[Order Date]])</f>
        <v>2026</v>
      </c>
      <c r="D1340" s="9" t="str">
        <f>"Q" &amp;ROUNDUP(MONTH(SalesDataTable[[#This Row],[Order Date]]),0)</f>
        <v>Q7</v>
      </c>
      <c r="E1340" s="9">
        <f>MONTH(SalesDataTable[[#This Row],[Order Date]])</f>
        <v>7</v>
      </c>
      <c r="F1340" s="8" t="str">
        <f>TEXT(SalesDataTable[[#This Row],[Order Date]],"mmm")</f>
        <v>Jul</v>
      </c>
      <c r="G1340" s="8" t="s">
        <v>6</v>
      </c>
      <c r="H1340" s="8" t="s">
        <v>49</v>
      </c>
      <c r="I1340" s="8" t="s">
        <v>2</v>
      </c>
      <c r="J1340" s="8" t="s">
        <v>16</v>
      </c>
      <c r="K1340" s="8" t="s">
        <v>34</v>
      </c>
      <c r="L1340" s="8" t="s">
        <v>42</v>
      </c>
      <c r="M1340" s="3">
        <v>3</v>
      </c>
      <c r="N1340" s="10">
        <v>37</v>
      </c>
      <c r="O1340" s="11">
        <v>0</v>
      </c>
      <c r="P1340" s="10">
        <v>13.69</v>
      </c>
      <c r="Q1340" s="10">
        <f t="shared" si="80"/>
        <v>111</v>
      </c>
      <c r="R1340" s="10">
        <f t="shared" si="81"/>
        <v>41.07</v>
      </c>
      <c r="S1340" s="10">
        <f t="shared" si="82"/>
        <v>69.930000000000007</v>
      </c>
      <c r="T1340" s="2">
        <f t="shared" si="83"/>
        <v>0.63000000000000012</v>
      </c>
      <c r="U1340" s="3">
        <f>YEAR(SalesDataTable[[#This Row],[Order Date]])</f>
        <v>2026</v>
      </c>
      <c r="V1340" s="2" t="str">
        <f>"Q"&amp;ROUNDUP(MONTH(SalesDataTable[[#This Row],[Order Date]])/3,0)</f>
        <v>Q3</v>
      </c>
      <c r="W1340" s="3">
        <f>MONTH(SalesDataTable[[#This Row],[Order Date]])</f>
        <v>7</v>
      </c>
      <c r="X1340" s="2" t="str">
        <f>TEXT(SalesDataTable[[#This Row],[Order Date]],"mmm")</f>
        <v>Jul</v>
      </c>
    </row>
    <row r="1341" spans="1:24" ht="15.6">
      <c r="A1341" s="6">
        <v>1515</v>
      </c>
      <c r="B1341" s="7">
        <v>46215</v>
      </c>
      <c r="C1341" s="8">
        <f>YEAR(SalesDataTable[[#This Row],[Order Date]])</f>
        <v>2026</v>
      </c>
      <c r="D1341" s="9" t="str">
        <f>"Q" &amp;ROUNDUP(MONTH(SalesDataTable[[#This Row],[Order Date]]),0)</f>
        <v>Q7</v>
      </c>
      <c r="E1341" s="9">
        <f>MONTH(SalesDataTable[[#This Row],[Order Date]])</f>
        <v>7</v>
      </c>
      <c r="F1341" s="8" t="str">
        <f>TEXT(SalesDataTable[[#This Row],[Order Date]],"mmm")</f>
        <v>Jul</v>
      </c>
      <c r="G1341" s="8" t="s">
        <v>20</v>
      </c>
      <c r="H1341" s="8" t="s">
        <v>33</v>
      </c>
      <c r="I1341" s="8" t="s">
        <v>19</v>
      </c>
      <c r="J1341" s="8" t="s">
        <v>13</v>
      </c>
      <c r="K1341" s="8" t="s">
        <v>34</v>
      </c>
      <c r="L1341" s="8" t="s">
        <v>35</v>
      </c>
      <c r="M1341" s="3">
        <v>2</v>
      </c>
      <c r="N1341" s="10">
        <v>40.9</v>
      </c>
      <c r="O1341" s="11">
        <v>0</v>
      </c>
      <c r="P1341" s="10">
        <v>14.81</v>
      </c>
      <c r="Q1341" s="10">
        <f t="shared" si="80"/>
        <v>81.8</v>
      </c>
      <c r="R1341" s="10">
        <f t="shared" si="81"/>
        <v>29.62</v>
      </c>
      <c r="S1341" s="10">
        <f t="shared" si="82"/>
        <v>52.179999999999993</v>
      </c>
      <c r="T1341" s="2">
        <f t="shared" si="83"/>
        <v>0.63789731051344734</v>
      </c>
      <c r="U1341" s="3">
        <f>YEAR(SalesDataTable[[#This Row],[Order Date]])</f>
        <v>2026</v>
      </c>
      <c r="V1341" s="2" t="str">
        <f>"Q"&amp;ROUNDUP(MONTH(SalesDataTable[[#This Row],[Order Date]])/3,0)</f>
        <v>Q3</v>
      </c>
      <c r="W1341" s="3">
        <f>MONTH(SalesDataTable[[#This Row],[Order Date]])</f>
        <v>7</v>
      </c>
      <c r="X1341" s="2" t="str">
        <f>TEXT(SalesDataTable[[#This Row],[Order Date]],"mmm")</f>
        <v>Jul</v>
      </c>
    </row>
    <row r="1342" spans="1:24" ht="15.6">
      <c r="A1342" s="6">
        <v>1674</v>
      </c>
      <c r="B1342" s="7">
        <v>46215</v>
      </c>
      <c r="C1342" s="8">
        <f>YEAR(SalesDataTable[[#This Row],[Order Date]])</f>
        <v>2026</v>
      </c>
      <c r="D1342" s="9" t="str">
        <f>"Q" &amp;ROUNDUP(MONTH(SalesDataTable[[#This Row],[Order Date]]),0)</f>
        <v>Q7</v>
      </c>
      <c r="E1342" s="9">
        <f>MONTH(SalesDataTable[[#This Row],[Order Date]])</f>
        <v>7</v>
      </c>
      <c r="F1342" s="8" t="str">
        <f>TEXT(SalesDataTable[[#This Row],[Order Date]],"mmm")</f>
        <v>Jul</v>
      </c>
      <c r="G1342" s="8" t="s">
        <v>0</v>
      </c>
      <c r="H1342" s="8" t="s">
        <v>1</v>
      </c>
      <c r="I1342" s="8" t="s">
        <v>2</v>
      </c>
      <c r="J1342" s="8" t="s">
        <v>13</v>
      </c>
      <c r="K1342" s="8" t="s">
        <v>34</v>
      </c>
      <c r="L1342" s="8" t="s">
        <v>38</v>
      </c>
      <c r="M1342" s="3">
        <v>1</v>
      </c>
      <c r="N1342" s="10">
        <v>123.33</v>
      </c>
      <c r="O1342" s="11">
        <v>0.1</v>
      </c>
      <c r="P1342" s="10">
        <v>70.900000000000006</v>
      </c>
      <c r="Q1342" s="10">
        <f t="shared" si="80"/>
        <v>110.997</v>
      </c>
      <c r="R1342" s="10">
        <f t="shared" si="81"/>
        <v>70.900000000000006</v>
      </c>
      <c r="S1342" s="10">
        <f t="shared" si="82"/>
        <v>40.096999999999994</v>
      </c>
      <c r="T1342" s="2">
        <f t="shared" si="83"/>
        <v>0.36124399758552028</v>
      </c>
      <c r="U1342" s="3">
        <f>YEAR(SalesDataTable[[#This Row],[Order Date]])</f>
        <v>2026</v>
      </c>
      <c r="V1342" s="2" t="str">
        <f>"Q"&amp;ROUNDUP(MONTH(SalesDataTable[[#This Row],[Order Date]])/3,0)</f>
        <v>Q3</v>
      </c>
      <c r="W1342" s="3">
        <f>MONTH(SalesDataTable[[#This Row],[Order Date]])</f>
        <v>7</v>
      </c>
      <c r="X1342" s="2" t="str">
        <f>TEXT(SalesDataTable[[#This Row],[Order Date]],"mmm")</f>
        <v>Jul</v>
      </c>
    </row>
    <row r="1343" spans="1:24" ht="15.6">
      <c r="A1343" s="6">
        <v>2407</v>
      </c>
      <c r="B1343" s="7">
        <v>46215</v>
      </c>
      <c r="C1343" s="8">
        <f>YEAR(SalesDataTable[[#This Row],[Order Date]])</f>
        <v>2026</v>
      </c>
      <c r="D1343" s="9" t="str">
        <f>"Q" &amp;ROUNDUP(MONTH(SalesDataTable[[#This Row],[Order Date]]),0)</f>
        <v>Q7</v>
      </c>
      <c r="E1343" s="9">
        <f>MONTH(SalesDataTable[[#This Row],[Order Date]])</f>
        <v>7</v>
      </c>
      <c r="F1343" s="8" t="str">
        <f>TEXT(SalesDataTable[[#This Row],[Order Date]],"mmm")</f>
        <v>Jul</v>
      </c>
      <c r="G1343" s="8" t="s">
        <v>6</v>
      </c>
      <c r="H1343" s="8" t="s">
        <v>43</v>
      </c>
      <c r="I1343" s="8" t="s">
        <v>28</v>
      </c>
      <c r="J1343" s="8" t="s">
        <v>16</v>
      </c>
      <c r="K1343" s="8" t="s">
        <v>9</v>
      </c>
      <c r="L1343" s="8" t="s">
        <v>37</v>
      </c>
      <c r="M1343" s="3">
        <v>1</v>
      </c>
      <c r="N1343" s="10">
        <v>153.25</v>
      </c>
      <c r="O1343" s="11">
        <v>0.15</v>
      </c>
      <c r="P1343" s="10">
        <v>78.28</v>
      </c>
      <c r="Q1343" s="10">
        <f t="shared" si="80"/>
        <v>130.26249999999999</v>
      </c>
      <c r="R1343" s="10">
        <f t="shared" si="81"/>
        <v>78.28</v>
      </c>
      <c r="S1343" s="10">
        <f t="shared" si="82"/>
        <v>51.982499999999987</v>
      </c>
      <c r="T1343" s="2">
        <f t="shared" si="83"/>
        <v>0.39905959121005657</v>
      </c>
      <c r="U1343" s="3">
        <f>YEAR(SalesDataTable[[#This Row],[Order Date]])</f>
        <v>2026</v>
      </c>
      <c r="V1343" s="2" t="str">
        <f>"Q"&amp;ROUNDUP(MONTH(SalesDataTable[[#This Row],[Order Date]])/3,0)</f>
        <v>Q3</v>
      </c>
      <c r="W1343" s="3">
        <f>MONTH(SalesDataTable[[#This Row],[Order Date]])</f>
        <v>7</v>
      </c>
      <c r="X1343" s="2" t="str">
        <f>TEXT(SalesDataTable[[#This Row],[Order Date]],"mmm")</f>
        <v>Jul</v>
      </c>
    </row>
    <row r="1344" spans="1:24" ht="15.6">
      <c r="A1344" s="6">
        <v>2817</v>
      </c>
      <c r="B1344" s="7">
        <v>46215</v>
      </c>
      <c r="C1344" s="8">
        <f>YEAR(SalesDataTable[[#This Row],[Order Date]])</f>
        <v>2026</v>
      </c>
      <c r="D1344" s="9" t="str">
        <f>"Q" &amp;ROUNDUP(MONTH(SalesDataTable[[#This Row],[Order Date]]),0)</f>
        <v>Q7</v>
      </c>
      <c r="E1344" s="9">
        <f>MONTH(SalesDataTable[[#This Row],[Order Date]])</f>
        <v>7</v>
      </c>
      <c r="F1344" s="8" t="str">
        <f>TEXT(SalesDataTable[[#This Row],[Order Date]],"mmm")</f>
        <v>Jul</v>
      </c>
      <c r="G1344" s="8" t="s">
        <v>20</v>
      </c>
      <c r="H1344" s="8" t="s">
        <v>31</v>
      </c>
      <c r="I1344" s="8" t="s">
        <v>28</v>
      </c>
      <c r="J1344" s="8" t="s">
        <v>13</v>
      </c>
      <c r="K1344" s="8" t="s">
        <v>14</v>
      </c>
      <c r="L1344" s="8" t="s">
        <v>44</v>
      </c>
      <c r="M1344" s="3">
        <v>3</v>
      </c>
      <c r="N1344" s="10">
        <v>134.43</v>
      </c>
      <c r="O1344" s="11">
        <v>0.1</v>
      </c>
      <c r="P1344" s="10">
        <v>65.78</v>
      </c>
      <c r="Q1344" s="10">
        <f t="shared" si="80"/>
        <v>362.96100000000001</v>
      </c>
      <c r="R1344" s="10">
        <f t="shared" si="81"/>
        <v>197.34</v>
      </c>
      <c r="S1344" s="10">
        <f t="shared" si="82"/>
        <v>165.62100000000001</v>
      </c>
      <c r="T1344" s="2">
        <f t="shared" si="83"/>
        <v>0.45630522287518493</v>
      </c>
      <c r="U1344" s="3">
        <f>YEAR(SalesDataTable[[#This Row],[Order Date]])</f>
        <v>2026</v>
      </c>
      <c r="V1344" s="2" t="str">
        <f>"Q"&amp;ROUNDUP(MONTH(SalesDataTable[[#This Row],[Order Date]])/3,0)</f>
        <v>Q3</v>
      </c>
      <c r="W1344" s="3">
        <f>MONTH(SalesDataTable[[#This Row],[Order Date]])</f>
        <v>7</v>
      </c>
      <c r="X1344" s="2" t="str">
        <f>TEXT(SalesDataTable[[#This Row],[Order Date]],"mmm")</f>
        <v>Jul</v>
      </c>
    </row>
    <row r="1345" spans="1:24" ht="15.6">
      <c r="A1345" s="6">
        <v>3059</v>
      </c>
      <c r="B1345" s="7">
        <v>46215</v>
      </c>
      <c r="C1345" s="8">
        <f>YEAR(SalesDataTable[[#This Row],[Order Date]])</f>
        <v>2026</v>
      </c>
      <c r="D1345" s="9" t="str">
        <f>"Q" &amp;ROUNDUP(MONTH(SalesDataTable[[#This Row],[Order Date]]),0)</f>
        <v>Q7</v>
      </c>
      <c r="E1345" s="9">
        <f>MONTH(SalesDataTable[[#This Row],[Order Date]])</f>
        <v>7</v>
      </c>
      <c r="F1345" s="8" t="str">
        <f>TEXT(SalesDataTable[[#This Row],[Order Date]],"mmm")</f>
        <v>Jul</v>
      </c>
      <c r="G1345" s="8" t="s">
        <v>0</v>
      </c>
      <c r="H1345" s="8" t="s">
        <v>1</v>
      </c>
      <c r="I1345" s="8" t="s">
        <v>2</v>
      </c>
      <c r="J1345" s="8" t="s">
        <v>3</v>
      </c>
      <c r="K1345" s="8" t="s">
        <v>9</v>
      </c>
      <c r="L1345" s="8" t="s">
        <v>10</v>
      </c>
      <c r="M1345" s="3">
        <v>1</v>
      </c>
      <c r="N1345" s="10">
        <v>93.73</v>
      </c>
      <c r="O1345" s="11">
        <v>0.05</v>
      </c>
      <c r="P1345" s="10">
        <v>44.51</v>
      </c>
      <c r="Q1345" s="10">
        <f t="shared" si="80"/>
        <v>89.043499999999995</v>
      </c>
      <c r="R1345" s="10">
        <f t="shared" si="81"/>
        <v>44.51</v>
      </c>
      <c r="S1345" s="10">
        <f t="shared" si="82"/>
        <v>44.533499999999997</v>
      </c>
      <c r="T1345" s="2">
        <f t="shared" si="83"/>
        <v>0.50013195797559618</v>
      </c>
      <c r="U1345" s="3">
        <f>YEAR(SalesDataTable[[#This Row],[Order Date]])</f>
        <v>2026</v>
      </c>
      <c r="V1345" s="2" t="str">
        <f>"Q"&amp;ROUNDUP(MONTH(SalesDataTable[[#This Row],[Order Date]])/3,0)</f>
        <v>Q3</v>
      </c>
      <c r="W1345" s="3">
        <f>MONTH(SalesDataTable[[#This Row],[Order Date]])</f>
        <v>7</v>
      </c>
      <c r="X1345" s="2" t="str">
        <f>TEXT(SalesDataTable[[#This Row],[Order Date]],"mmm")</f>
        <v>Jul</v>
      </c>
    </row>
    <row r="1346" spans="1:24" ht="15.6">
      <c r="A1346" s="6">
        <v>3210</v>
      </c>
      <c r="B1346" s="7">
        <v>46215</v>
      </c>
      <c r="C1346" s="8">
        <f>YEAR(SalesDataTable[[#This Row],[Order Date]])</f>
        <v>2026</v>
      </c>
      <c r="D1346" s="9" t="str">
        <f>"Q" &amp;ROUNDUP(MONTH(SalesDataTable[[#This Row],[Order Date]]),0)</f>
        <v>Q7</v>
      </c>
      <c r="E1346" s="9">
        <f>MONTH(SalesDataTable[[#This Row],[Order Date]])</f>
        <v>7</v>
      </c>
      <c r="F1346" s="8" t="str">
        <f>TEXT(SalesDataTable[[#This Row],[Order Date]],"mmm")</f>
        <v>Jul</v>
      </c>
      <c r="G1346" s="8" t="s">
        <v>0</v>
      </c>
      <c r="H1346" s="8" t="s">
        <v>1</v>
      </c>
      <c r="I1346" s="8" t="s">
        <v>2</v>
      </c>
      <c r="J1346" s="8" t="s">
        <v>3</v>
      </c>
      <c r="K1346" s="8" t="s">
        <v>14</v>
      </c>
      <c r="L1346" s="8" t="s">
        <v>15</v>
      </c>
      <c r="M1346" s="3">
        <v>1</v>
      </c>
      <c r="N1346" s="10">
        <v>37.090000000000003</v>
      </c>
      <c r="O1346" s="11">
        <v>0</v>
      </c>
      <c r="P1346" s="10">
        <v>13.43</v>
      </c>
      <c r="Q1346" s="10">
        <f t="shared" ref="Q1346:Q1409" si="84">M1346*N1346*(1-O1346)</f>
        <v>37.090000000000003</v>
      </c>
      <c r="R1346" s="10">
        <f t="shared" ref="R1346:R1409" si="85">M1346*P1346</f>
        <v>13.43</v>
      </c>
      <c r="S1346" s="10">
        <f t="shared" ref="S1346:S1409" si="86">Q1346-R1346</f>
        <v>23.660000000000004</v>
      </c>
      <c r="T1346" s="2">
        <f t="shared" ref="T1346:T1409" si="87">IFERROR(S1346/Q1346,0)</f>
        <v>0.63790779185764357</v>
      </c>
      <c r="U1346" s="3">
        <f>YEAR(SalesDataTable[[#This Row],[Order Date]])</f>
        <v>2026</v>
      </c>
      <c r="V1346" s="2" t="str">
        <f>"Q"&amp;ROUNDUP(MONTH(SalesDataTable[[#This Row],[Order Date]])/3,0)</f>
        <v>Q3</v>
      </c>
      <c r="W1346" s="3">
        <f>MONTH(SalesDataTable[[#This Row],[Order Date]])</f>
        <v>7</v>
      </c>
      <c r="X1346" s="2" t="str">
        <f>TEXT(SalesDataTable[[#This Row],[Order Date]],"mmm")</f>
        <v>Jul</v>
      </c>
    </row>
    <row r="1347" spans="1:24" ht="15.6">
      <c r="A1347" s="6">
        <v>3670</v>
      </c>
      <c r="B1347" s="7">
        <v>46215</v>
      </c>
      <c r="C1347" s="8">
        <f>YEAR(SalesDataTable[[#This Row],[Order Date]])</f>
        <v>2026</v>
      </c>
      <c r="D1347" s="9" t="str">
        <f>"Q" &amp;ROUNDUP(MONTH(SalesDataTable[[#This Row],[Order Date]]),0)</f>
        <v>Q7</v>
      </c>
      <c r="E1347" s="9">
        <f>MONTH(SalesDataTable[[#This Row],[Order Date]])</f>
        <v>7</v>
      </c>
      <c r="F1347" s="8" t="str">
        <f>TEXT(SalesDataTable[[#This Row],[Order Date]],"mmm")</f>
        <v>Jul</v>
      </c>
      <c r="G1347" s="8" t="s">
        <v>0</v>
      </c>
      <c r="H1347" s="8" t="s">
        <v>1</v>
      </c>
      <c r="I1347" s="8" t="s">
        <v>19</v>
      </c>
      <c r="J1347" s="8" t="s">
        <v>13</v>
      </c>
      <c r="K1347" s="8" t="s">
        <v>14</v>
      </c>
      <c r="L1347" s="8" t="s">
        <v>32</v>
      </c>
      <c r="M1347" s="3">
        <v>1</v>
      </c>
      <c r="N1347" s="10">
        <v>45.43</v>
      </c>
      <c r="O1347" s="11">
        <v>0</v>
      </c>
      <c r="P1347" s="10">
        <v>18.66</v>
      </c>
      <c r="Q1347" s="10">
        <f t="shared" si="84"/>
        <v>45.43</v>
      </c>
      <c r="R1347" s="10">
        <f t="shared" si="85"/>
        <v>18.66</v>
      </c>
      <c r="S1347" s="10">
        <f t="shared" si="86"/>
        <v>26.77</v>
      </c>
      <c r="T1347" s="2">
        <f t="shared" si="87"/>
        <v>0.58925819942769098</v>
      </c>
      <c r="U1347" s="3">
        <f>YEAR(SalesDataTable[[#This Row],[Order Date]])</f>
        <v>2026</v>
      </c>
      <c r="V1347" s="2" t="str">
        <f>"Q"&amp;ROUNDUP(MONTH(SalesDataTable[[#This Row],[Order Date]])/3,0)</f>
        <v>Q3</v>
      </c>
      <c r="W1347" s="3">
        <f>MONTH(SalesDataTable[[#This Row],[Order Date]])</f>
        <v>7</v>
      </c>
      <c r="X1347" s="2" t="str">
        <f>TEXT(SalesDataTable[[#This Row],[Order Date]],"mmm")</f>
        <v>Jul</v>
      </c>
    </row>
    <row r="1348" spans="1:24" ht="15.6">
      <c r="A1348" s="6">
        <v>4017</v>
      </c>
      <c r="B1348" s="7">
        <v>46215</v>
      </c>
      <c r="C1348" s="8">
        <f>YEAR(SalesDataTable[[#This Row],[Order Date]])</f>
        <v>2026</v>
      </c>
      <c r="D1348" s="9" t="str">
        <f>"Q" &amp;ROUNDUP(MONTH(SalesDataTable[[#This Row],[Order Date]]),0)</f>
        <v>Q7</v>
      </c>
      <c r="E1348" s="9">
        <f>MONTH(SalesDataTable[[#This Row],[Order Date]])</f>
        <v>7</v>
      </c>
      <c r="F1348" s="8" t="str">
        <f>TEXT(SalesDataTable[[#This Row],[Order Date]],"mmm")</f>
        <v>Jul</v>
      </c>
      <c r="G1348" s="8" t="s">
        <v>20</v>
      </c>
      <c r="H1348" s="8" t="s">
        <v>33</v>
      </c>
      <c r="I1348" s="8" t="s">
        <v>28</v>
      </c>
      <c r="J1348" s="8" t="s">
        <v>13</v>
      </c>
      <c r="K1348" s="8" t="s">
        <v>34</v>
      </c>
      <c r="L1348" s="8" t="s">
        <v>35</v>
      </c>
      <c r="M1348" s="3">
        <v>1</v>
      </c>
      <c r="N1348" s="10">
        <v>39.5</v>
      </c>
      <c r="O1348" s="11">
        <v>0.1</v>
      </c>
      <c r="P1348" s="10">
        <v>14.86</v>
      </c>
      <c r="Q1348" s="10">
        <f t="shared" si="84"/>
        <v>35.550000000000004</v>
      </c>
      <c r="R1348" s="10">
        <f t="shared" si="85"/>
        <v>14.86</v>
      </c>
      <c r="S1348" s="10">
        <f t="shared" si="86"/>
        <v>20.690000000000005</v>
      </c>
      <c r="T1348" s="2">
        <f t="shared" si="87"/>
        <v>0.58199718706047832</v>
      </c>
      <c r="U1348" s="3">
        <f>YEAR(SalesDataTable[[#This Row],[Order Date]])</f>
        <v>2026</v>
      </c>
      <c r="V1348" s="2" t="str">
        <f>"Q"&amp;ROUNDUP(MONTH(SalesDataTable[[#This Row],[Order Date]])/3,0)</f>
        <v>Q3</v>
      </c>
      <c r="W1348" s="3">
        <f>MONTH(SalesDataTable[[#This Row],[Order Date]])</f>
        <v>7</v>
      </c>
      <c r="X1348" s="2" t="str">
        <f>TEXT(SalesDataTable[[#This Row],[Order Date]],"mmm")</f>
        <v>Jul</v>
      </c>
    </row>
    <row r="1349" spans="1:24" ht="15.6">
      <c r="A1349" s="6">
        <v>5012</v>
      </c>
      <c r="B1349" s="7">
        <v>46215</v>
      </c>
      <c r="C1349" s="8">
        <f>YEAR(SalesDataTable[[#This Row],[Order Date]])</f>
        <v>2026</v>
      </c>
      <c r="D1349" s="9" t="str">
        <f>"Q" &amp;ROUNDUP(MONTH(SalesDataTable[[#This Row],[Order Date]]),0)</f>
        <v>Q7</v>
      </c>
      <c r="E1349" s="9">
        <f>MONTH(SalesDataTable[[#This Row],[Order Date]])</f>
        <v>7</v>
      </c>
      <c r="F1349" s="8" t="str">
        <f>TEXT(SalesDataTable[[#This Row],[Order Date]],"mmm")</f>
        <v>Jul</v>
      </c>
      <c r="G1349" s="8" t="s">
        <v>11</v>
      </c>
      <c r="H1349" s="8" t="s">
        <v>52</v>
      </c>
      <c r="I1349" s="8" t="s">
        <v>19</v>
      </c>
      <c r="J1349" s="8" t="s">
        <v>3</v>
      </c>
      <c r="K1349" s="8" t="s">
        <v>34</v>
      </c>
      <c r="L1349" s="8" t="s">
        <v>38</v>
      </c>
      <c r="M1349" s="3">
        <v>2</v>
      </c>
      <c r="N1349" s="10">
        <v>123.58</v>
      </c>
      <c r="O1349" s="11">
        <v>0.1</v>
      </c>
      <c r="P1349" s="10">
        <v>68.739999999999995</v>
      </c>
      <c r="Q1349" s="10">
        <f t="shared" si="84"/>
        <v>222.44399999999999</v>
      </c>
      <c r="R1349" s="10">
        <f t="shared" si="85"/>
        <v>137.47999999999999</v>
      </c>
      <c r="S1349" s="10">
        <f t="shared" si="86"/>
        <v>84.963999999999999</v>
      </c>
      <c r="T1349" s="2">
        <f t="shared" si="87"/>
        <v>0.3819568071065077</v>
      </c>
      <c r="U1349" s="3">
        <f>YEAR(SalesDataTable[[#This Row],[Order Date]])</f>
        <v>2026</v>
      </c>
      <c r="V1349" s="2" t="str">
        <f>"Q"&amp;ROUNDUP(MONTH(SalesDataTable[[#This Row],[Order Date]])/3,0)</f>
        <v>Q3</v>
      </c>
      <c r="W1349" s="3">
        <f>MONTH(SalesDataTable[[#This Row],[Order Date]])</f>
        <v>7</v>
      </c>
      <c r="X1349" s="2" t="str">
        <f>TEXT(SalesDataTable[[#This Row],[Order Date]],"mmm")</f>
        <v>Jul</v>
      </c>
    </row>
    <row r="1350" spans="1:24" ht="15.6">
      <c r="A1350" s="6">
        <v>884</v>
      </c>
      <c r="B1350" s="7">
        <v>46216</v>
      </c>
      <c r="C1350" s="8">
        <f>YEAR(SalesDataTable[[#This Row],[Order Date]])</f>
        <v>2026</v>
      </c>
      <c r="D1350" s="9" t="str">
        <f>"Q" &amp;ROUNDUP(MONTH(SalesDataTable[[#This Row],[Order Date]]),0)</f>
        <v>Q7</v>
      </c>
      <c r="E1350" s="9">
        <f>MONTH(SalesDataTable[[#This Row],[Order Date]])</f>
        <v>7</v>
      </c>
      <c r="F1350" s="8" t="str">
        <f>TEXT(SalesDataTable[[#This Row],[Order Date]],"mmm")</f>
        <v>Jul</v>
      </c>
      <c r="G1350" s="8" t="s">
        <v>20</v>
      </c>
      <c r="H1350" s="8" t="s">
        <v>47</v>
      </c>
      <c r="I1350" s="8" t="s">
        <v>19</v>
      </c>
      <c r="J1350" s="8" t="s">
        <v>3</v>
      </c>
      <c r="K1350" s="8" t="s">
        <v>4</v>
      </c>
      <c r="L1350" s="8" t="s">
        <v>30</v>
      </c>
      <c r="M1350" s="3">
        <v>1</v>
      </c>
      <c r="N1350" s="10">
        <v>103.61</v>
      </c>
      <c r="O1350" s="11">
        <v>0</v>
      </c>
      <c r="P1350" s="10">
        <v>51.84</v>
      </c>
      <c r="Q1350" s="10">
        <f t="shared" si="84"/>
        <v>103.61</v>
      </c>
      <c r="R1350" s="10">
        <f t="shared" si="85"/>
        <v>51.84</v>
      </c>
      <c r="S1350" s="10">
        <f t="shared" si="86"/>
        <v>51.769999999999996</v>
      </c>
      <c r="T1350" s="2">
        <f t="shared" si="87"/>
        <v>0.49966219476884466</v>
      </c>
      <c r="U1350" s="3">
        <f>YEAR(SalesDataTable[[#This Row],[Order Date]])</f>
        <v>2026</v>
      </c>
      <c r="V1350" s="2" t="str">
        <f>"Q"&amp;ROUNDUP(MONTH(SalesDataTable[[#This Row],[Order Date]])/3,0)</f>
        <v>Q3</v>
      </c>
      <c r="W1350" s="3">
        <f>MONTH(SalesDataTable[[#This Row],[Order Date]])</f>
        <v>7</v>
      </c>
      <c r="X1350" s="2" t="str">
        <f>TEXT(SalesDataTable[[#This Row],[Order Date]],"mmm")</f>
        <v>Jul</v>
      </c>
    </row>
    <row r="1351" spans="1:24" ht="15.6">
      <c r="A1351" s="6">
        <v>1025</v>
      </c>
      <c r="B1351" s="7">
        <v>46216</v>
      </c>
      <c r="C1351" s="8">
        <f>YEAR(SalesDataTable[[#This Row],[Order Date]])</f>
        <v>2026</v>
      </c>
      <c r="D1351" s="9" t="str">
        <f>"Q" &amp;ROUNDUP(MONTH(SalesDataTable[[#This Row],[Order Date]]),0)</f>
        <v>Q7</v>
      </c>
      <c r="E1351" s="9">
        <f>MONTH(SalesDataTable[[#This Row],[Order Date]])</f>
        <v>7</v>
      </c>
      <c r="F1351" s="8" t="str">
        <f>TEXT(SalesDataTable[[#This Row],[Order Date]],"mmm")</f>
        <v>Jul</v>
      </c>
      <c r="G1351" s="8" t="s">
        <v>11</v>
      </c>
      <c r="H1351" s="8" t="s">
        <v>12</v>
      </c>
      <c r="I1351" s="8" t="s">
        <v>19</v>
      </c>
      <c r="J1351" s="8" t="s">
        <v>3</v>
      </c>
      <c r="K1351" s="8" t="s">
        <v>9</v>
      </c>
      <c r="L1351" s="8" t="s">
        <v>17</v>
      </c>
      <c r="M1351" s="3">
        <v>2</v>
      </c>
      <c r="N1351" s="10">
        <v>145.75</v>
      </c>
      <c r="O1351" s="11">
        <v>0.05</v>
      </c>
      <c r="P1351" s="10">
        <v>79.319999999999993</v>
      </c>
      <c r="Q1351" s="10">
        <f t="shared" si="84"/>
        <v>276.92500000000001</v>
      </c>
      <c r="R1351" s="10">
        <f t="shared" si="85"/>
        <v>158.63999999999999</v>
      </c>
      <c r="S1351" s="10">
        <f t="shared" si="86"/>
        <v>118.28500000000003</v>
      </c>
      <c r="T1351" s="2">
        <f t="shared" si="87"/>
        <v>0.42713731154644768</v>
      </c>
      <c r="U1351" s="3">
        <f>YEAR(SalesDataTable[[#This Row],[Order Date]])</f>
        <v>2026</v>
      </c>
      <c r="V1351" s="2" t="str">
        <f>"Q"&amp;ROUNDUP(MONTH(SalesDataTable[[#This Row],[Order Date]])/3,0)</f>
        <v>Q3</v>
      </c>
      <c r="W1351" s="3">
        <f>MONTH(SalesDataTable[[#This Row],[Order Date]])</f>
        <v>7</v>
      </c>
      <c r="X1351" s="2" t="str">
        <f>TEXT(SalesDataTable[[#This Row],[Order Date]],"mmm")</f>
        <v>Jul</v>
      </c>
    </row>
    <row r="1352" spans="1:24" ht="15.6">
      <c r="A1352" s="6">
        <v>1279</v>
      </c>
      <c r="B1352" s="7">
        <v>46216</v>
      </c>
      <c r="C1352" s="8">
        <f>YEAR(SalesDataTable[[#This Row],[Order Date]])</f>
        <v>2026</v>
      </c>
      <c r="D1352" s="9" t="str">
        <f>"Q" &amp;ROUNDUP(MONTH(SalesDataTable[[#This Row],[Order Date]]),0)</f>
        <v>Q7</v>
      </c>
      <c r="E1352" s="9">
        <f>MONTH(SalesDataTable[[#This Row],[Order Date]])</f>
        <v>7</v>
      </c>
      <c r="F1352" s="8" t="str">
        <f>TEXT(SalesDataTable[[#This Row],[Order Date]],"mmm")</f>
        <v>Jul</v>
      </c>
      <c r="G1352" s="8" t="s">
        <v>20</v>
      </c>
      <c r="H1352" s="8" t="s">
        <v>33</v>
      </c>
      <c r="I1352" s="8" t="s">
        <v>28</v>
      </c>
      <c r="J1352" s="8" t="s">
        <v>13</v>
      </c>
      <c r="K1352" s="8" t="s">
        <v>23</v>
      </c>
      <c r="L1352" s="8" t="s">
        <v>29</v>
      </c>
      <c r="M1352" s="3">
        <v>2</v>
      </c>
      <c r="N1352" s="10">
        <v>193.76</v>
      </c>
      <c r="O1352" s="11">
        <v>0.1</v>
      </c>
      <c r="P1352" s="10">
        <v>104.66</v>
      </c>
      <c r="Q1352" s="10">
        <f t="shared" si="84"/>
        <v>348.76799999999997</v>
      </c>
      <c r="R1352" s="10">
        <f t="shared" si="85"/>
        <v>209.32</v>
      </c>
      <c r="S1352" s="10">
        <f t="shared" si="86"/>
        <v>139.44799999999998</v>
      </c>
      <c r="T1352" s="2">
        <f t="shared" si="87"/>
        <v>0.39983025965684921</v>
      </c>
      <c r="U1352" s="3">
        <f>YEAR(SalesDataTable[[#This Row],[Order Date]])</f>
        <v>2026</v>
      </c>
      <c r="V1352" s="2" t="str">
        <f>"Q"&amp;ROUNDUP(MONTH(SalesDataTable[[#This Row],[Order Date]])/3,0)</f>
        <v>Q3</v>
      </c>
      <c r="W1352" s="3">
        <f>MONTH(SalesDataTable[[#This Row],[Order Date]])</f>
        <v>7</v>
      </c>
      <c r="X1352" s="2" t="str">
        <f>TEXT(SalesDataTable[[#This Row],[Order Date]],"mmm")</f>
        <v>Jul</v>
      </c>
    </row>
    <row r="1353" spans="1:24" ht="15.6">
      <c r="A1353" s="6">
        <v>1534</v>
      </c>
      <c r="B1353" s="7">
        <v>46216</v>
      </c>
      <c r="C1353" s="8">
        <f>YEAR(SalesDataTable[[#This Row],[Order Date]])</f>
        <v>2026</v>
      </c>
      <c r="D1353" s="9" t="str">
        <f>"Q" &amp;ROUNDUP(MONTH(SalesDataTable[[#This Row],[Order Date]]),0)</f>
        <v>Q7</v>
      </c>
      <c r="E1353" s="9">
        <f>MONTH(SalesDataTable[[#This Row],[Order Date]])</f>
        <v>7</v>
      </c>
      <c r="F1353" s="8" t="str">
        <f>TEXT(SalesDataTable[[#This Row],[Order Date]],"mmm")</f>
        <v>Jul</v>
      </c>
      <c r="G1353" s="8" t="s">
        <v>11</v>
      </c>
      <c r="H1353" s="8" t="s">
        <v>52</v>
      </c>
      <c r="I1353" s="8" t="s">
        <v>2</v>
      </c>
      <c r="J1353" s="8" t="s">
        <v>3</v>
      </c>
      <c r="K1353" s="8" t="s">
        <v>9</v>
      </c>
      <c r="L1353" s="8" t="s">
        <v>17</v>
      </c>
      <c r="M1353" s="3">
        <v>2</v>
      </c>
      <c r="N1353" s="10">
        <v>146.09</v>
      </c>
      <c r="O1353" s="11">
        <v>0.1</v>
      </c>
      <c r="P1353" s="10">
        <v>79.36</v>
      </c>
      <c r="Q1353" s="10">
        <f t="shared" si="84"/>
        <v>262.96199999999999</v>
      </c>
      <c r="R1353" s="10">
        <f t="shared" si="85"/>
        <v>158.72</v>
      </c>
      <c r="S1353" s="10">
        <f t="shared" si="86"/>
        <v>104.24199999999999</v>
      </c>
      <c r="T1353" s="2">
        <f t="shared" si="87"/>
        <v>0.39641469109605187</v>
      </c>
      <c r="U1353" s="3">
        <f>YEAR(SalesDataTable[[#This Row],[Order Date]])</f>
        <v>2026</v>
      </c>
      <c r="V1353" s="2" t="str">
        <f>"Q"&amp;ROUNDUP(MONTH(SalesDataTable[[#This Row],[Order Date]])/3,0)</f>
        <v>Q3</v>
      </c>
      <c r="W1353" s="3">
        <f>MONTH(SalesDataTable[[#This Row],[Order Date]])</f>
        <v>7</v>
      </c>
      <c r="X1353" s="2" t="str">
        <f>TEXT(SalesDataTable[[#This Row],[Order Date]],"mmm")</f>
        <v>Jul</v>
      </c>
    </row>
    <row r="1354" spans="1:24" ht="15.6">
      <c r="A1354" s="6">
        <v>2147</v>
      </c>
      <c r="B1354" s="7">
        <v>46216</v>
      </c>
      <c r="C1354" s="8">
        <f>YEAR(SalesDataTable[[#This Row],[Order Date]])</f>
        <v>2026</v>
      </c>
      <c r="D1354" s="9" t="str">
        <f>"Q" &amp;ROUNDUP(MONTH(SalesDataTable[[#This Row],[Order Date]]),0)</f>
        <v>Q7</v>
      </c>
      <c r="E1354" s="9">
        <f>MONTH(SalesDataTable[[#This Row],[Order Date]])</f>
        <v>7</v>
      </c>
      <c r="F1354" s="8" t="str">
        <f>TEXT(SalesDataTable[[#This Row],[Order Date]],"mmm")</f>
        <v>Jul</v>
      </c>
      <c r="G1354" s="8" t="s">
        <v>6</v>
      </c>
      <c r="H1354" s="8" t="s">
        <v>49</v>
      </c>
      <c r="I1354" s="8" t="s">
        <v>19</v>
      </c>
      <c r="J1354" s="8" t="s">
        <v>13</v>
      </c>
      <c r="K1354" s="8" t="s">
        <v>14</v>
      </c>
      <c r="L1354" s="8" t="s">
        <v>44</v>
      </c>
      <c r="M1354" s="3">
        <v>1</v>
      </c>
      <c r="N1354" s="10">
        <v>131.91999999999999</v>
      </c>
      <c r="O1354" s="11">
        <v>0</v>
      </c>
      <c r="P1354" s="10">
        <v>66.19</v>
      </c>
      <c r="Q1354" s="10">
        <f t="shared" si="84"/>
        <v>131.91999999999999</v>
      </c>
      <c r="R1354" s="10">
        <f t="shared" si="85"/>
        <v>66.19</v>
      </c>
      <c r="S1354" s="10">
        <f t="shared" si="86"/>
        <v>65.72999999999999</v>
      </c>
      <c r="T1354" s="2">
        <f t="shared" si="87"/>
        <v>0.49825651910248631</v>
      </c>
      <c r="U1354" s="3">
        <f>YEAR(SalesDataTable[[#This Row],[Order Date]])</f>
        <v>2026</v>
      </c>
      <c r="V1354" s="2" t="str">
        <f>"Q"&amp;ROUNDUP(MONTH(SalesDataTable[[#This Row],[Order Date]])/3,0)</f>
        <v>Q3</v>
      </c>
      <c r="W1354" s="3">
        <f>MONTH(SalesDataTable[[#This Row],[Order Date]])</f>
        <v>7</v>
      </c>
      <c r="X1354" s="2" t="str">
        <f>TEXT(SalesDataTable[[#This Row],[Order Date]],"mmm")</f>
        <v>Jul</v>
      </c>
    </row>
    <row r="1355" spans="1:24" ht="15.6">
      <c r="A1355" s="6">
        <v>2385</v>
      </c>
      <c r="B1355" s="7">
        <v>46216</v>
      </c>
      <c r="C1355" s="8">
        <f>YEAR(SalesDataTable[[#This Row],[Order Date]])</f>
        <v>2026</v>
      </c>
      <c r="D1355" s="9" t="str">
        <f>"Q" &amp;ROUNDUP(MONTH(SalesDataTable[[#This Row],[Order Date]]),0)</f>
        <v>Q7</v>
      </c>
      <c r="E1355" s="9">
        <f>MONTH(SalesDataTable[[#This Row],[Order Date]])</f>
        <v>7</v>
      </c>
      <c r="F1355" s="8" t="str">
        <f>TEXT(SalesDataTable[[#This Row],[Order Date]],"mmm")</f>
        <v>Jul</v>
      </c>
      <c r="G1355" s="8" t="s">
        <v>6</v>
      </c>
      <c r="H1355" s="8" t="s">
        <v>41</v>
      </c>
      <c r="I1355" s="8" t="s">
        <v>8</v>
      </c>
      <c r="J1355" s="8" t="s">
        <v>16</v>
      </c>
      <c r="K1355" s="8" t="s">
        <v>23</v>
      </c>
      <c r="L1355" s="8" t="s">
        <v>40</v>
      </c>
      <c r="M1355" s="3">
        <v>6</v>
      </c>
      <c r="N1355" s="10">
        <v>83.28</v>
      </c>
      <c r="O1355" s="11">
        <v>0.15</v>
      </c>
      <c r="P1355" s="10">
        <v>38.76</v>
      </c>
      <c r="Q1355" s="10">
        <f t="shared" si="84"/>
        <v>424.72800000000001</v>
      </c>
      <c r="R1355" s="10">
        <f t="shared" si="85"/>
        <v>232.56</v>
      </c>
      <c r="S1355" s="10">
        <f t="shared" si="86"/>
        <v>192.16800000000001</v>
      </c>
      <c r="T1355" s="2">
        <f t="shared" si="87"/>
        <v>0.45244956772334294</v>
      </c>
      <c r="U1355" s="3">
        <f>YEAR(SalesDataTable[[#This Row],[Order Date]])</f>
        <v>2026</v>
      </c>
      <c r="V1355" s="2" t="str">
        <f>"Q"&amp;ROUNDUP(MONTH(SalesDataTable[[#This Row],[Order Date]])/3,0)</f>
        <v>Q3</v>
      </c>
      <c r="W1355" s="3">
        <f>MONTH(SalesDataTable[[#This Row],[Order Date]])</f>
        <v>7</v>
      </c>
      <c r="X1355" s="2" t="str">
        <f>TEXT(SalesDataTable[[#This Row],[Order Date]],"mmm")</f>
        <v>Jul</v>
      </c>
    </row>
    <row r="1356" spans="1:24" ht="15.6">
      <c r="A1356" s="6">
        <v>2517</v>
      </c>
      <c r="B1356" s="7">
        <v>46216</v>
      </c>
      <c r="C1356" s="8">
        <f>YEAR(SalesDataTable[[#This Row],[Order Date]])</f>
        <v>2026</v>
      </c>
      <c r="D1356" s="9" t="str">
        <f>"Q" &amp;ROUNDUP(MONTH(SalesDataTable[[#This Row],[Order Date]]),0)</f>
        <v>Q7</v>
      </c>
      <c r="E1356" s="9">
        <f>MONTH(SalesDataTable[[#This Row],[Order Date]])</f>
        <v>7</v>
      </c>
      <c r="F1356" s="8" t="str">
        <f>TEXT(SalesDataTable[[#This Row],[Order Date]],"mmm")</f>
        <v>Jul</v>
      </c>
      <c r="G1356" s="8" t="s">
        <v>6</v>
      </c>
      <c r="H1356" s="8" t="s">
        <v>27</v>
      </c>
      <c r="I1356" s="8" t="s">
        <v>2</v>
      </c>
      <c r="J1356" s="8" t="s">
        <v>13</v>
      </c>
      <c r="K1356" s="8" t="s">
        <v>14</v>
      </c>
      <c r="L1356" s="8" t="s">
        <v>15</v>
      </c>
      <c r="M1356" s="3">
        <v>1</v>
      </c>
      <c r="N1356" s="10">
        <v>36.479999999999997</v>
      </c>
      <c r="O1356" s="11">
        <v>0.05</v>
      </c>
      <c r="P1356" s="10">
        <v>13.22</v>
      </c>
      <c r="Q1356" s="10">
        <f t="shared" si="84"/>
        <v>34.655999999999999</v>
      </c>
      <c r="R1356" s="10">
        <f t="shared" si="85"/>
        <v>13.22</v>
      </c>
      <c r="S1356" s="10">
        <f t="shared" si="86"/>
        <v>21.436</v>
      </c>
      <c r="T1356" s="2">
        <f t="shared" si="87"/>
        <v>0.61853647276084955</v>
      </c>
      <c r="U1356" s="3">
        <f>YEAR(SalesDataTable[[#This Row],[Order Date]])</f>
        <v>2026</v>
      </c>
      <c r="V1356" s="2" t="str">
        <f>"Q"&amp;ROUNDUP(MONTH(SalesDataTable[[#This Row],[Order Date]])/3,0)</f>
        <v>Q3</v>
      </c>
      <c r="W1356" s="3">
        <f>MONTH(SalesDataTable[[#This Row],[Order Date]])</f>
        <v>7</v>
      </c>
      <c r="X1356" s="2" t="str">
        <f>TEXT(SalesDataTable[[#This Row],[Order Date]],"mmm")</f>
        <v>Jul</v>
      </c>
    </row>
    <row r="1357" spans="1:24" ht="15.6">
      <c r="A1357" s="6">
        <v>2746</v>
      </c>
      <c r="B1357" s="7">
        <v>46216</v>
      </c>
      <c r="C1357" s="8">
        <f>YEAR(SalesDataTable[[#This Row],[Order Date]])</f>
        <v>2026</v>
      </c>
      <c r="D1357" s="9" t="str">
        <f>"Q" &amp;ROUNDUP(MONTH(SalesDataTable[[#This Row],[Order Date]]),0)</f>
        <v>Q7</v>
      </c>
      <c r="E1357" s="9">
        <f>MONTH(SalesDataTable[[#This Row],[Order Date]])</f>
        <v>7</v>
      </c>
      <c r="F1357" s="8" t="str">
        <f>TEXT(SalesDataTable[[#This Row],[Order Date]],"mmm")</f>
        <v>Jul</v>
      </c>
      <c r="G1357" s="8" t="s">
        <v>0</v>
      </c>
      <c r="H1357" s="8" t="s">
        <v>1</v>
      </c>
      <c r="I1357" s="8" t="s">
        <v>19</v>
      </c>
      <c r="J1357" s="8" t="s">
        <v>13</v>
      </c>
      <c r="K1357" s="8" t="s">
        <v>9</v>
      </c>
      <c r="L1357" s="8" t="s">
        <v>37</v>
      </c>
      <c r="M1357" s="3">
        <v>3</v>
      </c>
      <c r="N1357" s="10">
        <v>155.44</v>
      </c>
      <c r="O1357" s="11">
        <v>0.05</v>
      </c>
      <c r="P1357" s="10">
        <v>79.95</v>
      </c>
      <c r="Q1357" s="10">
        <f t="shared" si="84"/>
        <v>443.00399999999996</v>
      </c>
      <c r="R1357" s="10">
        <f t="shared" si="85"/>
        <v>239.85000000000002</v>
      </c>
      <c r="S1357" s="10">
        <f t="shared" si="86"/>
        <v>203.15399999999994</v>
      </c>
      <c r="T1357" s="2">
        <f t="shared" si="87"/>
        <v>0.45858276674702703</v>
      </c>
      <c r="U1357" s="3">
        <f>YEAR(SalesDataTable[[#This Row],[Order Date]])</f>
        <v>2026</v>
      </c>
      <c r="V1357" s="2" t="str">
        <f>"Q"&amp;ROUNDUP(MONTH(SalesDataTable[[#This Row],[Order Date]])/3,0)</f>
        <v>Q3</v>
      </c>
      <c r="W1357" s="3">
        <f>MONTH(SalesDataTable[[#This Row],[Order Date]])</f>
        <v>7</v>
      </c>
      <c r="X1357" s="2" t="str">
        <f>TEXT(SalesDataTable[[#This Row],[Order Date]],"mmm")</f>
        <v>Jul</v>
      </c>
    </row>
    <row r="1358" spans="1:24" ht="15.6">
      <c r="A1358" s="6">
        <v>3297</v>
      </c>
      <c r="B1358" s="7">
        <v>46216</v>
      </c>
      <c r="C1358" s="8">
        <f>YEAR(SalesDataTable[[#This Row],[Order Date]])</f>
        <v>2026</v>
      </c>
      <c r="D1358" s="9" t="str">
        <f>"Q" &amp;ROUNDUP(MONTH(SalesDataTable[[#This Row],[Order Date]]),0)</f>
        <v>Q7</v>
      </c>
      <c r="E1358" s="9">
        <f>MONTH(SalesDataTable[[#This Row],[Order Date]])</f>
        <v>7</v>
      </c>
      <c r="F1358" s="8" t="str">
        <f>TEXT(SalesDataTable[[#This Row],[Order Date]],"mmm")</f>
        <v>Jul</v>
      </c>
      <c r="G1358" s="8" t="s">
        <v>0</v>
      </c>
      <c r="H1358" s="8" t="s">
        <v>50</v>
      </c>
      <c r="I1358" s="8" t="s">
        <v>8</v>
      </c>
      <c r="J1358" s="8" t="s">
        <v>3</v>
      </c>
      <c r="K1358" s="8" t="s">
        <v>34</v>
      </c>
      <c r="L1358" s="8" t="s">
        <v>35</v>
      </c>
      <c r="M1358" s="3">
        <v>6</v>
      </c>
      <c r="N1358" s="10">
        <v>40.58</v>
      </c>
      <c r="O1358" s="11">
        <v>0.15</v>
      </c>
      <c r="P1358" s="10">
        <v>15.06</v>
      </c>
      <c r="Q1358" s="10">
        <f t="shared" si="84"/>
        <v>206.958</v>
      </c>
      <c r="R1358" s="10">
        <f t="shared" si="85"/>
        <v>90.36</v>
      </c>
      <c r="S1358" s="10">
        <f t="shared" si="86"/>
        <v>116.598</v>
      </c>
      <c r="T1358" s="2">
        <f t="shared" si="87"/>
        <v>0.5633896732670397</v>
      </c>
      <c r="U1358" s="3">
        <f>YEAR(SalesDataTable[[#This Row],[Order Date]])</f>
        <v>2026</v>
      </c>
      <c r="V1358" s="2" t="str">
        <f>"Q"&amp;ROUNDUP(MONTH(SalesDataTable[[#This Row],[Order Date]])/3,0)</f>
        <v>Q3</v>
      </c>
      <c r="W1358" s="3">
        <f>MONTH(SalesDataTable[[#This Row],[Order Date]])</f>
        <v>7</v>
      </c>
      <c r="X1358" s="2" t="str">
        <f>TEXT(SalesDataTable[[#This Row],[Order Date]],"mmm")</f>
        <v>Jul</v>
      </c>
    </row>
    <row r="1359" spans="1:24" ht="15.6">
      <c r="A1359" s="6">
        <v>772</v>
      </c>
      <c r="B1359" s="7">
        <v>46217</v>
      </c>
      <c r="C1359" s="8">
        <f>YEAR(SalesDataTable[[#This Row],[Order Date]])</f>
        <v>2026</v>
      </c>
      <c r="D1359" s="9" t="str">
        <f>"Q" &amp;ROUNDUP(MONTH(SalesDataTable[[#This Row],[Order Date]]),0)</f>
        <v>Q7</v>
      </c>
      <c r="E1359" s="9">
        <f>MONTH(SalesDataTable[[#This Row],[Order Date]])</f>
        <v>7</v>
      </c>
      <c r="F1359" s="8" t="str">
        <f>TEXT(SalesDataTable[[#This Row],[Order Date]],"mmm")</f>
        <v>Jul</v>
      </c>
      <c r="G1359" s="8" t="s">
        <v>20</v>
      </c>
      <c r="H1359" s="8" t="s">
        <v>47</v>
      </c>
      <c r="I1359" s="8" t="s">
        <v>2</v>
      </c>
      <c r="J1359" s="8" t="s">
        <v>3</v>
      </c>
      <c r="K1359" s="8" t="s">
        <v>4</v>
      </c>
      <c r="L1359" s="8" t="s">
        <v>30</v>
      </c>
      <c r="M1359" s="3">
        <v>2</v>
      </c>
      <c r="N1359" s="10">
        <v>101.03</v>
      </c>
      <c r="O1359" s="11">
        <v>0.1</v>
      </c>
      <c r="P1359" s="10">
        <v>50.98</v>
      </c>
      <c r="Q1359" s="10">
        <f t="shared" si="84"/>
        <v>181.85400000000001</v>
      </c>
      <c r="R1359" s="10">
        <f t="shared" si="85"/>
        <v>101.96</v>
      </c>
      <c r="S1359" s="10">
        <f t="shared" si="86"/>
        <v>79.89400000000002</v>
      </c>
      <c r="T1359" s="2">
        <f t="shared" si="87"/>
        <v>0.43933045190097558</v>
      </c>
      <c r="U1359" s="3">
        <f>YEAR(SalesDataTable[[#This Row],[Order Date]])</f>
        <v>2026</v>
      </c>
      <c r="V1359" s="2" t="str">
        <f>"Q"&amp;ROUNDUP(MONTH(SalesDataTable[[#This Row],[Order Date]])/3,0)</f>
        <v>Q3</v>
      </c>
      <c r="W1359" s="3">
        <f>MONTH(SalesDataTable[[#This Row],[Order Date]])</f>
        <v>7</v>
      </c>
      <c r="X1359" s="2" t="str">
        <f>TEXT(SalesDataTable[[#This Row],[Order Date]],"mmm")</f>
        <v>Jul</v>
      </c>
    </row>
    <row r="1360" spans="1:24" ht="15.6">
      <c r="A1360" s="6">
        <v>838</v>
      </c>
      <c r="B1360" s="7">
        <v>46217</v>
      </c>
      <c r="C1360" s="8">
        <f>YEAR(SalesDataTable[[#This Row],[Order Date]])</f>
        <v>2026</v>
      </c>
      <c r="D1360" s="9" t="str">
        <f>"Q" &amp;ROUNDUP(MONTH(SalesDataTable[[#This Row],[Order Date]]),0)</f>
        <v>Q7</v>
      </c>
      <c r="E1360" s="9">
        <f>MONTH(SalesDataTable[[#This Row],[Order Date]])</f>
        <v>7</v>
      </c>
      <c r="F1360" s="8" t="str">
        <f>TEXT(SalesDataTable[[#This Row],[Order Date]],"mmm")</f>
        <v>Jul</v>
      </c>
      <c r="G1360" s="8" t="s">
        <v>0</v>
      </c>
      <c r="H1360" s="8" t="s">
        <v>36</v>
      </c>
      <c r="I1360" s="8" t="s">
        <v>19</v>
      </c>
      <c r="J1360" s="8" t="s">
        <v>3</v>
      </c>
      <c r="K1360" s="8" t="s">
        <v>23</v>
      </c>
      <c r="L1360" s="8" t="s">
        <v>40</v>
      </c>
      <c r="M1360" s="3">
        <v>1</v>
      </c>
      <c r="N1360" s="10">
        <v>80.150000000000006</v>
      </c>
      <c r="O1360" s="11">
        <v>0.05</v>
      </c>
      <c r="P1360" s="10">
        <v>38.89</v>
      </c>
      <c r="Q1360" s="10">
        <f t="shared" si="84"/>
        <v>76.142499999999998</v>
      </c>
      <c r="R1360" s="10">
        <f t="shared" si="85"/>
        <v>38.89</v>
      </c>
      <c r="S1360" s="10">
        <f t="shared" si="86"/>
        <v>37.252499999999998</v>
      </c>
      <c r="T1360" s="2">
        <f t="shared" si="87"/>
        <v>0.48924713530551267</v>
      </c>
      <c r="U1360" s="3">
        <f>YEAR(SalesDataTable[[#This Row],[Order Date]])</f>
        <v>2026</v>
      </c>
      <c r="V1360" s="2" t="str">
        <f>"Q"&amp;ROUNDUP(MONTH(SalesDataTable[[#This Row],[Order Date]])/3,0)</f>
        <v>Q3</v>
      </c>
      <c r="W1360" s="3">
        <f>MONTH(SalesDataTable[[#This Row],[Order Date]])</f>
        <v>7</v>
      </c>
      <c r="X1360" s="2" t="str">
        <f>TEXT(SalesDataTable[[#This Row],[Order Date]],"mmm")</f>
        <v>Jul</v>
      </c>
    </row>
    <row r="1361" spans="1:24" ht="15.6">
      <c r="A1361" s="6">
        <v>1144</v>
      </c>
      <c r="B1361" s="7">
        <v>46217</v>
      </c>
      <c r="C1361" s="8">
        <f>YEAR(SalesDataTable[[#This Row],[Order Date]])</f>
        <v>2026</v>
      </c>
      <c r="D1361" s="9" t="str">
        <f>"Q" &amp;ROUNDUP(MONTH(SalesDataTable[[#This Row],[Order Date]]),0)</f>
        <v>Q7</v>
      </c>
      <c r="E1361" s="9">
        <f>MONTH(SalesDataTable[[#This Row],[Order Date]])</f>
        <v>7</v>
      </c>
      <c r="F1361" s="8" t="str">
        <f>TEXT(SalesDataTable[[#This Row],[Order Date]],"mmm")</f>
        <v>Jul</v>
      </c>
      <c r="G1361" s="8" t="s">
        <v>11</v>
      </c>
      <c r="H1361" s="8" t="s">
        <v>12</v>
      </c>
      <c r="I1361" s="8" t="s">
        <v>19</v>
      </c>
      <c r="J1361" s="8" t="s">
        <v>13</v>
      </c>
      <c r="K1361" s="8" t="s">
        <v>23</v>
      </c>
      <c r="L1361" s="8" t="s">
        <v>40</v>
      </c>
      <c r="M1361" s="3">
        <v>1</v>
      </c>
      <c r="N1361" s="10">
        <v>83.74</v>
      </c>
      <c r="O1361" s="11">
        <v>0</v>
      </c>
      <c r="P1361" s="10">
        <v>38.96</v>
      </c>
      <c r="Q1361" s="10">
        <f t="shared" si="84"/>
        <v>83.74</v>
      </c>
      <c r="R1361" s="10">
        <f t="shared" si="85"/>
        <v>38.96</v>
      </c>
      <c r="S1361" s="10">
        <f t="shared" si="86"/>
        <v>44.779999999999994</v>
      </c>
      <c r="T1361" s="2">
        <f t="shared" si="87"/>
        <v>0.53475041796035339</v>
      </c>
      <c r="U1361" s="3">
        <f>YEAR(SalesDataTable[[#This Row],[Order Date]])</f>
        <v>2026</v>
      </c>
      <c r="V1361" s="2" t="str">
        <f>"Q"&amp;ROUNDUP(MONTH(SalesDataTable[[#This Row],[Order Date]])/3,0)</f>
        <v>Q3</v>
      </c>
      <c r="W1361" s="3">
        <f>MONTH(SalesDataTable[[#This Row],[Order Date]])</f>
        <v>7</v>
      </c>
      <c r="X1361" s="2" t="str">
        <f>TEXT(SalesDataTable[[#This Row],[Order Date]],"mmm")</f>
        <v>Jul</v>
      </c>
    </row>
    <row r="1362" spans="1:24" ht="15.6">
      <c r="A1362" s="6">
        <v>1686</v>
      </c>
      <c r="B1362" s="7">
        <v>46217</v>
      </c>
      <c r="C1362" s="8">
        <f>YEAR(SalesDataTable[[#This Row],[Order Date]])</f>
        <v>2026</v>
      </c>
      <c r="D1362" s="9" t="str">
        <f>"Q" &amp;ROUNDUP(MONTH(SalesDataTable[[#This Row],[Order Date]]),0)</f>
        <v>Q7</v>
      </c>
      <c r="E1362" s="9">
        <f>MONTH(SalesDataTable[[#This Row],[Order Date]])</f>
        <v>7</v>
      </c>
      <c r="F1362" s="8" t="str">
        <f>TEXT(SalesDataTable[[#This Row],[Order Date]],"mmm")</f>
        <v>Jul</v>
      </c>
      <c r="G1362" s="8" t="s">
        <v>11</v>
      </c>
      <c r="H1362" s="8" t="s">
        <v>25</v>
      </c>
      <c r="I1362" s="8" t="s">
        <v>8</v>
      </c>
      <c r="J1362" s="8" t="s">
        <v>3</v>
      </c>
      <c r="K1362" s="8" t="s">
        <v>14</v>
      </c>
      <c r="L1362" s="8" t="s">
        <v>15</v>
      </c>
      <c r="M1362" s="3">
        <v>8</v>
      </c>
      <c r="N1362" s="10">
        <v>35.75</v>
      </c>
      <c r="O1362" s="11">
        <v>0.15</v>
      </c>
      <c r="P1362" s="10">
        <v>13.56</v>
      </c>
      <c r="Q1362" s="10">
        <f t="shared" si="84"/>
        <v>243.1</v>
      </c>
      <c r="R1362" s="10">
        <f t="shared" si="85"/>
        <v>108.48</v>
      </c>
      <c r="S1362" s="10">
        <f t="shared" si="86"/>
        <v>134.62</v>
      </c>
      <c r="T1362" s="2">
        <f t="shared" si="87"/>
        <v>0.55376388317564795</v>
      </c>
      <c r="U1362" s="3">
        <f>YEAR(SalesDataTable[[#This Row],[Order Date]])</f>
        <v>2026</v>
      </c>
      <c r="V1362" s="2" t="str">
        <f>"Q"&amp;ROUNDUP(MONTH(SalesDataTable[[#This Row],[Order Date]])/3,0)</f>
        <v>Q3</v>
      </c>
      <c r="W1362" s="3">
        <f>MONTH(SalesDataTable[[#This Row],[Order Date]])</f>
        <v>7</v>
      </c>
      <c r="X1362" s="2" t="str">
        <f>TEXT(SalesDataTable[[#This Row],[Order Date]],"mmm")</f>
        <v>Jul</v>
      </c>
    </row>
    <row r="1363" spans="1:24" ht="15.6">
      <c r="A1363" s="6">
        <v>2823</v>
      </c>
      <c r="B1363" s="7">
        <v>46217</v>
      </c>
      <c r="C1363" s="8">
        <f>YEAR(SalesDataTable[[#This Row],[Order Date]])</f>
        <v>2026</v>
      </c>
      <c r="D1363" s="9" t="str">
        <f>"Q" &amp;ROUNDUP(MONTH(SalesDataTable[[#This Row],[Order Date]]),0)</f>
        <v>Q7</v>
      </c>
      <c r="E1363" s="9">
        <f>MONTH(SalesDataTable[[#This Row],[Order Date]])</f>
        <v>7</v>
      </c>
      <c r="F1363" s="8" t="str">
        <f>TEXT(SalesDataTable[[#This Row],[Order Date]],"mmm")</f>
        <v>Jul</v>
      </c>
      <c r="G1363" s="8" t="s">
        <v>0</v>
      </c>
      <c r="H1363" s="8" t="s">
        <v>50</v>
      </c>
      <c r="I1363" s="8" t="s">
        <v>2</v>
      </c>
      <c r="J1363" s="8" t="s">
        <v>13</v>
      </c>
      <c r="K1363" s="8" t="s">
        <v>4</v>
      </c>
      <c r="L1363" s="8" t="s">
        <v>5</v>
      </c>
      <c r="M1363" s="3">
        <v>3</v>
      </c>
      <c r="N1363" s="10">
        <v>81.39</v>
      </c>
      <c r="O1363" s="11">
        <v>0</v>
      </c>
      <c r="P1363" s="10">
        <v>43.54</v>
      </c>
      <c r="Q1363" s="10">
        <f t="shared" si="84"/>
        <v>244.17000000000002</v>
      </c>
      <c r="R1363" s="10">
        <f t="shared" si="85"/>
        <v>130.62</v>
      </c>
      <c r="S1363" s="10">
        <f t="shared" si="86"/>
        <v>113.55000000000001</v>
      </c>
      <c r="T1363" s="2">
        <f t="shared" si="87"/>
        <v>0.46504484580415284</v>
      </c>
      <c r="U1363" s="3">
        <f>YEAR(SalesDataTable[[#This Row],[Order Date]])</f>
        <v>2026</v>
      </c>
      <c r="V1363" s="2" t="str">
        <f>"Q"&amp;ROUNDUP(MONTH(SalesDataTable[[#This Row],[Order Date]])/3,0)</f>
        <v>Q3</v>
      </c>
      <c r="W1363" s="3">
        <f>MONTH(SalesDataTable[[#This Row],[Order Date]])</f>
        <v>7</v>
      </c>
      <c r="X1363" s="2" t="str">
        <f>TEXT(SalesDataTable[[#This Row],[Order Date]],"mmm")</f>
        <v>Jul</v>
      </c>
    </row>
    <row r="1364" spans="1:24" ht="15.6">
      <c r="A1364" s="6">
        <v>2883</v>
      </c>
      <c r="B1364" s="7">
        <v>46217</v>
      </c>
      <c r="C1364" s="8">
        <f>YEAR(SalesDataTable[[#This Row],[Order Date]])</f>
        <v>2026</v>
      </c>
      <c r="D1364" s="9" t="str">
        <f>"Q" &amp;ROUNDUP(MONTH(SalesDataTable[[#This Row],[Order Date]]),0)</f>
        <v>Q7</v>
      </c>
      <c r="E1364" s="9">
        <f>MONTH(SalesDataTable[[#This Row],[Order Date]])</f>
        <v>7</v>
      </c>
      <c r="F1364" s="8" t="str">
        <f>TEXT(SalesDataTable[[#This Row],[Order Date]],"mmm")</f>
        <v>Jul</v>
      </c>
      <c r="G1364" s="8" t="s">
        <v>11</v>
      </c>
      <c r="H1364" s="8" t="s">
        <v>39</v>
      </c>
      <c r="I1364" s="8" t="s">
        <v>28</v>
      </c>
      <c r="J1364" s="8" t="s">
        <v>13</v>
      </c>
      <c r="K1364" s="8" t="s">
        <v>14</v>
      </c>
      <c r="L1364" s="8" t="s">
        <v>15</v>
      </c>
      <c r="M1364" s="3">
        <v>1</v>
      </c>
      <c r="N1364" s="10">
        <v>36.799999999999997</v>
      </c>
      <c r="O1364" s="11">
        <v>0</v>
      </c>
      <c r="P1364" s="10">
        <v>13.91</v>
      </c>
      <c r="Q1364" s="10">
        <f t="shared" si="84"/>
        <v>36.799999999999997</v>
      </c>
      <c r="R1364" s="10">
        <f t="shared" si="85"/>
        <v>13.91</v>
      </c>
      <c r="S1364" s="10">
        <f t="shared" si="86"/>
        <v>22.889999999999997</v>
      </c>
      <c r="T1364" s="2">
        <f t="shared" si="87"/>
        <v>0.62201086956521734</v>
      </c>
      <c r="U1364" s="3">
        <f>YEAR(SalesDataTable[[#This Row],[Order Date]])</f>
        <v>2026</v>
      </c>
      <c r="V1364" s="2" t="str">
        <f>"Q"&amp;ROUNDUP(MONTH(SalesDataTable[[#This Row],[Order Date]])/3,0)</f>
        <v>Q3</v>
      </c>
      <c r="W1364" s="3">
        <f>MONTH(SalesDataTable[[#This Row],[Order Date]])</f>
        <v>7</v>
      </c>
      <c r="X1364" s="2" t="str">
        <f>TEXT(SalesDataTable[[#This Row],[Order Date]],"mmm")</f>
        <v>Jul</v>
      </c>
    </row>
    <row r="1365" spans="1:24" ht="15.6">
      <c r="A1365" s="6">
        <v>3259</v>
      </c>
      <c r="B1365" s="7">
        <v>46217</v>
      </c>
      <c r="C1365" s="8">
        <f>YEAR(SalesDataTable[[#This Row],[Order Date]])</f>
        <v>2026</v>
      </c>
      <c r="D1365" s="9" t="str">
        <f>"Q" &amp;ROUNDUP(MONTH(SalesDataTable[[#This Row],[Order Date]]),0)</f>
        <v>Q7</v>
      </c>
      <c r="E1365" s="9">
        <f>MONTH(SalesDataTable[[#This Row],[Order Date]])</f>
        <v>7</v>
      </c>
      <c r="F1365" s="8" t="str">
        <f>TEXT(SalesDataTable[[#This Row],[Order Date]],"mmm")</f>
        <v>Jul</v>
      </c>
      <c r="G1365" s="8" t="s">
        <v>11</v>
      </c>
      <c r="H1365" s="8" t="s">
        <v>52</v>
      </c>
      <c r="I1365" s="8" t="s">
        <v>8</v>
      </c>
      <c r="J1365" s="8" t="s">
        <v>3</v>
      </c>
      <c r="K1365" s="8" t="s">
        <v>23</v>
      </c>
      <c r="L1365" s="8" t="s">
        <v>29</v>
      </c>
      <c r="M1365" s="3">
        <v>6</v>
      </c>
      <c r="N1365" s="10">
        <v>194.15</v>
      </c>
      <c r="O1365" s="11">
        <v>0.1</v>
      </c>
      <c r="P1365" s="10">
        <v>105.12</v>
      </c>
      <c r="Q1365" s="10">
        <f t="shared" si="84"/>
        <v>1048.4100000000001</v>
      </c>
      <c r="R1365" s="10">
        <f t="shared" si="85"/>
        <v>630.72</v>
      </c>
      <c r="S1365" s="10">
        <f t="shared" si="86"/>
        <v>417.69000000000005</v>
      </c>
      <c r="T1365" s="2">
        <f t="shared" si="87"/>
        <v>0.3984032964202936</v>
      </c>
      <c r="U1365" s="3">
        <f>YEAR(SalesDataTable[[#This Row],[Order Date]])</f>
        <v>2026</v>
      </c>
      <c r="V1365" s="2" t="str">
        <f>"Q"&amp;ROUNDUP(MONTH(SalesDataTable[[#This Row],[Order Date]])/3,0)</f>
        <v>Q3</v>
      </c>
      <c r="W1365" s="3">
        <f>MONTH(SalesDataTable[[#This Row],[Order Date]])</f>
        <v>7</v>
      </c>
      <c r="X1365" s="2" t="str">
        <f>TEXT(SalesDataTable[[#This Row],[Order Date]],"mmm")</f>
        <v>Jul</v>
      </c>
    </row>
    <row r="1366" spans="1:24" ht="15.6">
      <c r="A1366" s="6">
        <v>3709</v>
      </c>
      <c r="B1366" s="7">
        <v>46217</v>
      </c>
      <c r="C1366" s="8">
        <f>YEAR(SalesDataTable[[#This Row],[Order Date]])</f>
        <v>2026</v>
      </c>
      <c r="D1366" s="9" t="str">
        <f>"Q" &amp;ROUNDUP(MONTH(SalesDataTable[[#This Row],[Order Date]]),0)</f>
        <v>Q7</v>
      </c>
      <c r="E1366" s="9">
        <f>MONTH(SalesDataTable[[#This Row],[Order Date]])</f>
        <v>7</v>
      </c>
      <c r="F1366" s="8" t="str">
        <f>TEXT(SalesDataTable[[#This Row],[Order Date]],"mmm")</f>
        <v>Jul</v>
      </c>
      <c r="G1366" s="8" t="s">
        <v>0</v>
      </c>
      <c r="H1366" s="8" t="s">
        <v>36</v>
      </c>
      <c r="I1366" s="8" t="s">
        <v>2</v>
      </c>
      <c r="J1366" s="8" t="s">
        <v>13</v>
      </c>
      <c r="K1366" s="8" t="s">
        <v>34</v>
      </c>
      <c r="L1366" s="8" t="s">
        <v>45</v>
      </c>
      <c r="M1366" s="3">
        <v>1</v>
      </c>
      <c r="N1366" s="10">
        <v>50.94</v>
      </c>
      <c r="O1366" s="11">
        <v>0</v>
      </c>
      <c r="P1366" s="10">
        <v>22.28</v>
      </c>
      <c r="Q1366" s="10">
        <f t="shared" si="84"/>
        <v>50.94</v>
      </c>
      <c r="R1366" s="10">
        <f t="shared" si="85"/>
        <v>22.28</v>
      </c>
      <c r="S1366" s="10">
        <f t="shared" si="86"/>
        <v>28.659999999999997</v>
      </c>
      <c r="T1366" s="2">
        <f t="shared" si="87"/>
        <v>0.5626226933647428</v>
      </c>
      <c r="U1366" s="3">
        <f>YEAR(SalesDataTable[[#This Row],[Order Date]])</f>
        <v>2026</v>
      </c>
      <c r="V1366" s="2" t="str">
        <f>"Q"&amp;ROUNDUP(MONTH(SalesDataTable[[#This Row],[Order Date]])/3,0)</f>
        <v>Q3</v>
      </c>
      <c r="W1366" s="3">
        <f>MONTH(SalesDataTable[[#This Row],[Order Date]])</f>
        <v>7</v>
      </c>
      <c r="X1366" s="2" t="str">
        <f>TEXT(SalesDataTable[[#This Row],[Order Date]],"mmm")</f>
        <v>Jul</v>
      </c>
    </row>
    <row r="1367" spans="1:24" ht="15.6">
      <c r="A1367" s="6">
        <v>61</v>
      </c>
      <c r="B1367" s="7">
        <v>46218</v>
      </c>
      <c r="C1367" s="8">
        <f>YEAR(SalesDataTable[[#This Row],[Order Date]])</f>
        <v>2026</v>
      </c>
      <c r="D1367" s="9" t="str">
        <f>"Q" &amp;ROUNDUP(MONTH(SalesDataTable[[#This Row],[Order Date]]),0)</f>
        <v>Q7</v>
      </c>
      <c r="E1367" s="9">
        <f>MONTH(SalesDataTable[[#This Row],[Order Date]])</f>
        <v>7</v>
      </c>
      <c r="F1367" s="8" t="str">
        <f>TEXT(SalesDataTable[[#This Row],[Order Date]],"mmm")</f>
        <v>Jul</v>
      </c>
      <c r="G1367" s="8" t="s">
        <v>20</v>
      </c>
      <c r="H1367" s="8" t="s">
        <v>33</v>
      </c>
      <c r="I1367" s="8" t="s">
        <v>2</v>
      </c>
      <c r="J1367" s="8" t="s">
        <v>3</v>
      </c>
      <c r="K1367" s="8" t="s">
        <v>34</v>
      </c>
      <c r="L1367" s="8" t="s">
        <v>38</v>
      </c>
      <c r="M1367" s="3">
        <v>2</v>
      </c>
      <c r="N1367" s="10">
        <v>125.89</v>
      </c>
      <c r="O1367" s="11">
        <v>0</v>
      </c>
      <c r="P1367" s="10">
        <v>70.8</v>
      </c>
      <c r="Q1367" s="10">
        <f t="shared" si="84"/>
        <v>251.78</v>
      </c>
      <c r="R1367" s="10">
        <f t="shared" si="85"/>
        <v>141.6</v>
      </c>
      <c r="S1367" s="10">
        <f t="shared" si="86"/>
        <v>110.18</v>
      </c>
      <c r="T1367" s="2">
        <f t="shared" si="87"/>
        <v>0.43760425768528083</v>
      </c>
      <c r="U1367" s="3">
        <f>YEAR(SalesDataTable[[#This Row],[Order Date]])</f>
        <v>2026</v>
      </c>
      <c r="V1367" s="2" t="str">
        <f>"Q"&amp;ROUNDUP(MONTH(SalesDataTable[[#This Row],[Order Date]])/3,0)</f>
        <v>Q3</v>
      </c>
      <c r="W1367" s="3">
        <f>MONTH(SalesDataTable[[#This Row],[Order Date]])</f>
        <v>7</v>
      </c>
      <c r="X1367" s="2" t="str">
        <f>TEXT(SalesDataTable[[#This Row],[Order Date]],"mmm")</f>
        <v>Jul</v>
      </c>
    </row>
    <row r="1368" spans="1:24" ht="15.6">
      <c r="A1368" s="6">
        <v>357</v>
      </c>
      <c r="B1368" s="7">
        <v>46218</v>
      </c>
      <c r="C1368" s="8">
        <f>YEAR(SalesDataTable[[#This Row],[Order Date]])</f>
        <v>2026</v>
      </c>
      <c r="D1368" s="9" t="str">
        <f>"Q" &amp;ROUNDUP(MONTH(SalesDataTable[[#This Row],[Order Date]]),0)</f>
        <v>Q7</v>
      </c>
      <c r="E1368" s="9">
        <f>MONTH(SalesDataTable[[#This Row],[Order Date]])</f>
        <v>7</v>
      </c>
      <c r="F1368" s="8" t="str">
        <f>TEXT(SalesDataTable[[#This Row],[Order Date]],"mmm")</f>
        <v>Jul</v>
      </c>
      <c r="G1368" s="8" t="s">
        <v>0</v>
      </c>
      <c r="H1368" s="8" t="s">
        <v>36</v>
      </c>
      <c r="I1368" s="8" t="s">
        <v>2</v>
      </c>
      <c r="J1368" s="8" t="s">
        <v>13</v>
      </c>
      <c r="K1368" s="8" t="s">
        <v>34</v>
      </c>
      <c r="L1368" s="8" t="s">
        <v>45</v>
      </c>
      <c r="M1368" s="3">
        <v>2</v>
      </c>
      <c r="N1368" s="10">
        <v>51.9</v>
      </c>
      <c r="O1368" s="11">
        <v>0</v>
      </c>
      <c r="P1368" s="10">
        <v>21.82</v>
      </c>
      <c r="Q1368" s="10">
        <f t="shared" si="84"/>
        <v>103.8</v>
      </c>
      <c r="R1368" s="10">
        <f t="shared" si="85"/>
        <v>43.64</v>
      </c>
      <c r="S1368" s="10">
        <f t="shared" si="86"/>
        <v>60.16</v>
      </c>
      <c r="T1368" s="2">
        <f t="shared" si="87"/>
        <v>0.57957610789980729</v>
      </c>
      <c r="U1368" s="3">
        <f>YEAR(SalesDataTable[[#This Row],[Order Date]])</f>
        <v>2026</v>
      </c>
      <c r="V1368" s="2" t="str">
        <f>"Q"&amp;ROUNDUP(MONTH(SalesDataTable[[#This Row],[Order Date]])/3,0)</f>
        <v>Q3</v>
      </c>
      <c r="W1368" s="3">
        <f>MONTH(SalesDataTable[[#This Row],[Order Date]])</f>
        <v>7</v>
      </c>
      <c r="X1368" s="2" t="str">
        <f>TEXT(SalesDataTable[[#This Row],[Order Date]],"mmm")</f>
        <v>Jul</v>
      </c>
    </row>
    <row r="1369" spans="1:24" ht="15.6">
      <c r="A1369" s="6">
        <v>1607</v>
      </c>
      <c r="B1369" s="7">
        <v>46218</v>
      </c>
      <c r="C1369" s="8">
        <f>YEAR(SalesDataTable[[#This Row],[Order Date]])</f>
        <v>2026</v>
      </c>
      <c r="D1369" s="9" t="str">
        <f>"Q" &amp;ROUNDUP(MONTH(SalesDataTable[[#This Row],[Order Date]]),0)</f>
        <v>Q7</v>
      </c>
      <c r="E1369" s="9">
        <f>MONTH(SalesDataTable[[#This Row],[Order Date]])</f>
        <v>7</v>
      </c>
      <c r="F1369" s="8" t="str">
        <f>TEXT(SalesDataTable[[#This Row],[Order Date]],"mmm")</f>
        <v>Jul</v>
      </c>
      <c r="G1369" s="8" t="s">
        <v>0</v>
      </c>
      <c r="H1369" s="8" t="s">
        <v>1</v>
      </c>
      <c r="I1369" s="8" t="s">
        <v>19</v>
      </c>
      <c r="J1369" s="8" t="s">
        <v>13</v>
      </c>
      <c r="K1369" s="8" t="s">
        <v>34</v>
      </c>
      <c r="L1369" s="8" t="s">
        <v>35</v>
      </c>
      <c r="M1369" s="3">
        <v>2</v>
      </c>
      <c r="N1369" s="10">
        <v>39.75</v>
      </c>
      <c r="O1369" s="11">
        <v>0</v>
      </c>
      <c r="P1369" s="10">
        <v>14.78</v>
      </c>
      <c r="Q1369" s="10">
        <f t="shared" si="84"/>
        <v>79.5</v>
      </c>
      <c r="R1369" s="10">
        <f t="shared" si="85"/>
        <v>29.56</v>
      </c>
      <c r="S1369" s="10">
        <f t="shared" si="86"/>
        <v>49.94</v>
      </c>
      <c r="T1369" s="2">
        <f t="shared" si="87"/>
        <v>0.62817610062893081</v>
      </c>
      <c r="U1369" s="3">
        <f>YEAR(SalesDataTable[[#This Row],[Order Date]])</f>
        <v>2026</v>
      </c>
      <c r="V1369" s="2" t="str">
        <f>"Q"&amp;ROUNDUP(MONTH(SalesDataTable[[#This Row],[Order Date]])/3,0)</f>
        <v>Q3</v>
      </c>
      <c r="W1369" s="3">
        <f>MONTH(SalesDataTable[[#This Row],[Order Date]])</f>
        <v>7</v>
      </c>
      <c r="X1369" s="2" t="str">
        <f>TEXT(SalesDataTable[[#This Row],[Order Date]],"mmm")</f>
        <v>Jul</v>
      </c>
    </row>
    <row r="1370" spans="1:24" ht="15.6">
      <c r="A1370" s="6">
        <v>3295</v>
      </c>
      <c r="B1370" s="7">
        <v>46218</v>
      </c>
      <c r="C1370" s="8">
        <f>YEAR(SalesDataTable[[#This Row],[Order Date]])</f>
        <v>2026</v>
      </c>
      <c r="D1370" s="9" t="str">
        <f>"Q" &amp;ROUNDUP(MONTH(SalesDataTable[[#This Row],[Order Date]]),0)</f>
        <v>Q7</v>
      </c>
      <c r="E1370" s="9">
        <f>MONTH(SalesDataTable[[#This Row],[Order Date]])</f>
        <v>7</v>
      </c>
      <c r="F1370" s="8" t="str">
        <f>TEXT(SalesDataTable[[#This Row],[Order Date]],"mmm")</f>
        <v>Jul</v>
      </c>
      <c r="G1370" s="8" t="s">
        <v>6</v>
      </c>
      <c r="H1370" s="8" t="s">
        <v>43</v>
      </c>
      <c r="I1370" s="8" t="s">
        <v>28</v>
      </c>
      <c r="J1370" s="8" t="s">
        <v>3</v>
      </c>
      <c r="K1370" s="8" t="s">
        <v>9</v>
      </c>
      <c r="L1370" s="8" t="s">
        <v>10</v>
      </c>
      <c r="M1370" s="3">
        <v>1</v>
      </c>
      <c r="N1370" s="10">
        <v>93.46</v>
      </c>
      <c r="O1370" s="11">
        <v>0.15</v>
      </c>
      <c r="P1370" s="10">
        <v>46.65</v>
      </c>
      <c r="Q1370" s="10">
        <f t="shared" si="84"/>
        <v>79.440999999999988</v>
      </c>
      <c r="R1370" s="10">
        <f t="shared" si="85"/>
        <v>46.65</v>
      </c>
      <c r="S1370" s="10">
        <f t="shared" si="86"/>
        <v>32.79099999999999</v>
      </c>
      <c r="T1370" s="2">
        <f t="shared" si="87"/>
        <v>0.41277174255107557</v>
      </c>
      <c r="U1370" s="3">
        <f>YEAR(SalesDataTable[[#This Row],[Order Date]])</f>
        <v>2026</v>
      </c>
      <c r="V1370" s="2" t="str">
        <f>"Q"&amp;ROUNDUP(MONTH(SalesDataTable[[#This Row],[Order Date]])/3,0)</f>
        <v>Q3</v>
      </c>
      <c r="W1370" s="3">
        <f>MONTH(SalesDataTable[[#This Row],[Order Date]])</f>
        <v>7</v>
      </c>
      <c r="X1370" s="2" t="str">
        <f>TEXT(SalesDataTable[[#This Row],[Order Date]],"mmm")</f>
        <v>Jul</v>
      </c>
    </row>
    <row r="1371" spans="1:24" ht="15.6">
      <c r="A1371" s="6">
        <v>4048</v>
      </c>
      <c r="B1371" s="7">
        <v>46218</v>
      </c>
      <c r="C1371" s="8">
        <f>YEAR(SalesDataTable[[#This Row],[Order Date]])</f>
        <v>2026</v>
      </c>
      <c r="D1371" s="9" t="str">
        <f>"Q" &amp;ROUNDUP(MONTH(SalesDataTable[[#This Row],[Order Date]]),0)</f>
        <v>Q7</v>
      </c>
      <c r="E1371" s="9">
        <f>MONTH(SalesDataTable[[#This Row],[Order Date]])</f>
        <v>7</v>
      </c>
      <c r="F1371" s="8" t="str">
        <f>TEXT(SalesDataTable[[#This Row],[Order Date]],"mmm")</f>
        <v>Jul</v>
      </c>
      <c r="G1371" s="8" t="s">
        <v>20</v>
      </c>
      <c r="H1371" s="8" t="s">
        <v>47</v>
      </c>
      <c r="I1371" s="8" t="s">
        <v>8</v>
      </c>
      <c r="J1371" s="8" t="s">
        <v>16</v>
      </c>
      <c r="K1371" s="8" t="s">
        <v>4</v>
      </c>
      <c r="L1371" s="8" t="s">
        <v>5</v>
      </c>
      <c r="M1371" s="3">
        <v>3</v>
      </c>
      <c r="N1371" s="10">
        <v>82.79</v>
      </c>
      <c r="O1371" s="11">
        <v>0.1</v>
      </c>
      <c r="P1371" s="10">
        <v>43.07</v>
      </c>
      <c r="Q1371" s="10">
        <f t="shared" si="84"/>
        <v>223.53300000000002</v>
      </c>
      <c r="R1371" s="10">
        <f t="shared" si="85"/>
        <v>129.21</v>
      </c>
      <c r="S1371" s="10">
        <f t="shared" si="86"/>
        <v>94.323000000000008</v>
      </c>
      <c r="T1371" s="2">
        <f t="shared" si="87"/>
        <v>0.42196454214813922</v>
      </c>
      <c r="U1371" s="3">
        <f>YEAR(SalesDataTable[[#This Row],[Order Date]])</f>
        <v>2026</v>
      </c>
      <c r="V1371" s="2" t="str">
        <f>"Q"&amp;ROUNDUP(MONTH(SalesDataTable[[#This Row],[Order Date]])/3,0)</f>
        <v>Q3</v>
      </c>
      <c r="W1371" s="3">
        <f>MONTH(SalesDataTable[[#This Row],[Order Date]])</f>
        <v>7</v>
      </c>
      <c r="X1371" s="2" t="str">
        <f>TEXT(SalesDataTable[[#This Row],[Order Date]],"mmm")</f>
        <v>Jul</v>
      </c>
    </row>
    <row r="1372" spans="1:24" ht="15.6">
      <c r="A1372" s="6">
        <v>4424</v>
      </c>
      <c r="B1372" s="7">
        <v>46218</v>
      </c>
      <c r="C1372" s="8">
        <f>YEAR(SalesDataTable[[#This Row],[Order Date]])</f>
        <v>2026</v>
      </c>
      <c r="D1372" s="9" t="str">
        <f>"Q" &amp;ROUNDUP(MONTH(SalesDataTable[[#This Row],[Order Date]]),0)</f>
        <v>Q7</v>
      </c>
      <c r="E1372" s="9">
        <f>MONTH(SalesDataTable[[#This Row],[Order Date]])</f>
        <v>7</v>
      </c>
      <c r="F1372" s="8" t="str">
        <f>TEXT(SalesDataTable[[#This Row],[Order Date]],"mmm")</f>
        <v>Jul</v>
      </c>
      <c r="G1372" s="8" t="s">
        <v>11</v>
      </c>
      <c r="H1372" s="8" t="s">
        <v>12</v>
      </c>
      <c r="I1372" s="8" t="s">
        <v>19</v>
      </c>
      <c r="J1372" s="8" t="s">
        <v>16</v>
      </c>
      <c r="K1372" s="8" t="s">
        <v>9</v>
      </c>
      <c r="L1372" s="8" t="s">
        <v>10</v>
      </c>
      <c r="M1372" s="3">
        <v>1</v>
      </c>
      <c r="N1372" s="10">
        <v>92.54</v>
      </c>
      <c r="O1372" s="11">
        <v>0</v>
      </c>
      <c r="P1372" s="10">
        <v>44.48</v>
      </c>
      <c r="Q1372" s="10">
        <f t="shared" si="84"/>
        <v>92.54</v>
      </c>
      <c r="R1372" s="10">
        <f t="shared" si="85"/>
        <v>44.48</v>
      </c>
      <c r="S1372" s="10">
        <f t="shared" si="86"/>
        <v>48.060000000000009</v>
      </c>
      <c r="T1372" s="2">
        <f t="shared" si="87"/>
        <v>0.51934298681651181</v>
      </c>
      <c r="U1372" s="3">
        <f>YEAR(SalesDataTable[[#This Row],[Order Date]])</f>
        <v>2026</v>
      </c>
      <c r="V1372" s="2" t="str">
        <f>"Q"&amp;ROUNDUP(MONTH(SalesDataTable[[#This Row],[Order Date]])/3,0)</f>
        <v>Q3</v>
      </c>
      <c r="W1372" s="3">
        <f>MONTH(SalesDataTable[[#This Row],[Order Date]])</f>
        <v>7</v>
      </c>
      <c r="X1372" s="2" t="str">
        <f>TEXT(SalesDataTable[[#This Row],[Order Date]],"mmm")</f>
        <v>Jul</v>
      </c>
    </row>
    <row r="1373" spans="1:24" ht="15.6">
      <c r="A1373" s="6">
        <v>4732</v>
      </c>
      <c r="B1373" s="7">
        <v>46218</v>
      </c>
      <c r="C1373" s="8">
        <f>YEAR(SalesDataTable[[#This Row],[Order Date]])</f>
        <v>2026</v>
      </c>
      <c r="D1373" s="9" t="str">
        <f>"Q" &amp;ROUNDUP(MONTH(SalesDataTable[[#This Row],[Order Date]]),0)</f>
        <v>Q7</v>
      </c>
      <c r="E1373" s="9">
        <f>MONTH(SalesDataTable[[#This Row],[Order Date]])</f>
        <v>7</v>
      </c>
      <c r="F1373" s="8" t="str">
        <f>TEXT(SalesDataTable[[#This Row],[Order Date]],"mmm")</f>
        <v>Jul</v>
      </c>
      <c r="G1373" s="8" t="s">
        <v>6</v>
      </c>
      <c r="H1373" s="8" t="s">
        <v>49</v>
      </c>
      <c r="I1373" s="8" t="s">
        <v>19</v>
      </c>
      <c r="J1373" s="8" t="s">
        <v>13</v>
      </c>
      <c r="K1373" s="8" t="s">
        <v>14</v>
      </c>
      <c r="L1373" s="8" t="s">
        <v>32</v>
      </c>
      <c r="M1373" s="3">
        <v>1</v>
      </c>
      <c r="N1373" s="10">
        <v>46.53</v>
      </c>
      <c r="O1373" s="11">
        <v>0</v>
      </c>
      <c r="P1373" s="10">
        <v>18.829999999999998</v>
      </c>
      <c r="Q1373" s="10">
        <f t="shared" si="84"/>
        <v>46.53</v>
      </c>
      <c r="R1373" s="10">
        <f t="shared" si="85"/>
        <v>18.829999999999998</v>
      </c>
      <c r="S1373" s="10">
        <f t="shared" si="86"/>
        <v>27.700000000000003</v>
      </c>
      <c r="T1373" s="2">
        <f t="shared" si="87"/>
        <v>0.59531485063399958</v>
      </c>
      <c r="U1373" s="3">
        <f>YEAR(SalesDataTable[[#This Row],[Order Date]])</f>
        <v>2026</v>
      </c>
      <c r="V1373" s="2" t="str">
        <f>"Q"&amp;ROUNDUP(MONTH(SalesDataTable[[#This Row],[Order Date]])/3,0)</f>
        <v>Q3</v>
      </c>
      <c r="W1373" s="3">
        <f>MONTH(SalesDataTable[[#This Row],[Order Date]])</f>
        <v>7</v>
      </c>
      <c r="X1373" s="2" t="str">
        <f>TEXT(SalesDataTable[[#This Row],[Order Date]],"mmm")</f>
        <v>Jul</v>
      </c>
    </row>
    <row r="1374" spans="1:24" ht="15.6">
      <c r="A1374" s="6">
        <v>194</v>
      </c>
      <c r="B1374" s="7">
        <v>46219</v>
      </c>
      <c r="C1374" s="8">
        <f>YEAR(SalesDataTable[[#This Row],[Order Date]])</f>
        <v>2026</v>
      </c>
      <c r="D1374" s="9" t="str">
        <f>"Q" &amp;ROUNDUP(MONTH(SalesDataTable[[#This Row],[Order Date]]),0)</f>
        <v>Q7</v>
      </c>
      <c r="E1374" s="9">
        <f>MONTH(SalesDataTable[[#This Row],[Order Date]])</f>
        <v>7</v>
      </c>
      <c r="F1374" s="8" t="str">
        <f>TEXT(SalesDataTable[[#This Row],[Order Date]],"mmm")</f>
        <v>Jul</v>
      </c>
      <c r="G1374" s="8" t="s">
        <v>6</v>
      </c>
      <c r="H1374" s="8" t="s">
        <v>43</v>
      </c>
      <c r="I1374" s="8" t="s">
        <v>2</v>
      </c>
      <c r="J1374" s="8" t="s">
        <v>3</v>
      </c>
      <c r="K1374" s="8" t="s">
        <v>4</v>
      </c>
      <c r="L1374" s="8" t="s">
        <v>22</v>
      </c>
      <c r="M1374" s="3">
        <v>2</v>
      </c>
      <c r="N1374" s="10">
        <v>49.69</v>
      </c>
      <c r="O1374" s="11">
        <v>0</v>
      </c>
      <c r="P1374" s="10">
        <v>21.97</v>
      </c>
      <c r="Q1374" s="10">
        <f t="shared" si="84"/>
        <v>99.38</v>
      </c>
      <c r="R1374" s="10">
        <f t="shared" si="85"/>
        <v>43.94</v>
      </c>
      <c r="S1374" s="10">
        <f t="shared" si="86"/>
        <v>55.44</v>
      </c>
      <c r="T1374" s="2">
        <f t="shared" si="87"/>
        <v>0.557858724089354</v>
      </c>
      <c r="U1374" s="3">
        <f>YEAR(SalesDataTable[[#This Row],[Order Date]])</f>
        <v>2026</v>
      </c>
      <c r="V1374" s="2" t="str">
        <f>"Q"&amp;ROUNDUP(MONTH(SalesDataTable[[#This Row],[Order Date]])/3,0)</f>
        <v>Q3</v>
      </c>
      <c r="W1374" s="3">
        <f>MONTH(SalesDataTable[[#This Row],[Order Date]])</f>
        <v>7</v>
      </c>
      <c r="X1374" s="2" t="str">
        <f>TEXT(SalesDataTable[[#This Row],[Order Date]],"mmm")</f>
        <v>Jul</v>
      </c>
    </row>
    <row r="1375" spans="1:24" ht="15.6">
      <c r="A1375" s="6">
        <v>258</v>
      </c>
      <c r="B1375" s="7">
        <v>46219</v>
      </c>
      <c r="C1375" s="8">
        <f>YEAR(SalesDataTable[[#This Row],[Order Date]])</f>
        <v>2026</v>
      </c>
      <c r="D1375" s="9" t="str">
        <f>"Q" &amp;ROUNDUP(MONTH(SalesDataTable[[#This Row],[Order Date]]),0)</f>
        <v>Q7</v>
      </c>
      <c r="E1375" s="9">
        <f>MONTH(SalesDataTable[[#This Row],[Order Date]])</f>
        <v>7</v>
      </c>
      <c r="F1375" s="8" t="str">
        <f>TEXT(SalesDataTable[[#This Row],[Order Date]],"mmm")</f>
        <v>Jul</v>
      </c>
      <c r="G1375" s="8" t="s">
        <v>20</v>
      </c>
      <c r="H1375" s="8" t="s">
        <v>33</v>
      </c>
      <c r="I1375" s="8" t="s">
        <v>28</v>
      </c>
      <c r="J1375" s="8" t="s">
        <v>13</v>
      </c>
      <c r="K1375" s="8" t="s">
        <v>9</v>
      </c>
      <c r="L1375" s="8" t="s">
        <v>46</v>
      </c>
      <c r="M1375" s="3">
        <v>3</v>
      </c>
      <c r="N1375" s="10">
        <v>71.34</v>
      </c>
      <c r="O1375" s="11">
        <v>0.1</v>
      </c>
      <c r="P1375" s="10">
        <v>31.71</v>
      </c>
      <c r="Q1375" s="10">
        <f t="shared" si="84"/>
        <v>192.61800000000002</v>
      </c>
      <c r="R1375" s="10">
        <f t="shared" si="85"/>
        <v>95.13</v>
      </c>
      <c r="S1375" s="10">
        <f t="shared" si="86"/>
        <v>97.488000000000028</v>
      </c>
      <c r="T1375" s="2">
        <f t="shared" si="87"/>
        <v>0.50612092327819835</v>
      </c>
      <c r="U1375" s="3">
        <f>YEAR(SalesDataTable[[#This Row],[Order Date]])</f>
        <v>2026</v>
      </c>
      <c r="V1375" s="2" t="str">
        <f>"Q"&amp;ROUNDUP(MONTH(SalesDataTable[[#This Row],[Order Date]])/3,0)</f>
        <v>Q3</v>
      </c>
      <c r="W1375" s="3">
        <f>MONTH(SalesDataTable[[#This Row],[Order Date]])</f>
        <v>7</v>
      </c>
      <c r="X1375" s="2" t="str">
        <f>TEXT(SalesDataTable[[#This Row],[Order Date]],"mmm")</f>
        <v>Jul</v>
      </c>
    </row>
    <row r="1376" spans="1:24" ht="15.6">
      <c r="A1376" s="6">
        <v>543</v>
      </c>
      <c r="B1376" s="7">
        <v>46219</v>
      </c>
      <c r="C1376" s="8">
        <f>YEAR(SalesDataTable[[#This Row],[Order Date]])</f>
        <v>2026</v>
      </c>
      <c r="D1376" s="9" t="str">
        <f>"Q" &amp;ROUNDUP(MONTH(SalesDataTable[[#This Row],[Order Date]]),0)</f>
        <v>Q7</v>
      </c>
      <c r="E1376" s="9">
        <f>MONTH(SalesDataTable[[#This Row],[Order Date]])</f>
        <v>7</v>
      </c>
      <c r="F1376" s="8" t="str">
        <f>TEXT(SalesDataTable[[#This Row],[Order Date]],"mmm")</f>
        <v>Jul</v>
      </c>
      <c r="G1376" s="8" t="s">
        <v>6</v>
      </c>
      <c r="H1376" s="8" t="s">
        <v>49</v>
      </c>
      <c r="I1376" s="8" t="s">
        <v>28</v>
      </c>
      <c r="J1376" s="8" t="s">
        <v>3</v>
      </c>
      <c r="K1376" s="8" t="s">
        <v>4</v>
      </c>
      <c r="L1376" s="8" t="s">
        <v>5</v>
      </c>
      <c r="M1376" s="3">
        <v>1</v>
      </c>
      <c r="N1376" s="10">
        <v>83.03</v>
      </c>
      <c r="O1376" s="11">
        <v>0</v>
      </c>
      <c r="P1376" s="10">
        <v>42.41</v>
      </c>
      <c r="Q1376" s="10">
        <f t="shared" si="84"/>
        <v>83.03</v>
      </c>
      <c r="R1376" s="10">
        <f t="shared" si="85"/>
        <v>42.41</v>
      </c>
      <c r="S1376" s="10">
        <f t="shared" si="86"/>
        <v>40.620000000000005</v>
      </c>
      <c r="T1376" s="2">
        <f t="shared" si="87"/>
        <v>0.48922076357942917</v>
      </c>
      <c r="U1376" s="3">
        <f>YEAR(SalesDataTable[[#This Row],[Order Date]])</f>
        <v>2026</v>
      </c>
      <c r="V1376" s="2" t="str">
        <f>"Q"&amp;ROUNDUP(MONTH(SalesDataTable[[#This Row],[Order Date]])/3,0)</f>
        <v>Q3</v>
      </c>
      <c r="W1376" s="3">
        <f>MONTH(SalesDataTable[[#This Row],[Order Date]])</f>
        <v>7</v>
      </c>
      <c r="X1376" s="2" t="str">
        <f>TEXT(SalesDataTable[[#This Row],[Order Date]],"mmm")</f>
        <v>Jul</v>
      </c>
    </row>
    <row r="1377" spans="1:24" ht="15.6">
      <c r="A1377" s="6">
        <v>972</v>
      </c>
      <c r="B1377" s="7">
        <v>46219</v>
      </c>
      <c r="C1377" s="8">
        <f>YEAR(SalesDataTable[[#This Row],[Order Date]])</f>
        <v>2026</v>
      </c>
      <c r="D1377" s="9" t="str">
        <f>"Q" &amp;ROUNDUP(MONTH(SalesDataTable[[#This Row],[Order Date]]),0)</f>
        <v>Q7</v>
      </c>
      <c r="E1377" s="9">
        <f>MONTH(SalesDataTable[[#This Row],[Order Date]])</f>
        <v>7</v>
      </c>
      <c r="F1377" s="8" t="str">
        <f>TEXT(SalesDataTable[[#This Row],[Order Date]],"mmm")</f>
        <v>Jul</v>
      </c>
      <c r="G1377" s="8" t="s">
        <v>20</v>
      </c>
      <c r="H1377" s="8" t="s">
        <v>21</v>
      </c>
      <c r="I1377" s="8" t="s">
        <v>2</v>
      </c>
      <c r="J1377" s="8" t="s">
        <v>3</v>
      </c>
      <c r="K1377" s="8" t="s">
        <v>34</v>
      </c>
      <c r="L1377" s="8" t="s">
        <v>35</v>
      </c>
      <c r="M1377" s="3">
        <v>1</v>
      </c>
      <c r="N1377" s="10">
        <v>40.799999999999997</v>
      </c>
      <c r="O1377" s="11">
        <v>0</v>
      </c>
      <c r="P1377" s="10">
        <v>14.42</v>
      </c>
      <c r="Q1377" s="10">
        <f t="shared" si="84"/>
        <v>40.799999999999997</v>
      </c>
      <c r="R1377" s="10">
        <f t="shared" si="85"/>
        <v>14.42</v>
      </c>
      <c r="S1377" s="10">
        <f t="shared" si="86"/>
        <v>26.379999999999995</v>
      </c>
      <c r="T1377" s="2">
        <f t="shared" si="87"/>
        <v>0.64656862745098032</v>
      </c>
      <c r="U1377" s="3">
        <f>YEAR(SalesDataTable[[#This Row],[Order Date]])</f>
        <v>2026</v>
      </c>
      <c r="V1377" s="2" t="str">
        <f>"Q"&amp;ROUNDUP(MONTH(SalesDataTable[[#This Row],[Order Date]])/3,0)</f>
        <v>Q3</v>
      </c>
      <c r="W1377" s="3">
        <f>MONTH(SalesDataTable[[#This Row],[Order Date]])</f>
        <v>7</v>
      </c>
      <c r="X1377" s="2" t="str">
        <f>TEXT(SalesDataTable[[#This Row],[Order Date]],"mmm")</f>
        <v>Jul</v>
      </c>
    </row>
    <row r="1378" spans="1:24" ht="15.6">
      <c r="A1378" s="6">
        <v>1146</v>
      </c>
      <c r="B1378" s="7">
        <v>46219</v>
      </c>
      <c r="C1378" s="8">
        <f>YEAR(SalesDataTable[[#This Row],[Order Date]])</f>
        <v>2026</v>
      </c>
      <c r="D1378" s="9" t="str">
        <f>"Q" &amp;ROUNDUP(MONTH(SalesDataTable[[#This Row],[Order Date]]),0)</f>
        <v>Q7</v>
      </c>
      <c r="E1378" s="9">
        <f>MONTH(SalesDataTable[[#This Row],[Order Date]])</f>
        <v>7</v>
      </c>
      <c r="F1378" s="8" t="str">
        <f>TEXT(SalesDataTable[[#This Row],[Order Date]],"mmm")</f>
        <v>Jul</v>
      </c>
      <c r="G1378" s="8" t="s">
        <v>6</v>
      </c>
      <c r="H1378" s="8" t="s">
        <v>27</v>
      </c>
      <c r="I1378" s="8" t="s">
        <v>28</v>
      </c>
      <c r="J1378" s="8" t="s">
        <v>3</v>
      </c>
      <c r="K1378" s="8" t="s">
        <v>23</v>
      </c>
      <c r="L1378" s="8" t="s">
        <v>51</v>
      </c>
      <c r="M1378" s="3">
        <v>2</v>
      </c>
      <c r="N1378" s="10">
        <v>125.34</v>
      </c>
      <c r="O1378" s="11">
        <v>0.15</v>
      </c>
      <c r="P1378" s="10">
        <v>59.04</v>
      </c>
      <c r="Q1378" s="10">
        <f t="shared" si="84"/>
        <v>213.078</v>
      </c>
      <c r="R1378" s="10">
        <f t="shared" si="85"/>
        <v>118.08</v>
      </c>
      <c r="S1378" s="10">
        <f t="shared" si="86"/>
        <v>94.998000000000005</v>
      </c>
      <c r="T1378" s="2">
        <f t="shared" si="87"/>
        <v>0.44583673584321237</v>
      </c>
      <c r="U1378" s="3">
        <f>YEAR(SalesDataTable[[#This Row],[Order Date]])</f>
        <v>2026</v>
      </c>
      <c r="V1378" s="2" t="str">
        <f>"Q"&amp;ROUNDUP(MONTH(SalesDataTable[[#This Row],[Order Date]])/3,0)</f>
        <v>Q3</v>
      </c>
      <c r="W1378" s="3">
        <f>MONTH(SalesDataTable[[#This Row],[Order Date]])</f>
        <v>7</v>
      </c>
      <c r="X1378" s="2" t="str">
        <f>TEXT(SalesDataTable[[#This Row],[Order Date]],"mmm")</f>
        <v>Jul</v>
      </c>
    </row>
    <row r="1379" spans="1:24" ht="15.6">
      <c r="A1379" s="6">
        <v>1464</v>
      </c>
      <c r="B1379" s="7">
        <v>46219</v>
      </c>
      <c r="C1379" s="8">
        <f>YEAR(SalesDataTable[[#This Row],[Order Date]])</f>
        <v>2026</v>
      </c>
      <c r="D1379" s="9" t="str">
        <f>"Q" &amp;ROUNDUP(MONTH(SalesDataTable[[#This Row],[Order Date]]),0)</f>
        <v>Q7</v>
      </c>
      <c r="E1379" s="9">
        <f>MONTH(SalesDataTable[[#This Row],[Order Date]])</f>
        <v>7</v>
      </c>
      <c r="F1379" s="8" t="str">
        <f>TEXT(SalesDataTable[[#This Row],[Order Date]],"mmm")</f>
        <v>Jul</v>
      </c>
      <c r="G1379" s="8" t="s">
        <v>0</v>
      </c>
      <c r="H1379" s="8" t="s">
        <v>36</v>
      </c>
      <c r="I1379" s="8" t="s">
        <v>2</v>
      </c>
      <c r="J1379" s="8" t="s">
        <v>3</v>
      </c>
      <c r="K1379" s="8" t="s">
        <v>34</v>
      </c>
      <c r="L1379" s="8" t="s">
        <v>38</v>
      </c>
      <c r="M1379" s="3">
        <v>1</v>
      </c>
      <c r="N1379" s="10">
        <v>122.73</v>
      </c>
      <c r="O1379" s="11">
        <v>0.1</v>
      </c>
      <c r="P1379" s="10">
        <v>70.540000000000006</v>
      </c>
      <c r="Q1379" s="10">
        <f t="shared" si="84"/>
        <v>110.45700000000001</v>
      </c>
      <c r="R1379" s="10">
        <f t="shared" si="85"/>
        <v>70.540000000000006</v>
      </c>
      <c r="S1379" s="10">
        <f t="shared" si="86"/>
        <v>39.917000000000002</v>
      </c>
      <c r="T1379" s="2">
        <f t="shared" si="87"/>
        <v>0.36138044668966202</v>
      </c>
      <c r="U1379" s="3">
        <f>YEAR(SalesDataTable[[#This Row],[Order Date]])</f>
        <v>2026</v>
      </c>
      <c r="V1379" s="2" t="str">
        <f>"Q"&amp;ROUNDUP(MONTH(SalesDataTable[[#This Row],[Order Date]])/3,0)</f>
        <v>Q3</v>
      </c>
      <c r="W1379" s="3">
        <f>MONTH(SalesDataTable[[#This Row],[Order Date]])</f>
        <v>7</v>
      </c>
      <c r="X1379" s="2" t="str">
        <f>TEXT(SalesDataTable[[#This Row],[Order Date]],"mmm")</f>
        <v>Jul</v>
      </c>
    </row>
    <row r="1380" spans="1:24" ht="15.6">
      <c r="A1380" s="6">
        <v>1581</v>
      </c>
      <c r="B1380" s="7">
        <v>46219</v>
      </c>
      <c r="C1380" s="8">
        <f>YEAR(SalesDataTable[[#This Row],[Order Date]])</f>
        <v>2026</v>
      </c>
      <c r="D1380" s="9" t="str">
        <f>"Q" &amp;ROUNDUP(MONTH(SalesDataTable[[#This Row],[Order Date]]),0)</f>
        <v>Q7</v>
      </c>
      <c r="E1380" s="9">
        <f>MONTH(SalesDataTable[[#This Row],[Order Date]])</f>
        <v>7</v>
      </c>
      <c r="F1380" s="8" t="str">
        <f>TEXT(SalesDataTable[[#This Row],[Order Date]],"mmm")</f>
        <v>Jul</v>
      </c>
      <c r="G1380" s="8" t="s">
        <v>11</v>
      </c>
      <c r="H1380" s="8" t="s">
        <v>25</v>
      </c>
      <c r="I1380" s="8" t="s">
        <v>19</v>
      </c>
      <c r="J1380" s="8" t="s">
        <v>13</v>
      </c>
      <c r="K1380" s="8" t="s">
        <v>9</v>
      </c>
      <c r="L1380" s="8" t="s">
        <v>10</v>
      </c>
      <c r="M1380" s="3">
        <v>5</v>
      </c>
      <c r="N1380" s="10">
        <v>92.72</v>
      </c>
      <c r="O1380" s="11">
        <v>0.1</v>
      </c>
      <c r="P1380" s="10">
        <v>46.2</v>
      </c>
      <c r="Q1380" s="10">
        <f t="shared" si="84"/>
        <v>417.24</v>
      </c>
      <c r="R1380" s="10">
        <f t="shared" si="85"/>
        <v>231</v>
      </c>
      <c r="S1380" s="10">
        <f t="shared" si="86"/>
        <v>186.24</v>
      </c>
      <c r="T1380" s="2">
        <f t="shared" si="87"/>
        <v>0.44636180615473109</v>
      </c>
      <c r="U1380" s="3">
        <f>YEAR(SalesDataTable[[#This Row],[Order Date]])</f>
        <v>2026</v>
      </c>
      <c r="V1380" s="2" t="str">
        <f>"Q"&amp;ROUNDUP(MONTH(SalesDataTable[[#This Row],[Order Date]])/3,0)</f>
        <v>Q3</v>
      </c>
      <c r="W1380" s="3">
        <f>MONTH(SalesDataTable[[#This Row],[Order Date]])</f>
        <v>7</v>
      </c>
      <c r="X1380" s="2" t="str">
        <f>TEXT(SalesDataTable[[#This Row],[Order Date]],"mmm")</f>
        <v>Jul</v>
      </c>
    </row>
    <row r="1381" spans="1:24" ht="15.6">
      <c r="A1381" s="6">
        <v>1894</v>
      </c>
      <c r="B1381" s="7">
        <v>46219</v>
      </c>
      <c r="C1381" s="8">
        <f>YEAR(SalesDataTable[[#This Row],[Order Date]])</f>
        <v>2026</v>
      </c>
      <c r="D1381" s="9" t="str">
        <f>"Q" &amp;ROUNDUP(MONTH(SalesDataTable[[#This Row],[Order Date]]),0)</f>
        <v>Q7</v>
      </c>
      <c r="E1381" s="9">
        <f>MONTH(SalesDataTable[[#This Row],[Order Date]])</f>
        <v>7</v>
      </c>
      <c r="F1381" s="8" t="str">
        <f>TEXT(SalesDataTable[[#This Row],[Order Date]],"mmm")</f>
        <v>Jul</v>
      </c>
      <c r="G1381" s="8" t="s">
        <v>20</v>
      </c>
      <c r="H1381" s="8" t="s">
        <v>31</v>
      </c>
      <c r="I1381" s="8" t="s">
        <v>8</v>
      </c>
      <c r="J1381" s="8" t="s">
        <v>16</v>
      </c>
      <c r="K1381" s="8" t="s">
        <v>34</v>
      </c>
      <c r="L1381" s="8" t="s">
        <v>42</v>
      </c>
      <c r="M1381" s="3">
        <v>5</v>
      </c>
      <c r="N1381" s="10">
        <v>36.29</v>
      </c>
      <c r="O1381" s="11">
        <v>0.05</v>
      </c>
      <c r="P1381" s="10">
        <v>13.52</v>
      </c>
      <c r="Q1381" s="10">
        <f t="shared" si="84"/>
        <v>172.37749999999997</v>
      </c>
      <c r="R1381" s="10">
        <f t="shared" si="85"/>
        <v>67.599999999999994</v>
      </c>
      <c r="S1381" s="10">
        <f t="shared" si="86"/>
        <v>104.77749999999997</v>
      </c>
      <c r="T1381" s="2">
        <f t="shared" si="87"/>
        <v>0.60783744978317933</v>
      </c>
      <c r="U1381" s="3">
        <f>YEAR(SalesDataTable[[#This Row],[Order Date]])</f>
        <v>2026</v>
      </c>
      <c r="V1381" s="2" t="str">
        <f>"Q"&amp;ROUNDUP(MONTH(SalesDataTable[[#This Row],[Order Date]])/3,0)</f>
        <v>Q3</v>
      </c>
      <c r="W1381" s="3">
        <f>MONTH(SalesDataTable[[#This Row],[Order Date]])</f>
        <v>7</v>
      </c>
      <c r="X1381" s="2" t="str">
        <f>TEXT(SalesDataTable[[#This Row],[Order Date]],"mmm")</f>
        <v>Jul</v>
      </c>
    </row>
    <row r="1382" spans="1:24" ht="15.6">
      <c r="A1382" s="6">
        <v>2100</v>
      </c>
      <c r="B1382" s="7">
        <v>46219</v>
      </c>
      <c r="C1382" s="8">
        <f>YEAR(SalesDataTable[[#This Row],[Order Date]])</f>
        <v>2026</v>
      </c>
      <c r="D1382" s="9" t="str">
        <f>"Q" &amp;ROUNDUP(MONTH(SalesDataTable[[#This Row],[Order Date]]),0)</f>
        <v>Q7</v>
      </c>
      <c r="E1382" s="9">
        <f>MONTH(SalesDataTable[[#This Row],[Order Date]])</f>
        <v>7</v>
      </c>
      <c r="F1382" s="8" t="str">
        <f>TEXT(SalesDataTable[[#This Row],[Order Date]],"mmm")</f>
        <v>Jul</v>
      </c>
      <c r="G1382" s="8" t="s">
        <v>11</v>
      </c>
      <c r="H1382" s="8" t="s">
        <v>12</v>
      </c>
      <c r="I1382" s="8" t="s">
        <v>2</v>
      </c>
      <c r="J1382" s="8" t="s">
        <v>16</v>
      </c>
      <c r="K1382" s="8" t="s">
        <v>4</v>
      </c>
      <c r="L1382" s="8" t="s">
        <v>22</v>
      </c>
      <c r="M1382" s="3">
        <v>2</v>
      </c>
      <c r="N1382" s="10">
        <v>49.84</v>
      </c>
      <c r="O1382" s="11">
        <v>0.1</v>
      </c>
      <c r="P1382" s="10">
        <v>23.06</v>
      </c>
      <c r="Q1382" s="10">
        <f t="shared" si="84"/>
        <v>89.712000000000003</v>
      </c>
      <c r="R1382" s="10">
        <f t="shared" si="85"/>
        <v>46.12</v>
      </c>
      <c r="S1382" s="10">
        <f t="shared" si="86"/>
        <v>43.592000000000006</v>
      </c>
      <c r="T1382" s="2">
        <f t="shared" si="87"/>
        <v>0.48591046905653651</v>
      </c>
      <c r="U1382" s="3">
        <f>YEAR(SalesDataTable[[#This Row],[Order Date]])</f>
        <v>2026</v>
      </c>
      <c r="V1382" s="2" t="str">
        <f>"Q"&amp;ROUNDUP(MONTH(SalesDataTable[[#This Row],[Order Date]])/3,0)</f>
        <v>Q3</v>
      </c>
      <c r="W1382" s="3">
        <f>MONTH(SalesDataTable[[#This Row],[Order Date]])</f>
        <v>7</v>
      </c>
      <c r="X1382" s="2" t="str">
        <f>TEXT(SalesDataTable[[#This Row],[Order Date]],"mmm")</f>
        <v>Jul</v>
      </c>
    </row>
    <row r="1383" spans="1:24" ht="15.6">
      <c r="A1383" s="6">
        <v>2902</v>
      </c>
      <c r="B1383" s="7">
        <v>46219</v>
      </c>
      <c r="C1383" s="8">
        <f>YEAR(SalesDataTable[[#This Row],[Order Date]])</f>
        <v>2026</v>
      </c>
      <c r="D1383" s="9" t="str">
        <f>"Q" &amp;ROUNDUP(MONTH(SalesDataTable[[#This Row],[Order Date]]),0)</f>
        <v>Q7</v>
      </c>
      <c r="E1383" s="9">
        <f>MONTH(SalesDataTable[[#This Row],[Order Date]])</f>
        <v>7</v>
      </c>
      <c r="F1383" s="8" t="str">
        <f>TEXT(SalesDataTable[[#This Row],[Order Date]],"mmm")</f>
        <v>Jul</v>
      </c>
      <c r="G1383" s="8" t="s">
        <v>6</v>
      </c>
      <c r="H1383" s="8" t="s">
        <v>43</v>
      </c>
      <c r="I1383" s="8" t="s">
        <v>28</v>
      </c>
      <c r="J1383" s="8" t="s">
        <v>16</v>
      </c>
      <c r="K1383" s="8" t="s">
        <v>34</v>
      </c>
      <c r="L1383" s="8" t="s">
        <v>42</v>
      </c>
      <c r="M1383" s="3">
        <v>1</v>
      </c>
      <c r="N1383" s="10">
        <v>35.799999999999997</v>
      </c>
      <c r="O1383" s="11">
        <v>0</v>
      </c>
      <c r="P1383" s="10">
        <v>14.05</v>
      </c>
      <c r="Q1383" s="10">
        <f t="shared" si="84"/>
        <v>35.799999999999997</v>
      </c>
      <c r="R1383" s="10">
        <f t="shared" si="85"/>
        <v>14.05</v>
      </c>
      <c r="S1383" s="10">
        <f t="shared" si="86"/>
        <v>21.749999999999996</v>
      </c>
      <c r="T1383" s="2">
        <f t="shared" si="87"/>
        <v>0.60754189944134074</v>
      </c>
      <c r="U1383" s="3">
        <f>YEAR(SalesDataTable[[#This Row],[Order Date]])</f>
        <v>2026</v>
      </c>
      <c r="V1383" s="2" t="str">
        <f>"Q"&amp;ROUNDUP(MONTH(SalesDataTable[[#This Row],[Order Date]])/3,0)</f>
        <v>Q3</v>
      </c>
      <c r="W1383" s="3">
        <f>MONTH(SalesDataTable[[#This Row],[Order Date]])</f>
        <v>7</v>
      </c>
      <c r="X1383" s="2" t="str">
        <f>TEXT(SalesDataTable[[#This Row],[Order Date]],"mmm")</f>
        <v>Jul</v>
      </c>
    </row>
    <row r="1384" spans="1:24" ht="15.6">
      <c r="A1384" s="6">
        <v>3115</v>
      </c>
      <c r="B1384" s="7">
        <v>46219</v>
      </c>
      <c r="C1384" s="8">
        <f>YEAR(SalesDataTable[[#This Row],[Order Date]])</f>
        <v>2026</v>
      </c>
      <c r="D1384" s="9" t="str">
        <f>"Q" &amp;ROUNDUP(MONTH(SalesDataTable[[#This Row],[Order Date]]),0)</f>
        <v>Q7</v>
      </c>
      <c r="E1384" s="9">
        <f>MONTH(SalesDataTable[[#This Row],[Order Date]])</f>
        <v>7</v>
      </c>
      <c r="F1384" s="8" t="str">
        <f>TEXT(SalesDataTable[[#This Row],[Order Date]],"mmm")</f>
        <v>Jul</v>
      </c>
      <c r="G1384" s="8" t="s">
        <v>20</v>
      </c>
      <c r="H1384" s="8" t="s">
        <v>47</v>
      </c>
      <c r="I1384" s="8" t="s">
        <v>2</v>
      </c>
      <c r="J1384" s="8" t="s">
        <v>13</v>
      </c>
      <c r="K1384" s="8" t="s">
        <v>23</v>
      </c>
      <c r="L1384" s="8" t="s">
        <v>29</v>
      </c>
      <c r="M1384" s="3">
        <v>1</v>
      </c>
      <c r="N1384" s="10">
        <v>195.12</v>
      </c>
      <c r="O1384" s="11">
        <v>0</v>
      </c>
      <c r="P1384" s="10">
        <v>101.14</v>
      </c>
      <c r="Q1384" s="10">
        <f t="shared" si="84"/>
        <v>195.12</v>
      </c>
      <c r="R1384" s="10">
        <f t="shared" si="85"/>
        <v>101.14</v>
      </c>
      <c r="S1384" s="10">
        <f t="shared" si="86"/>
        <v>93.98</v>
      </c>
      <c r="T1384" s="2">
        <f t="shared" si="87"/>
        <v>0.48165231652316526</v>
      </c>
      <c r="U1384" s="3">
        <f>YEAR(SalesDataTable[[#This Row],[Order Date]])</f>
        <v>2026</v>
      </c>
      <c r="V1384" s="2" t="str">
        <f>"Q"&amp;ROUNDUP(MONTH(SalesDataTable[[#This Row],[Order Date]])/3,0)</f>
        <v>Q3</v>
      </c>
      <c r="W1384" s="3">
        <f>MONTH(SalesDataTable[[#This Row],[Order Date]])</f>
        <v>7</v>
      </c>
      <c r="X1384" s="2" t="str">
        <f>TEXT(SalesDataTable[[#This Row],[Order Date]],"mmm")</f>
        <v>Jul</v>
      </c>
    </row>
    <row r="1385" spans="1:24" ht="15.6">
      <c r="A1385" s="6">
        <v>3546</v>
      </c>
      <c r="B1385" s="7">
        <v>46219</v>
      </c>
      <c r="C1385" s="8">
        <f>YEAR(SalesDataTable[[#This Row],[Order Date]])</f>
        <v>2026</v>
      </c>
      <c r="D1385" s="9" t="str">
        <f>"Q" &amp;ROUNDUP(MONTH(SalesDataTable[[#This Row],[Order Date]]),0)</f>
        <v>Q7</v>
      </c>
      <c r="E1385" s="9">
        <f>MONTH(SalesDataTable[[#This Row],[Order Date]])</f>
        <v>7</v>
      </c>
      <c r="F1385" s="8" t="str">
        <f>TEXT(SalesDataTable[[#This Row],[Order Date]],"mmm")</f>
        <v>Jul</v>
      </c>
      <c r="G1385" s="8" t="s">
        <v>0</v>
      </c>
      <c r="H1385" s="8" t="s">
        <v>50</v>
      </c>
      <c r="I1385" s="8" t="s">
        <v>2</v>
      </c>
      <c r="J1385" s="8" t="s">
        <v>13</v>
      </c>
      <c r="K1385" s="8" t="s">
        <v>4</v>
      </c>
      <c r="L1385" s="8" t="s">
        <v>26</v>
      </c>
      <c r="M1385" s="3">
        <v>2</v>
      </c>
      <c r="N1385" s="10">
        <v>39.69</v>
      </c>
      <c r="O1385" s="11">
        <v>0.05</v>
      </c>
      <c r="P1385" s="10">
        <v>16.88</v>
      </c>
      <c r="Q1385" s="10">
        <f t="shared" si="84"/>
        <v>75.410999999999987</v>
      </c>
      <c r="R1385" s="10">
        <f t="shared" si="85"/>
        <v>33.76</v>
      </c>
      <c r="S1385" s="10">
        <f t="shared" si="86"/>
        <v>41.650999999999989</v>
      </c>
      <c r="T1385" s="2">
        <f t="shared" si="87"/>
        <v>0.55231995332245953</v>
      </c>
      <c r="U1385" s="3">
        <f>YEAR(SalesDataTable[[#This Row],[Order Date]])</f>
        <v>2026</v>
      </c>
      <c r="V1385" s="2" t="str">
        <f>"Q"&amp;ROUNDUP(MONTH(SalesDataTable[[#This Row],[Order Date]])/3,0)</f>
        <v>Q3</v>
      </c>
      <c r="W1385" s="3">
        <f>MONTH(SalesDataTable[[#This Row],[Order Date]])</f>
        <v>7</v>
      </c>
      <c r="X1385" s="2" t="str">
        <f>TEXT(SalesDataTable[[#This Row],[Order Date]],"mmm")</f>
        <v>Jul</v>
      </c>
    </row>
    <row r="1386" spans="1:24" ht="15.6">
      <c r="A1386" s="6">
        <v>4224</v>
      </c>
      <c r="B1386" s="7">
        <v>46219</v>
      </c>
      <c r="C1386" s="8">
        <f>YEAR(SalesDataTable[[#This Row],[Order Date]])</f>
        <v>2026</v>
      </c>
      <c r="D1386" s="9" t="str">
        <f>"Q" &amp;ROUNDUP(MONTH(SalesDataTable[[#This Row],[Order Date]]),0)</f>
        <v>Q7</v>
      </c>
      <c r="E1386" s="9">
        <f>MONTH(SalesDataTable[[#This Row],[Order Date]])</f>
        <v>7</v>
      </c>
      <c r="F1386" s="8" t="str">
        <f>TEXT(SalesDataTable[[#This Row],[Order Date]],"mmm")</f>
        <v>Jul</v>
      </c>
      <c r="G1386" s="8" t="s">
        <v>11</v>
      </c>
      <c r="H1386" s="8" t="s">
        <v>18</v>
      </c>
      <c r="I1386" s="8" t="s">
        <v>19</v>
      </c>
      <c r="J1386" s="8" t="s">
        <v>3</v>
      </c>
      <c r="K1386" s="8" t="s">
        <v>23</v>
      </c>
      <c r="L1386" s="8" t="s">
        <v>24</v>
      </c>
      <c r="M1386" s="3">
        <v>1</v>
      </c>
      <c r="N1386" s="10">
        <v>348.73</v>
      </c>
      <c r="O1386" s="11">
        <v>0.15</v>
      </c>
      <c r="P1386" s="10">
        <v>190.33</v>
      </c>
      <c r="Q1386" s="10">
        <f t="shared" si="84"/>
        <v>296.4205</v>
      </c>
      <c r="R1386" s="10">
        <f t="shared" si="85"/>
        <v>190.33</v>
      </c>
      <c r="S1386" s="10">
        <f t="shared" si="86"/>
        <v>106.09049999999999</v>
      </c>
      <c r="T1386" s="2">
        <f t="shared" si="87"/>
        <v>0.35790540802677273</v>
      </c>
      <c r="U1386" s="3">
        <f>YEAR(SalesDataTable[[#This Row],[Order Date]])</f>
        <v>2026</v>
      </c>
      <c r="V1386" s="2" t="str">
        <f>"Q"&amp;ROUNDUP(MONTH(SalesDataTable[[#This Row],[Order Date]])/3,0)</f>
        <v>Q3</v>
      </c>
      <c r="W1386" s="3">
        <f>MONTH(SalesDataTable[[#This Row],[Order Date]])</f>
        <v>7</v>
      </c>
      <c r="X1386" s="2" t="str">
        <f>TEXT(SalesDataTable[[#This Row],[Order Date]],"mmm")</f>
        <v>Jul</v>
      </c>
    </row>
    <row r="1387" spans="1:24" ht="15.6">
      <c r="A1387" s="6">
        <v>4858</v>
      </c>
      <c r="B1387" s="7">
        <v>46219</v>
      </c>
      <c r="C1387" s="8">
        <f>YEAR(SalesDataTable[[#This Row],[Order Date]])</f>
        <v>2026</v>
      </c>
      <c r="D1387" s="9" t="str">
        <f>"Q" &amp;ROUNDUP(MONTH(SalesDataTable[[#This Row],[Order Date]]),0)</f>
        <v>Q7</v>
      </c>
      <c r="E1387" s="9">
        <f>MONTH(SalesDataTable[[#This Row],[Order Date]])</f>
        <v>7</v>
      </c>
      <c r="F1387" s="8" t="str">
        <f>TEXT(SalesDataTable[[#This Row],[Order Date]],"mmm")</f>
        <v>Jul</v>
      </c>
      <c r="G1387" s="8" t="s">
        <v>6</v>
      </c>
      <c r="H1387" s="8" t="s">
        <v>43</v>
      </c>
      <c r="I1387" s="8" t="s">
        <v>19</v>
      </c>
      <c r="J1387" s="8" t="s">
        <v>3</v>
      </c>
      <c r="K1387" s="8" t="s">
        <v>14</v>
      </c>
      <c r="L1387" s="8" t="s">
        <v>15</v>
      </c>
      <c r="M1387" s="3">
        <v>1</v>
      </c>
      <c r="N1387" s="10">
        <v>35.5</v>
      </c>
      <c r="O1387" s="11">
        <v>0</v>
      </c>
      <c r="P1387" s="10">
        <v>13.26</v>
      </c>
      <c r="Q1387" s="10">
        <f t="shared" si="84"/>
        <v>35.5</v>
      </c>
      <c r="R1387" s="10">
        <f t="shared" si="85"/>
        <v>13.26</v>
      </c>
      <c r="S1387" s="10">
        <f t="shared" si="86"/>
        <v>22.240000000000002</v>
      </c>
      <c r="T1387" s="2">
        <f t="shared" si="87"/>
        <v>0.62647887323943663</v>
      </c>
      <c r="U1387" s="3">
        <f>YEAR(SalesDataTable[[#This Row],[Order Date]])</f>
        <v>2026</v>
      </c>
      <c r="V1387" s="2" t="str">
        <f>"Q"&amp;ROUNDUP(MONTH(SalesDataTable[[#This Row],[Order Date]])/3,0)</f>
        <v>Q3</v>
      </c>
      <c r="W1387" s="3">
        <f>MONTH(SalesDataTable[[#This Row],[Order Date]])</f>
        <v>7</v>
      </c>
      <c r="X1387" s="2" t="str">
        <f>TEXT(SalesDataTable[[#This Row],[Order Date]],"mmm")</f>
        <v>Jul</v>
      </c>
    </row>
    <row r="1388" spans="1:24" ht="15.6">
      <c r="A1388" s="6">
        <v>768</v>
      </c>
      <c r="B1388" s="7">
        <v>46220</v>
      </c>
      <c r="C1388" s="8">
        <f>YEAR(SalesDataTable[[#This Row],[Order Date]])</f>
        <v>2026</v>
      </c>
      <c r="D1388" s="9" t="str">
        <f>"Q" &amp;ROUNDUP(MONTH(SalesDataTable[[#This Row],[Order Date]]),0)</f>
        <v>Q7</v>
      </c>
      <c r="E1388" s="9">
        <f>MONTH(SalesDataTable[[#This Row],[Order Date]])</f>
        <v>7</v>
      </c>
      <c r="F1388" s="8" t="str">
        <f>TEXT(SalesDataTable[[#This Row],[Order Date]],"mmm")</f>
        <v>Jul</v>
      </c>
      <c r="G1388" s="8" t="s">
        <v>0</v>
      </c>
      <c r="H1388" s="8" t="s">
        <v>36</v>
      </c>
      <c r="I1388" s="8" t="s">
        <v>2</v>
      </c>
      <c r="J1388" s="8" t="s">
        <v>16</v>
      </c>
      <c r="K1388" s="8" t="s">
        <v>14</v>
      </c>
      <c r="L1388" s="8" t="s">
        <v>32</v>
      </c>
      <c r="M1388" s="3">
        <v>1</v>
      </c>
      <c r="N1388" s="10">
        <v>46.44</v>
      </c>
      <c r="O1388" s="11">
        <v>0</v>
      </c>
      <c r="P1388" s="10">
        <v>18.47</v>
      </c>
      <c r="Q1388" s="10">
        <f t="shared" si="84"/>
        <v>46.44</v>
      </c>
      <c r="R1388" s="10">
        <f t="shared" si="85"/>
        <v>18.47</v>
      </c>
      <c r="S1388" s="10">
        <f t="shared" si="86"/>
        <v>27.97</v>
      </c>
      <c r="T1388" s="2">
        <f t="shared" si="87"/>
        <v>0.60228251507321273</v>
      </c>
      <c r="U1388" s="3">
        <f>YEAR(SalesDataTable[[#This Row],[Order Date]])</f>
        <v>2026</v>
      </c>
      <c r="V1388" s="2" t="str">
        <f>"Q"&amp;ROUNDUP(MONTH(SalesDataTable[[#This Row],[Order Date]])/3,0)</f>
        <v>Q3</v>
      </c>
      <c r="W1388" s="3">
        <f>MONTH(SalesDataTable[[#This Row],[Order Date]])</f>
        <v>7</v>
      </c>
      <c r="X1388" s="2" t="str">
        <f>TEXT(SalesDataTable[[#This Row],[Order Date]],"mmm")</f>
        <v>Jul</v>
      </c>
    </row>
    <row r="1389" spans="1:24" ht="15.6">
      <c r="A1389" s="6">
        <v>1901</v>
      </c>
      <c r="B1389" s="7">
        <v>46220</v>
      </c>
      <c r="C1389" s="8">
        <f>YEAR(SalesDataTable[[#This Row],[Order Date]])</f>
        <v>2026</v>
      </c>
      <c r="D1389" s="9" t="str">
        <f>"Q" &amp;ROUNDUP(MONTH(SalesDataTable[[#This Row],[Order Date]]),0)</f>
        <v>Q7</v>
      </c>
      <c r="E1389" s="9">
        <f>MONTH(SalesDataTable[[#This Row],[Order Date]])</f>
        <v>7</v>
      </c>
      <c r="F1389" s="8" t="str">
        <f>TEXT(SalesDataTable[[#This Row],[Order Date]],"mmm")</f>
        <v>Jul</v>
      </c>
      <c r="G1389" s="8" t="s">
        <v>6</v>
      </c>
      <c r="H1389" s="8" t="s">
        <v>49</v>
      </c>
      <c r="I1389" s="8" t="s">
        <v>2</v>
      </c>
      <c r="J1389" s="8" t="s">
        <v>13</v>
      </c>
      <c r="K1389" s="8" t="s">
        <v>9</v>
      </c>
      <c r="L1389" s="8" t="s">
        <v>46</v>
      </c>
      <c r="M1389" s="3">
        <v>1</v>
      </c>
      <c r="N1389" s="10">
        <v>70.44</v>
      </c>
      <c r="O1389" s="11">
        <v>0.05</v>
      </c>
      <c r="P1389" s="10">
        <v>32.229999999999997</v>
      </c>
      <c r="Q1389" s="10">
        <f t="shared" si="84"/>
        <v>66.917999999999992</v>
      </c>
      <c r="R1389" s="10">
        <f t="shared" si="85"/>
        <v>32.229999999999997</v>
      </c>
      <c r="S1389" s="10">
        <f t="shared" si="86"/>
        <v>34.687999999999995</v>
      </c>
      <c r="T1389" s="2">
        <f t="shared" si="87"/>
        <v>0.51836576108072563</v>
      </c>
      <c r="U1389" s="3">
        <f>YEAR(SalesDataTable[[#This Row],[Order Date]])</f>
        <v>2026</v>
      </c>
      <c r="V1389" s="2" t="str">
        <f>"Q"&amp;ROUNDUP(MONTH(SalesDataTable[[#This Row],[Order Date]])/3,0)</f>
        <v>Q3</v>
      </c>
      <c r="W1389" s="3">
        <f>MONTH(SalesDataTable[[#This Row],[Order Date]])</f>
        <v>7</v>
      </c>
      <c r="X1389" s="2" t="str">
        <f>TEXT(SalesDataTable[[#This Row],[Order Date]],"mmm")</f>
        <v>Jul</v>
      </c>
    </row>
    <row r="1390" spans="1:24" ht="15.6">
      <c r="A1390" s="6">
        <v>2226</v>
      </c>
      <c r="B1390" s="7">
        <v>46220</v>
      </c>
      <c r="C1390" s="8">
        <f>YEAR(SalesDataTable[[#This Row],[Order Date]])</f>
        <v>2026</v>
      </c>
      <c r="D1390" s="9" t="str">
        <f>"Q" &amp;ROUNDUP(MONTH(SalesDataTable[[#This Row],[Order Date]]),0)</f>
        <v>Q7</v>
      </c>
      <c r="E1390" s="9">
        <f>MONTH(SalesDataTable[[#This Row],[Order Date]])</f>
        <v>7</v>
      </c>
      <c r="F1390" s="8" t="str">
        <f>TEXT(SalesDataTable[[#This Row],[Order Date]],"mmm")</f>
        <v>Jul</v>
      </c>
      <c r="G1390" s="8" t="s">
        <v>0</v>
      </c>
      <c r="H1390" s="8" t="s">
        <v>50</v>
      </c>
      <c r="I1390" s="8" t="s">
        <v>19</v>
      </c>
      <c r="J1390" s="8" t="s">
        <v>13</v>
      </c>
      <c r="K1390" s="8" t="s">
        <v>9</v>
      </c>
      <c r="L1390" s="8" t="s">
        <v>46</v>
      </c>
      <c r="M1390" s="3">
        <v>1</v>
      </c>
      <c r="N1390" s="10">
        <v>69.78</v>
      </c>
      <c r="O1390" s="11">
        <v>0.05</v>
      </c>
      <c r="P1390" s="10">
        <v>32.83</v>
      </c>
      <c r="Q1390" s="10">
        <f t="shared" si="84"/>
        <v>66.290999999999997</v>
      </c>
      <c r="R1390" s="10">
        <f t="shared" si="85"/>
        <v>32.83</v>
      </c>
      <c r="S1390" s="10">
        <f t="shared" si="86"/>
        <v>33.460999999999999</v>
      </c>
      <c r="T1390" s="2">
        <f t="shared" si="87"/>
        <v>0.50475931876121949</v>
      </c>
      <c r="U1390" s="3">
        <f>YEAR(SalesDataTable[[#This Row],[Order Date]])</f>
        <v>2026</v>
      </c>
      <c r="V1390" s="2" t="str">
        <f>"Q"&amp;ROUNDUP(MONTH(SalesDataTable[[#This Row],[Order Date]])/3,0)</f>
        <v>Q3</v>
      </c>
      <c r="W1390" s="3">
        <f>MONTH(SalesDataTable[[#This Row],[Order Date]])</f>
        <v>7</v>
      </c>
      <c r="X1390" s="2" t="str">
        <f>TEXT(SalesDataTable[[#This Row],[Order Date]],"mmm")</f>
        <v>Jul</v>
      </c>
    </row>
    <row r="1391" spans="1:24" ht="15.6">
      <c r="A1391" s="6">
        <v>2660</v>
      </c>
      <c r="B1391" s="7">
        <v>46220</v>
      </c>
      <c r="C1391" s="8">
        <f>YEAR(SalesDataTable[[#This Row],[Order Date]])</f>
        <v>2026</v>
      </c>
      <c r="D1391" s="9" t="str">
        <f>"Q" &amp;ROUNDUP(MONTH(SalesDataTable[[#This Row],[Order Date]]),0)</f>
        <v>Q7</v>
      </c>
      <c r="E1391" s="9">
        <f>MONTH(SalesDataTable[[#This Row],[Order Date]])</f>
        <v>7</v>
      </c>
      <c r="F1391" s="8" t="str">
        <f>TEXT(SalesDataTable[[#This Row],[Order Date]],"mmm")</f>
        <v>Jul</v>
      </c>
      <c r="G1391" s="8" t="s">
        <v>11</v>
      </c>
      <c r="H1391" s="8" t="s">
        <v>25</v>
      </c>
      <c r="I1391" s="8" t="s">
        <v>19</v>
      </c>
      <c r="J1391" s="8" t="s">
        <v>13</v>
      </c>
      <c r="K1391" s="8" t="s">
        <v>14</v>
      </c>
      <c r="L1391" s="8" t="s">
        <v>15</v>
      </c>
      <c r="M1391" s="3">
        <v>4</v>
      </c>
      <c r="N1391" s="10">
        <v>35.450000000000003</v>
      </c>
      <c r="O1391" s="11">
        <v>0.1</v>
      </c>
      <c r="P1391" s="10">
        <v>13.83</v>
      </c>
      <c r="Q1391" s="10">
        <f t="shared" si="84"/>
        <v>127.62000000000002</v>
      </c>
      <c r="R1391" s="10">
        <f t="shared" si="85"/>
        <v>55.32</v>
      </c>
      <c r="S1391" s="10">
        <f t="shared" si="86"/>
        <v>72.300000000000011</v>
      </c>
      <c r="T1391" s="2">
        <f t="shared" si="87"/>
        <v>0.56652562294311237</v>
      </c>
      <c r="U1391" s="3">
        <f>YEAR(SalesDataTable[[#This Row],[Order Date]])</f>
        <v>2026</v>
      </c>
      <c r="V1391" s="2" t="str">
        <f>"Q"&amp;ROUNDUP(MONTH(SalesDataTable[[#This Row],[Order Date]])/3,0)</f>
        <v>Q3</v>
      </c>
      <c r="W1391" s="3">
        <f>MONTH(SalesDataTable[[#This Row],[Order Date]])</f>
        <v>7</v>
      </c>
      <c r="X1391" s="2" t="str">
        <f>TEXT(SalesDataTable[[#This Row],[Order Date]],"mmm")</f>
        <v>Jul</v>
      </c>
    </row>
    <row r="1392" spans="1:24" ht="15.6">
      <c r="A1392" s="6">
        <v>3004</v>
      </c>
      <c r="B1392" s="7">
        <v>46220</v>
      </c>
      <c r="C1392" s="8">
        <f>YEAR(SalesDataTable[[#This Row],[Order Date]])</f>
        <v>2026</v>
      </c>
      <c r="D1392" s="9" t="str">
        <f>"Q" &amp;ROUNDUP(MONTH(SalesDataTable[[#This Row],[Order Date]]),0)</f>
        <v>Q7</v>
      </c>
      <c r="E1392" s="9">
        <f>MONTH(SalesDataTable[[#This Row],[Order Date]])</f>
        <v>7</v>
      </c>
      <c r="F1392" s="8" t="str">
        <f>TEXT(SalesDataTable[[#This Row],[Order Date]],"mmm")</f>
        <v>Jul</v>
      </c>
      <c r="G1392" s="8" t="s">
        <v>20</v>
      </c>
      <c r="H1392" s="8" t="s">
        <v>33</v>
      </c>
      <c r="I1392" s="8" t="s">
        <v>2</v>
      </c>
      <c r="J1392" s="8" t="s">
        <v>3</v>
      </c>
      <c r="K1392" s="8" t="s">
        <v>4</v>
      </c>
      <c r="L1392" s="8" t="s">
        <v>22</v>
      </c>
      <c r="M1392" s="3">
        <v>1</v>
      </c>
      <c r="N1392" s="10">
        <v>50.82</v>
      </c>
      <c r="O1392" s="11">
        <v>0.05</v>
      </c>
      <c r="P1392" s="10">
        <v>22.36</v>
      </c>
      <c r="Q1392" s="10">
        <f t="shared" si="84"/>
        <v>48.278999999999996</v>
      </c>
      <c r="R1392" s="10">
        <f t="shared" si="85"/>
        <v>22.36</v>
      </c>
      <c r="S1392" s="10">
        <f t="shared" si="86"/>
        <v>25.918999999999997</v>
      </c>
      <c r="T1392" s="2">
        <f t="shared" si="87"/>
        <v>0.5368586756146565</v>
      </c>
      <c r="U1392" s="3">
        <f>YEAR(SalesDataTable[[#This Row],[Order Date]])</f>
        <v>2026</v>
      </c>
      <c r="V1392" s="2" t="str">
        <f>"Q"&amp;ROUNDUP(MONTH(SalesDataTable[[#This Row],[Order Date]])/3,0)</f>
        <v>Q3</v>
      </c>
      <c r="W1392" s="3">
        <f>MONTH(SalesDataTable[[#This Row],[Order Date]])</f>
        <v>7</v>
      </c>
      <c r="X1392" s="2" t="str">
        <f>TEXT(SalesDataTable[[#This Row],[Order Date]],"mmm")</f>
        <v>Jul</v>
      </c>
    </row>
    <row r="1393" spans="1:24" ht="15.6">
      <c r="A1393" s="6">
        <v>4020</v>
      </c>
      <c r="B1393" s="7">
        <v>46220</v>
      </c>
      <c r="C1393" s="8">
        <f>YEAR(SalesDataTable[[#This Row],[Order Date]])</f>
        <v>2026</v>
      </c>
      <c r="D1393" s="9" t="str">
        <f>"Q" &amp;ROUNDUP(MONTH(SalesDataTable[[#This Row],[Order Date]]),0)</f>
        <v>Q7</v>
      </c>
      <c r="E1393" s="9">
        <f>MONTH(SalesDataTable[[#This Row],[Order Date]])</f>
        <v>7</v>
      </c>
      <c r="F1393" s="8" t="str">
        <f>TEXT(SalesDataTable[[#This Row],[Order Date]],"mmm")</f>
        <v>Jul</v>
      </c>
      <c r="G1393" s="8" t="s">
        <v>11</v>
      </c>
      <c r="H1393" s="8" t="s">
        <v>12</v>
      </c>
      <c r="I1393" s="8" t="s">
        <v>2</v>
      </c>
      <c r="J1393" s="8" t="s">
        <v>3</v>
      </c>
      <c r="K1393" s="8" t="s">
        <v>23</v>
      </c>
      <c r="L1393" s="8" t="s">
        <v>51</v>
      </c>
      <c r="M1393" s="3">
        <v>1</v>
      </c>
      <c r="N1393" s="10">
        <v>126.13</v>
      </c>
      <c r="O1393" s="11">
        <v>0.15</v>
      </c>
      <c r="P1393" s="10">
        <v>60.43</v>
      </c>
      <c r="Q1393" s="10">
        <f t="shared" si="84"/>
        <v>107.2105</v>
      </c>
      <c r="R1393" s="10">
        <f t="shared" si="85"/>
        <v>60.43</v>
      </c>
      <c r="S1393" s="10">
        <f t="shared" si="86"/>
        <v>46.780499999999996</v>
      </c>
      <c r="T1393" s="2">
        <f t="shared" si="87"/>
        <v>0.43634252242084498</v>
      </c>
      <c r="U1393" s="3">
        <f>YEAR(SalesDataTable[[#This Row],[Order Date]])</f>
        <v>2026</v>
      </c>
      <c r="V1393" s="2" t="str">
        <f>"Q"&amp;ROUNDUP(MONTH(SalesDataTable[[#This Row],[Order Date]])/3,0)</f>
        <v>Q3</v>
      </c>
      <c r="W1393" s="3">
        <f>MONTH(SalesDataTable[[#This Row],[Order Date]])</f>
        <v>7</v>
      </c>
      <c r="X1393" s="2" t="str">
        <f>TEXT(SalesDataTable[[#This Row],[Order Date]],"mmm")</f>
        <v>Jul</v>
      </c>
    </row>
    <row r="1394" spans="1:24" ht="15.6">
      <c r="A1394" s="6">
        <v>4154</v>
      </c>
      <c r="B1394" s="7">
        <v>46220</v>
      </c>
      <c r="C1394" s="8">
        <f>YEAR(SalesDataTable[[#This Row],[Order Date]])</f>
        <v>2026</v>
      </c>
      <c r="D1394" s="9" t="str">
        <f>"Q" &amp;ROUNDUP(MONTH(SalesDataTable[[#This Row],[Order Date]]),0)</f>
        <v>Q7</v>
      </c>
      <c r="E1394" s="9">
        <f>MONTH(SalesDataTable[[#This Row],[Order Date]])</f>
        <v>7</v>
      </c>
      <c r="F1394" s="8" t="str">
        <f>TEXT(SalesDataTable[[#This Row],[Order Date]],"mmm")</f>
        <v>Jul</v>
      </c>
      <c r="G1394" s="8" t="s">
        <v>11</v>
      </c>
      <c r="H1394" s="8" t="s">
        <v>39</v>
      </c>
      <c r="I1394" s="8" t="s">
        <v>2</v>
      </c>
      <c r="J1394" s="8" t="s">
        <v>3</v>
      </c>
      <c r="K1394" s="8" t="s">
        <v>9</v>
      </c>
      <c r="L1394" s="8" t="s">
        <v>46</v>
      </c>
      <c r="M1394" s="3">
        <v>3</v>
      </c>
      <c r="N1394" s="10">
        <v>72.150000000000006</v>
      </c>
      <c r="O1394" s="11">
        <v>0</v>
      </c>
      <c r="P1394" s="10">
        <v>33.01</v>
      </c>
      <c r="Q1394" s="10">
        <f t="shared" si="84"/>
        <v>216.45000000000002</v>
      </c>
      <c r="R1394" s="10">
        <f t="shared" si="85"/>
        <v>99.03</v>
      </c>
      <c r="S1394" s="10">
        <f t="shared" si="86"/>
        <v>117.42000000000002</v>
      </c>
      <c r="T1394" s="2">
        <f t="shared" si="87"/>
        <v>0.54248094248094247</v>
      </c>
      <c r="U1394" s="3">
        <f>YEAR(SalesDataTable[[#This Row],[Order Date]])</f>
        <v>2026</v>
      </c>
      <c r="V1394" s="2" t="str">
        <f>"Q"&amp;ROUNDUP(MONTH(SalesDataTable[[#This Row],[Order Date]])/3,0)</f>
        <v>Q3</v>
      </c>
      <c r="W1394" s="3">
        <f>MONTH(SalesDataTable[[#This Row],[Order Date]])</f>
        <v>7</v>
      </c>
      <c r="X1394" s="2" t="str">
        <f>TEXT(SalesDataTable[[#This Row],[Order Date]],"mmm")</f>
        <v>Jul</v>
      </c>
    </row>
    <row r="1395" spans="1:24" ht="15.6">
      <c r="A1395" s="6">
        <v>4957</v>
      </c>
      <c r="B1395" s="7">
        <v>46220</v>
      </c>
      <c r="C1395" s="8">
        <f>YEAR(SalesDataTable[[#This Row],[Order Date]])</f>
        <v>2026</v>
      </c>
      <c r="D1395" s="9" t="str">
        <f>"Q" &amp;ROUNDUP(MONTH(SalesDataTable[[#This Row],[Order Date]]),0)</f>
        <v>Q7</v>
      </c>
      <c r="E1395" s="9">
        <f>MONTH(SalesDataTable[[#This Row],[Order Date]])</f>
        <v>7</v>
      </c>
      <c r="F1395" s="8" t="str">
        <f>TEXT(SalesDataTable[[#This Row],[Order Date]],"mmm")</f>
        <v>Jul</v>
      </c>
      <c r="G1395" s="8" t="s">
        <v>6</v>
      </c>
      <c r="H1395" s="8" t="s">
        <v>7</v>
      </c>
      <c r="I1395" s="8" t="s">
        <v>2</v>
      </c>
      <c r="J1395" s="8" t="s">
        <v>3</v>
      </c>
      <c r="K1395" s="8" t="s">
        <v>34</v>
      </c>
      <c r="L1395" s="8" t="s">
        <v>42</v>
      </c>
      <c r="M1395" s="3">
        <v>1</v>
      </c>
      <c r="N1395" s="10">
        <v>35.58</v>
      </c>
      <c r="O1395" s="11">
        <v>0</v>
      </c>
      <c r="P1395" s="10">
        <v>13.68</v>
      </c>
      <c r="Q1395" s="10">
        <f t="shared" si="84"/>
        <v>35.58</v>
      </c>
      <c r="R1395" s="10">
        <f t="shared" si="85"/>
        <v>13.68</v>
      </c>
      <c r="S1395" s="10">
        <f t="shared" si="86"/>
        <v>21.9</v>
      </c>
      <c r="T1395" s="2">
        <f t="shared" si="87"/>
        <v>0.61551433389544685</v>
      </c>
      <c r="U1395" s="3">
        <f>YEAR(SalesDataTable[[#This Row],[Order Date]])</f>
        <v>2026</v>
      </c>
      <c r="V1395" s="2" t="str">
        <f>"Q"&amp;ROUNDUP(MONTH(SalesDataTable[[#This Row],[Order Date]])/3,0)</f>
        <v>Q3</v>
      </c>
      <c r="W1395" s="3">
        <f>MONTH(SalesDataTable[[#This Row],[Order Date]])</f>
        <v>7</v>
      </c>
      <c r="X1395" s="2" t="str">
        <f>TEXT(SalesDataTable[[#This Row],[Order Date]],"mmm")</f>
        <v>Jul</v>
      </c>
    </row>
    <row r="1396" spans="1:24" ht="15.6">
      <c r="A1396" s="6">
        <v>945</v>
      </c>
      <c r="B1396" s="7">
        <v>46221</v>
      </c>
      <c r="C1396" s="8">
        <f>YEAR(SalesDataTable[[#This Row],[Order Date]])</f>
        <v>2026</v>
      </c>
      <c r="D1396" s="9" t="str">
        <f>"Q" &amp;ROUNDUP(MONTH(SalesDataTable[[#This Row],[Order Date]]),0)</f>
        <v>Q7</v>
      </c>
      <c r="E1396" s="9">
        <f>MONTH(SalesDataTable[[#This Row],[Order Date]])</f>
        <v>7</v>
      </c>
      <c r="F1396" s="8" t="str">
        <f>TEXT(SalesDataTable[[#This Row],[Order Date]],"mmm")</f>
        <v>Jul</v>
      </c>
      <c r="G1396" s="8" t="s">
        <v>11</v>
      </c>
      <c r="H1396" s="8" t="s">
        <v>18</v>
      </c>
      <c r="I1396" s="8" t="s">
        <v>2</v>
      </c>
      <c r="J1396" s="8" t="s">
        <v>13</v>
      </c>
      <c r="K1396" s="8" t="s">
        <v>9</v>
      </c>
      <c r="L1396" s="8" t="s">
        <v>37</v>
      </c>
      <c r="M1396" s="3">
        <v>1</v>
      </c>
      <c r="N1396" s="10">
        <v>154.9</v>
      </c>
      <c r="O1396" s="11">
        <v>0.05</v>
      </c>
      <c r="P1396" s="10">
        <v>77.819999999999993</v>
      </c>
      <c r="Q1396" s="10">
        <f t="shared" si="84"/>
        <v>147.155</v>
      </c>
      <c r="R1396" s="10">
        <f t="shared" si="85"/>
        <v>77.819999999999993</v>
      </c>
      <c r="S1396" s="10">
        <f t="shared" si="86"/>
        <v>69.335000000000008</v>
      </c>
      <c r="T1396" s="2">
        <f t="shared" si="87"/>
        <v>0.47116985491488572</v>
      </c>
      <c r="U1396" s="3">
        <f>YEAR(SalesDataTable[[#This Row],[Order Date]])</f>
        <v>2026</v>
      </c>
      <c r="V1396" s="2" t="str">
        <f>"Q"&amp;ROUNDUP(MONTH(SalesDataTable[[#This Row],[Order Date]])/3,0)</f>
        <v>Q3</v>
      </c>
      <c r="W1396" s="3">
        <f>MONTH(SalesDataTable[[#This Row],[Order Date]])</f>
        <v>7</v>
      </c>
      <c r="X1396" s="2" t="str">
        <f>TEXT(SalesDataTable[[#This Row],[Order Date]],"mmm")</f>
        <v>Jul</v>
      </c>
    </row>
    <row r="1397" spans="1:24" ht="15.6">
      <c r="A1397" s="6">
        <v>1726</v>
      </c>
      <c r="B1397" s="7">
        <v>46221</v>
      </c>
      <c r="C1397" s="8">
        <f>YEAR(SalesDataTable[[#This Row],[Order Date]])</f>
        <v>2026</v>
      </c>
      <c r="D1397" s="9" t="str">
        <f>"Q" &amp;ROUNDUP(MONTH(SalesDataTable[[#This Row],[Order Date]]),0)</f>
        <v>Q7</v>
      </c>
      <c r="E1397" s="9">
        <f>MONTH(SalesDataTable[[#This Row],[Order Date]])</f>
        <v>7</v>
      </c>
      <c r="F1397" s="8" t="str">
        <f>TEXT(SalesDataTable[[#This Row],[Order Date]],"mmm")</f>
        <v>Jul</v>
      </c>
      <c r="G1397" s="8" t="s">
        <v>6</v>
      </c>
      <c r="H1397" s="8" t="s">
        <v>49</v>
      </c>
      <c r="I1397" s="8" t="s">
        <v>19</v>
      </c>
      <c r="J1397" s="8" t="s">
        <v>16</v>
      </c>
      <c r="K1397" s="8" t="s">
        <v>23</v>
      </c>
      <c r="L1397" s="8" t="s">
        <v>40</v>
      </c>
      <c r="M1397" s="3">
        <v>2</v>
      </c>
      <c r="N1397" s="10">
        <v>80.98</v>
      </c>
      <c r="O1397" s="11">
        <v>0.05</v>
      </c>
      <c r="P1397" s="10">
        <v>39.85</v>
      </c>
      <c r="Q1397" s="10">
        <f t="shared" si="84"/>
        <v>153.86199999999999</v>
      </c>
      <c r="R1397" s="10">
        <f t="shared" si="85"/>
        <v>79.7</v>
      </c>
      <c r="S1397" s="10">
        <f t="shared" si="86"/>
        <v>74.161999999999992</v>
      </c>
      <c r="T1397" s="2">
        <f t="shared" si="87"/>
        <v>0.48200335365457353</v>
      </c>
      <c r="U1397" s="3">
        <f>YEAR(SalesDataTable[[#This Row],[Order Date]])</f>
        <v>2026</v>
      </c>
      <c r="V1397" s="2" t="str">
        <f>"Q"&amp;ROUNDUP(MONTH(SalesDataTable[[#This Row],[Order Date]])/3,0)</f>
        <v>Q3</v>
      </c>
      <c r="W1397" s="3">
        <f>MONTH(SalesDataTable[[#This Row],[Order Date]])</f>
        <v>7</v>
      </c>
      <c r="X1397" s="2" t="str">
        <f>TEXT(SalesDataTable[[#This Row],[Order Date]],"mmm")</f>
        <v>Jul</v>
      </c>
    </row>
    <row r="1398" spans="1:24" ht="15.6">
      <c r="A1398" s="6">
        <v>1790</v>
      </c>
      <c r="B1398" s="7">
        <v>46221</v>
      </c>
      <c r="C1398" s="8">
        <f>YEAR(SalesDataTable[[#This Row],[Order Date]])</f>
        <v>2026</v>
      </c>
      <c r="D1398" s="9" t="str">
        <f>"Q" &amp;ROUNDUP(MONTH(SalesDataTable[[#This Row],[Order Date]]),0)</f>
        <v>Q7</v>
      </c>
      <c r="E1398" s="9">
        <f>MONTH(SalesDataTable[[#This Row],[Order Date]])</f>
        <v>7</v>
      </c>
      <c r="F1398" s="8" t="str">
        <f>TEXT(SalesDataTable[[#This Row],[Order Date]],"mmm")</f>
        <v>Jul</v>
      </c>
      <c r="G1398" s="8" t="s">
        <v>6</v>
      </c>
      <c r="H1398" s="8" t="s">
        <v>43</v>
      </c>
      <c r="I1398" s="8" t="s">
        <v>2</v>
      </c>
      <c r="J1398" s="8" t="s">
        <v>13</v>
      </c>
      <c r="K1398" s="8" t="s">
        <v>9</v>
      </c>
      <c r="L1398" s="8" t="s">
        <v>10</v>
      </c>
      <c r="M1398" s="3">
        <v>1</v>
      </c>
      <c r="N1398" s="10">
        <v>91.36</v>
      </c>
      <c r="O1398" s="11">
        <v>0</v>
      </c>
      <c r="P1398" s="10">
        <v>44.86</v>
      </c>
      <c r="Q1398" s="10">
        <f t="shared" si="84"/>
        <v>91.36</v>
      </c>
      <c r="R1398" s="10">
        <f t="shared" si="85"/>
        <v>44.86</v>
      </c>
      <c r="S1398" s="10">
        <f t="shared" si="86"/>
        <v>46.5</v>
      </c>
      <c r="T1398" s="2">
        <f t="shared" si="87"/>
        <v>0.50897548161120842</v>
      </c>
      <c r="U1398" s="3">
        <f>YEAR(SalesDataTable[[#This Row],[Order Date]])</f>
        <v>2026</v>
      </c>
      <c r="V1398" s="2" t="str">
        <f>"Q"&amp;ROUNDUP(MONTH(SalesDataTable[[#This Row],[Order Date]])/3,0)</f>
        <v>Q3</v>
      </c>
      <c r="W1398" s="3">
        <f>MONTH(SalesDataTable[[#This Row],[Order Date]])</f>
        <v>7</v>
      </c>
      <c r="X1398" s="2" t="str">
        <f>TEXT(SalesDataTable[[#This Row],[Order Date]],"mmm")</f>
        <v>Jul</v>
      </c>
    </row>
    <row r="1399" spans="1:24" ht="15.6">
      <c r="A1399" s="6">
        <v>2193</v>
      </c>
      <c r="B1399" s="7">
        <v>46221</v>
      </c>
      <c r="C1399" s="8">
        <f>YEAR(SalesDataTable[[#This Row],[Order Date]])</f>
        <v>2026</v>
      </c>
      <c r="D1399" s="9" t="str">
        <f>"Q" &amp;ROUNDUP(MONTH(SalesDataTable[[#This Row],[Order Date]]),0)</f>
        <v>Q7</v>
      </c>
      <c r="E1399" s="9">
        <f>MONTH(SalesDataTable[[#This Row],[Order Date]])</f>
        <v>7</v>
      </c>
      <c r="F1399" s="8" t="str">
        <f>TEXT(SalesDataTable[[#This Row],[Order Date]],"mmm")</f>
        <v>Jul</v>
      </c>
      <c r="G1399" s="8" t="s">
        <v>11</v>
      </c>
      <c r="H1399" s="8" t="s">
        <v>12</v>
      </c>
      <c r="I1399" s="8" t="s">
        <v>2</v>
      </c>
      <c r="J1399" s="8" t="s">
        <v>3</v>
      </c>
      <c r="K1399" s="8" t="s">
        <v>4</v>
      </c>
      <c r="L1399" s="8" t="s">
        <v>26</v>
      </c>
      <c r="M1399" s="3">
        <v>2</v>
      </c>
      <c r="N1399" s="10">
        <v>39.409999999999997</v>
      </c>
      <c r="O1399" s="11">
        <v>0</v>
      </c>
      <c r="P1399" s="10">
        <v>16.8</v>
      </c>
      <c r="Q1399" s="10">
        <f t="shared" si="84"/>
        <v>78.819999999999993</v>
      </c>
      <c r="R1399" s="10">
        <f t="shared" si="85"/>
        <v>33.6</v>
      </c>
      <c r="S1399" s="10">
        <f t="shared" si="86"/>
        <v>45.219999999999992</v>
      </c>
      <c r="T1399" s="2">
        <f t="shared" si="87"/>
        <v>0.57371225577264651</v>
      </c>
      <c r="U1399" s="3">
        <f>YEAR(SalesDataTable[[#This Row],[Order Date]])</f>
        <v>2026</v>
      </c>
      <c r="V1399" s="2" t="str">
        <f>"Q"&amp;ROUNDUP(MONTH(SalesDataTable[[#This Row],[Order Date]])/3,0)</f>
        <v>Q3</v>
      </c>
      <c r="W1399" s="3">
        <f>MONTH(SalesDataTable[[#This Row],[Order Date]])</f>
        <v>7</v>
      </c>
      <c r="X1399" s="2" t="str">
        <f>TEXT(SalesDataTable[[#This Row],[Order Date]],"mmm")</f>
        <v>Jul</v>
      </c>
    </row>
    <row r="1400" spans="1:24" ht="15.6">
      <c r="A1400" s="6">
        <v>2781</v>
      </c>
      <c r="B1400" s="7">
        <v>46221</v>
      </c>
      <c r="C1400" s="8">
        <f>YEAR(SalesDataTable[[#This Row],[Order Date]])</f>
        <v>2026</v>
      </c>
      <c r="D1400" s="9" t="str">
        <f>"Q" &amp;ROUNDUP(MONTH(SalesDataTable[[#This Row],[Order Date]]),0)</f>
        <v>Q7</v>
      </c>
      <c r="E1400" s="9">
        <f>MONTH(SalesDataTable[[#This Row],[Order Date]])</f>
        <v>7</v>
      </c>
      <c r="F1400" s="8" t="str">
        <f>TEXT(SalesDataTable[[#This Row],[Order Date]],"mmm")</f>
        <v>Jul</v>
      </c>
      <c r="G1400" s="8" t="s">
        <v>0</v>
      </c>
      <c r="H1400" s="8" t="s">
        <v>1</v>
      </c>
      <c r="I1400" s="8" t="s">
        <v>2</v>
      </c>
      <c r="J1400" s="8" t="s">
        <v>3</v>
      </c>
      <c r="K1400" s="8" t="s">
        <v>14</v>
      </c>
      <c r="L1400" s="8" t="s">
        <v>44</v>
      </c>
      <c r="M1400" s="3">
        <v>2</v>
      </c>
      <c r="N1400" s="10">
        <v>134.99</v>
      </c>
      <c r="O1400" s="11">
        <v>0</v>
      </c>
      <c r="P1400" s="10">
        <v>68.77</v>
      </c>
      <c r="Q1400" s="10">
        <f t="shared" si="84"/>
        <v>269.98</v>
      </c>
      <c r="R1400" s="10">
        <f t="shared" si="85"/>
        <v>137.54</v>
      </c>
      <c r="S1400" s="10">
        <f t="shared" si="86"/>
        <v>132.44000000000003</v>
      </c>
      <c r="T1400" s="2">
        <f t="shared" si="87"/>
        <v>0.49055485591525305</v>
      </c>
      <c r="U1400" s="3">
        <f>YEAR(SalesDataTable[[#This Row],[Order Date]])</f>
        <v>2026</v>
      </c>
      <c r="V1400" s="2" t="str">
        <f>"Q"&amp;ROUNDUP(MONTH(SalesDataTable[[#This Row],[Order Date]])/3,0)</f>
        <v>Q3</v>
      </c>
      <c r="W1400" s="3">
        <f>MONTH(SalesDataTable[[#This Row],[Order Date]])</f>
        <v>7</v>
      </c>
      <c r="X1400" s="2" t="str">
        <f>TEXT(SalesDataTable[[#This Row],[Order Date]],"mmm")</f>
        <v>Jul</v>
      </c>
    </row>
    <row r="1401" spans="1:24" ht="15.6">
      <c r="A1401" s="6">
        <v>3043</v>
      </c>
      <c r="B1401" s="7">
        <v>46221</v>
      </c>
      <c r="C1401" s="8">
        <f>YEAR(SalesDataTable[[#This Row],[Order Date]])</f>
        <v>2026</v>
      </c>
      <c r="D1401" s="9" t="str">
        <f>"Q" &amp;ROUNDUP(MONTH(SalesDataTable[[#This Row],[Order Date]]),0)</f>
        <v>Q7</v>
      </c>
      <c r="E1401" s="9">
        <f>MONTH(SalesDataTable[[#This Row],[Order Date]])</f>
        <v>7</v>
      </c>
      <c r="F1401" s="8" t="str">
        <f>TEXT(SalesDataTable[[#This Row],[Order Date]],"mmm")</f>
        <v>Jul</v>
      </c>
      <c r="G1401" s="8" t="s">
        <v>6</v>
      </c>
      <c r="H1401" s="8" t="s">
        <v>43</v>
      </c>
      <c r="I1401" s="8" t="s">
        <v>28</v>
      </c>
      <c r="J1401" s="8" t="s">
        <v>13</v>
      </c>
      <c r="K1401" s="8" t="s">
        <v>4</v>
      </c>
      <c r="L1401" s="8" t="s">
        <v>26</v>
      </c>
      <c r="M1401" s="3">
        <v>2</v>
      </c>
      <c r="N1401" s="10">
        <v>40.93</v>
      </c>
      <c r="O1401" s="11">
        <v>0.05</v>
      </c>
      <c r="P1401" s="10">
        <v>16.89</v>
      </c>
      <c r="Q1401" s="10">
        <f t="shared" si="84"/>
        <v>77.766999999999996</v>
      </c>
      <c r="R1401" s="10">
        <f t="shared" si="85"/>
        <v>33.78</v>
      </c>
      <c r="S1401" s="10">
        <f t="shared" si="86"/>
        <v>43.986999999999995</v>
      </c>
      <c r="T1401" s="2">
        <f t="shared" si="87"/>
        <v>0.56562552239381736</v>
      </c>
      <c r="U1401" s="3">
        <f>YEAR(SalesDataTable[[#This Row],[Order Date]])</f>
        <v>2026</v>
      </c>
      <c r="V1401" s="2" t="str">
        <f>"Q"&amp;ROUNDUP(MONTH(SalesDataTable[[#This Row],[Order Date]])/3,0)</f>
        <v>Q3</v>
      </c>
      <c r="W1401" s="3">
        <f>MONTH(SalesDataTable[[#This Row],[Order Date]])</f>
        <v>7</v>
      </c>
      <c r="X1401" s="2" t="str">
        <f>TEXT(SalesDataTable[[#This Row],[Order Date]],"mmm")</f>
        <v>Jul</v>
      </c>
    </row>
    <row r="1402" spans="1:24" ht="15.6">
      <c r="A1402" s="6">
        <v>3102</v>
      </c>
      <c r="B1402" s="7">
        <v>46221</v>
      </c>
      <c r="C1402" s="8">
        <f>YEAR(SalesDataTable[[#This Row],[Order Date]])</f>
        <v>2026</v>
      </c>
      <c r="D1402" s="9" t="str">
        <f>"Q" &amp;ROUNDUP(MONTH(SalesDataTable[[#This Row],[Order Date]]),0)</f>
        <v>Q7</v>
      </c>
      <c r="E1402" s="9">
        <f>MONTH(SalesDataTable[[#This Row],[Order Date]])</f>
        <v>7</v>
      </c>
      <c r="F1402" s="8" t="str">
        <f>TEXT(SalesDataTable[[#This Row],[Order Date]],"mmm")</f>
        <v>Jul</v>
      </c>
      <c r="G1402" s="8" t="s">
        <v>20</v>
      </c>
      <c r="H1402" s="8" t="s">
        <v>47</v>
      </c>
      <c r="I1402" s="8" t="s">
        <v>28</v>
      </c>
      <c r="J1402" s="8" t="s">
        <v>3</v>
      </c>
      <c r="K1402" s="8" t="s">
        <v>9</v>
      </c>
      <c r="L1402" s="8" t="s">
        <v>10</v>
      </c>
      <c r="M1402" s="3">
        <v>1</v>
      </c>
      <c r="N1402" s="10">
        <v>90.02</v>
      </c>
      <c r="O1402" s="11">
        <v>0.05</v>
      </c>
      <c r="P1402" s="10">
        <v>45.83</v>
      </c>
      <c r="Q1402" s="10">
        <f t="shared" si="84"/>
        <v>85.518999999999991</v>
      </c>
      <c r="R1402" s="10">
        <f t="shared" si="85"/>
        <v>45.83</v>
      </c>
      <c r="S1402" s="10">
        <f t="shared" si="86"/>
        <v>39.688999999999993</v>
      </c>
      <c r="T1402" s="2">
        <f t="shared" si="87"/>
        <v>0.46409569803201622</v>
      </c>
      <c r="U1402" s="3">
        <f>YEAR(SalesDataTable[[#This Row],[Order Date]])</f>
        <v>2026</v>
      </c>
      <c r="V1402" s="2" t="str">
        <f>"Q"&amp;ROUNDUP(MONTH(SalesDataTable[[#This Row],[Order Date]])/3,0)</f>
        <v>Q3</v>
      </c>
      <c r="W1402" s="3">
        <f>MONTH(SalesDataTable[[#This Row],[Order Date]])</f>
        <v>7</v>
      </c>
      <c r="X1402" s="2" t="str">
        <f>TEXT(SalesDataTable[[#This Row],[Order Date]],"mmm")</f>
        <v>Jul</v>
      </c>
    </row>
    <row r="1403" spans="1:24" ht="15.6">
      <c r="A1403" s="6">
        <v>3156</v>
      </c>
      <c r="B1403" s="7">
        <v>46221</v>
      </c>
      <c r="C1403" s="8">
        <f>YEAR(SalesDataTable[[#This Row],[Order Date]])</f>
        <v>2026</v>
      </c>
      <c r="D1403" s="9" t="str">
        <f>"Q" &amp;ROUNDUP(MONTH(SalesDataTable[[#This Row],[Order Date]]),0)</f>
        <v>Q7</v>
      </c>
      <c r="E1403" s="9">
        <f>MONTH(SalesDataTable[[#This Row],[Order Date]])</f>
        <v>7</v>
      </c>
      <c r="F1403" s="8" t="str">
        <f>TEXT(SalesDataTable[[#This Row],[Order Date]],"mmm")</f>
        <v>Jul</v>
      </c>
      <c r="G1403" s="8" t="s">
        <v>0</v>
      </c>
      <c r="H1403" s="8" t="s">
        <v>1</v>
      </c>
      <c r="I1403" s="8" t="s">
        <v>19</v>
      </c>
      <c r="J1403" s="8" t="s">
        <v>3</v>
      </c>
      <c r="K1403" s="8" t="s">
        <v>34</v>
      </c>
      <c r="L1403" s="8" t="s">
        <v>45</v>
      </c>
      <c r="M1403" s="3">
        <v>2</v>
      </c>
      <c r="N1403" s="10">
        <v>50.73</v>
      </c>
      <c r="O1403" s="11">
        <v>0</v>
      </c>
      <c r="P1403" s="10">
        <v>21.87</v>
      </c>
      <c r="Q1403" s="10">
        <f t="shared" si="84"/>
        <v>101.46</v>
      </c>
      <c r="R1403" s="10">
        <f t="shared" si="85"/>
        <v>43.74</v>
      </c>
      <c r="S1403" s="10">
        <f t="shared" si="86"/>
        <v>57.719999999999992</v>
      </c>
      <c r="T1403" s="2">
        <f t="shared" si="87"/>
        <v>0.56889414547604966</v>
      </c>
      <c r="U1403" s="3">
        <f>YEAR(SalesDataTable[[#This Row],[Order Date]])</f>
        <v>2026</v>
      </c>
      <c r="V1403" s="2" t="str">
        <f>"Q"&amp;ROUNDUP(MONTH(SalesDataTable[[#This Row],[Order Date]])/3,0)</f>
        <v>Q3</v>
      </c>
      <c r="W1403" s="3">
        <f>MONTH(SalesDataTable[[#This Row],[Order Date]])</f>
        <v>7</v>
      </c>
      <c r="X1403" s="2" t="str">
        <f>TEXT(SalesDataTable[[#This Row],[Order Date]],"mmm")</f>
        <v>Jul</v>
      </c>
    </row>
    <row r="1404" spans="1:24" ht="15.6">
      <c r="A1404" s="6">
        <v>3308</v>
      </c>
      <c r="B1404" s="7">
        <v>46221</v>
      </c>
      <c r="C1404" s="8">
        <f>YEAR(SalesDataTable[[#This Row],[Order Date]])</f>
        <v>2026</v>
      </c>
      <c r="D1404" s="9" t="str">
        <f>"Q" &amp;ROUNDUP(MONTH(SalesDataTable[[#This Row],[Order Date]]),0)</f>
        <v>Q7</v>
      </c>
      <c r="E1404" s="9">
        <f>MONTH(SalesDataTable[[#This Row],[Order Date]])</f>
        <v>7</v>
      </c>
      <c r="F1404" s="8" t="str">
        <f>TEXT(SalesDataTable[[#This Row],[Order Date]],"mmm")</f>
        <v>Jul</v>
      </c>
      <c r="G1404" s="8" t="s">
        <v>20</v>
      </c>
      <c r="H1404" s="8" t="s">
        <v>47</v>
      </c>
      <c r="I1404" s="8" t="s">
        <v>19</v>
      </c>
      <c r="J1404" s="8" t="s">
        <v>13</v>
      </c>
      <c r="K1404" s="8" t="s">
        <v>34</v>
      </c>
      <c r="L1404" s="8" t="s">
        <v>38</v>
      </c>
      <c r="M1404" s="3">
        <v>3</v>
      </c>
      <c r="N1404" s="10">
        <v>121.05</v>
      </c>
      <c r="O1404" s="11">
        <v>0.05</v>
      </c>
      <c r="P1404" s="10">
        <v>68.56</v>
      </c>
      <c r="Q1404" s="10">
        <f t="shared" si="84"/>
        <v>344.99249999999995</v>
      </c>
      <c r="R1404" s="10">
        <f t="shared" si="85"/>
        <v>205.68</v>
      </c>
      <c r="S1404" s="10">
        <f t="shared" si="86"/>
        <v>139.31249999999994</v>
      </c>
      <c r="T1404" s="2">
        <f t="shared" si="87"/>
        <v>0.40381312637231231</v>
      </c>
      <c r="U1404" s="3">
        <f>YEAR(SalesDataTable[[#This Row],[Order Date]])</f>
        <v>2026</v>
      </c>
      <c r="V1404" s="2" t="str">
        <f>"Q"&amp;ROUNDUP(MONTH(SalesDataTable[[#This Row],[Order Date]])/3,0)</f>
        <v>Q3</v>
      </c>
      <c r="W1404" s="3">
        <f>MONTH(SalesDataTable[[#This Row],[Order Date]])</f>
        <v>7</v>
      </c>
      <c r="X1404" s="2" t="str">
        <f>TEXT(SalesDataTable[[#This Row],[Order Date]],"mmm")</f>
        <v>Jul</v>
      </c>
    </row>
    <row r="1405" spans="1:24" ht="15.6">
      <c r="A1405" s="6">
        <v>3329</v>
      </c>
      <c r="B1405" s="7">
        <v>46221</v>
      </c>
      <c r="C1405" s="8">
        <f>YEAR(SalesDataTable[[#This Row],[Order Date]])</f>
        <v>2026</v>
      </c>
      <c r="D1405" s="9" t="str">
        <f>"Q" &amp;ROUNDUP(MONTH(SalesDataTable[[#This Row],[Order Date]]),0)</f>
        <v>Q7</v>
      </c>
      <c r="E1405" s="9">
        <f>MONTH(SalesDataTable[[#This Row],[Order Date]])</f>
        <v>7</v>
      </c>
      <c r="F1405" s="8" t="str">
        <f>TEXT(SalesDataTable[[#This Row],[Order Date]],"mmm")</f>
        <v>Jul</v>
      </c>
      <c r="G1405" s="8" t="s">
        <v>6</v>
      </c>
      <c r="H1405" s="8" t="s">
        <v>41</v>
      </c>
      <c r="I1405" s="8" t="s">
        <v>2</v>
      </c>
      <c r="J1405" s="8" t="s">
        <v>13</v>
      </c>
      <c r="K1405" s="8" t="s">
        <v>4</v>
      </c>
      <c r="L1405" s="8" t="s">
        <v>5</v>
      </c>
      <c r="M1405" s="3">
        <v>2</v>
      </c>
      <c r="N1405" s="10">
        <v>81.739999999999995</v>
      </c>
      <c r="O1405" s="11">
        <v>0</v>
      </c>
      <c r="P1405" s="10">
        <v>42.75</v>
      </c>
      <c r="Q1405" s="10">
        <f t="shared" si="84"/>
        <v>163.47999999999999</v>
      </c>
      <c r="R1405" s="10">
        <f t="shared" si="85"/>
        <v>85.5</v>
      </c>
      <c r="S1405" s="10">
        <f t="shared" si="86"/>
        <v>77.97999999999999</v>
      </c>
      <c r="T1405" s="2">
        <f t="shared" si="87"/>
        <v>0.47700024467824809</v>
      </c>
      <c r="U1405" s="3">
        <f>YEAR(SalesDataTable[[#This Row],[Order Date]])</f>
        <v>2026</v>
      </c>
      <c r="V1405" s="2" t="str">
        <f>"Q"&amp;ROUNDUP(MONTH(SalesDataTable[[#This Row],[Order Date]])/3,0)</f>
        <v>Q3</v>
      </c>
      <c r="W1405" s="3">
        <f>MONTH(SalesDataTable[[#This Row],[Order Date]])</f>
        <v>7</v>
      </c>
      <c r="X1405" s="2" t="str">
        <f>TEXT(SalesDataTable[[#This Row],[Order Date]],"mmm")</f>
        <v>Jul</v>
      </c>
    </row>
    <row r="1406" spans="1:24" ht="15.6">
      <c r="A1406" s="6">
        <v>4102</v>
      </c>
      <c r="B1406" s="7">
        <v>46221</v>
      </c>
      <c r="C1406" s="8">
        <f>YEAR(SalesDataTable[[#This Row],[Order Date]])</f>
        <v>2026</v>
      </c>
      <c r="D1406" s="9" t="str">
        <f>"Q" &amp;ROUNDUP(MONTH(SalesDataTable[[#This Row],[Order Date]]),0)</f>
        <v>Q7</v>
      </c>
      <c r="E1406" s="9">
        <f>MONTH(SalesDataTable[[#This Row],[Order Date]])</f>
        <v>7</v>
      </c>
      <c r="F1406" s="8" t="str">
        <f>TEXT(SalesDataTable[[#This Row],[Order Date]],"mmm")</f>
        <v>Jul</v>
      </c>
      <c r="G1406" s="8" t="s">
        <v>6</v>
      </c>
      <c r="H1406" s="8" t="s">
        <v>43</v>
      </c>
      <c r="I1406" s="8" t="s">
        <v>2</v>
      </c>
      <c r="J1406" s="8" t="s">
        <v>3</v>
      </c>
      <c r="K1406" s="8" t="s">
        <v>9</v>
      </c>
      <c r="L1406" s="8" t="s">
        <v>37</v>
      </c>
      <c r="M1406" s="3">
        <v>3</v>
      </c>
      <c r="N1406" s="10">
        <v>154.01</v>
      </c>
      <c r="O1406" s="11">
        <v>0.1</v>
      </c>
      <c r="P1406" s="10">
        <v>78.78</v>
      </c>
      <c r="Q1406" s="10">
        <f t="shared" si="84"/>
        <v>415.827</v>
      </c>
      <c r="R1406" s="10">
        <f t="shared" si="85"/>
        <v>236.34</v>
      </c>
      <c r="S1406" s="10">
        <f t="shared" si="86"/>
        <v>179.48699999999999</v>
      </c>
      <c r="T1406" s="2">
        <f t="shared" si="87"/>
        <v>0.43163863818366771</v>
      </c>
      <c r="U1406" s="3">
        <f>YEAR(SalesDataTable[[#This Row],[Order Date]])</f>
        <v>2026</v>
      </c>
      <c r="V1406" s="2" t="str">
        <f>"Q"&amp;ROUNDUP(MONTH(SalesDataTable[[#This Row],[Order Date]])/3,0)</f>
        <v>Q3</v>
      </c>
      <c r="W1406" s="3">
        <f>MONTH(SalesDataTable[[#This Row],[Order Date]])</f>
        <v>7</v>
      </c>
      <c r="X1406" s="2" t="str">
        <f>TEXT(SalesDataTable[[#This Row],[Order Date]],"mmm")</f>
        <v>Jul</v>
      </c>
    </row>
    <row r="1407" spans="1:24" ht="15.6">
      <c r="A1407" s="6">
        <v>4109</v>
      </c>
      <c r="B1407" s="7">
        <v>46221</v>
      </c>
      <c r="C1407" s="8">
        <f>YEAR(SalesDataTable[[#This Row],[Order Date]])</f>
        <v>2026</v>
      </c>
      <c r="D1407" s="9" t="str">
        <f>"Q" &amp;ROUNDUP(MONTH(SalesDataTable[[#This Row],[Order Date]]),0)</f>
        <v>Q7</v>
      </c>
      <c r="E1407" s="9">
        <f>MONTH(SalesDataTable[[#This Row],[Order Date]])</f>
        <v>7</v>
      </c>
      <c r="F1407" s="8" t="str">
        <f>TEXT(SalesDataTable[[#This Row],[Order Date]],"mmm")</f>
        <v>Jul</v>
      </c>
      <c r="G1407" s="8" t="s">
        <v>6</v>
      </c>
      <c r="H1407" s="8" t="s">
        <v>43</v>
      </c>
      <c r="I1407" s="8" t="s">
        <v>28</v>
      </c>
      <c r="J1407" s="8" t="s">
        <v>13</v>
      </c>
      <c r="K1407" s="8" t="s">
        <v>4</v>
      </c>
      <c r="L1407" s="8" t="s">
        <v>30</v>
      </c>
      <c r="M1407" s="3">
        <v>4</v>
      </c>
      <c r="N1407" s="10">
        <v>101.61</v>
      </c>
      <c r="O1407" s="11">
        <v>0</v>
      </c>
      <c r="P1407" s="10">
        <v>51.68</v>
      </c>
      <c r="Q1407" s="10">
        <f t="shared" si="84"/>
        <v>406.44</v>
      </c>
      <c r="R1407" s="10">
        <f t="shared" si="85"/>
        <v>206.72</v>
      </c>
      <c r="S1407" s="10">
        <f t="shared" si="86"/>
        <v>199.72</v>
      </c>
      <c r="T1407" s="2">
        <f t="shared" si="87"/>
        <v>0.49138864285011319</v>
      </c>
      <c r="U1407" s="3">
        <f>YEAR(SalesDataTable[[#This Row],[Order Date]])</f>
        <v>2026</v>
      </c>
      <c r="V1407" s="2" t="str">
        <f>"Q"&amp;ROUNDUP(MONTH(SalesDataTable[[#This Row],[Order Date]])/3,0)</f>
        <v>Q3</v>
      </c>
      <c r="W1407" s="3">
        <f>MONTH(SalesDataTable[[#This Row],[Order Date]])</f>
        <v>7</v>
      </c>
      <c r="X1407" s="2" t="str">
        <f>TEXT(SalesDataTable[[#This Row],[Order Date]],"mmm")</f>
        <v>Jul</v>
      </c>
    </row>
    <row r="1408" spans="1:24" ht="15.6">
      <c r="A1408" s="6">
        <v>4813</v>
      </c>
      <c r="B1408" s="7">
        <v>46221</v>
      </c>
      <c r="C1408" s="8">
        <f>YEAR(SalesDataTable[[#This Row],[Order Date]])</f>
        <v>2026</v>
      </c>
      <c r="D1408" s="9" t="str">
        <f>"Q" &amp;ROUNDUP(MONTH(SalesDataTable[[#This Row],[Order Date]]),0)</f>
        <v>Q7</v>
      </c>
      <c r="E1408" s="9">
        <f>MONTH(SalesDataTable[[#This Row],[Order Date]])</f>
        <v>7</v>
      </c>
      <c r="F1408" s="8" t="str">
        <f>TEXT(SalesDataTable[[#This Row],[Order Date]],"mmm")</f>
        <v>Jul</v>
      </c>
      <c r="G1408" s="8" t="s">
        <v>11</v>
      </c>
      <c r="H1408" s="8" t="s">
        <v>39</v>
      </c>
      <c r="I1408" s="8" t="s">
        <v>19</v>
      </c>
      <c r="J1408" s="8" t="s">
        <v>3</v>
      </c>
      <c r="K1408" s="8" t="s">
        <v>34</v>
      </c>
      <c r="L1408" s="8" t="s">
        <v>42</v>
      </c>
      <c r="M1408" s="3">
        <v>2</v>
      </c>
      <c r="N1408" s="10">
        <v>36.869999999999997</v>
      </c>
      <c r="O1408" s="11">
        <v>0.15</v>
      </c>
      <c r="P1408" s="10">
        <v>13.94</v>
      </c>
      <c r="Q1408" s="10">
        <f t="shared" si="84"/>
        <v>62.678999999999995</v>
      </c>
      <c r="R1408" s="10">
        <f t="shared" si="85"/>
        <v>27.88</v>
      </c>
      <c r="S1408" s="10">
        <f t="shared" si="86"/>
        <v>34.798999999999992</v>
      </c>
      <c r="T1408" s="2">
        <f t="shared" si="87"/>
        <v>0.55519392459994565</v>
      </c>
      <c r="U1408" s="3">
        <f>YEAR(SalesDataTable[[#This Row],[Order Date]])</f>
        <v>2026</v>
      </c>
      <c r="V1408" s="2" t="str">
        <f>"Q"&amp;ROUNDUP(MONTH(SalesDataTable[[#This Row],[Order Date]])/3,0)</f>
        <v>Q3</v>
      </c>
      <c r="W1408" s="3">
        <f>MONTH(SalesDataTable[[#This Row],[Order Date]])</f>
        <v>7</v>
      </c>
      <c r="X1408" s="2" t="str">
        <f>TEXT(SalesDataTable[[#This Row],[Order Date]],"mmm")</f>
        <v>Jul</v>
      </c>
    </row>
    <row r="1409" spans="1:24" ht="15.6">
      <c r="A1409" s="6">
        <v>5054</v>
      </c>
      <c r="B1409" s="7">
        <v>46221</v>
      </c>
      <c r="C1409" s="8">
        <f>YEAR(SalesDataTable[[#This Row],[Order Date]])</f>
        <v>2026</v>
      </c>
      <c r="D1409" s="9" t="str">
        <f>"Q" &amp;ROUNDUP(MONTH(SalesDataTable[[#This Row],[Order Date]]),0)</f>
        <v>Q7</v>
      </c>
      <c r="E1409" s="9">
        <f>MONTH(SalesDataTable[[#This Row],[Order Date]])</f>
        <v>7</v>
      </c>
      <c r="F1409" s="8" t="str">
        <f>TEXT(SalesDataTable[[#This Row],[Order Date]],"mmm")</f>
        <v>Jul</v>
      </c>
      <c r="G1409" s="8" t="s">
        <v>20</v>
      </c>
      <c r="H1409" s="8" t="s">
        <v>33</v>
      </c>
      <c r="I1409" s="8" t="s">
        <v>2</v>
      </c>
      <c r="J1409" s="8" t="s">
        <v>13</v>
      </c>
      <c r="K1409" s="8" t="s">
        <v>23</v>
      </c>
      <c r="L1409" s="8" t="s">
        <v>51</v>
      </c>
      <c r="M1409" s="3">
        <v>2</v>
      </c>
      <c r="N1409" s="10">
        <v>121.06</v>
      </c>
      <c r="O1409" s="11">
        <v>0</v>
      </c>
      <c r="P1409" s="10">
        <v>59.62</v>
      </c>
      <c r="Q1409" s="10">
        <f t="shared" si="84"/>
        <v>242.12</v>
      </c>
      <c r="R1409" s="10">
        <f t="shared" si="85"/>
        <v>119.24</v>
      </c>
      <c r="S1409" s="10">
        <f t="shared" si="86"/>
        <v>122.88000000000001</v>
      </c>
      <c r="T1409" s="2">
        <f t="shared" si="87"/>
        <v>0.50751693375185858</v>
      </c>
      <c r="U1409" s="3">
        <f>YEAR(SalesDataTable[[#This Row],[Order Date]])</f>
        <v>2026</v>
      </c>
      <c r="V1409" s="2" t="str">
        <f>"Q"&amp;ROUNDUP(MONTH(SalesDataTable[[#This Row],[Order Date]])/3,0)</f>
        <v>Q3</v>
      </c>
      <c r="W1409" s="3">
        <f>MONTH(SalesDataTable[[#This Row],[Order Date]])</f>
        <v>7</v>
      </c>
      <c r="X1409" s="2" t="str">
        <f>TEXT(SalesDataTable[[#This Row],[Order Date]],"mmm")</f>
        <v>Jul</v>
      </c>
    </row>
    <row r="1410" spans="1:24" ht="15.6">
      <c r="A1410" s="6">
        <v>138</v>
      </c>
      <c r="B1410" s="7">
        <v>46222</v>
      </c>
      <c r="C1410" s="8">
        <f>YEAR(SalesDataTable[[#This Row],[Order Date]])</f>
        <v>2026</v>
      </c>
      <c r="D1410" s="9" t="str">
        <f>"Q" &amp;ROUNDUP(MONTH(SalesDataTable[[#This Row],[Order Date]]),0)</f>
        <v>Q7</v>
      </c>
      <c r="E1410" s="9">
        <f>MONTH(SalesDataTable[[#This Row],[Order Date]])</f>
        <v>7</v>
      </c>
      <c r="F1410" s="8" t="str">
        <f>TEXT(SalesDataTable[[#This Row],[Order Date]],"mmm")</f>
        <v>Jul</v>
      </c>
      <c r="G1410" s="8" t="s">
        <v>6</v>
      </c>
      <c r="H1410" s="8" t="s">
        <v>43</v>
      </c>
      <c r="I1410" s="8" t="s">
        <v>2</v>
      </c>
      <c r="J1410" s="8" t="s">
        <v>13</v>
      </c>
      <c r="K1410" s="8" t="s">
        <v>9</v>
      </c>
      <c r="L1410" s="8" t="s">
        <v>46</v>
      </c>
      <c r="M1410" s="3">
        <v>2</v>
      </c>
      <c r="N1410" s="10">
        <v>71.81</v>
      </c>
      <c r="O1410" s="11">
        <v>0</v>
      </c>
      <c r="P1410" s="10">
        <v>32.35</v>
      </c>
      <c r="Q1410" s="10">
        <f t="shared" ref="Q1410:Q1473" si="88">M1410*N1410*(1-O1410)</f>
        <v>143.62</v>
      </c>
      <c r="R1410" s="10">
        <f t="shared" ref="R1410:R1473" si="89">M1410*P1410</f>
        <v>64.7</v>
      </c>
      <c r="S1410" s="10">
        <f t="shared" ref="S1410:S1473" si="90">Q1410-R1410</f>
        <v>78.92</v>
      </c>
      <c r="T1410" s="2">
        <f t="shared" ref="T1410:T1473" si="91">IFERROR(S1410/Q1410,0)</f>
        <v>0.54950563988302459</v>
      </c>
      <c r="U1410" s="3">
        <f>YEAR(SalesDataTable[[#This Row],[Order Date]])</f>
        <v>2026</v>
      </c>
      <c r="V1410" s="2" t="str">
        <f>"Q"&amp;ROUNDUP(MONTH(SalesDataTable[[#This Row],[Order Date]])/3,0)</f>
        <v>Q3</v>
      </c>
      <c r="W1410" s="3">
        <f>MONTH(SalesDataTable[[#This Row],[Order Date]])</f>
        <v>7</v>
      </c>
      <c r="X1410" s="2" t="str">
        <f>TEXT(SalesDataTable[[#This Row],[Order Date]],"mmm")</f>
        <v>Jul</v>
      </c>
    </row>
    <row r="1411" spans="1:24" ht="15.6">
      <c r="A1411" s="6">
        <v>433</v>
      </c>
      <c r="B1411" s="7">
        <v>46222</v>
      </c>
      <c r="C1411" s="8">
        <f>YEAR(SalesDataTable[[#This Row],[Order Date]])</f>
        <v>2026</v>
      </c>
      <c r="D1411" s="9" t="str">
        <f>"Q" &amp;ROUNDUP(MONTH(SalesDataTable[[#This Row],[Order Date]]),0)</f>
        <v>Q7</v>
      </c>
      <c r="E1411" s="9">
        <f>MONTH(SalesDataTable[[#This Row],[Order Date]])</f>
        <v>7</v>
      </c>
      <c r="F1411" s="8" t="str">
        <f>TEXT(SalesDataTable[[#This Row],[Order Date]],"mmm")</f>
        <v>Jul</v>
      </c>
      <c r="G1411" s="8" t="s">
        <v>6</v>
      </c>
      <c r="H1411" s="8" t="s">
        <v>43</v>
      </c>
      <c r="I1411" s="8" t="s">
        <v>2</v>
      </c>
      <c r="J1411" s="8" t="s">
        <v>13</v>
      </c>
      <c r="K1411" s="8" t="s">
        <v>9</v>
      </c>
      <c r="L1411" s="8" t="s">
        <v>17</v>
      </c>
      <c r="M1411" s="3">
        <v>4</v>
      </c>
      <c r="N1411" s="10">
        <v>145.18</v>
      </c>
      <c r="O1411" s="11">
        <v>0</v>
      </c>
      <c r="P1411" s="10">
        <v>79.540000000000006</v>
      </c>
      <c r="Q1411" s="10">
        <f t="shared" si="88"/>
        <v>580.72</v>
      </c>
      <c r="R1411" s="10">
        <f t="shared" si="89"/>
        <v>318.16000000000003</v>
      </c>
      <c r="S1411" s="10">
        <f t="shared" si="90"/>
        <v>262.56</v>
      </c>
      <c r="T1411" s="2">
        <f t="shared" si="91"/>
        <v>0.45212839234054275</v>
      </c>
      <c r="U1411" s="3">
        <f>YEAR(SalesDataTable[[#This Row],[Order Date]])</f>
        <v>2026</v>
      </c>
      <c r="V1411" s="2" t="str">
        <f>"Q"&amp;ROUNDUP(MONTH(SalesDataTable[[#This Row],[Order Date]])/3,0)</f>
        <v>Q3</v>
      </c>
      <c r="W1411" s="3">
        <f>MONTH(SalesDataTable[[#This Row],[Order Date]])</f>
        <v>7</v>
      </c>
      <c r="X1411" s="2" t="str">
        <f>TEXT(SalesDataTable[[#This Row],[Order Date]],"mmm")</f>
        <v>Jul</v>
      </c>
    </row>
    <row r="1412" spans="1:24" ht="15.6">
      <c r="A1412" s="6">
        <v>484</v>
      </c>
      <c r="B1412" s="7">
        <v>46222</v>
      </c>
      <c r="C1412" s="8">
        <f>YEAR(SalesDataTable[[#This Row],[Order Date]])</f>
        <v>2026</v>
      </c>
      <c r="D1412" s="9" t="str">
        <f>"Q" &amp;ROUNDUP(MONTH(SalesDataTable[[#This Row],[Order Date]]),0)</f>
        <v>Q7</v>
      </c>
      <c r="E1412" s="9">
        <f>MONTH(SalesDataTable[[#This Row],[Order Date]])</f>
        <v>7</v>
      </c>
      <c r="F1412" s="8" t="str">
        <f>TEXT(SalesDataTable[[#This Row],[Order Date]],"mmm")</f>
        <v>Jul</v>
      </c>
      <c r="G1412" s="8" t="s">
        <v>6</v>
      </c>
      <c r="H1412" s="8" t="s">
        <v>43</v>
      </c>
      <c r="I1412" s="8" t="s">
        <v>2</v>
      </c>
      <c r="J1412" s="8" t="s">
        <v>13</v>
      </c>
      <c r="K1412" s="8" t="s">
        <v>34</v>
      </c>
      <c r="L1412" s="8" t="s">
        <v>42</v>
      </c>
      <c r="M1412" s="3">
        <v>2</v>
      </c>
      <c r="N1412" s="10">
        <v>36.07</v>
      </c>
      <c r="O1412" s="11">
        <v>0</v>
      </c>
      <c r="P1412" s="10">
        <v>13.6</v>
      </c>
      <c r="Q1412" s="10">
        <f t="shared" si="88"/>
        <v>72.14</v>
      </c>
      <c r="R1412" s="10">
        <f t="shared" si="89"/>
        <v>27.2</v>
      </c>
      <c r="S1412" s="10">
        <f t="shared" si="90"/>
        <v>44.94</v>
      </c>
      <c r="T1412" s="2">
        <f t="shared" si="91"/>
        <v>0.62295536456889378</v>
      </c>
      <c r="U1412" s="3">
        <f>YEAR(SalesDataTable[[#This Row],[Order Date]])</f>
        <v>2026</v>
      </c>
      <c r="V1412" s="2" t="str">
        <f>"Q"&amp;ROUNDUP(MONTH(SalesDataTable[[#This Row],[Order Date]])/3,0)</f>
        <v>Q3</v>
      </c>
      <c r="W1412" s="3">
        <f>MONTH(SalesDataTable[[#This Row],[Order Date]])</f>
        <v>7</v>
      </c>
      <c r="X1412" s="2" t="str">
        <f>TEXT(SalesDataTable[[#This Row],[Order Date]],"mmm")</f>
        <v>Jul</v>
      </c>
    </row>
    <row r="1413" spans="1:24" ht="15.6">
      <c r="A1413" s="6">
        <v>492</v>
      </c>
      <c r="B1413" s="7">
        <v>46222</v>
      </c>
      <c r="C1413" s="8">
        <f>YEAR(SalesDataTable[[#This Row],[Order Date]])</f>
        <v>2026</v>
      </c>
      <c r="D1413" s="9" t="str">
        <f>"Q" &amp;ROUNDUP(MONTH(SalesDataTable[[#This Row],[Order Date]]),0)</f>
        <v>Q7</v>
      </c>
      <c r="E1413" s="9">
        <f>MONTH(SalesDataTable[[#This Row],[Order Date]])</f>
        <v>7</v>
      </c>
      <c r="F1413" s="8" t="str">
        <f>TEXT(SalesDataTable[[#This Row],[Order Date]],"mmm")</f>
        <v>Jul</v>
      </c>
      <c r="G1413" s="8" t="s">
        <v>6</v>
      </c>
      <c r="H1413" s="8" t="s">
        <v>49</v>
      </c>
      <c r="I1413" s="8" t="s">
        <v>19</v>
      </c>
      <c r="J1413" s="8" t="s">
        <v>13</v>
      </c>
      <c r="K1413" s="8" t="s">
        <v>9</v>
      </c>
      <c r="L1413" s="8" t="s">
        <v>46</v>
      </c>
      <c r="M1413" s="3">
        <v>3</v>
      </c>
      <c r="N1413" s="10">
        <v>72.23</v>
      </c>
      <c r="O1413" s="11">
        <v>0.1</v>
      </c>
      <c r="P1413" s="10">
        <v>31.67</v>
      </c>
      <c r="Q1413" s="10">
        <f t="shared" si="88"/>
        <v>195.02100000000002</v>
      </c>
      <c r="R1413" s="10">
        <f t="shared" si="89"/>
        <v>95.01</v>
      </c>
      <c r="S1413" s="10">
        <f t="shared" si="90"/>
        <v>100.01100000000001</v>
      </c>
      <c r="T1413" s="2">
        <f t="shared" si="91"/>
        <v>0.5128216961250327</v>
      </c>
      <c r="U1413" s="3">
        <f>YEAR(SalesDataTable[[#This Row],[Order Date]])</f>
        <v>2026</v>
      </c>
      <c r="V1413" s="2" t="str">
        <f>"Q"&amp;ROUNDUP(MONTH(SalesDataTable[[#This Row],[Order Date]])/3,0)</f>
        <v>Q3</v>
      </c>
      <c r="W1413" s="3">
        <f>MONTH(SalesDataTable[[#This Row],[Order Date]])</f>
        <v>7</v>
      </c>
      <c r="X1413" s="2" t="str">
        <f>TEXT(SalesDataTable[[#This Row],[Order Date]],"mmm")</f>
        <v>Jul</v>
      </c>
    </row>
    <row r="1414" spans="1:24" ht="15.6">
      <c r="A1414" s="6">
        <v>626</v>
      </c>
      <c r="B1414" s="7">
        <v>46222</v>
      </c>
      <c r="C1414" s="8">
        <f>YEAR(SalesDataTable[[#This Row],[Order Date]])</f>
        <v>2026</v>
      </c>
      <c r="D1414" s="9" t="str">
        <f>"Q" &amp;ROUNDUP(MONTH(SalesDataTable[[#This Row],[Order Date]]),0)</f>
        <v>Q7</v>
      </c>
      <c r="E1414" s="9">
        <f>MONTH(SalesDataTable[[#This Row],[Order Date]])</f>
        <v>7</v>
      </c>
      <c r="F1414" s="8" t="str">
        <f>TEXT(SalesDataTable[[#This Row],[Order Date]],"mmm")</f>
        <v>Jul</v>
      </c>
      <c r="G1414" s="8" t="s">
        <v>6</v>
      </c>
      <c r="H1414" s="8" t="s">
        <v>49</v>
      </c>
      <c r="I1414" s="8" t="s">
        <v>19</v>
      </c>
      <c r="J1414" s="8" t="s">
        <v>3</v>
      </c>
      <c r="K1414" s="8" t="s">
        <v>14</v>
      </c>
      <c r="L1414" s="8" t="s">
        <v>15</v>
      </c>
      <c r="M1414" s="3">
        <v>1</v>
      </c>
      <c r="N1414" s="10">
        <v>36.549999999999997</v>
      </c>
      <c r="O1414" s="11">
        <v>0.1</v>
      </c>
      <c r="P1414" s="10">
        <v>13.2</v>
      </c>
      <c r="Q1414" s="10">
        <f t="shared" si="88"/>
        <v>32.894999999999996</v>
      </c>
      <c r="R1414" s="10">
        <f t="shared" si="89"/>
        <v>13.2</v>
      </c>
      <c r="S1414" s="10">
        <f t="shared" si="90"/>
        <v>19.694999999999997</v>
      </c>
      <c r="T1414" s="2">
        <f t="shared" si="91"/>
        <v>0.59872321021431829</v>
      </c>
      <c r="U1414" s="3">
        <f>YEAR(SalesDataTable[[#This Row],[Order Date]])</f>
        <v>2026</v>
      </c>
      <c r="V1414" s="2" t="str">
        <f>"Q"&amp;ROUNDUP(MONTH(SalesDataTable[[#This Row],[Order Date]])/3,0)</f>
        <v>Q3</v>
      </c>
      <c r="W1414" s="3">
        <f>MONTH(SalesDataTable[[#This Row],[Order Date]])</f>
        <v>7</v>
      </c>
      <c r="X1414" s="2" t="str">
        <f>TEXT(SalesDataTable[[#This Row],[Order Date]],"mmm")</f>
        <v>Jul</v>
      </c>
    </row>
    <row r="1415" spans="1:24" ht="15.6">
      <c r="A1415" s="6">
        <v>1409</v>
      </c>
      <c r="B1415" s="7">
        <v>46222</v>
      </c>
      <c r="C1415" s="8">
        <f>YEAR(SalesDataTable[[#This Row],[Order Date]])</f>
        <v>2026</v>
      </c>
      <c r="D1415" s="9" t="str">
        <f>"Q" &amp;ROUNDUP(MONTH(SalesDataTable[[#This Row],[Order Date]]),0)</f>
        <v>Q7</v>
      </c>
      <c r="E1415" s="9">
        <f>MONTH(SalesDataTable[[#This Row],[Order Date]])</f>
        <v>7</v>
      </c>
      <c r="F1415" s="8" t="str">
        <f>TEXT(SalesDataTable[[#This Row],[Order Date]],"mmm")</f>
        <v>Jul</v>
      </c>
      <c r="G1415" s="8" t="s">
        <v>6</v>
      </c>
      <c r="H1415" s="8" t="s">
        <v>49</v>
      </c>
      <c r="I1415" s="8" t="s">
        <v>2</v>
      </c>
      <c r="J1415" s="8" t="s">
        <v>13</v>
      </c>
      <c r="K1415" s="8" t="s">
        <v>23</v>
      </c>
      <c r="L1415" s="8" t="s">
        <v>51</v>
      </c>
      <c r="M1415" s="3">
        <v>5</v>
      </c>
      <c r="N1415" s="10">
        <v>124.68</v>
      </c>
      <c r="O1415" s="11">
        <v>0.05</v>
      </c>
      <c r="P1415" s="10">
        <v>60.61</v>
      </c>
      <c r="Q1415" s="10">
        <f t="shared" si="88"/>
        <v>592.23</v>
      </c>
      <c r="R1415" s="10">
        <f t="shared" si="89"/>
        <v>303.05</v>
      </c>
      <c r="S1415" s="10">
        <f t="shared" si="90"/>
        <v>289.18</v>
      </c>
      <c r="T1415" s="2">
        <f t="shared" si="91"/>
        <v>0.48829002245749115</v>
      </c>
      <c r="U1415" s="3">
        <f>YEAR(SalesDataTable[[#This Row],[Order Date]])</f>
        <v>2026</v>
      </c>
      <c r="V1415" s="2" t="str">
        <f>"Q"&amp;ROUNDUP(MONTH(SalesDataTable[[#This Row],[Order Date]])/3,0)</f>
        <v>Q3</v>
      </c>
      <c r="W1415" s="3">
        <f>MONTH(SalesDataTable[[#This Row],[Order Date]])</f>
        <v>7</v>
      </c>
      <c r="X1415" s="2" t="str">
        <f>TEXT(SalesDataTable[[#This Row],[Order Date]],"mmm")</f>
        <v>Jul</v>
      </c>
    </row>
    <row r="1416" spans="1:24" ht="15.6">
      <c r="A1416" s="6">
        <v>1486</v>
      </c>
      <c r="B1416" s="7">
        <v>46222</v>
      </c>
      <c r="C1416" s="8">
        <f>YEAR(SalesDataTable[[#This Row],[Order Date]])</f>
        <v>2026</v>
      </c>
      <c r="D1416" s="9" t="str">
        <f>"Q" &amp;ROUNDUP(MONTH(SalesDataTable[[#This Row],[Order Date]]),0)</f>
        <v>Q7</v>
      </c>
      <c r="E1416" s="9">
        <f>MONTH(SalesDataTable[[#This Row],[Order Date]])</f>
        <v>7</v>
      </c>
      <c r="F1416" s="8" t="str">
        <f>TEXT(SalesDataTable[[#This Row],[Order Date]],"mmm")</f>
        <v>Jul</v>
      </c>
      <c r="G1416" s="8" t="s">
        <v>20</v>
      </c>
      <c r="H1416" s="8" t="s">
        <v>33</v>
      </c>
      <c r="I1416" s="8" t="s">
        <v>2</v>
      </c>
      <c r="J1416" s="8" t="s">
        <v>3</v>
      </c>
      <c r="K1416" s="8" t="s">
        <v>4</v>
      </c>
      <c r="L1416" s="8" t="s">
        <v>30</v>
      </c>
      <c r="M1416" s="3">
        <v>1</v>
      </c>
      <c r="N1416" s="10">
        <v>101.7</v>
      </c>
      <c r="O1416" s="11">
        <v>0.05</v>
      </c>
      <c r="P1416" s="10">
        <v>49.92</v>
      </c>
      <c r="Q1416" s="10">
        <f t="shared" si="88"/>
        <v>96.614999999999995</v>
      </c>
      <c r="R1416" s="10">
        <f t="shared" si="89"/>
        <v>49.92</v>
      </c>
      <c r="S1416" s="10">
        <f t="shared" si="90"/>
        <v>46.694999999999993</v>
      </c>
      <c r="T1416" s="2">
        <f t="shared" si="91"/>
        <v>0.48331004502406455</v>
      </c>
      <c r="U1416" s="3">
        <f>YEAR(SalesDataTable[[#This Row],[Order Date]])</f>
        <v>2026</v>
      </c>
      <c r="V1416" s="2" t="str">
        <f>"Q"&amp;ROUNDUP(MONTH(SalesDataTable[[#This Row],[Order Date]])/3,0)</f>
        <v>Q3</v>
      </c>
      <c r="W1416" s="3">
        <f>MONTH(SalesDataTable[[#This Row],[Order Date]])</f>
        <v>7</v>
      </c>
      <c r="X1416" s="2" t="str">
        <f>TEXT(SalesDataTable[[#This Row],[Order Date]],"mmm")</f>
        <v>Jul</v>
      </c>
    </row>
    <row r="1417" spans="1:24" ht="15.6">
      <c r="A1417" s="6">
        <v>1940</v>
      </c>
      <c r="B1417" s="7">
        <v>46222</v>
      </c>
      <c r="C1417" s="8">
        <f>YEAR(SalesDataTable[[#This Row],[Order Date]])</f>
        <v>2026</v>
      </c>
      <c r="D1417" s="9" t="str">
        <f>"Q" &amp;ROUNDUP(MONTH(SalesDataTable[[#This Row],[Order Date]]),0)</f>
        <v>Q7</v>
      </c>
      <c r="E1417" s="9">
        <f>MONTH(SalesDataTable[[#This Row],[Order Date]])</f>
        <v>7</v>
      </c>
      <c r="F1417" s="8" t="str">
        <f>TEXT(SalesDataTable[[#This Row],[Order Date]],"mmm")</f>
        <v>Jul</v>
      </c>
      <c r="G1417" s="8" t="s">
        <v>11</v>
      </c>
      <c r="H1417" s="8" t="s">
        <v>52</v>
      </c>
      <c r="I1417" s="8" t="s">
        <v>2</v>
      </c>
      <c r="J1417" s="8" t="s">
        <v>13</v>
      </c>
      <c r="K1417" s="8" t="s">
        <v>34</v>
      </c>
      <c r="L1417" s="8" t="s">
        <v>45</v>
      </c>
      <c r="M1417" s="3">
        <v>2</v>
      </c>
      <c r="N1417" s="10">
        <v>50.24</v>
      </c>
      <c r="O1417" s="11">
        <v>0.05</v>
      </c>
      <c r="P1417" s="10">
        <v>21.88</v>
      </c>
      <c r="Q1417" s="10">
        <f t="shared" si="88"/>
        <v>95.456000000000003</v>
      </c>
      <c r="R1417" s="10">
        <f t="shared" si="89"/>
        <v>43.76</v>
      </c>
      <c r="S1417" s="10">
        <f t="shared" si="90"/>
        <v>51.696000000000005</v>
      </c>
      <c r="T1417" s="2">
        <f t="shared" si="91"/>
        <v>0.54156889037881328</v>
      </c>
      <c r="U1417" s="3">
        <f>YEAR(SalesDataTable[[#This Row],[Order Date]])</f>
        <v>2026</v>
      </c>
      <c r="V1417" s="2" t="str">
        <f>"Q"&amp;ROUNDUP(MONTH(SalesDataTable[[#This Row],[Order Date]])/3,0)</f>
        <v>Q3</v>
      </c>
      <c r="W1417" s="3">
        <f>MONTH(SalesDataTable[[#This Row],[Order Date]])</f>
        <v>7</v>
      </c>
      <c r="X1417" s="2" t="str">
        <f>TEXT(SalesDataTable[[#This Row],[Order Date]],"mmm")</f>
        <v>Jul</v>
      </c>
    </row>
    <row r="1418" spans="1:24" ht="15.6">
      <c r="A1418" s="6">
        <v>2215</v>
      </c>
      <c r="B1418" s="7">
        <v>46222</v>
      </c>
      <c r="C1418" s="8">
        <f>YEAR(SalesDataTable[[#This Row],[Order Date]])</f>
        <v>2026</v>
      </c>
      <c r="D1418" s="9" t="str">
        <f>"Q" &amp;ROUNDUP(MONTH(SalesDataTable[[#This Row],[Order Date]]),0)</f>
        <v>Q7</v>
      </c>
      <c r="E1418" s="9">
        <f>MONTH(SalesDataTable[[#This Row],[Order Date]])</f>
        <v>7</v>
      </c>
      <c r="F1418" s="8" t="str">
        <f>TEXT(SalesDataTable[[#This Row],[Order Date]],"mmm")</f>
        <v>Jul</v>
      </c>
      <c r="G1418" s="8" t="s">
        <v>20</v>
      </c>
      <c r="H1418" s="8" t="s">
        <v>47</v>
      </c>
      <c r="I1418" s="8" t="s">
        <v>19</v>
      </c>
      <c r="J1418" s="8" t="s">
        <v>3</v>
      </c>
      <c r="K1418" s="8" t="s">
        <v>34</v>
      </c>
      <c r="L1418" s="8" t="s">
        <v>42</v>
      </c>
      <c r="M1418" s="3">
        <v>3</v>
      </c>
      <c r="N1418" s="10">
        <v>35.53</v>
      </c>
      <c r="O1418" s="11">
        <v>0</v>
      </c>
      <c r="P1418" s="10">
        <v>14</v>
      </c>
      <c r="Q1418" s="10">
        <f t="shared" si="88"/>
        <v>106.59</v>
      </c>
      <c r="R1418" s="10">
        <f t="shared" si="89"/>
        <v>42</v>
      </c>
      <c r="S1418" s="10">
        <f t="shared" si="90"/>
        <v>64.59</v>
      </c>
      <c r="T1418" s="2">
        <f t="shared" si="91"/>
        <v>0.60596678862932729</v>
      </c>
      <c r="U1418" s="3">
        <f>YEAR(SalesDataTable[[#This Row],[Order Date]])</f>
        <v>2026</v>
      </c>
      <c r="V1418" s="2" t="str">
        <f>"Q"&amp;ROUNDUP(MONTH(SalesDataTable[[#This Row],[Order Date]])/3,0)</f>
        <v>Q3</v>
      </c>
      <c r="W1418" s="3">
        <f>MONTH(SalesDataTable[[#This Row],[Order Date]])</f>
        <v>7</v>
      </c>
      <c r="X1418" s="2" t="str">
        <f>TEXT(SalesDataTable[[#This Row],[Order Date]],"mmm")</f>
        <v>Jul</v>
      </c>
    </row>
    <row r="1419" spans="1:24" ht="15.6">
      <c r="A1419" s="6">
        <v>2555</v>
      </c>
      <c r="B1419" s="7">
        <v>46222</v>
      </c>
      <c r="C1419" s="8">
        <f>YEAR(SalesDataTable[[#This Row],[Order Date]])</f>
        <v>2026</v>
      </c>
      <c r="D1419" s="9" t="str">
        <f>"Q" &amp;ROUNDUP(MONTH(SalesDataTable[[#This Row],[Order Date]]),0)</f>
        <v>Q7</v>
      </c>
      <c r="E1419" s="9">
        <f>MONTH(SalesDataTable[[#This Row],[Order Date]])</f>
        <v>7</v>
      </c>
      <c r="F1419" s="8" t="str">
        <f>TEXT(SalesDataTable[[#This Row],[Order Date]],"mmm")</f>
        <v>Jul</v>
      </c>
      <c r="G1419" s="8" t="s">
        <v>11</v>
      </c>
      <c r="H1419" s="8" t="s">
        <v>12</v>
      </c>
      <c r="I1419" s="8" t="s">
        <v>28</v>
      </c>
      <c r="J1419" s="8" t="s">
        <v>13</v>
      </c>
      <c r="K1419" s="8" t="s">
        <v>14</v>
      </c>
      <c r="L1419" s="8" t="s">
        <v>32</v>
      </c>
      <c r="M1419" s="3">
        <v>2</v>
      </c>
      <c r="N1419" s="10">
        <v>46.89</v>
      </c>
      <c r="O1419" s="11">
        <v>0.1</v>
      </c>
      <c r="P1419" s="10">
        <v>18.53</v>
      </c>
      <c r="Q1419" s="10">
        <f t="shared" si="88"/>
        <v>84.402000000000001</v>
      </c>
      <c r="R1419" s="10">
        <f t="shared" si="89"/>
        <v>37.06</v>
      </c>
      <c r="S1419" s="10">
        <f t="shared" si="90"/>
        <v>47.341999999999999</v>
      </c>
      <c r="T1419" s="2">
        <f t="shared" si="91"/>
        <v>0.56091087888912583</v>
      </c>
      <c r="U1419" s="3">
        <f>YEAR(SalesDataTable[[#This Row],[Order Date]])</f>
        <v>2026</v>
      </c>
      <c r="V1419" s="2" t="str">
        <f>"Q"&amp;ROUNDUP(MONTH(SalesDataTable[[#This Row],[Order Date]])/3,0)</f>
        <v>Q3</v>
      </c>
      <c r="W1419" s="3">
        <f>MONTH(SalesDataTable[[#This Row],[Order Date]])</f>
        <v>7</v>
      </c>
      <c r="X1419" s="2" t="str">
        <f>TEXT(SalesDataTable[[#This Row],[Order Date]],"mmm")</f>
        <v>Jul</v>
      </c>
    </row>
    <row r="1420" spans="1:24" ht="15.6">
      <c r="A1420" s="6">
        <v>4710</v>
      </c>
      <c r="B1420" s="7">
        <v>46222</v>
      </c>
      <c r="C1420" s="8">
        <f>YEAR(SalesDataTable[[#This Row],[Order Date]])</f>
        <v>2026</v>
      </c>
      <c r="D1420" s="9" t="str">
        <f>"Q" &amp;ROUNDUP(MONTH(SalesDataTable[[#This Row],[Order Date]]),0)</f>
        <v>Q7</v>
      </c>
      <c r="E1420" s="9">
        <f>MONTH(SalesDataTable[[#This Row],[Order Date]])</f>
        <v>7</v>
      </c>
      <c r="F1420" s="8" t="str">
        <f>TEXT(SalesDataTable[[#This Row],[Order Date]],"mmm")</f>
        <v>Jul</v>
      </c>
      <c r="G1420" s="8" t="s">
        <v>0</v>
      </c>
      <c r="H1420" s="8" t="s">
        <v>1</v>
      </c>
      <c r="I1420" s="8" t="s">
        <v>19</v>
      </c>
      <c r="J1420" s="8" t="s">
        <v>3</v>
      </c>
      <c r="K1420" s="8" t="s">
        <v>23</v>
      </c>
      <c r="L1420" s="8" t="s">
        <v>29</v>
      </c>
      <c r="M1420" s="3">
        <v>1</v>
      </c>
      <c r="N1420" s="10">
        <v>197.29</v>
      </c>
      <c r="O1420" s="11">
        <v>0.1</v>
      </c>
      <c r="P1420" s="10">
        <v>104.7</v>
      </c>
      <c r="Q1420" s="10">
        <f t="shared" si="88"/>
        <v>177.56100000000001</v>
      </c>
      <c r="R1420" s="10">
        <f t="shared" si="89"/>
        <v>104.7</v>
      </c>
      <c r="S1420" s="10">
        <f t="shared" si="90"/>
        <v>72.861000000000004</v>
      </c>
      <c r="T1420" s="2">
        <f t="shared" si="91"/>
        <v>0.4103434875901803</v>
      </c>
      <c r="U1420" s="3">
        <f>YEAR(SalesDataTable[[#This Row],[Order Date]])</f>
        <v>2026</v>
      </c>
      <c r="V1420" s="2" t="str">
        <f>"Q"&amp;ROUNDUP(MONTH(SalesDataTable[[#This Row],[Order Date]])/3,0)</f>
        <v>Q3</v>
      </c>
      <c r="W1420" s="3">
        <f>MONTH(SalesDataTable[[#This Row],[Order Date]])</f>
        <v>7</v>
      </c>
      <c r="X1420" s="2" t="str">
        <f>TEXT(SalesDataTable[[#This Row],[Order Date]],"mmm")</f>
        <v>Jul</v>
      </c>
    </row>
    <row r="1421" spans="1:24" ht="15.6">
      <c r="A1421" s="6">
        <v>4974</v>
      </c>
      <c r="B1421" s="7">
        <v>46222</v>
      </c>
      <c r="C1421" s="8">
        <f>YEAR(SalesDataTable[[#This Row],[Order Date]])</f>
        <v>2026</v>
      </c>
      <c r="D1421" s="9" t="str">
        <f>"Q" &amp;ROUNDUP(MONTH(SalesDataTable[[#This Row],[Order Date]]),0)</f>
        <v>Q7</v>
      </c>
      <c r="E1421" s="9">
        <f>MONTH(SalesDataTable[[#This Row],[Order Date]])</f>
        <v>7</v>
      </c>
      <c r="F1421" s="8" t="str">
        <f>TEXT(SalesDataTable[[#This Row],[Order Date]],"mmm")</f>
        <v>Jul</v>
      </c>
      <c r="G1421" s="8" t="s">
        <v>0</v>
      </c>
      <c r="H1421" s="8" t="s">
        <v>36</v>
      </c>
      <c r="I1421" s="8" t="s">
        <v>19</v>
      </c>
      <c r="J1421" s="8" t="s">
        <v>16</v>
      </c>
      <c r="K1421" s="8" t="s">
        <v>9</v>
      </c>
      <c r="L1421" s="8" t="s">
        <v>46</v>
      </c>
      <c r="M1421" s="3">
        <v>1</v>
      </c>
      <c r="N1421" s="10">
        <v>70.52</v>
      </c>
      <c r="O1421" s="11">
        <v>0.1</v>
      </c>
      <c r="P1421" s="10">
        <v>33.28</v>
      </c>
      <c r="Q1421" s="10">
        <f t="shared" si="88"/>
        <v>63.467999999999996</v>
      </c>
      <c r="R1421" s="10">
        <f t="shared" si="89"/>
        <v>33.28</v>
      </c>
      <c r="S1421" s="10">
        <f t="shared" si="90"/>
        <v>30.187999999999995</v>
      </c>
      <c r="T1421" s="2">
        <f t="shared" si="91"/>
        <v>0.47564126804058732</v>
      </c>
      <c r="U1421" s="3">
        <f>YEAR(SalesDataTable[[#This Row],[Order Date]])</f>
        <v>2026</v>
      </c>
      <c r="V1421" s="2" t="str">
        <f>"Q"&amp;ROUNDUP(MONTH(SalesDataTable[[#This Row],[Order Date]])/3,0)</f>
        <v>Q3</v>
      </c>
      <c r="W1421" s="3">
        <f>MONTH(SalesDataTable[[#This Row],[Order Date]])</f>
        <v>7</v>
      </c>
      <c r="X1421" s="2" t="str">
        <f>TEXT(SalesDataTable[[#This Row],[Order Date]],"mmm")</f>
        <v>Jul</v>
      </c>
    </row>
    <row r="1422" spans="1:24" ht="15.6">
      <c r="A1422" s="6">
        <v>5048</v>
      </c>
      <c r="B1422" s="7">
        <v>46222</v>
      </c>
      <c r="C1422" s="8">
        <f>YEAR(SalesDataTable[[#This Row],[Order Date]])</f>
        <v>2026</v>
      </c>
      <c r="D1422" s="9" t="str">
        <f>"Q" &amp;ROUNDUP(MONTH(SalesDataTable[[#This Row],[Order Date]]),0)</f>
        <v>Q7</v>
      </c>
      <c r="E1422" s="9">
        <f>MONTH(SalesDataTable[[#This Row],[Order Date]])</f>
        <v>7</v>
      </c>
      <c r="F1422" s="8" t="str">
        <f>TEXT(SalesDataTable[[#This Row],[Order Date]],"mmm")</f>
        <v>Jul</v>
      </c>
      <c r="G1422" s="8" t="s">
        <v>6</v>
      </c>
      <c r="H1422" s="8" t="s">
        <v>43</v>
      </c>
      <c r="I1422" s="8" t="s">
        <v>28</v>
      </c>
      <c r="J1422" s="8" t="s">
        <v>13</v>
      </c>
      <c r="K1422" s="8" t="s">
        <v>34</v>
      </c>
      <c r="L1422" s="8" t="s">
        <v>45</v>
      </c>
      <c r="M1422" s="3">
        <v>3</v>
      </c>
      <c r="N1422" s="10">
        <v>49.9</v>
      </c>
      <c r="O1422" s="11">
        <v>0.05</v>
      </c>
      <c r="P1422" s="10">
        <v>22.27</v>
      </c>
      <c r="Q1422" s="10">
        <f t="shared" si="88"/>
        <v>142.21499999999997</v>
      </c>
      <c r="R1422" s="10">
        <f t="shared" si="89"/>
        <v>66.81</v>
      </c>
      <c r="S1422" s="10">
        <f t="shared" si="90"/>
        <v>75.404999999999973</v>
      </c>
      <c r="T1422" s="2">
        <f t="shared" si="91"/>
        <v>0.53021833139964125</v>
      </c>
      <c r="U1422" s="3">
        <f>YEAR(SalesDataTable[[#This Row],[Order Date]])</f>
        <v>2026</v>
      </c>
      <c r="V1422" s="2" t="str">
        <f>"Q"&amp;ROUNDUP(MONTH(SalesDataTable[[#This Row],[Order Date]])/3,0)</f>
        <v>Q3</v>
      </c>
      <c r="W1422" s="3">
        <f>MONTH(SalesDataTable[[#This Row],[Order Date]])</f>
        <v>7</v>
      </c>
      <c r="X1422" s="2" t="str">
        <f>TEXT(SalesDataTable[[#This Row],[Order Date]],"mmm")</f>
        <v>Jul</v>
      </c>
    </row>
    <row r="1423" spans="1:24" ht="15.6">
      <c r="A1423" s="6">
        <v>1</v>
      </c>
      <c r="B1423" s="7">
        <v>46223</v>
      </c>
      <c r="C1423" s="8">
        <f>YEAR(SalesDataTable[[#This Row],[Order Date]])</f>
        <v>2026</v>
      </c>
      <c r="D1423" s="9" t="str">
        <f>"Q" &amp;ROUNDUP(MONTH(SalesDataTable[[#This Row],[Order Date]]),0)</f>
        <v>Q7</v>
      </c>
      <c r="E1423" s="9">
        <f>MONTH(SalesDataTable[[#This Row],[Order Date]])</f>
        <v>7</v>
      </c>
      <c r="F1423" s="8" t="str">
        <f>TEXT(SalesDataTable[[#This Row],[Order Date]],"mmm")</f>
        <v>Jul</v>
      </c>
      <c r="G1423" s="8" t="s">
        <v>20</v>
      </c>
      <c r="H1423" s="8" t="s">
        <v>31</v>
      </c>
      <c r="I1423" s="8" t="s">
        <v>19</v>
      </c>
      <c r="J1423" s="8" t="s">
        <v>13</v>
      </c>
      <c r="K1423" s="8" t="s">
        <v>9</v>
      </c>
      <c r="L1423" s="8" t="s">
        <v>37</v>
      </c>
      <c r="M1423" s="3">
        <v>3</v>
      </c>
      <c r="N1423" s="10">
        <v>156.25</v>
      </c>
      <c r="O1423" s="11">
        <v>0</v>
      </c>
      <c r="P1423" s="10">
        <v>79.900000000000006</v>
      </c>
      <c r="Q1423" s="10">
        <f t="shared" si="88"/>
        <v>468.75</v>
      </c>
      <c r="R1423" s="10">
        <f t="shared" si="89"/>
        <v>239.70000000000002</v>
      </c>
      <c r="S1423" s="10">
        <f t="shared" si="90"/>
        <v>229.04999999999998</v>
      </c>
      <c r="T1423" s="2">
        <f t="shared" si="91"/>
        <v>0.48863999999999996</v>
      </c>
      <c r="U1423" s="3">
        <f>YEAR(SalesDataTable[[#This Row],[Order Date]])</f>
        <v>2026</v>
      </c>
      <c r="V1423" s="2" t="str">
        <f>"Q"&amp;ROUNDUP(MONTH(SalesDataTable[[#This Row],[Order Date]])/3,0)</f>
        <v>Q3</v>
      </c>
      <c r="W1423" s="3">
        <f>MONTH(SalesDataTable[[#This Row],[Order Date]])</f>
        <v>7</v>
      </c>
      <c r="X1423" s="2" t="str">
        <f>TEXT(SalesDataTable[[#This Row],[Order Date]],"mmm")</f>
        <v>Jul</v>
      </c>
    </row>
    <row r="1424" spans="1:24" ht="15.6">
      <c r="A1424" s="6">
        <v>270</v>
      </c>
      <c r="B1424" s="7">
        <v>46223</v>
      </c>
      <c r="C1424" s="8">
        <f>YEAR(SalesDataTable[[#This Row],[Order Date]])</f>
        <v>2026</v>
      </c>
      <c r="D1424" s="9" t="str">
        <f>"Q" &amp;ROUNDUP(MONTH(SalesDataTable[[#This Row],[Order Date]]),0)</f>
        <v>Q7</v>
      </c>
      <c r="E1424" s="9">
        <f>MONTH(SalesDataTable[[#This Row],[Order Date]])</f>
        <v>7</v>
      </c>
      <c r="F1424" s="8" t="str">
        <f>TEXT(SalesDataTable[[#This Row],[Order Date]],"mmm")</f>
        <v>Jul</v>
      </c>
      <c r="G1424" s="8" t="s">
        <v>11</v>
      </c>
      <c r="H1424" s="8" t="s">
        <v>12</v>
      </c>
      <c r="I1424" s="8" t="s">
        <v>28</v>
      </c>
      <c r="J1424" s="8" t="s">
        <v>3</v>
      </c>
      <c r="K1424" s="8" t="s">
        <v>23</v>
      </c>
      <c r="L1424" s="8" t="s">
        <v>51</v>
      </c>
      <c r="M1424" s="3">
        <v>3</v>
      </c>
      <c r="N1424" s="10">
        <v>120.14</v>
      </c>
      <c r="O1424" s="11">
        <v>0</v>
      </c>
      <c r="P1424" s="10">
        <v>58.9</v>
      </c>
      <c r="Q1424" s="10">
        <f t="shared" si="88"/>
        <v>360.42</v>
      </c>
      <c r="R1424" s="10">
        <f t="shared" si="89"/>
        <v>176.7</v>
      </c>
      <c r="S1424" s="10">
        <f t="shared" si="90"/>
        <v>183.72000000000003</v>
      </c>
      <c r="T1424" s="2">
        <f t="shared" si="91"/>
        <v>0.5097386382553688</v>
      </c>
      <c r="U1424" s="3">
        <f>YEAR(SalesDataTable[[#This Row],[Order Date]])</f>
        <v>2026</v>
      </c>
      <c r="V1424" s="2" t="str">
        <f>"Q"&amp;ROUNDUP(MONTH(SalesDataTable[[#This Row],[Order Date]])/3,0)</f>
        <v>Q3</v>
      </c>
      <c r="W1424" s="3">
        <f>MONTH(SalesDataTable[[#This Row],[Order Date]])</f>
        <v>7</v>
      </c>
      <c r="X1424" s="2" t="str">
        <f>TEXT(SalesDataTable[[#This Row],[Order Date]],"mmm")</f>
        <v>Jul</v>
      </c>
    </row>
    <row r="1425" spans="1:24" ht="15.6">
      <c r="A1425" s="6">
        <v>2130</v>
      </c>
      <c r="B1425" s="7">
        <v>46223</v>
      </c>
      <c r="C1425" s="8">
        <f>YEAR(SalesDataTable[[#This Row],[Order Date]])</f>
        <v>2026</v>
      </c>
      <c r="D1425" s="9" t="str">
        <f>"Q" &amp;ROUNDUP(MONTH(SalesDataTable[[#This Row],[Order Date]]),0)</f>
        <v>Q7</v>
      </c>
      <c r="E1425" s="9">
        <f>MONTH(SalesDataTable[[#This Row],[Order Date]])</f>
        <v>7</v>
      </c>
      <c r="F1425" s="8" t="str">
        <f>TEXT(SalesDataTable[[#This Row],[Order Date]],"mmm")</f>
        <v>Jul</v>
      </c>
      <c r="G1425" s="8" t="s">
        <v>6</v>
      </c>
      <c r="H1425" s="8" t="s">
        <v>49</v>
      </c>
      <c r="I1425" s="8" t="s">
        <v>19</v>
      </c>
      <c r="J1425" s="8" t="s">
        <v>3</v>
      </c>
      <c r="K1425" s="8" t="s">
        <v>9</v>
      </c>
      <c r="L1425" s="8" t="s">
        <v>17</v>
      </c>
      <c r="M1425" s="3">
        <v>1</v>
      </c>
      <c r="N1425" s="10">
        <v>145.21</v>
      </c>
      <c r="O1425" s="11">
        <v>0</v>
      </c>
      <c r="P1425" s="10">
        <v>80.52</v>
      </c>
      <c r="Q1425" s="10">
        <f t="shared" si="88"/>
        <v>145.21</v>
      </c>
      <c r="R1425" s="10">
        <f t="shared" si="89"/>
        <v>80.52</v>
      </c>
      <c r="S1425" s="10">
        <f t="shared" si="90"/>
        <v>64.690000000000012</v>
      </c>
      <c r="T1425" s="2">
        <f t="shared" si="91"/>
        <v>0.44549273466014744</v>
      </c>
      <c r="U1425" s="3">
        <f>YEAR(SalesDataTable[[#This Row],[Order Date]])</f>
        <v>2026</v>
      </c>
      <c r="V1425" s="2" t="str">
        <f>"Q"&amp;ROUNDUP(MONTH(SalesDataTable[[#This Row],[Order Date]])/3,0)</f>
        <v>Q3</v>
      </c>
      <c r="W1425" s="3">
        <f>MONTH(SalesDataTable[[#This Row],[Order Date]])</f>
        <v>7</v>
      </c>
      <c r="X1425" s="2" t="str">
        <f>TEXT(SalesDataTable[[#This Row],[Order Date]],"mmm")</f>
        <v>Jul</v>
      </c>
    </row>
    <row r="1426" spans="1:24" ht="15.6">
      <c r="A1426" s="6">
        <v>2474</v>
      </c>
      <c r="B1426" s="7">
        <v>46223</v>
      </c>
      <c r="C1426" s="8">
        <f>YEAR(SalesDataTable[[#This Row],[Order Date]])</f>
        <v>2026</v>
      </c>
      <c r="D1426" s="9" t="str">
        <f>"Q" &amp;ROUNDUP(MONTH(SalesDataTable[[#This Row],[Order Date]]),0)</f>
        <v>Q7</v>
      </c>
      <c r="E1426" s="9">
        <f>MONTH(SalesDataTable[[#This Row],[Order Date]])</f>
        <v>7</v>
      </c>
      <c r="F1426" s="8" t="str">
        <f>TEXT(SalesDataTable[[#This Row],[Order Date]],"mmm")</f>
        <v>Jul</v>
      </c>
      <c r="G1426" s="8" t="s">
        <v>11</v>
      </c>
      <c r="H1426" s="8" t="s">
        <v>12</v>
      </c>
      <c r="I1426" s="8" t="s">
        <v>19</v>
      </c>
      <c r="J1426" s="8" t="s">
        <v>3</v>
      </c>
      <c r="K1426" s="8" t="s">
        <v>4</v>
      </c>
      <c r="L1426" s="8" t="s">
        <v>26</v>
      </c>
      <c r="M1426" s="3">
        <v>2</v>
      </c>
      <c r="N1426" s="10">
        <v>39.78</v>
      </c>
      <c r="O1426" s="11">
        <v>0.1</v>
      </c>
      <c r="P1426" s="10">
        <v>16.260000000000002</v>
      </c>
      <c r="Q1426" s="10">
        <f t="shared" si="88"/>
        <v>71.603999999999999</v>
      </c>
      <c r="R1426" s="10">
        <f t="shared" si="89"/>
        <v>32.520000000000003</v>
      </c>
      <c r="S1426" s="10">
        <f t="shared" si="90"/>
        <v>39.083999999999996</v>
      </c>
      <c r="T1426" s="2">
        <f t="shared" si="91"/>
        <v>0.54583542818836928</v>
      </c>
      <c r="U1426" s="3">
        <f>YEAR(SalesDataTable[[#This Row],[Order Date]])</f>
        <v>2026</v>
      </c>
      <c r="V1426" s="2" t="str">
        <f>"Q"&amp;ROUNDUP(MONTH(SalesDataTable[[#This Row],[Order Date]])/3,0)</f>
        <v>Q3</v>
      </c>
      <c r="W1426" s="3">
        <f>MONTH(SalesDataTable[[#This Row],[Order Date]])</f>
        <v>7</v>
      </c>
      <c r="X1426" s="2" t="str">
        <f>TEXT(SalesDataTable[[#This Row],[Order Date]],"mmm")</f>
        <v>Jul</v>
      </c>
    </row>
    <row r="1427" spans="1:24" ht="15.6">
      <c r="A1427" s="6">
        <v>2514</v>
      </c>
      <c r="B1427" s="7">
        <v>46223</v>
      </c>
      <c r="C1427" s="8">
        <f>YEAR(SalesDataTable[[#This Row],[Order Date]])</f>
        <v>2026</v>
      </c>
      <c r="D1427" s="9" t="str">
        <f>"Q" &amp;ROUNDUP(MONTH(SalesDataTable[[#This Row],[Order Date]]),0)</f>
        <v>Q7</v>
      </c>
      <c r="E1427" s="9">
        <f>MONTH(SalesDataTable[[#This Row],[Order Date]])</f>
        <v>7</v>
      </c>
      <c r="F1427" s="8" t="str">
        <f>TEXT(SalesDataTable[[#This Row],[Order Date]],"mmm")</f>
        <v>Jul</v>
      </c>
      <c r="G1427" s="8" t="s">
        <v>6</v>
      </c>
      <c r="H1427" s="8" t="s">
        <v>27</v>
      </c>
      <c r="I1427" s="8" t="s">
        <v>2</v>
      </c>
      <c r="J1427" s="8" t="s">
        <v>13</v>
      </c>
      <c r="K1427" s="8" t="s">
        <v>14</v>
      </c>
      <c r="L1427" s="8" t="s">
        <v>48</v>
      </c>
      <c r="M1427" s="3">
        <v>2</v>
      </c>
      <c r="N1427" s="10">
        <v>161.97</v>
      </c>
      <c r="O1427" s="11">
        <v>0.1</v>
      </c>
      <c r="P1427" s="10">
        <v>88.57</v>
      </c>
      <c r="Q1427" s="10">
        <f t="shared" si="88"/>
        <v>291.54599999999999</v>
      </c>
      <c r="R1427" s="10">
        <f t="shared" si="89"/>
        <v>177.14</v>
      </c>
      <c r="S1427" s="10">
        <f t="shared" si="90"/>
        <v>114.40600000000001</v>
      </c>
      <c r="T1427" s="2">
        <f t="shared" si="91"/>
        <v>0.39241148909606033</v>
      </c>
      <c r="U1427" s="3">
        <f>YEAR(SalesDataTable[[#This Row],[Order Date]])</f>
        <v>2026</v>
      </c>
      <c r="V1427" s="2" t="str">
        <f>"Q"&amp;ROUNDUP(MONTH(SalesDataTable[[#This Row],[Order Date]])/3,0)</f>
        <v>Q3</v>
      </c>
      <c r="W1427" s="3">
        <f>MONTH(SalesDataTable[[#This Row],[Order Date]])</f>
        <v>7</v>
      </c>
      <c r="X1427" s="2" t="str">
        <f>TEXT(SalesDataTable[[#This Row],[Order Date]],"mmm")</f>
        <v>Jul</v>
      </c>
    </row>
    <row r="1428" spans="1:24" ht="15.6">
      <c r="A1428" s="6">
        <v>2616</v>
      </c>
      <c r="B1428" s="7">
        <v>46223</v>
      </c>
      <c r="C1428" s="8">
        <f>YEAR(SalesDataTable[[#This Row],[Order Date]])</f>
        <v>2026</v>
      </c>
      <c r="D1428" s="9" t="str">
        <f>"Q" &amp;ROUNDUP(MONTH(SalesDataTable[[#This Row],[Order Date]]),0)</f>
        <v>Q7</v>
      </c>
      <c r="E1428" s="9">
        <f>MONTH(SalesDataTable[[#This Row],[Order Date]])</f>
        <v>7</v>
      </c>
      <c r="F1428" s="8" t="str">
        <f>TEXT(SalesDataTable[[#This Row],[Order Date]],"mmm")</f>
        <v>Jul</v>
      </c>
      <c r="G1428" s="8" t="s">
        <v>11</v>
      </c>
      <c r="H1428" s="8" t="s">
        <v>18</v>
      </c>
      <c r="I1428" s="8" t="s">
        <v>19</v>
      </c>
      <c r="J1428" s="8" t="s">
        <v>13</v>
      </c>
      <c r="K1428" s="8" t="s">
        <v>34</v>
      </c>
      <c r="L1428" s="8" t="s">
        <v>38</v>
      </c>
      <c r="M1428" s="3">
        <v>2</v>
      </c>
      <c r="N1428" s="10">
        <v>125.37</v>
      </c>
      <c r="O1428" s="11">
        <v>0</v>
      </c>
      <c r="P1428" s="10">
        <v>68.040000000000006</v>
      </c>
      <c r="Q1428" s="10">
        <f t="shared" si="88"/>
        <v>250.74</v>
      </c>
      <c r="R1428" s="10">
        <f t="shared" si="89"/>
        <v>136.08000000000001</v>
      </c>
      <c r="S1428" s="10">
        <f t="shared" si="90"/>
        <v>114.66</v>
      </c>
      <c r="T1428" s="2">
        <f t="shared" si="91"/>
        <v>0.457286432160804</v>
      </c>
      <c r="U1428" s="3">
        <f>YEAR(SalesDataTable[[#This Row],[Order Date]])</f>
        <v>2026</v>
      </c>
      <c r="V1428" s="2" t="str">
        <f>"Q"&amp;ROUNDUP(MONTH(SalesDataTable[[#This Row],[Order Date]])/3,0)</f>
        <v>Q3</v>
      </c>
      <c r="W1428" s="3">
        <f>MONTH(SalesDataTable[[#This Row],[Order Date]])</f>
        <v>7</v>
      </c>
      <c r="X1428" s="2" t="str">
        <f>TEXT(SalesDataTable[[#This Row],[Order Date]],"mmm")</f>
        <v>Jul</v>
      </c>
    </row>
    <row r="1429" spans="1:24" ht="15.6">
      <c r="A1429" s="6">
        <v>2632</v>
      </c>
      <c r="B1429" s="7">
        <v>46223</v>
      </c>
      <c r="C1429" s="8">
        <f>YEAR(SalesDataTable[[#This Row],[Order Date]])</f>
        <v>2026</v>
      </c>
      <c r="D1429" s="9" t="str">
        <f>"Q" &amp;ROUNDUP(MONTH(SalesDataTable[[#This Row],[Order Date]]),0)</f>
        <v>Q7</v>
      </c>
      <c r="E1429" s="9">
        <f>MONTH(SalesDataTable[[#This Row],[Order Date]])</f>
        <v>7</v>
      </c>
      <c r="F1429" s="8" t="str">
        <f>TEXT(SalesDataTable[[#This Row],[Order Date]],"mmm")</f>
        <v>Jul</v>
      </c>
      <c r="G1429" s="8" t="s">
        <v>0</v>
      </c>
      <c r="H1429" s="8" t="s">
        <v>50</v>
      </c>
      <c r="I1429" s="8" t="s">
        <v>2</v>
      </c>
      <c r="J1429" s="8" t="s">
        <v>13</v>
      </c>
      <c r="K1429" s="8" t="s">
        <v>23</v>
      </c>
      <c r="L1429" s="8" t="s">
        <v>29</v>
      </c>
      <c r="M1429" s="3">
        <v>1</v>
      </c>
      <c r="N1429" s="10">
        <v>196.57</v>
      </c>
      <c r="O1429" s="11">
        <v>0</v>
      </c>
      <c r="P1429" s="10">
        <v>104.78</v>
      </c>
      <c r="Q1429" s="10">
        <f t="shared" si="88"/>
        <v>196.57</v>
      </c>
      <c r="R1429" s="10">
        <f t="shared" si="89"/>
        <v>104.78</v>
      </c>
      <c r="S1429" s="10">
        <f t="shared" si="90"/>
        <v>91.789999999999992</v>
      </c>
      <c r="T1429" s="2">
        <f t="shared" si="91"/>
        <v>0.46695833545301924</v>
      </c>
      <c r="U1429" s="3">
        <f>YEAR(SalesDataTable[[#This Row],[Order Date]])</f>
        <v>2026</v>
      </c>
      <c r="V1429" s="2" t="str">
        <f>"Q"&amp;ROUNDUP(MONTH(SalesDataTable[[#This Row],[Order Date]])/3,0)</f>
        <v>Q3</v>
      </c>
      <c r="W1429" s="3">
        <f>MONTH(SalesDataTable[[#This Row],[Order Date]])</f>
        <v>7</v>
      </c>
      <c r="X1429" s="2" t="str">
        <f>TEXT(SalesDataTable[[#This Row],[Order Date]],"mmm")</f>
        <v>Jul</v>
      </c>
    </row>
    <row r="1430" spans="1:24" ht="15.6">
      <c r="A1430" s="6">
        <v>3725</v>
      </c>
      <c r="B1430" s="7">
        <v>46223</v>
      </c>
      <c r="C1430" s="8">
        <f>YEAR(SalesDataTable[[#This Row],[Order Date]])</f>
        <v>2026</v>
      </c>
      <c r="D1430" s="9" t="str">
        <f>"Q" &amp;ROUNDUP(MONTH(SalesDataTable[[#This Row],[Order Date]]),0)</f>
        <v>Q7</v>
      </c>
      <c r="E1430" s="9">
        <f>MONTH(SalesDataTable[[#This Row],[Order Date]])</f>
        <v>7</v>
      </c>
      <c r="F1430" s="8" t="str">
        <f>TEXT(SalesDataTable[[#This Row],[Order Date]],"mmm")</f>
        <v>Jul</v>
      </c>
      <c r="G1430" s="8" t="s">
        <v>11</v>
      </c>
      <c r="H1430" s="8" t="s">
        <v>52</v>
      </c>
      <c r="I1430" s="8" t="s">
        <v>2</v>
      </c>
      <c r="J1430" s="8" t="s">
        <v>3</v>
      </c>
      <c r="K1430" s="8" t="s">
        <v>23</v>
      </c>
      <c r="L1430" s="8" t="s">
        <v>29</v>
      </c>
      <c r="M1430" s="3">
        <v>2</v>
      </c>
      <c r="N1430" s="10">
        <v>195.74</v>
      </c>
      <c r="O1430" s="11">
        <v>0.05</v>
      </c>
      <c r="P1430" s="10">
        <v>107.17</v>
      </c>
      <c r="Q1430" s="10">
        <f t="shared" si="88"/>
        <v>371.90600000000001</v>
      </c>
      <c r="R1430" s="10">
        <f t="shared" si="89"/>
        <v>214.34</v>
      </c>
      <c r="S1430" s="10">
        <f t="shared" si="90"/>
        <v>157.566</v>
      </c>
      <c r="T1430" s="2">
        <f t="shared" si="91"/>
        <v>0.4236715729243411</v>
      </c>
      <c r="U1430" s="3">
        <f>YEAR(SalesDataTable[[#This Row],[Order Date]])</f>
        <v>2026</v>
      </c>
      <c r="V1430" s="2" t="str">
        <f>"Q"&amp;ROUNDUP(MONTH(SalesDataTable[[#This Row],[Order Date]])/3,0)</f>
        <v>Q3</v>
      </c>
      <c r="W1430" s="3">
        <f>MONTH(SalesDataTable[[#This Row],[Order Date]])</f>
        <v>7</v>
      </c>
      <c r="X1430" s="2" t="str">
        <f>TEXT(SalesDataTable[[#This Row],[Order Date]],"mmm")</f>
        <v>Jul</v>
      </c>
    </row>
    <row r="1431" spans="1:24" ht="15.6">
      <c r="A1431" s="6">
        <v>3834</v>
      </c>
      <c r="B1431" s="7">
        <v>46223</v>
      </c>
      <c r="C1431" s="8">
        <f>YEAR(SalesDataTable[[#This Row],[Order Date]])</f>
        <v>2026</v>
      </c>
      <c r="D1431" s="9" t="str">
        <f>"Q" &amp;ROUNDUP(MONTH(SalesDataTable[[#This Row],[Order Date]]),0)</f>
        <v>Q7</v>
      </c>
      <c r="E1431" s="9">
        <f>MONTH(SalesDataTable[[#This Row],[Order Date]])</f>
        <v>7</v>
      </c>
      <c r="F1431" s="8" t="str">
        <f>TEXT(SalesDataTable[[#This Row],[Order Date]],"mmm")</f>
        <v>Jul</v>
      </c>
      <c r="G1431" s="8" t="s">
        <v>6</v>
      </c>
      <c r="H1431" s="8" t="s">
        <v>49</v>
      </c>
      <c r="I1431" s="8" t="s">
        <v>19</v>
      </c>
      <c r="J1431" s="8" t="s">
        <v>13</v>
      </c>
      <c r="K1431" s="8" t="s">
        <v>23</v>
      </c>
      <c r="L1431" s="8" t="s">
        <v>29</v>
      </c>
      <c r="M1431" s="3">
        <v>3</v>
      </c>
      <c r="N1431" s="10">
        <v>192.28</v>
      </c>
      <c r="O1431" s="11">
        <v>0</v>
      </c>
      <c r="P1431" s="10">
        <v>104.3</v>
      </c>
      <c r="Q1431" s="10">
        <f t="shared" si="88"/>
        <v>576.84</v>
      </c>
      <c r="R1431" s="10">
        <f t="shared" si="89"/>
        <v>312.89999999999998</v>
      </c>
      <c r="S1431" s="10">
        <f t="shared" si="90"/>
        <v>263.94000000000005</v>
      </c>
      <c r="T1431" s="2">
        <f t="shared" si="91"/>
        <v>0.45756188891200339</v>
      </c>
      <c r="U1431" s="3">
        <f>YEAR(SalesDataTable[[#This Row],[Order Date]])</f>
        <v>2026</v>
      </c>
      <c r="V1431" s="2" t="str">
        <f>"Q"&amp;ROUNDUP(MONTH(SalesDataTable[[#This Row],[Order Date]])/3,0)</f>
        <v>Q3</v>
      </c>
      <c r="W1431" s="3">
        <f>MONTH(SalesDataTable[[#This Row],[Order Date]])</f>
        <v>7</v>
      </c>
      <c r="X1431" s="2" t="str">
        <f>TEXT(SalesDataTable[[#This Row],[Order Date]],"mmm")</f>
        <v>Jul</v>
      </c>
    </row>
    <row r="1432" spans="1:24" ht="15.6">
      <c r="A1432" s="6">
        <v>159</v>
      </c>
      <c r="B1432" s="7">
        <v>46224</v>
      </c>
      <c r="C1432" s="8">
        <f>YEAR(SalesDataTable[[#This Row],[Order Date]])</f>
        <v>2026</v>
      </c>
      <c r="D1432" s="9" t="str">
        <f>"Q" &amp;ROUNDUP(MONTH(SalesDataTable[[#This Row],[Order Date]]),0)</f>
        <v>Q7</v>
      </c>
      <c r="E1432" s="9">
        <f>MONTH(SalesDataTable[[#This Row],[Order Date]])</f>
        <v>7</v>
      </c>
      <c r="F1432" s="8" t="str">
        <f>TEXT(SalesDataTable[[#This Row],[Order Date]],"mmm")</f>
        <v>Jul</v>
      </c>
      <c r="G1432" s="8" t="s">
        <v>6</v>
      </c>
      <c r="H1432" s="8" t="s">
        <v>7</v>
      </c>
      <c r="I1432" s="8" t="s">
        <v>2</v>
      </c>
      <c r="J1432" s="8" t="s">
        <v>3</v>
      </c>
      <c r="K1432" s="8" t="s">
        <v>9</v>
      </c>
      <c r="L1432" s="8" t="s">
        <v>46</v>
      </c>
      <c r="M1432" s="3">
        <v>2</v>
      </c>
      <c r="N1432" s="10">
        <v>70.150000000000006</v>
      </c>
      <c r="O1432" s="11">
        <v>0.05</v>
      </c>
      <c r="P1432" s="10">
        <v>32.950000000000003</v>
      </c>
      <c r="Q1432" s="10">
        <f t="shared" si="88"/>
        <v>133.285</v>
      </c>
      <c r="R1432" s="10">
        <f t="shared" si="89"/>
        <v>65.900000000000006</v>
      </c>
      <c r="S1432" s="10">
        <f t="shared" si="90"/>
        <v>67.384999999999991</v>
      </c>
      <c r="T1432" s="2">
        <f t="shared" si="91"/>
        <v>0.50557076940390888</v>
      </c>
      <c r="U1432" s="3">
        <f>YEAR(SalesDataTable[[#This Row],[Order Date]])</f>
        <v>2026</v>
      </c>
      <c r="V1432" s="2" t="str">
        <f>"Q"&amp;ROUNDUP(MONTH(SalesDataTable[[#This Row],[Order Date]])/3,0)</f>
        <v>Q3</v>
      </c>
      <c r="W1432" s="3">
        <f>MONTH(SalesDataTable[[#This Row],[Order Date]])</f>
        <v>7</v>
      </c>
      <c r="X1432" s="2" t="str">
        <f>TEXT(SalesDataTable[[#This Row],[Order Date]],"mmm")</f>
        <v>Jul</v>
      </c>
    </row>
    <row r="1433" spans="1:24" ht="15.6">
      <c r="A1433" s="6">
        <v>435</v>
      </c>
      <c r="B1433" s="7">
        <v>46224</v>
      </c>
      <c r="C1433" s="8">
        <f>YEAR(SalesDataTable[[#This Row],[Order Date]])</f>
        <v>2026</v>
      </c>
      <c r="D1433" s="9" t="str">
        <f>"Q" &amp;ROUNDUP(MONTH(SalesDataTable[[#This Row],[Order Date]]),0)</f>
        <v>Q7</v>
      </c>
      <c r="E1433" s="9">
        <f>MONTH(SalesDataTable[[#This Row],[Order Date]])</f>
        <v>7</v>
      </c>
      <c r="F1433" s="8" t="str">
        <f>TEXT(SalesDataTable[[#This Row],[Order Date]],"mmm")</f>
        <v>Jul</v>
      </c>
      <c r="G1433" s="8" t="s">
        <v>11</v>
      </c>
      <c r="H1433" s="8" t="s">
        <v>12</v>
      </c>
      <c r="I1433" s="8" t="s">
        <v>2</v>
      </c>
      <c r="J1433" s="8" t="s">
        <v>3</v>
      </c>
      <c r="K1433" s="8" t="s">
        <v>23</v>
      </c>
      <c r="L1433" s="8" t="s">
        <v>24</v>
      </c>
      <c r="M1433" s="3">
        <v>2</v>
      </c>
      <c r="N1433" s="10">
        <v>342.38</v>
      </c>
      <c r="O1433" s="11">
        <v>0.05</v>
      </c>
      <c r="P1433" s="10">
        <v>192.01</v>
      </c>
      <c r="Q1433" s="10">
        <f t="shared" si="88"/>
        <v>650.52199999999993</v>
      </c>
      <c r="R1433" s="10">
        <f t="shared" si="89"/>
        <v>384.02</v>
      </c>
      <c r="S1433" s="10">
        <f t="shared" si="90"/>
        <v>266.50199999999995</v>
      </c>
      <c r="T1433" s="2">
        <f t="shared" si="91"/>
        <v>0.40967407712575438</v>
      </c>
      <c r="U1433" s="3">
        <f>YEAR(SalesDataTable[[#This Row],[Order Date]])</f>
        <v>2026</v>
      </c>
      <c r="V1433" s="2" t="str">
        <f>"Q"&amp;ROUNDUP(MONTH(SalesDataTable[[#This Row],[Order Date]])/3,0)</f>
        <v>Q3</v>
      </c>
      <c r="W1433" s="3">
        <f>MONTH(SalesDataTable[[#This Row],[Order Date]])</f>
        <v>7</v>
      </c>
      <c r="X1433" s="2" t="str">
        <f>TEXT(SalesDataTable[[#This Row],[Order Date]],"mmm")</f>
        <v>Jul</v>
      </c>
    </row>
    <row r="1434" spans="1:24" ht="15.6">
      <c r="A1434" s="6">
        <v>1467</v>
      </c>
      <c r="B1434" s="7">
        <v>46224</v>
      </c>
      <c r="C1434" s="8">
        <f>YEAR(SalesDataTable[[#This Row],[Order Date]])</f>
        <v>2026</v>
      </c>
      <c r="D1434" s="9" t="str">
        <f>"Q" &amp;ROUNDUP(MONTH(SalesDataTable[[#This Row],[Order Date]]),0)</f>
        <v>Q7</v>
      </c>
      <c r="E1434" s="9">
        <f>MONTH(SalesDataTable[[#This Row],[Order Date]])</f>
        <v>7</v>
      </c>
      <c r="F1434" s="8" t="str">
        <f>TEXT(SalesDataTable[[#This Row],[Order Date]],"mmm")</f>
        <v>Jul</v>
      </c>
      <c r="G1434" s="8" t="s">
        <v>6</v>
      </c>
      <c r="H1434" s="8" t="s">
        <v>49</v>
      </c>
      <c r="I1434" s="8" t="s">
        <v>28</v>
      </c>
      <c r="J1434" s="8" t="s">
        <v>13</v>
      </c>
      <c r="K1434" s="8" t="s">
        <v>34</v>
      </c>
      <c r="L1434" s="8" t="s">
        <v>45</v>
      </c>
      <c r="M1434" s="3">
        <v>1</v>
      </c>
      <c r="N1434" s="10">
        <v>50.59</v>
      </c>
      <c r="O1434" s="11">
        <v>0.05</v>
      </c>
      <c r="P1434" s="10">
        <v>22.04</v>
      </c>
      <c r="Q1434" s="10">
        <f t="shared" si="88"/>
        <v>48.060499999999998</v>
      </c>
      <c r="R1434" s="10">
        <f t="shared" si="89"/>
        <v>22.04</v>
      </c>
      <c r="S1434" s="10">
        <f t="shared" si="90"/>
        <v>26.020499999999998</v>
      </c>
      <c r="T1434" s="2">
        <f t="shared" si="91"/>
        <v>0.54141134611583319</v>
      </c>
      <c r="U1434" s="3">
        <f>YEAR(SalesDataTable[[#This Row],[Order Date]])</f>
        <v>2026</v>
      </c>
      <c r="V1434" s="2" t="str">
        <f>"Q"&amp;ROUNDUP(MONTH(SalesDataTable[[#This Row],[Order Date]])/3,0)</f>
        <v>Q3</v>
      </c>
      <c r="W1434" s="3">
        <f>MONTH(SalesDataTable[[#This Row],[Order Date]])</f>
        <v>7</v>
      </c>
      <c r="X1434" s="2" t="str">
        <f>TEXT(SalesDataTable[[#This Row],[Order Date]],"mmm")</f>
        <v>Jul</v>
      </c>
    </row>
    <row r="1435" spans="1:24" ht="15.6">
      <c r="A1435" s="6">
        <v>1552</v>
      </c>
      <c r="B1435" s="7">
        <v>46224</v>
      </c>
      <c r="C1435" s="8">
        <f>YEAR(SalesDataTable[[#This Row],[Order Date]])</f>
        <v>2026</v>
      </c>
      <c r="D1435" s="9" t="str">
        <f>"Q" &amp;ROUNDUP(MONTH(SalesDataTable[[#This Row],[Order Date]]),0)</f>
        <v>Q7</v>
      </c>
      <c r="E1435" s="9">
        <f>MONTH(SalesDataTable[[#This Row],[Order Date]])</f>
        <v>7</v>
      </c>
      <c r="F1435" s="8" t="str">
        <f>TEXT(SalesDataTable[[#This Row],[Order Date]],"mmm")</f>
        <v>Jul</v>
      </c>
      <c r="G1435" s="8" t="s">
        <v>20</v>
      </c>
      <c r="H1435" s="8" t="s">
        <v>21</v>
      </c>
      <c r="I1435" s="8" t="s">
        <v>19</v>
      </c>
      <c r="J1435" s="8" t="s">
        <v>13</v>
      </c>
      <c r="K1435" s="8" t="s">
        <v>14</v>
      </c>
      <c r="L1435" s="8" t="s">
        <v>32</v>
      </c>
      <c r="M1435" s="3">
        <v>2</v>
      </c>
      <c r="N1435" s="10">
        <v>46.34</v>
      </c>
      <c r="O1435" s="11">
        <v>0.1</v>
      </c>
      <c r="P1435" s="10">
        <v>18.41</v>
      </c>
      <c r="Q1435" s="10">
        <f t="shared" si="88"/>
        <v>83.412000000000006</v>
      </c>
      <c r="R1435" s="10">
        <f t="shared" si="89"/>
        <v>36.82</v>
      </c>
      <c r="S1435" s="10">
        <f t="shared" si="90"/>
        <v>46.592000000000006</v>
      </c>
      <c r="T1435" s="2">
        <f t="shared" si="91"/>
        <v>0.55857670359180933</v>
      </c>
      <c r="U1435" s="3">
        <f>YEAR(SalesDataTable[[#This Row],[Order Date]])</f>
        <v>2026</v>
      </c>
      <c r="V1435" s="2" t="str">
        <f>"Q"&amp;ROUNDUP(MONTH(SalesDataTable[[#This Row],[Order Date]])/3,0)</f>
        <v>Q3</v>
      </c>
      <c r="W1435" s="3">
        <f>MONTH(SalesDataTable[[#This Row],[Order Date]])</f>
        <v>7</v>
      </c>
      <c r="X1435" s="2" t="str">
        <f>TEXT(SalesDataTable[[#This Row],[Order Date]],"mmm")</f>
        <v>Jul</v>
      </c>
    </row>
    <row r="1436" spans="1:24" ht="15.6">
      <c r="A1436" s="6">
        <v>1745</v>
      </c>
      <c r="B1436" s="7">
        <v>46224</v>
      </c>
      <c r="C1436" s="8">
        <f>YEAR(SalesDataTable[[#This Row],[Order Date]])</f>
        <v>2026</v>
      </c>
      <c r="D1436" s="9" t="str">
        <f>"Q" &amp;ROUNDUP(MONTH(SalesDataTable[[#This Row],[Order Date]]),0)</f>
        <v>Q7</v>
      </c>
      <c r="E1436" s="9">
        <f>MONTH(SalesDataTable[[#This Row],[Order Date]])</f>
        <v>7</v>
      </c>
      <c r="F1436" s="8" t="str">
        <f>TEXT(SalesDataTable[[#This Row],[Order Date]],"mmm")</f>
        <v>Jul</v>
      </c>
      <c r="G1436" s="8" t="s">
        <v>6</v>
      </c>
      <c r="H1436" s="8" t="s">
        <v>27</v>
      </c>
      <c r="I1436" s="8" t="s">
        <v>28</v>
      </c>
      <c r="J1436" s="8" t="s">
        <v>13</v>
      </c>
      <c r="K1436" s="8" t="s">
        <v>9</v>
      </c>
      <c r="L1436" s="8" t="s">
        <v>10</v>
      </c>
      <c r="M1436" s="3">
        <v>1</v>
      </c>
      <c r="N1436" s="10">
        <v>91.45</v>
      </c>
      <c r="O1436" s="11">
        <v>0</v>
      </c>
      <c r="P1436" s="10">
        <v>44.16</v>
      </c>
      <c r="Q1436" s="10">
        <f t="shared" si="88"/>
        <v>91.45</v>
      </c>
      <c r="R1436" s="10">
        <f t="shared" si="89"/>
        <v>44.16</v>
      </c>
      <c r="S1436" s="10">
        <f t="shared" si="90"/>
        <v>47.290000000000006</v>
      </c>
      <c r="T1436" s="2">
        <f t="shared" si="91"/>
        <v>0.51711317659923461</v>
      </c>
      <c r="U1436" s="3">
        <f>YEAR(SalesDataTable[[#This Row],[Order Date]])</f>
        <v>2026</v>
      </c>
      <c r="V1436" s="2" t="str">
        <f>"Q"&amp;ROUNDUP(MONTH(SalesDataTable[[#This Row],[Order Date]])/3,0)</f>
        <v>Q3</v>
      </c>
      <c r="W1436" s="3">
        <f>MONTH(SalesDataTable[[#This Row],[Order Date]])</f>
        <v>7</v>
      </c>
      <c r="X1436" s="2" t="str">
        <f>TEXT(SalesDataTable[[#This Row],[Order Date]],"mmm")</f>
        <v>Jul</v>
      </c>
    </row>
    <row r="1437" spans="1:24" ht="15.6">
      <c r="A1437" s="6">
        <v>2174</v>
      </c>
      <c r="B1437" s="7">
        <v>46224</v>
      </c>
      <c r="C1437" s="8">
        <f>YEAR(SalesDataTable[[#This Row],[Order Date]])</f>
        <v>2026</v>
      </c>
      <c r="D1437" s="9" t="str">
        <f>"Q" &amp;ROUNDUP(MONTH(SalesDataTable[[#This Row],[Order Date]]),0)</f>
        <v>Q7</v>
      </c>
      <c r="E1437" s="9">
        <f>MONTH(SalesDataTable[[#This Row],[Order Date]])</f>
        <v>7</v>
      </c>
      <c r="F1437" s="8" t="str">
        <f>TEXT(SalesDataTable[[#This Row],[Order Date]],"mmm")</f>
        <v>Jul</v>
      </c>
      <c r="G1437" s="8" t="s">
        <v>20</v>
      </c>
      <c r="H1437" s="8" t="s">
        <v>33</v>
      </c>
      <c r="I1437" s="8" t="s">
        <v>28</v>
      </c>
      <c r="J1437" s="8" t="s">
        <v>3</v>
      </c>
      <c r="K1437" s="8" t="s">
        <v>4</v>
      </c>
      <c r="L1437" s="8" t="s">
        <v>26</v>
      </c>
      <c r="M1437" s="3">
        <v>3</v>
      </c>
      <c r="N1437" s="10">
        <v>40.28</v>
      </c>
      <c r="O1437" s="11">
        <v>0</v>
      </c>
      <c r="P1437" s="10">
        <v>17.12</v>
      </c>
      <c r="Q1437" s="10">
        <f t="shared" si="88"/>
        <v>120.84</v>
      </c>
      <c r="R1437" s="10">
        <f t="shared" si="89"/>
        <v>51.36</v>
      </c>
      <c r="S1437" s="10">
        <f t="shared" si="90"/>
        <v>69.48</v>
      </c>
      <c r="T1437" s="2">
        <f t="shared" si="91"/>
        <v>0.57497517378351537</v>
      </c>
      <c r="U1437" s="3">
        <f>YEAR(SalesDataTable[[#This Row],[Order Date]])</f>
        <v>2026</v>
      </c>
      <c r="V1437" s="2" t="str">
        <f>"Q"&amp;ROUNDUP(MONTH(SalesDataTable[[#This Row],[Order Date]])/3,0)</f>
        <v>Q3</v>
      </c>
      <c r="W1437" s="3">
        <f>MONTH(SalesDataTable[[#This Row],[Order Date]])</f>
        <v>7</v>
      </c>
      <c r="X1437" s="2" t="str">
        <f>TEXT(SalesDataTable[[#This Row],[Order Date]],"mmm")</f>
        <v>Jul</v>
      </c>
    </row>
    <row r="1438" spans="1:24" ht="15.6">
      <c r="A1438" s="6">
        <v>3444</v>
      </c>
      <c r="B1438" s="7">
        <v>46224</v>
      </c>
      <c r="C1438" s="8">
        <f>YEAR(SalesDataTable[[#This Row],[Order Date]])</f>
        <v>2026</v>
      </c>
      <c r="D1438" s="9" t="str">
        <f>"Q" &amp;ROUNDUP(MONTH(SalesDataTable[[#This Row],[Order Date]]),0)</f>
        <v>Q7</v>
      </c>
      <c r="E1438" s="9">
        <f>MONTH(SalesDataTable[[#This Row],[Order Date]])</f>
        <v>7</v>
      </c>
      <c r="F1438" s="8" t="str">
        <f>TEXT(SalesDataTable[[#This Row],[Order Date]],"mmm")</f>
        <v>Jul</v>
      </c>
      <c r="G1438" s="8" t="s">
        <v>6</v>
      </c>
      <c r="H1438" s="8" t="s">
        <v>49</v>
      </c>
      <c r="I1438" s="8" t="s">
        <v>2</v>
      </c>
      <c r="J1438" s="8" t="s">
        <v>3</v>
      </c>
      <c r="K1438" s="8" t="s">
        <v>34</v>
      </c>
      <c r="L1438" s="8" t="s">
        <v>42</v>
      </c>
      <c r="M1438" s="3">
        <v>2</v>
      </c>
      <c r="N1438" s="10">
        <v>36.93</v>
      </c>
      <c r="O1438" s="11">
        <v>0</v>
      </c>
      <c r="P1438" s="10">
        <v>13.63</v>
      </c>
      <c r="Q1438" s="10">
        <f t="shared" si="88"/>
        <v>73.86</v>
      </c>
      <c r="R1438" s="10">
        <f t="shared" si="89"/>
        <v>27.26</v>
      </c>
      <c r="S1438" s="10">
        <f t="shared" si="90"/>
        <v>46.599999999999994</v>
      </c>
      <c r="T1438" s="2">
        <f t="shared" si="91"/>
        <v>0.63092336853506625</v>
      </c>
      <c r="U1438" s="3">
        <f>YEAR(SalesDataTable[[#This Row],[Order Date]])</f>
        <v>2026</v>
      </c>
      <c r="V1438" s="2" t="str">
        <f>"Q"&amp;ROUNDUP(MONTH(SalesDataTable[[#This Row],[Order Date]])/3,0)</f>
        <v>Q3</v>
      </c>
      <c r="W1438" s="3">
        <f>MONTH(SalesDataTable[[#This Row],[Order Date]])</f>
        <v>7</v>
      </c>
      <c r="X1438" s="2" t="str">
        <f>TEXT(SalesDataTable[[#This Row],[Order Date]],"mmm")</f>
        <v>Jul</v>
      </c>
    </row>
    <row r="1439" spans="1:24" ht="15.6">
      <c r="A1439" s="6">
        <v>3646</v>
      </c>
      <c r="B1439" s="7">
        <v>46224</v>
      </c>
      <c r="C1439" s="8">
        <f>YEAR(SalesDataTable[[#This Row],[Order Date]])</f>
        <v>2026</v>
      </c>
      <c r="D1439" s="9" t="str">
        <f>"Q" &amp;ROUNDUP(MONTH(SalesDataTable[[#This Row],[Order Date]]),0)</f>
        <v>Q7</v>
      </c>
      <c r="E1439" s="9">
        <f>MONTH(SalesDataTable[[#This Row],[Order Date]])</f>
        <v>7</v>
      </c>
      <c r="F1439" s="8" t="str">
        <f>TEXT(SalesDataTable[[#This Row],[Order Date]],"mmm")</f>
        <v>Jul</v>
      </c>
      <c r="G1439" s="8" t="s">
        <v>11</v>
      </c>
      <c r="H1439" s="8" t="s">
        <v>12</v>
      </c>
      <c r="I1439" s="8" t="s">
        <v>28</v>
      </c>
      <c r="J1439" s="8" t="s">
        <v>3</v>
      </c>
      <c r="K1439" s="8" t="s">
        <v>9</v>
      </c>
      <c r="L1439" s="8" t="s">
        <v>17</v>
      </c>
      <c r="M1439" s="3">
        <v>1</v>
      </c>
      <c r="N1439" s="10">
        <v>143.69</v>
      </c>
      <c r="O1439" s="11">
        <v>0</v>
      </c>
      <c r="P1439" s="10">
        <v>80.87</v>
      </c>
      <c r="Q1439" s="10">
        <f t="shared" si="88"/>
        <v>143.69</v>
      </c>
      <c r="R1439" s="10">
        <f t="shared" si="89"/>
        <v>80.87</v>
      </c>
      <c r="S1439" s="10">
        <f t="shared" si="90"/>
        <v>62.819999999999993</v>
      </c>
      <c r="T1439" s="2">
        <f t="shared" si="91"/>
        <v>0.43719117544714309</v>
      </c>
      <c r="U1439" s="3">
        <f>YEAR(SalesDataTable[[#This Row],[Order Date]])</f>
        <v>2026</v>
      </c>
      <c r="V1439" s="2" t="str">
        <f>"Q"&amp;ROUNDUP(MONTH(SalesDataTable[[#This Row],[Order Date]])/3,0)</f>
        <v>Q3</v>
      </c>
      <c r="W1439" s="3">
        <f>MONTH(SalesDataTable[[#This Row],[Order Date]])</f>
        <v>7</v>
      </c>
      <c r="X1439" s="2" t="str">
        <f>TEXT(SalesDataTable[[#This Row],[Order Date]],"mmm")</f>
        <v>Jul</v>
      </c>
    </row>
    <row r="1440" spans="1:24" ht="15.6">
      <c r="A1440" s="6">
        <v>4558</v>
      </c>
      <c r="B1440" s="7">
        <v>46224</v>
      </c>
      <c r="C1440" s="8">
        <f>YEAR(SalesDataTable[[#This Row],[Order Date]])</f>
        <v>2026</v>
      </c>
      <c r="D1440" s="9" t="str">
        <f>"Q" &amp;ROUNDUP(MONTH(SalesDataTable[[#This Row],[Order Date]]),0)</f>
        <v>Q7</v>
      </c>
      <c r="E1440" s="9">
        <f>MONTH(SalesDataTable[[#This Row],[Order Date]])</f>
        <v>7</v>
      </c>
      <c r="F1440" s="8" t="str">
        <f>TEXT(SalesDataTable[[#This Row],[Order Date]],"mmm")</f>
        <v>Jul</v>
      </c>
      <c r="G1440" s="8" t="s">
        <v>6</v>
      </c>
      <c r="H1440" s="8" t="s">
        <v>49</v>
      </c>
      <c r="I1440" s="8" t="s">
        <v>28</v>
      </c>
      <c r="J1440" s="8" t="s">
        <v>13</v>
      </c>
      <c r="K1440" s="8" t="s">
        <v>9</v>
      </c>
      <c r="L1440" s="8" t="s">
        <v>17</v>
      </c>
      <c r="M1440" s="3">
        <v>2</v>
      </c>
      <c r="N1440" s="10">
        <v>147.09</v>
      </c>
      <c r="O1440" s="11">
        <v>0</v>
      </c>
      <c r="P1440" s="10">
        <v>81.58</v>
      </c>
      <c r="Q1440" s="10">
        <f t="shared" si="88"/>
        <v>294.18</v>
      </c>
      <c r="R1440" s="10">
        <f t="shared" si="89"/>
        <v>163.16</v>
      </c>
      <c r="S1440" s="10">
        <f t="shared" si="90"/>
        <v>131.02000000000001</v>
      </c>
      <c r="T1440" s="2">
        <f t="shared" si="91"/>
        <v>0.44537358080087025</v>
      </c>
      <c r="U1440" s="3">
        <f>YEAR(SalesDataTable[[#This Row],[Order Date]])</f>
        <v>2026</v>
      </c>
      <c r="V1440" s="2" t="str">
        <f>"Q"&amp;ROUNDUP(MONTH(SalesDataTable[[#This Row],[Order Date]])/3,0)</f>
        <v>Q3</v>
      </c>
      <c r="W1440" s="3">
        <f>MONTH(SalesDataTable[[#This Row],[Order Date]])</f>
        <v>7</v>
      </c>
      <c r="X1440" s="2" t="str">
        <f>TEXT(SalesDataTable[[#This Row],[Order Date]],"mmm")</f>
        <v>Jul</v>
      </c>
    </row>
    <row r="1441" spans="1:24" ht="15.6">
      <c r="A1441" s="6">
        <v>4564</v>
      </c>
      <c r="B1441" s="7">
        <v>46224</v>
      </c>
      <c r="C1441" s="8">
        <f>YEAR(SalesDataTable[[#This Row],[Order Date]])</f>
        <v>2026</v>
      </c>
      <c r="D1441" s="9" t="str">
        <f>"Q" &amp;ROUNDUP(MONTH(SalesDataTable[[#This Row],[Order Date]]),0)</f>
        <v>Q7</v>
      </c>
      <c r="E1441" s="9">
        <f>MONTH(SalesDataTable[[#This Row],[Order Date]])</f>
        <v>7</v>
      </c>
      <c r="F1441" s="8" t="str">
        <f>TEXT(SalesDataTable[[#This Row],[Order Date]],"mmm")</f>
        <v>Jul</v>
      </c>
      <c r="G1441" s="8" t="s">
        <v>11</v>
      </c>
      <c r="H1441" s="8" t="s">
        <v>25</v>
      </c>
      <c r="I1441" s="8" t="s">
        <v>2</v>
      </c>
      <c r="J1441" s="8" t="s">
        <v>13</v>
      </c>
      <c r="K1441" s="8" t="s">
        <v>9</v>
      </c>
      <c r="L1441" s="8" t="s">
        <v>37</v>
      </c>
      <c r="M1441" s="3">
        <v>1</v>
      </c>
      <c r="N1441" s="10">
        <v>153.88</v>
      </c>
      <c r="O1441" s="11">
        <v>0</v>
      </c>
      <c r="P1441" s="10">
        <v>80.98</v>
      </c>
      <c r="Q1441" s="10">
        <f t="shared" si="88"/>
        <v>153.88</v>
      </c>
      <c r="R1441" s="10">
        <f t="shared" si="89"/>
        <v>80.98</v>
      </c>
      <c r="S1441" s="10">
        <f t="shared" si="90"/>
        <v>72.899999999999991</v>
      </c>
      <c r="T1441" s="2">
        <f t="shared" si="91"/>
        <v>0.47374577592929551</v>
      </c>
      <c r="U1441" s="3">
        <f>YEAR(SalesDataTable[[#This Row],[Order Date]])</f>
        <v>2026</v>
      </c>
      <c r="V1441" s="2" t="str">
        <f>"Q"&amp;ROUNDUP(MONTH(SalesDataTable[[#This Row],[Order Date]])/3,0)</f>
        <v>Q3</v>
      </c>
      <c r="W1441" s="3">
        <f>MONTH(SalesDataTable[[#This Row],[Order Date]])</f>
        <v>7</v>
      </c>
      <c r="X1441" s="2" t="str">
        <f>TEXT(SalesDataTable[[#This Row],[Order Date]],"mmm")</f>
        <v>Jul</v>
      </c>
    </row>
    <row r="1442" spans="1:24" ht="15.6">
      <c r="A1442" s="6">
        <v>4616</v>
      </c>
      <c r="B1442" s="7">
        <v>46224</v>
      </c>
      <c r="C1442" s="8">
        <f>YEAR(SalesDataTable[[#This Row],[Order Date]])</f>
        <v>2026</v>
      </c>
      <c r="D1442" s="9" t="str">
        <f>"Q" &amp;ROUNDUP(MONTH(SalesDataTable[[#This Row],[Order Date]]),0)</f>
        <v>Q7</v>
      </c>
      <c r="E1442" s="9">
        <f>MONTH(SalesDataTable[[#This Row],[Order Date]])</f>
        <v>7</v>
      </c>
      <c r="F1442" s="8" t="str">
        <f>TEXT(SalesDataTable[[#This Row],[Order Date]],"mmm")</f>
        <v>Jul</v>
      </c>
      <c r="G1442" s="8" t="s">
        <v>20</v>
      </c>
      <c r="H1442" s="8" t="s">
        <v>47</v>
      </c>
      <c r="I1442" s="8" t="s">
        <v>28</v>
      </c>
      <c r="J1442" s="8" t="s">
        <v>13</v>
      </c>
      <c r="K1442" s="8" t="s">
        <v>9</v>
      </c>
      <c r="L1442" s="8" t="s">
        <v>46</v>
      </c>
      <c r="M1442" s="3">
        <v>3</v>
      </c>
      <c r="N1442" s="10">
        <v>72.2</v>
      </c>
      <c r="O1442" s="11">
        <v>0</v>
      </c>
      <c r="P1442" s="10">
        <v>31.45</v>
      </c>
      <c r="Q1442" s="10">
        <f t="shared" si="88"/>
        <v>216.60000000000002</v>
      </c>
      <c r="R1442" s="10">
        <f t="shared" si="89"/>
        <v>94.35</v>
      </c>
      <c r="S1442" s="10">
        <f t="shared" si="90"/>
        <v>122.25000000000003</v>
      </c>
      <c r="T1442" s="2">
        <f t="shared" si="91"/>
        <v>0.5644044321329641</v>
      </c>
      <c r="U1442" s="3">
        <f>YEAR(SalesDataTable[[#This Row],[Order Date]])</f>
        <v>2026</v>
      </c>
      <c r="V1442" s="2" t="str">
        <f>"Q"&amp;ROUNDUP(MONTH(SalesDataTable[[#This Row],[Order Date]])/3,0)</f>
        <v>Q3</v>
      </c>
      <c r="W1442" s="3">
        <f>MONTH(SalesDataTable[[#This Row],[Order Date]])</f>
        <v>7</v>
      </c>
      <c r="X1442" s="2" t="str">
        <f>TEXT(SalesDataTable[[#This Row],[Order Date]],"mmm")</f>
        <v>Jul</v>
      </c>
    </row>
    <row r="1443" spans="1:24" ht="15.6">
      <c r="A1443" s="6">
        <v>536</v>
      </c>
      <c r="B1443" s="7">
        <v>46225</v>
      </c>
      <c r="C1443" s="8">
        <f>YEAR(SalesDataTable[[#This Row],[Order Date]])</f>
        <v>2026</v>
      </c>
      <c r="D1443" s="9" t="str">
        <f>"Q" &amp;ROUNDUP(MONTH(SalesDataTable[[#This Row],[Order Date]]),0)</f>
        <v>Q7</v>
      </c>
      <c r="E1443" s="9">
        <f>MONTH(SalesDataTable[[#This Row],[Order Date]])</f>
        <v>7</v>
      </c>
      <c r="F1443" s="8" t="str">
        <f>TEXT(SalesDataTable[[#This Row],[Order Date]],"mmm")</f>
        <v>Jul</v>
      </c>
      <c r="G1443" s="8" t="s">
        <v>20</v>
      </c>
      <c r="H1443" s="8" t="s">
        <v>47</v>
      </c>
      <c r="I1443" s="8" t="s">
        <v>19</v>
      </c>
      <c r="J1443" s="8" t="s">
        <v>16</v>
      </c>
      <c r="K1443" s="8" t="s">
        <v>34</v>
      </c>
      <c r="L1443" s="8" t="s">
        <v>35</v>
      </c>
      <c r="M1443" s="3">
        <v>1</v>
      </c>
      <c r="N1443" s="10">
        <v>40.67</v>
      </c>
      <c r="O1443" s="11">
        <v>0</v>
      </c>
      <c r="P1443" s="10">
        <v>14.28</v>
      </c>
      <c r="Q1443" s="10">
        <f t="shared" si="88"/>
        <v>40.67</v>
      </c>
      <c r="R1443" s="10">
        <f t="shared" si="89"/>
        <v>14.28</v>
      </c>
      <c r="S1443" s="10">
        <f t="shared" si="90"/>
        <v>26.39</v>
      </c>
      <c r="T1443" s="2">
        <f t="shared" si="91"/>
        <v>0.64888123924268504</v>
      </c>
      <c r="U1443" s="3">
        <f>YEAR(SalesDataTable[[#This Row],[Order Date]])</f>
        <v>2026</v>
      </c>
      <c r="V1443" s="2" t="str">
        <f>"Q"&amp;ROUNDUP(MONTH(SalesDataTable[[#This Row],[Order Date]])/3,0)</f>
        <v>Q3</v>
      </c>
      <c r="W1443" s="3">
        <f>MONTH(SalesDataTable[[#This Row],[Order Date]])</f>
        <v>7</v>
      </c>
      <c r="X1443" s="2" t="str">
        <f>TEXT(SalesDataTable[[#This Row],[Order Date]],"mmm")</f>
        <v>Jul</v>
      </c>
    </row>
    <row r="1444" spans="1:24" ht="15.6">
      <c r="A1444" s="6">
        <v>571</v>
      </c>
      <c r="B1444" s="7">
        <v>46225</v>
      </c>
      <c r="C1444" s="8">
        <f>YEAR(SalesDataTable[[#This Row],[Order Date]])</f>
        <v>2026</v>
      </c>
      <c r="D1444" s="9" t="str">
        <f>"Q" &amp;ROUNDUP(MONTH(SalesDataTable[[#This Row],[Order Date]]),0)</f>
        <v>Q7</v>
      </c>
      <c r="E1444" s="9">
        <f>MONTH(SalesDataTable[[#This Row],[Order Date]])</f>
        <v>7</v>
      </c>
      <c r="F1444" s="8" t="str">
        <f>TEXT(SalesDataTable[[#This Row],[Order Date]],"mmm")</f>
        <v>Jul</v>
      </c>
      <c r="G1444" s="8" t="s">
        <v>0</v>
      </c>
      <c r="H1444" s="8" t="s">
        <v>1</v>
      </c>
      <c r="I1444" s="8" t="s">
        <v>2</v>
      </c>
      <c r="J1444" s="8" t="s">
        <v>13</v>
      </c>
      <c r="K1444" s="8" t="s">
        <v>9</v>
      </c>
      <c r="L1444" s="8" t="s">
        <v>37</v>
      </c>
      <c r="M1444" s="3">
        <v>3</v>
      </c>
      <c r="N1444" s="10">
        <v>152.53</v>
      </c>
      <c r="O1444" s="11">
        <v>0</v>
      </c>
      <c r="P1444" s="10">
        <v>80.88</v>
      </c>
      <c r="Q1444" s="10">
        <f t="shared" si="88"/>
        <v>457.59000000000003</v>
      </c>
      <c r="R1444" s="10">
        <f t="shared" si="89"/>
        <v>242.64</v>
      </c>
      <c r="S1444" s="10">
        <f t="shared" si="90"/>
        <v>214.95000000000005</v>
      </c>
      <c r="T1444" s="2">
        <f t="shared" si="91"/>
        <v>0.46974365698551113</v>
      </c>
      <c r="U1444" s="3">
        <f>YEAR(SalesDataTable[[#This Row],[Order Date]])</f>
        <v>2026</v>
      </c>
      <c r="V1444" s="2" t="str">
        <f>"Q"&amp;ROUNDUP(MONTH(SalesDataTable[[#This Row],[Order Date]])/3,0)</f>
        <v>Q3</v>
      </c>
      <c r="W1444" s="3">
        <f>MONTH(SalesDataTable[[#This Row],[Order Date]])</f>
        <v>7</v>
      </c>
      <c r="X1444" s="2" t="str">
        <f>TEXT(SalesDataTable[[#This Row],[Order Date]],"mmm")</f>
        <v>Jul</v>
      </c>
    </row>
    <row r="1445" spans="1:24" ht="15.6">
      <c r="A1445" s="6">
        <v>965</v>
      </c>
      <c r="B1445" s="7">
        <v>46225</v>
      </c>
      <c r="C1445" s="8">
        <f>YEAR(SalesDataTable[[#This Row],[Order Date]])</f>
        <v>2026</v>
      </c>
      <c r="D1445" s="9" t="str">
        <f>"Q" &amp;ROUNDUP(MONTH(SalesDataTable[[#This Row],[Order Date]]),0)</f>
        <v>Q7</v>
      </c>
      <c r="E1445" s="9">
        <f>MONTH(SalesDataTable[[#This Row],[Order Date]])</f>
        <v>7</v>
      </c>
      <c r="F1445" s="8" t="str">
        <f>TEXT(SalesDataTable[[#This Row],[Order Date]],"mmm")</f>
        <v>Jul</v>
      </c>
      <c r="G1445" s="8" t="s">
        <v>6</v>
      </c>
      <c r="H1445" s="8" t="s">
        <v>41</v>
      </c>
      <c r="I1445" s="8" t="s">
        <v>19</v>
      </c>
      <c r="J1445" s="8" t="s">
        <v>3</v>
      </c>
      <c r="K1445" s="8" t="s">
        <v>14</v>
      </c>
      <c r="L1445" s="8" t="s">
        <v>15</v>
      </c>
      <c r="M1445" s="3">
        <v>2</v>
      </c>
      <c r="N1445" s="10">
        <v>35.39</v>
      </c>
      <c r="O1445" s="11">
        <v>0.05</v>
      </c>
      <c r="P1445" s="10">
        <v>13.39</v>
      </c>
      <c r="Q1445" s="10">
        <f t="shared" si="88"/>
        <v>67.241</v>
      </c>
      <c r="R1445" s="10">
        <f t="shared" si="89"/>
        <v>26.78</v>
      </c>
      <c r="S1445" s="10">
        <f t="shared" si="90"/>
        <v>40.460999999999999</v>
      </c>
      <c r="T1445" s="2">
        <f t="shared" si="91"/>
        <v>0.60173108668818132</v>
      </c>
      <c r="U1445" s="3">
        <f>YEAR(SalesDataTable[[#This Row],[Order Date]])</f>
        <v>2026</v>
      </c>
      <c r="V1445" s="2" t="str">
        <f>"Q"&amp;ROUNDUP(MONTH(SalesDataTable[[#This Row],[Order Date]])/3,0)</f>
        <v>Q3</v>
      </c>
      <c r="W1445" s="3">
        <f>MONTH(SalesDataTable[[#This Row],[Order Date]])</f>
        <v>7</v>
      </c>
      <c r="X1445" s="2" t="str">
        <f>TEXT(SalesDataTable[[#This Row],[Order Date]],"mmm")</f>
        <v>Jul</v>
      </c>
    </row>
    <row r="1446" spans="1:24" ht="15.6">
      <c r="A1446" s="6">
        <v>1504</v>
      </c>
      <c r="B1446" s="7">
        <v>46225</v>
      </c>
      <c r="C1446" s="8">
        <f>YEAR(SalesDataTable[[#This Row],[Order Date]])</f>
        <v>2026</v>
      </c>
      <c r="D1446" s="9" t="str">
        <f>"Q" &amp;ROUNDUP(MONTH(SalesDataTable[[#This Row],[Order Date]]),0)</f>
        <v>Q7</v>
      </c>
      <c r="E1446" s="9">
        <f>MONTH(SalesDataTable[[#This Row],[Order Date]])</f>
        <v>7</v>
      </c>
      <c r="F1446" s="8" t="str">
        <f>TEXT(SalesDataTable[[#This Row],[Order Date]],"mmm")</f>
        <v>Jul</v>
      </c>
      <c r="G1446" s="8" t="s">
        <v>20</v>
      </c>
      <c r="H1446" s="8" t="s">
        <v>21</v>
      </c>
      <c r="I1446" s="8" t="s">
        <v>2</v>
      </c>
      <c r="J1446" s="8" t="s">
        <v>3</v>
      </c>
      <c r="K1446" s="8" t="s">
        <v>9</v>
      </c>
      <c r="L1446" s="8" t="s">
        <v>10</v>
      </c>
      <c r="M1446" s="3">
        <v>5</v>
      </c>
      <c r="N1446" s="10">
        <v>93.35</v>
      </c>
      <c r="O1446" s="11">
        <v>0</v>
      </c>
      <c r="P1446" s="10">
        <v>46.31</v>
      </c>
      <c r="Q1446" s="10">
        <f t="shared" si="88"/>
        <v>466.75</v>
      </c>
      <c r="R1446" s="10">
        <f t="shared" si="89"/>
        <v>231.55</v>
      </c>
      <c r="S1446" s="10">
        <f t="shared" si="90"/>
        <v>235.2</v>
      </c>
      <c r="T1446" s="2">
        <f t="shared" si="91"/>
        <v>0.50391001606855912</v>
      </c>
      <c r="U1446" s="3">
        <f>YEAR(SalesDataTable[[#This Row],[Order Date]])</f>
        <v>2026</v>
      </c>
      <c r="V1446" s="2" t="str">
        <f>"Q"&amp;ROUNDUP(MONTH(SalesDataTable[[#This Row],[Order Date]])/3,0)</f>
        <v>Q3</v>
      </c>
      <c r="W1446" s="3">
        <f>MONTH(SalesDataTable[[#This Row],[Order Date]])</f>
        <v>7</v>
      </c>
      <c r="X1446" s="2" t="str">
        <f>TEXT(SalesDataTable[[#This Row],[Order Date]],"mmm")</f>
        <v>Jul</v>
      </c>
    </row>
    <row r="1447" spans="1:24" ht="15.6">
      <c r="A1447" s="6">
        <v>2560</v>
      </c>
      <c r="B1447" s="7">
        <v>46225</v>
      </c>
      <c r="C1447" s="8">
        <f>YEAR(SalesDataTable[[#This Row],[Order Date]])</f>
        <v>2026</v>
      </c>
      <c r="D1447" s="9" t="str">
        <f>"Q" &amp;ROUNDUP(MONTH(SalesDataTable[[#This Row],[Order Date]]),0)</f>
        <v>Q7</v>
      </c>
      <c r="E1447" s="9">
        <f>MONTH(SalesDataTable[[#This Row],[Order Date]])</f>
        <v>7</v>
      </c>
      <c r="F1447" s="8" t="str">
        <f>TEXT(SalesDataTable[[#This Row],[Order Date]],"mmm")</f>
        <v>Jul</v>
      </c>
      <c r="G1447" s="8" t="s">
        <v>6</v>
      </c>
      <c r="H1447" s="8" t="s">
        <v>43</v>
      </c>
      <c r="I1447" s="8" t="s">
        <v>2</v>
      </c>
      <c r="J1447" s="8" t="s">
        <v>3</v>
      </c>
      <c r="K1447" s="8" t="s">
        <v>4</v>
      </c>
      <c r="L1447" s="8" t="s">
        <v>22</v>
      </c>
      <c r="M1447" s="3">
        <v>2</v>
      </c>
      <c r="N1447" s="10">
        <v>51.71</v>
      </c>
      <c r="O1447" s="11">
        <v>0</v>
      </c>
      <c r="P1447" s="10">
        <v>22.75</v>
      </c>
      <c r="Q1447" s="10">
        <f t="shared" si="88"/>
        <v>103.42</v>
      </c>
      <c r="R1447" s="10">
        <f t="shared" si="89"/>
        <v>45.5</v>
      </c>
      <c r="S1447" s="10">
        <f t="shared" si="90"/>
        <v>57.92</v>
      </c>
      <c r="T1447" s="2">
        <f t="shared" si="91"/>
        <v>0.5600464126861342</v>
      </c>
      <c r="U1447" s="3">
        <f>YEAR(SalesDataTable[[#This Row],[Order Date]])</f>
        <v>2026</v>
      </c>
      <c r="V1447" s="2" t="str">
        <f>"Q"&amp;ROUNDUP(MONTH(SalesDataTable[[#This Row],[Order Date]])/3,0)</f>
        <v>Q3</v>
      </c>
      <c r="W1447" s="3">
        <f>MONTH(SalesDataTable[[#This Row],[Order Date]])</f>
        <v>7</v>
      </c>
      <c r="X1447" s="2" t="str">
        <f>TEXT(SalesDataTable[[#This Row],[Order Date]],"mmm")</f>
        <v>Jul</v>
      </c>
    </row>
    <row r="1448" spans="1:24" ht="15.6">
      <c r="A1448" s="6">
        <v>2758</v>
      </c>
      <c r="B1448" s="7">
        <v>46225</v>
      </c>
      <c r="C1448" s="8">
        <f>YEAR(SalesDataTable[[#This Row],[Order Date]])</f>
        <v>2026</v>
      </c>
      <c r="D1448" s="9" t="str">
        <f>"Q" &amp;ROUNDUP(MONTH(SalesDataTable[[#This Row],[Order Date]]),0)</f>
        <v>Q7</v>
      </c>
      <c r="E1448" s="9">
        <f>MONTH(SalesDataTable[[#This Row],[Order Date]])</f>
        <v>7</v>
      </c>
      <c r="F1448" s="8" t="str">
        <f>TEXT(SalesDataTable[[#This Row],[Order Date]],"mmm")</f>
        <v>Jul</v>
      </c>
      <c r="G1448" s="8" t="s">
        <v>0</v>
      </c>
      <c r="H1448" s="8" t="s">
        <v>1</v>
      </c>
      <c r="I1448" s="8" t="s">
        <v>2</v>
      </c>
      <c r="J1448" s="8" t="s">
        <v>13</v>
      </c>
      <c r="K1448" s="8" t="s">
        <v>4</v>
      </c>
      <c r="L1448" s="8" t="s">
        <v>26</v>
      </c>
      <c r="M1448" s="3">
        <v>1</v>
      </c>
      <c r="N1448" s="10">
        <v>39.86</v>
      </c>
      <c r="O1448" s="11">
        <v>0</v>
      </c>
      <c r="P1448" s="10">
        <v>16.53</v>
      </c>
      <c r="Q1448" s="10">
        <f t="shared" si="88"/>
        <v>39.86</v>
      </c>
      <c r="R1448" s="10">
        <f t="shared" si="89"/>
        <v>16.53</v>
      </c>
      <c r="S1448" s="10">
        <f t="shared" si="90"/>
        <v>23.33</v>
      </c>
      <c r="T1448" s="2">
        <f t="shared" si="91"/>
        <v>0.58529854490717503</v>
      </c>
      <c r="U1448" s="3">
        <f>YEAR(SalesDataTable[[#This Row],[Order Date]])</f>
        <v>2026</v>
      </c>
      <c r="V1448" s="2" t="str">
        <f>"Q"&amp;ROUNDUP(MONTH(SalesDataTable[[#This Row],[Order Date]])/3,0)</f>
        <v>Q3</v>
      </c>
      <c r="W1448" s="3">
        <f>MONTH(SalesDataTable[[#This Row],[Order Date]])</f>
        <v>7</v>
      </c>
      <c r="X1448" s="2" t="str">
        <f>TEXT(SalesDataTable[[#This Row],[Order Date]],"mmm")</f>
        <v>Jul</v>
      </c>
    </row>
    <row r="1449" spans="1:24" ht="15.6">
      <c r="A1449" s="6">
        <v>4030</v>
      </c>
      <c r="B1449" s="7">
        <v>46225</v>
      </c>
      <c r="C1449" s="8">
        <f>YEAR(SalesDataTable[[#This Row],[Order Date]])</f>
        <v>2026</v>
      </c>
      <c r="D1449" s="9" t="str">
        <f>"Q" &amp;ROUNDUP(MONTH(SalesDataTable[[#This Row],[Order Date]]),0)</f>
        <v>Q7</v>
      </c>
      <c r="E1449" s="9">
        <f>MONTH(SalesDataTable[[#This Row],[Order Date]])</f>
        <v>7</v>
      </c>
      <c r="F1449" s="8" t="str">
        <f>TEXT(SalesDataTable[[#This Row],[Order Date]],"mmm")</f>
        <v>Jul</v>
      </c>
      <c r="G1449" s="8" t="s">
        <v>20</v>
      </c>
      <c r="H1449" s="8" t="s">
        <v>33</v>
      </c>
      <c r="I1449" s="8" t="s">
        <v>2</v>
      </c>
      <c r="J1449" s="8" t="s">
        <v>13</v>
      </c>
      <c r="K1449" s="8" t="s">
        <v>23</v>
      </c>
      <c r="L1449" s="8" t="s">
        <v>40</v>
      </c>
      <c r="M1449" s="3">
        <v>2</v>
      </c>
      <c r="N1449" s="10">
        <v>83.71</v>
      </c>
      <c r="O1449" s="11">
        <v>0</v>
      </c>
      <c r="P1449" s="10">
        <v>39.29</v>
      </c>
      <c r="Q1449" s="10">
        <f t="shared" si="88"/>
        <v>167.42</v>
      </c>
      <c r="R1449" s="10">
        <f t="shared" si="89"/>
        <v>78.58</v>
      </c>
      <c r="S1449" s="10">
        <f t="shared" si="90"/>
        <v>88.839999999999989</v>
      </c>
      <c r="T1449" s="2">
        <f t="shared" si="91"/>
        <v>0.53064150041811009</v>
      </c>
      <c r="U1449" s="3">
        <f>YEAR(SalesDataTable[[#This Row],[Order Date]])</f>
        <v>2026</v>
      </c>
      <c r="V1449" s="2" t="str">
        <f>"Q"&amp;ROUNDUP(MONTH(SalesDataTable[[#This Row],[Order Date]])/3,0)</f>
        <v>Q3</v>
      </c>
      <c r="W1449" s="3">
        <f>MONTH(SalesDataTable[[#This Row],[Order Date]])</f>
        <v>7</v>
      </c>
      <c r="X1449" s="2" t="str">
        <f>TEXT(SalesDataTable[[#This Row],[Order Date]],"mmm")</f>
        <v>Jul</v>
      </c>
    </row>
    <row r="1450" spans="1:24" ht="15.6">
      <c r="A1450" s="6">
        <v>4337</v>
      </c>
      <c r="B1450" s="7">
        <v>46225</v>
      </c>
      <c r="C1450" s="8">
        <f>YEAR(SalesDataTable[[#This Row],[Order Date]])</f>
        <v>2026</v>
      </c>
      <c r="D1450" s="9" t="str">
        <f>"Q" &amp;ROUNDUP(MONTH(SalesDataTable[[#This Row],[Order Date]]),0)</f>
        <v>Q7</v>
      </c>
      <c r="E1450" s="9">
        <f>MONTH(SalesDataTable[[#This Row],[Order Date]])</f>
        <v>7</v>
      </c>
      <c r="F1450" s="8" t="str">
        <f>TEXT(SalesDataTable[[#This Row],[Order Date]],"mmm")</f>
        <v>Jul</v>
      </c>
      <c r="G1450" s="8" t="s">
        <v>6</v>
      </c>
      <c r="H1450" s="8" t="s">
        <v>49</v>
      </c>
      <c r="I1450" s="8" t="s">
        <v>19</v>
      </c>
      <c r="J1450" s="8" t="s">
        <v>13</v>
      </c>
      <c r="K1450" s="8" t="s">
        <v>14</v>
      </c>
      <c r="L1450" s="8" t="s">
        <v>32</v>
      </c>
      <c r="M1450" s="3">
        <v>1</v>
      </c>
      <c r="N1450" s="10">
        <v>47.62</v>
      </c>
      <c r="O1450" s="11">
        <v>0</v>
      </c>
      <c r="P1450" s="10">
        <v>17.82</v>
      </c>
      <c r="Q1450" s="10">
        <f t="shared" si="88"/>
        <v>47.62</v>
      </c>
      <c r="R1450" s="10">
        <f t="shared" si="89"/>
        <v>17.82</v>
      </c>
      <c r="S1450" s="10">
        <f t="shared" si="90"/>
        <v>29.799999999999997</v>
      </c>
      <c r="T1450" s="2">
        <f t="shared" si="91"/>
        <v>0.62578748425031494</v>
      </c>
      <c r="U1450" s="3">
        <f>YEAR(SalesDataTable[[#This Row],[Order Date]])</f>
        <v>2026</v>
      </c>
      <c r="V1450" s="2" t="str">
        <f>"Q"&amp;ROUNDUP(MONTH(SalesDataTable[[#This Row],[Order Date]])/3,0)</f>
        <v>Q3</v>
      </c>
      <c r="W1450" s="3">
        <f>MONTH(SalesDataTable[[#This Row],[Order Date]])</f>
        <v>7</v>
      </c>
      <c r="X1450" s="2" t="str">
        <f>TEXT(SalesDataTable[[#This Row],[Order Date]],"mmm")</f>
        <v>Jul</v>
      </c>
    </row>
    <row r="1451" spans="1:24" ht="15.6">
      <c r="A1451" s="6">
        <v>5129</v>
      </c>
      <c r="B1451" s="7">
        <v>46225</v>
      </c>
      <c r="C1451" s="8">
        <f>YEAR(SalesDataTable[[#This Row],[Order Date]])</f>
        <v>2026</v>
      </c>
      <c r="D1451" s="9" t="str">
        <f>"Q" &amp;ROUNDUP(MONTH(SalesDataTable[[#This Row],[Order Date]]),0)</f>
        <v>Q7</v>
      </c>
      <c r="E1451" s="9">
        <f>MONTH(SalesDataTable[[#This Row],[Order Date]])</f>
        <v>7</v>
      </c>
      <c r="F1451" s="8" t="str">
        <f>TEXT(SalesDataTable[[#This Row],[Order Date]],"mmm")</f>
        <v>Jul</v>
      </c>
      <c r="G1451" s="8" t="s">
        <v>6</v>
      </c>
      <c r="H1451" s="8" t="s">
        <v>43</v>
      </c>
      <c r="I1451" s="8" t="s">
        <v>2</v>
      </c>
      <c r="J1451" s="8" t="s">
        <v>3</v>
      </c>
      <c r="K1451" s="8" t="s">
        <v>4</v>
      </c>
      <c r="L1451" s="8" t="s">
        <v>5</v>
      </c>
      <c r="M1451" s="3">
        <v>1</v>
      </c>
      <c r="N1451" s="10">
        <v>80.05</v>
      </c>
      <c r="O1451" s="11">
        <v>0.05</v>
      </c>
      <c r="P1451" s="10">
        <v>43.81</v>
      </c>
      <c r="Q1451" s="10">
        <f t="shared" si="88"/>
        <v>76.047499999999999</v>
      </c>
      <c r="R1451" s="10">
        <f t="shared" si="89"/>
        <v>43.81</v>
      </c>
      <c r="S1451" s="10">
        <f t="shared" si="90"/>
        <v>32.237499999999997</v>
      </c>
      <c r="T1451" s="2">
        <f t="shared" si="91"/>
        <v>0.42391268615010352</v>
      </c>
      <c r="U1451" s="3">
        <f>YEAR(SalesDataTable[[#This Row],[Order Date]])</f>
        <v>2026</v>
      </c>
      <c r="V1451" s="2" t="str">
        <f>"Q"&amp;ROUNDUP(MONTH(SalesDataTable[[#This Row],[Order Date]])/3,0)</f>
        <v>Q3</v>
      </c>
      <c r="W1451" s="3">
        <f>MONTH(SalesDataTable[[#This Row],[Order Date]])</f>
        <v>7</v>
      </c>
      <c r="X1451" s="2" t="str">
        <f>TEXT(SalesDataTable[[#This Row],[Order Date]],"mmm")</f>
        <v>Jul</v>
      </c>
    </row>
    <row r="1452" spans="1:24" ht="15.6">
      <c r="A1452" s="6">
        <v>81</v>
      </c>
      <c r="B1452" s="7">
        <v>46226</v>
      </c>
      <c r="C1452" s="8">
        <f>YEAR(SalesDataTable[[#This Row],[Order Date]])</f>
        <v>2026</v>
      </c>
      <c r="D1452" s="9" t="str">
        <f>"Q" &amp;ROUNDUP(MONTH(SalesDataTable[[#This Row],[Order Date]]),0)</f>
        <v>Q7</v>
      </c>
      <c r="E1452" s="9">
        <f>MONTH(SalesDataTable[[#This Row],[Order Date]])</f>
        <v>7</v>
      </c>
      <c r="F1452" s="8" t="str">
        <f>TEXT(SalesDataTable[[#This Row],[Order Date]],"mmm")</f>
        <v>Jul</v>
      </c>
      <c r="G1452" s="8" t="s">
        <v>20</v>
      </c>
      <c r="H1452" s="8" t="s">
        <v>33</v>
      </c>
      <c r="I1452" s="8" t="s">
        <v>19</v>
      </c>
      <c r="J1452" s="8" t="s">
        <v>3</v>
      </c>
      <c r="K1452" s="8" t="s">
        <v>34</v>
      </c>
      <c r="L1452" s="8" t="s">
        <v>45</v>
      </c>
      <c r="M1452" s="3">
        <v>1</v>
      </c>
      <c r="N1452" s="10">
        <v>51.82</v>
      </c>
      <c r="O1452" s="11">
        <v>0</v>
      </c>
      <c r="P1452" s="10">
        <v>21.43</v>
      </c>
      <c r="Q1452" s="10">
        <f t="shared" si="88"/>
        <v>51.82</v>
      </c>
      <c r="R1452" s="10">
        <f t="shared" si="89"/>
        <v>21.43</v>
      </c>
      <c r="S1452" s="10">
        <f t="shared" si="90"/>
        <v>30.39</v>
      </c>
      <c r="T1452" s="2">
        <f t="shared" si="91"/>
        <v>0.58645310690852959</v>
      </c>
      <c r="U1452" s="3">
        <f>YEAR(SalesDataTable[[#This Row],[Order Date]])</f>
        <v>2026</v>
      </c>
      <c r="V1452" s="2" t="str">
        <f>"Q"&amp;ROUNDUP(MONTH(SalesDataTable[[#This Row],[Order Date]])/3,0)</f>
        <v>Q3</v>
      </c>
      <c r="W1452" s="3">
        <f>MONTH(SalesDataTable[[#This Row],[Order Date]])</f>
        <v>7</v>
      </c>
      <c r="X1452" s="2" t="str">
        <f>TEXT(SalesDataTable[[#This Row],[Order Date]],"mmm")</f>
        <v>Jul</v>
      </c>
    </row>
    <row r="1453" spans="1:24" ht="15.6">
      <c r="A1453" s="6">
        <v>493</v>
      </c>
      <c r="B1453" s="7">
        <v>46226</v>
      </c>
      <c r="C1453" s="8">
        <f>YEAR(SalesDataTable[[#This Row],[Order Date]])</f>
        <v>2026</v>
      </c>
      <c r="D1453" s="9" t="str">
        <f>"Q" &amp;ROUNDUP(MONTH(SalesDataTable[[#This Row],[Order Date]]),0)</f>
        <v>Q7</v>
      </c>
      <c r="E1453" s="9">
        <f>MONTH(SalesDataTable[[#This Row],[Order Date]])</f>
        <v>7</v>
      </c>
      <c r="F1453" s="8" t="str">
        <f>TEXT(SalesDataTable[[#This Row],[Order Date]],"mmm")</f>
        <v>Jul</v>
      </c>
      <c r="G1453" s="8" t="s">
        <v>6</v>
      </c>
      <c r="H1453" s="8" t="s">
        <v>41</v>
      </c>
      <c r="I1453" s="8" t="s">
        <v>2</v>
      </c>
      <c r="J1453" s="8" t="s">
        <v>16</v>
      </c>
      <c r="K1453" s="8" t="s">
        <v>14</v>
      </c>
      <c r="L1453" s="8" t="s">
        <v>48</v>
      </c>
      <c r="M1453" s="3">
        <v>4</v>
      </c>
      <c r="N1453" s="10">
        <v>161.28</v>
      </c>
      <c r="O1453" s="11">
        <v>0.15</v>
      </c>
      <c r="P1453" s="10">
        <v>89.2</v>
      </c>
      <c r="Q1453" s="10">
        <f t="shared" si="88"/>
        <v>548.35199999999998</v>
      </c>
      <c r="R1453" s="10">
        <f t="shared" si="89"/>
        <v>356.8</v>
      </c>
      <c r="S1453" s="10">
        <f t="shared" si="90"/>
        <v>191.55199999999996</v>
      </c>
      <c r="T1453" s="2">
        <f t="shared" si="91"/>
        <v>0.3493230625583566</v>
      </c>
      <c r="U1453" s="3">
        <f>YEAR(SalesDataTable[[#This Row],[Order Date]])</f>
        <v>2026</v>
      </c>
      <c r="V1453" s="2" t="str">
        <f>"Q"&amp;ROUNDUP(MONTH(SalesDataTable[[#This Row],[Order Date]])/3,0)</f>
        <v>Q3</v>
      </c>
      <c r="W1453" s="3">
        <f>MONTH(SalesDataTable[[#This Row],[Order Date]])</f>
        <v>7</v>
      </c>
      <c r="X1453" s="2" t="str">
        <f>TEXT(SalesDataTable[[#This Row],[Order Date]],"mmm")</f>
        <v>Jul</v>
      </c>
    </row>
    <row r="1454" spans="1:24" ht="15.6">
      <c r="A1454" s="6">
        <v>613</v>
      </c>
      <c r="B1454" s="7">
        <v>46226</v>
      </c>
      <c r="C1454" s="8">
        <f>YEAR(SalesDataTable[[#This Row],[Order Date]])</f>
        <v>2026</v>
      </c>
      <c r="D1454" s="9" t="str">
        <f>"Q" &amp;ROUNDUP(MONTH(SalesDataTable[[#This Row],[Order Date]]),0)</f>
        <v>Q7</v>
      </c>
      <c r="E1454" s="9">
        <f>MONTH(SalesDataTable[[#This Row],[Order Date]])</f>
        <v>7</v>
      </c>
      <c r="F1454" s="8" t="str">
        <f>TEXT(SalesDataTable[[#This Row],[Order Date]],"mmm")</f>
        <v>Jul</v>
      </c>
      <c r="G1454" s="8" t="s">
        <v>0</v>
      </c>
      <c r="H1454" s="8" t="s">
        <v>1</v>
      </c>
      <c r="I1454" s="8" t="s">
        <v>2</v>
      </c>
      <c r="J1454" s="8" t="s">
        <v>13</v>
      </c>
      <c r="K1454" s="8" t="s">
        <v>4</v>
      </c>
      <c r="L1454" s="8" t="s">
        <v>26</v>
      </c>
      <c r="M1454" s="3">
        <v>1</v>
      </c>
      <c r="N1454" s="10">
        <v>39.86</v>
      </c>
      <c r="O1454" s="11">
        <v>0.05</v>
      </c>
      <c r="P1454" s="10">
        <v>16.989999999999998</v>
      </c>
      <c r="Q1454" s="10">
        <f t="shared" si="88"/>
        <v>37.866999999999997</v>
      </c>
      <c r="R1454" s="10">
        <f t="shared" si="89"/>
        <v>16.989999999999998</v>
      </c>
      <c r="S1454" s="10">
        <f t="shared" si="90"/>
        <v>20.876999999999999</v>
      </c>
      <c r="T1454" s="2">
        <f t="shared" si="91"/>
        <v>0.55132437214461139</v>
      </c>
      <c r="U1454" s="3">
        <f>YEAR(SalesDataTable[[#This Row],[Order Date]])</f>
        <v>2026</v>
      </c>
      <c r="V1454" s="2" t="str">
        <f>"Q"&amp;ROUNDUP(MONTH(SalesDataTable[[#This Row],[Order Date]])/3,0)</f>
        <v>Q3</v>
      </c>
      <c r="W1454" s="3">
        <f>MONTH(SalesDataTable[[#This Row],[Order Date]])</f>
        <v>7</v>
      </c>
      <c r="X1454" s="2" t="str">
        <f>TEXT(SalesDataTable[[#This Row],[Order Date]],"mmm")</f>
        <v>Jul</v>
      </c>
    </row>
    <row r="1455" spans="1:24" ht="15.6">
      <c r="A1455" s="6">
        <v>958</v>
      </c>
      <c r="B1455" s="7">
        <v>46226</v>
      </c>
      <c r="C1455" s="8">
        <f>YEAR(SalesDataTable[[#This Row],[Order Date]])</f>
        <v>2026</v>
      </c>
      <c r="D1455" s="9" t="str">
        <f>"Q" &amp;ROUNDUP(MONTH(SalesDataTable[[#This Row],[Order Date]]),0)</f>
        <v>Q7</v>
      </c>
      <c r="E1455" s="9">
        <f>MONTH(SalesDataTable[[#This Row],[Order Date]])</f>
        <v>7</v>
      </c>
      <c r="F1455" s="8" t="str">
        <f>TEXT(SalesDataTable[[#This Row],[Order Date]],"mmm")</f>
        <v>Jul</v>
      </c>
      <c r="G1455" s="8" t="s">
        <v>20</v>
      </c>
      <c r="H1455" s="8" t="s">
        <v>33</v>
      </c>
      <c r="I1455" s="8" t="s">
        <v>28</v>
      </c>
      <c r="J1455" s="8" t="s">
        <v>13</v>
      </c>
      <c r="K1455" s="8" t="s">
        <v>4</v>
      </c>
      <c r="L1455" s="8" t="s">
        <v>30</v>
      </c>
      <c r="M1455" s="3">
        <v>6</v>
      </c>
      <c r="N1455" s="10">
        <v>102.96</v>
      </c>
      <c r="O1455" s="11">
        <v>0.05</v>
      </c>
      <c r="P1455" s="10">
        <v>51.74</v>
      </c>
      <c r="Q1455" s="10">
        <f t="shared" si="88"/>
        <v>586.87199999999996</v>
      </c>
      <c r="R1455" s="10">
        <f t="shared" si="89"/>
        <v>310.44</v>
      </c>
      <c r="S1455" s="10">
        <f t="shared" si="90"/>
        <v>276.43199999999996</v>
      </c>
      <c r="T1455" s="2">
        <f t="shared" si="91"/>
        <v>0.47102604997341835</v>
      </c>
      <c r="U1455" s="3">
        <f>YEAR(SalesDataTable[[#This Row],[Order Date]])</f>
        <v>2026</v>
      </c>
      <c r="V1455" s="2" t="str">
        <f>"Q"&amp;ROUNDUP(MONTH(SalesDataTable[[#This Row],[Order Date]])/3,0)</f>
        <v>Q3</v>
      </c>
      <c r="W1455" s="3">
        <f>MONTH(SalesDataTable[[#This Row],[Order Date]])</f>
        <v>7</v>
      </c>
      <c r="X1455" s="2" t="str">
        <f>TEXT(SalesDataTable[[#This Row],[Order Date]],"mmm")</f>
        <v>Jul</v>
      </c>
    </row>
    <row r="1456" spans="1:24" ht="15.6">
      <c r="A1456" s="6">
        <v>1270</v>
      </c>
      <c r="B1456" s="7">
        <v>46226</v>
      </c>
      <c r="C1456" s="8">
        <f>YEAR(SalesDataTable[[#This Row],[Order Date]])</f>
        <v>2026</v>
      </c>
      <c r="D1456" s="9" t="str">
        <f>"Q" &amp;ROUNDUP(MONTH(SalesDataTable[[#This Row],[Order Date]]),0)</f>
        <v>Q7</v>
      </c>
      <c r="E1456" s="9">
        <f>MONTH(SalesDataTable[[#This Row],[Order Date]])</f>
        <v>7</v>
      </c>
      <c r="F1456" s="8" t="str">
        <f>TEXT(SalesDataTable[[#This Row],[Order Date]],"mmm")</f>
        <v>Jul</v>
      </c>
      <c r="G1456" s="8" t="s">
        <v>6</v>
      </c>
      <c r="H1456" s="8" t="s">
        <v>43</v>
      </c>
      <c r="I1456" s="8" t="s">
        <v>28</v>
      </c>
      <c r="J1456" s="8" t="s">
        <v>3</v>
      </c>
      <c r="K1456" s="8" t="s">
        <v>9</v>
      </c>
      <c r="L1456" s="8" t="s">
        <v>10</v>
      </c>
      <c r="M1456" s="3">
        <v>1</v>
      </c>
      <c r="N1456" s="10">
        <v>94.04</v>
      </c>
      <c r="O1456" s="11">
        <v>0</v>
      </c>
      <c r="P1456" s="10">
        <v>44.88</v>
      </c>
      <c r="Q1456" s="10">
        <f t="shared" si="88"/>
        <v>94.04</v>
      </c>
      <c r="R1456" s="10">
        <f t="shared" si="89"/>
        <v>44.88</v>
      </c>
      <c r="S1456" s="10">
        <f t="shared" si="90"/>
        <v>49.160000000000004</v>
      </c>
      <c r="T1456" s="2">
        <f t="shared" si="91"/>
        <v>0.52275627392598889</v>
      </c>
      <c r="U1456" s="3">
        <f>YEAR(SalesDataTable[[#This Row],[Order Date]])</f>
        <v>2026</v>
      </c>
      <c r="V1456" s="2" t="str">
        <f>"Q"&amp;ROUNDUP(MONTH(SalesDataTable[[#This Row],[Order Date]])/3,0)</f>
        <v>Q3</v>
      </c>
      <c r="W1456" s="3">
        <f>MONTH(SalesDataTable[[#This Row],[Order Date]])</f>
        <v>7</v>
      </c>
      <c r="X1456" s="2" t="str">
        <f>TEXT(SalesDataTable[[#This Row],[Order Date]],"mmm")</f>
        <v>Jul</v>
      </c>
    </row>
    <row r="1457" spans="1:24" ht="15.6">
      <c r="A1457" s="6">
        <v>1513</v>
      </c>
      <c r="B1457" s="7">
        <v>46226</v>
      </c>
      <c r="C1457" s="8">
        <f>YEAR(SalesDataTable[[#This Row],[Order Date]])</f>
        <v>2026</v>
      </c>
      <c r="D1457" s="9" t="str">
        <f>"Q" &amp;ROUNDUP(MONTH(SalesDataTable[[#This Row],[Order Date]]),0)</f>
        <v>Q7</v>
      </c>
      <c r="E1457" s="9">
        <f>MONTH(SalesDataTable[[#This Row],[Order Date]])</f>
        <v>7</v>
      </c>
      <c r="F1457" s="8" t="str">
        <f>TEXT(SalesDataTable[[#This Row],[Order Date]],"mmm")</f>
        <v>Jul</v>
      </c>
      <c r="G1457" s="8" t="s">
        <v>20</v>
      </c>
      <c r="H1457" s="8" t="s">
        <v>33</v>
      </c>
      <c r="I1457" s="8" t="s">
        <v>2</v>
      </c>
      <c r="J1457" s="8" t="s">
        <v>13</v>
      </c>
      <c r="K1457" s="8" t="s">
        <v>9</v>
      </c>
      <c r="L1457" s="8" t="s">
        <v>46</v>
      </c>
      <c r="M1457" s="3">
        <v>2</v>
      </c>
      <c r="N1457" s="10">
        <v>70.790000000000006</v>
      </c>
      <c r="O1457" s="11">
        <v>0</v>
      </c>
      <c r="P1457" s="10">
        <v>32.44</v>
      </c>
      <c r="Q1457" s="10">
        <f t="shared" si="88"/>
        <v>141.58000000000001</v>
      </c>
      <c r="R1457" s="10">
        <f t="shared" si="89"/>
        <v>64.88</v>
      </c>
      <c r="S1457" s="10">
        <f t="shared" si="90"/>
        <v>76.700000000000017</v>
      </c>
      <c r="T1457" s="2">
        <f t="shared" si="91"/>
        <v>0.541743184065546</v>
      </c>
      <c r="U1457" s="3">
        <f>YEAR(SalesDataTable[[#This Row],[Order Date]])</f>
        <v>2026</v>
      </c>
      <c r="V1457" s="2" t="str">
        <f>"Q"&amp;ROUNDUP(MONTH(SalesDataTable[[#This Row],[Order Date]])/3,0)</f>
        <v>Q3</v>
      </c>
      <c r="W1457" s="3">
        <f>MONTH(SalesDataTable[[#This Row],[Order Date]])</f>
        <v>7</v>
      </c>
      <c r="X1457" s="2" t="str">
        <f>TEXT(SalesDataTable[[#This Row],[Order Date]],"mmm")</f>
        <v>Jul</v>
      </c>
    </row>
    <row r="1458" spans="1:24" ht="15.6">
      <c r="A1458" s="6">
        <v>2009</v>
      </c>
      <c r="B1458" s="7">
        <v>46226</v>
      </c>
      <c r="C1458" s="8">
        <f>YEAR(SalesDataTable[[#This Row],[Order Date]])</f>
        <v>2026</v>
      </c>
      <c r="D1458" s="9" t="str">
        <f>"Q" &amp;ROUNDUP(MONTH(SalesDataTable[[#This Row],[Order Date]]),0)</f>
        <v>Q7</v>
      </c>
      <c r="E1458" s="9">
        <f>MONTH(SalesDataTable[[#This Row],[Order Date]])</f>
        <v>7</v>
      </c>
      <c r="F1458" s="8" t="str">
        <f>TEXT(SalesDataTable[[#This Row],[Order Date]],"mmm")</f>
        <v>Jul</v>
      </c>
      <c r="G1458" s="8" t="s">
        <v>11</v>
      </c>
      <c r="H1458" s="8" t="s">
        <v>39</v>
      </c>
      <c r="I1458" s="8" t="s">
        <v>2</v>
      </c>
      <c r="J1458" s="8" t="s">
        <v>13</v>
      </c>
      <c r="K1458" s="8" t="s">
        <v>14</v>
      </c>
      <c r="L1458" s="8" t="s">
        <v>32</v>
      </c>
      <c r="M1458" s="3">
        <v>2</v>
      </c>
      <c r="N1458" s="10">
        <v>46.41</v>
      </c>
      <c r="O1458" s="11">
        <v>0</v>
      </c>
      <c r="P1458" s="10">
        <v>18.600000000000001</v>
      </c>
      <c r="Q1458" s="10">
        <f t="shared" si="88"/>
        <v>92.82</v>
      </c>
      <c r="R1458" s="10">
        <f t="shared" si="89"/>
        <v>37.200000000000003</v>
      </c>
      <c r="S1458" s="10">
        <f t="shared" si="90"/>
        <v>55.61999999999999</v>
      </c>
      <c r="T1458" s="2">
        <f t="shared" si="91"/>
        <v>0.59922430510665803</v>
      </c>
      <c r="U1458" s="3">
        <f>YEAR(SalesDataTable[[#This Row],[Order Date]])</f>
        <v>2026</v>
      </c>
      <c r="V1458" s="2" t="str">
        <f>"Q"&amp;ROUNDUP(MONTH(SalesDataTable[[#This Row],[Order Date]])/3,0)</f>
        <v>Q3</v>
      </c>
      <c r="W1458" s="3">
        <f>MONTH(SalesDataTable[[#This Row],[Order Date]])</f>
        <v>7</v>
      </c>
      <c r="X1458" s="2" t="str">
        <f>TEXT(SalesDataTable[[#This Row],[Order Date]],"mmm")</f>
        <v>Jul</v>
      </c>
    </row>
    <row r="1459" spans="1:24" ht="15.6">
      <c r="A1459" s="6">
        <v>2838</v>
      </c>
      <c r="B1459" s="7">
        <v>46226</v>
      </c>
      <c r="C1459" s="8">
        <f>YEAR(SalesDataTable[[#This Row],[Order Date]])</f>
        <v>2026</v>
      </c>
      <c r="D1459" s="9" t="str">
        <f>"Q" &amp;ROUNDUP(MONTH(SalesDataTable[[#This Row],[Order Date]]),0)</f>
        <v>Q7</v>
      </c>
      <c r="E1459" s="9">
        <f>MONTH(SalesDataTable[[#This Row],[Order Date]])</f>
        <v>7</v>
      </c>
      <c r="F1459" s="8" t="str">
        <f>TEXT(SalesDataTable[[#This Row],[Order Date]],"mmm")</f>
        <v>Jul</v>
      </c>
      <c r="G1459" s="8" t="s">
        <v>20</v>
      </c>
      <c r="H1459" s="8" t="s">
        <v>47</v>
      </c>
      <c r="I1459" s="8" t="s">
        <v>28</v>
      </c>
      <c r="J1459" s="8" t="s">
        <v>13</v>
      </c>
      <c r="K1459" s="8" t="s">
        <v>9</v>
      </c>
      <c r="L1459" s="8" t="s">
        <v>46</v>
      </c>
      <c r="M1459" s="3">
        <v>1</v>
      </c>
      <c r="N1459" s="10">
        <v>69.75</v>
      </c>
      <c r="O1459" s="11">
        <v>0</v>
      </c>
      <c r="P1459" s="10">
        <v>33.299999999999997</v>
      </c>
      <c r="Q1459" s="10">
        <f t="shared" si="88"/>
        <v>69.75</v>
      </c>
      <c r="R1459" s="10">
        <f t="shared" si="89"/>
        <v>33.299999999999997</v>
      </c>
      <c r="S1459" s="10">
        <f t="shared" si="90"/>
        <v>36.450000000000003</v>
      </c>
      <c r="T1459" s="2">
        <f t="shared" si="91"/>
        <v>0.52258064516129032</v>
      </c>
      <c r="U1459" s="3">
        <f>YEAR(SalesDataTable[[#This Row],[Order Date]])</f>
        <v>2026</v>
      </c>
      <c r="V1459" s="2" t="str">
        <f>"Q"&amp;ROUNDUP(MONTH(SalesDataTable[[#This Row],[Order Date]])/3,0)</f>
        <v>Q3</v>
      </c>
      <c r="W1459" s="3">
        <f>MONTH(SalesDataTable[[#This Row],[Order Date]])</f>
        <v>7</v>
      </c>
      <c r="X1459" s="2" t="str">
        <f>TEXT(SalesDataTable[[#This Row],[Order Date]],"mmm")</f>
        <v>Jul</v>
      </c>
    </row>
    <row r="1460" spans="1:24" ht="15.6">
      <c r="A1460" s="6">
        <v>3730</v>
      </c>
      <c r="B1460" s="7">
        <v>46226</v>
      </c>
      <c r="C1460" s="8">
        <f>YEAR(SalesDataTable[[#This Row],[Order Date]])</f>
        <v>2026</v>
      </c>
      <c r="D1460" s="9" t="str">
        <f>"Q" &amp;ROUNDUP(MONTH(SalesDataTable[[#This Row],[Order Date]]),0)</f>
        <v>Q7</v>
      </c>
      <c r="E1460" s="9">
        <f>MONTH(SalesDataTable[[#This Row],[Order Date]])</f>
        <v>7</v>
      </c>
      <c r="F1460" s="8" t="str">
        <f>TEXT(SalesDataTable[[#This Row],[Order Date]],"mmm")</f>
        <v>Jul</v>
      </c>
      <c r="G1460" s="8" t="s">
        <v>0</v>
      </c>
      <c r="H1460" s="8" t="s">
        <v>50</v>
      </c>
      <c r="I1460" s="8" t="s">
        <v>19</v>
      </c>
      <c r="J1460" s="8" t="s">
        <v>16</v>
      </c>
      <c r="K1460" s="8" t="s">
        <v>4</v>
      </c>
      <c r="L1460" s="8" t="s">
        <v>26</v>
      </c>
      <c r="M1460" s="3">
        <v>3</v>
      </c>
      <c r="N1460" s="10">
        <v>40.81</v>
      </c>
      <c r="O1460" s="11">
        <v>0</v>
      </c>
      <c r="P1460" s="10">
        <v>16.86</v>
      </c>
      <c r="Q1460" s="10">
        <f t="shared" si="88"/>
        <v>122.43</v>
      </c>
      <c r="R1460" s="10">
        <f t="shared" si="89"/>
        <v>50.58</v>
      </c>
      <c r="S1460" s="10">
        <f t="shared" si="90"/>
        <v>71.850000000000009</v>
      </c>
      <c r="T1460" s="2">
        <f t="shared" si="91"/>
        <v>0.58686596422445481</v>
      </c>
      <c r="U1460" s="3">
        <f>YEAR(SalesDataTable[[#This Row],[Order Date]])</f>
        <v>2026</v>
      </c>
      <c r="V1460" s="2" t="str">
        <f>"Q"&amp;ROUNDUP(MONTH(SalesDataTable[[#This Row],[Order Date]])/3,0)</f>
        <v>Q3</v>
      </c>
      <c r="W1460" s="3">
        <f>MONTH(SalesDataTable[[#This Row],[Order Date]])</f>
        <v>7</v>
      </c>
      <c r="X1460" s="2" t="str">
        <f>TEXT(SalesDataTable[[#This Row],[Order Date]],"mmm")</f>
        <v>Jul</v>
      </c>
    </row>
    <row r="1461" spans="1:24" ht="15.6">
      <c r="A1461" s="6">
        <v>4287</v>
      </c>
      <c r="B1461" s="7">
        <v>46226</v>
      </c>
      <c r="C1461" s="8">
        <f>YEAR(SalesDataTable[[#This Row],[Order Date]])</f>
        <v>2026</v>
      </c>
      <c r="D1461" s="9" t="str">
        <f>"Q" &amp;ROUNDUP(MONTH(SalesDataTable[[#This Row],[Order Date]]),0)</f>
        <v>Q7</v>
      </c>
      <c r="E1461" s="9">
        <f>MONTH(SalesDataTable[[#This Row],[Order Date]])</f>
        <v>7</v>
      </c>
      <c r="F1461" s="8" t="str">
        <f>TEXT(SalesDataTable[[#This Row],[Order Date]],"mmm")</f>
        <v>Jul</v>
      </c>
      <c r="G1461" s="8" t="s">
        <v>20</v>
      </c>
      <c r="H1461" s="8" t="s">
        <v>33</v>
      </c>
      <c r="I1461" s="8" t="s">
        <v>28</v>
      </c>
      <c r="J1461" s="8" t="s">
        <v>3</v>
      </c>
      <c r="K1461" s="8" t="s">
        <v>9</v>
      </c>
      <c r="L1461" s="8" t="s">
        <v>37</v>
      </c>
      <c r="M1461" s="3">
        <v>5</v>
      </c>
      <c r="N1461" s="10">
        <v>156.69</v>
      </c>
      <c r="O1461" s="11">
        <v>0</v>
      </c>
      <c r="P1461" s="10">
        <v>80.489999999999995</v>
      </c>
      <c r="Q1461" s="10">
        <f t="shared" si="88"/>
        <v>783.45</v>
      </c>
      <c r="R1461" s="10">
        <f t="shared" si="89"/>
        <v>402.45</v>
      </c>
      <c r="S1461" s="10">
        <f t="shared" si="90"/>
        <v>381.00000000000006</v>
      </c>
      <c r="T1461" s="2">
        <f t="shared" si="91"/>
        <v>0.48631054949262881</v>
      </c>
      <c r="U1461" s="3">
        <f>YEAR(SalesDataTable[[#This Row],[Order Date]])</f>
        <v>2026</v>
      </c>
      <c r="V1461" s="2" t="str">
        <f>"Q"&amp;ROUNDUP(MONTH(SalesDataTable[[#This Row],[Order Date]])/3,0)</f>
        <v>Q3</v>
      </c>
      <c r="W1461" s="3">
        <f>MONTH(SalesDataTable[[#This Row],[Order Date]])</f>
        <v>7</v>
      </c>
      <c r="X1461" s="2" t="str">
        <f>TEXT(SalesDataTable[[#This Row],[Order Date]],"mmm")</f>
        <v>Jul</v>
      </c>
    </row>
    <row r="1462" spans="1:24" ht="15.6">
      <c r="A1462" s="6">
        <v>4297</v>
      </c>
      <c r="B1462" s="7">
        <v>46226</v>
      </c>
      <c r="C1462" s="8">
        <f>YEAR(SalesDataTable[[#This Row],[Order Date]])</f>
        <v>2026</v>
      </c>
      <c r="D1462" s="9" t="str">
        <f>"Q" &amp;ROUNDUP(MONTH(SalesDataTable[[#This Row],[Order Date]]),0)</f>
        <v>Q7</v>
      </c>
      <c r="E1462" s="9">
        <f>MONTH(SalesDataTable[[#This Row],[Order Date]])</f>
        <v>7</v>
      </c>
      <c r="F1462" s="8" t="str">
        <f>TEXT(SalesDataTable[[#This Row],[Order Date]],"mmm")</f>
        <v>Jul</v>
      </c>
      <c r="G1462" s="8" t="s">
        <v>6</v>
      </c>
      <c r="H1462" s="8" t="s">
        <v>27</v>
      </c>
      <c r="I1462" s="8" t="s">
        <v>28</v>
      </c>
      <c r="J1462" s="8" t="s">
        <v>3</v>
      </c>
      <c r="K1462" s="8" t="s">
        <v>14</v>
      </c>
      <c r="L1462" s="8" t="s">
        <v>48</v>
      </c>
      <c r="M1462" s="3">
        <v>1</v>
      </c>
      <c r="N1462" s="10">
        <v>168.59</v>
      </c>
      <c r="O1462" s="11">
        <v>0.1</v>
      </c>
      <c r="P1462" s="10">
        <v>88.8</v>
      </c>
      <c r="Q1462" s="10">
        <f t="shared" si="88"/>
        <v>151.73099999999999</v>
      </c>
      <c r="R1462" s="10">
        <f t="shared" si="89"/>
        <v>88.8</v>
      </c>
      <c r="S1462" s="10">
        <f t="shared" si="90"/>
        <v>62.930999999999997</v>
      </c>
      <c r="T1462" s="2">
        <f t="shared" si="91"/>
        <v>0.41475374181940405</v>
      </c>
      <c r="U1462" s="3">
        <f>YEAR(SalesDataTable[[#This Row],[Order Date]])</f>
        <v>2026</v>
      </c>
      <c r="V1462" s="2" t="str">
        <f>"Q"&amp;ROUNDUP(MONTH(SalesDataTable[[#This Row],[Order Date]])/3,0)</f>
        <v>Q3</v>
      </c>
      <c r="W1462" s="3">
        <f>MONTH(SalesDataTable[[#This Row],[Order Date]])</f>
        <v>7</v>
      </c>
      <c r="X1462" s="2" t="str">
        <f>TEXT(SalesDataTable[[#This Row],[Order Date]],"mmm")</f>
        <v>Jul</v>
      </c>
    </row>
    <row r="1463" spans="1:24" ht="15.6">
      <c r="A1463" s="6">
        <v>5118</v>
      </c>
      <c r="B1463" s="7">
        <v>46226</v>
      </c>
      <c r="C1463" s="8">
        <f>YEAR(SalesDataTable[[#This Row],[Order Date]])</f>
        <v>2026</v>
      </c>
      <c r="D1463" s="9" t="str">
        <f>"Q" &amp;ROUNDUP(MONTH(SalesDataTable[[#This Row],[Order Date]]),0)</f>
        <v>Q7</v>
      </c>
      <c r="E1463" s="9">
        <f>MONTH(SalesDataTable[[#This Row],[Order Date]])</f>
        <v>7</v>
      </c>
      <c r="F1463" s="8" t="str">
        <f>TEXT(SalesDataTable[[#This Row],[Order Date]],"mmm")</f>
        <v>Jul</v>
      </c>
      <c r="G1463" s="8" t="s">
        <v>6</v>
      </c>
      <c r="H1463" s="8" t="s">
        <v>43</v>
      </c>
      <c r="I1463" s="8" t="s">
        <v>2</v>
      </c>
      <c r="J1463" s="8" t="s">
        <v>16</v>
      </c>
      <c r="K1463" s="8" t="s">
        <v>14</v>
      </c>
      <c r="L1463" s="8" t="s">
        <v>15</v>
      </c>
      <c r="M1463" s="3">
        <v>5</v>
      </c>
      <c r="N1463" s="10">
        <v>36.880000000000003</v>
      </c>
      <c r="O1463" s="11">
        <v>0.1</v>
      </c>
      <c r="P1463" s="10">
        <v>13.76</v>
      </c>
      <c r="Q1463" s="10">
        <f t="shared" si="88"/>
        <v>165.96</v>
      </c>
      <c r="R1463" s="10">
        <f t="shared" si="89"/>
        <v>68.8</v>
      </c>
      <c r="S1463" s="10">
        <f t="shared" si="90"/>
        <v>97.160000000000011</v>
      </c>
      <c r="T1463" s="2">
        <f t="shared" si="91"/>
        <v>0.58544227524704751</v>
      </c>
      <c r="U1463" s="3">
        <f>YEAR(SalesDataTable[[#This Row],[Order Date]])</f>
        <v>2026</v>
      </c>
      <c r="V1463" s="2" t="str">
        <f>"Q"&amp;ROUNDUP(MONTH(SalesDataTable[[#This Row],[Order Date]])/3,0)</f>
        <v>Q3</v>
      </c>
      <c r="W1463" s="3">
        <f>MONTH(SalesDataTable[[#This Row],[Order Date]])</f>
        <v>7</v>
      </c>
      <c r="X1463" s="2" t="str">
        <f>TEXT(SalesDataTable[[#This Row],[Order Date]],"mmm")</f>
        <v>Jul</v>
      </c>
    </row>
    <row r="1464" spans="1:24" ht="15.6">
      <c r="A1464" s="6">
        <v>363</v>
      </c>
      <c r="B1464" s="7">
        <v>46227</v>
      </c>
      <c r="C1464" s="8">
        <f>YEAR(SalesDataTable[[#This Row],[Order Date]])</f>
        <v>2026</v>
      </c>
      <c r="D1464" s="9" t="str">
        <f>"Q" &amp;ROUNDUP(MONTH(SalesDataTable[[#This Row],[Order Date]]),0)</f>
        <v>Q7</v>
      </c>
      <c r="E1464" s="9">
        <f>MONTH(SalesDataTable[[#This Row],[Order Date]])</f>
        <v>7</v>
      </c>
      <c r="F1464" s="8" t="str">
        <f>TEXT(SalesDataTable[[#This Row],[Order Date]],"mmm")</f>
        <v>Jul</v>
      </c>
      <c r="G1464" s="8" t="s">
        <v>0</v>
      </c>
      <c r="H1464" s="8" t="s">
        <v>1</v>
      </c>
      <c r="I1464" s="8" t="s">
        <v>8</v>
      </c>
      <c r="J1464" s="8" t="s">
        <v>16</v>
      </c>
      <c r="K1464" s="8" t="s">
        <v>14</v>
      </c>
      <c r="L1464" s="8" t="s">
        <v>44</v>
      </c>
      <c r="M1464" s="3">
        <v>8</v>
      </c>
      <c r="N1464" s="10">
        <v>136.13</v>
      </c>
      <c r="O1464" s="11">
        <v>0.1</v>
      </c>
      <c r="P1464" s="10">
        <v>66.55</v>
      </c>
      <c r="Q1464" s="10">
        <f t="shared" si="88"/>
        <v>980.13599999999997</v>
      </c>
      <c r="R1464" s="10">
        <f t="shared" si="89"/>
        <v>532.4</v>
      </c>
      <c r="S1464" s="10">
        <f t="shared" si="90"/>
        <v>447.73599999999999</v>
      </c>
      <c r="T1464" s="2">
        <f t="shared" si="91"/>
        <v>0.45681007533648393</v>
      </c>
      <c r="U1464" s="3">
        <f>YEAR(SalesDataTable[[#This Row],[Order Date]])</f>
        <v>2026</v>
      </c>
      <c r="V1464" s="2" t="str">
        <f>"Q"&amp;ROUNDUP(MONTH(SalesDataTable[[#This Row],[Order Date]])/3,0)</f>
        <v>Q3</v>
      </c>
      <c r="W1464" s="3">
        <f>MONTH(SalesDataTable[[#This Row],[Order Date]])</f>
        <v>7</v>
      </c>
      <c r="X1464" s="2" t="str">
        <f>TEXT(SalesDataTable[[#This Row],[Order Date]],"mmm")</f>
        <v>Jul</v>
      </c>
    </row>
    <row r="1465" spans="1:24" ht="15.6">
      <c r="A1465" s="6">
        <v>4243</v>
      </c>
      <c r="B1465" s="7">
        <v>46227</v>
      </c>
      <c r="C1465" s="8">
        <f>YEAR(SalesDataTable[[#This Row],[Order Date]])</f>
        <v>2026</v>
      </c>
      <c r="D1465" s="9" t="str">
        <f>"Q" &amp;ROUNDUP(MONTH(SalesDataTable[[#This Row],[Order Date]]),0)</f>
        <v>Q7</v>
      </c>
      <c r="E1465" s="9">
        <f>MONTH(SalesDataTable[[#This Row],[Order Date]])</f>
        <v>7</v>
      </c>
      <c r="F1465" s="8" t="str">
        <f>TEXT(SalesDataTable[[#This Row],[Order Date]],"mmm")</f>
        <v>Jul</v>
      </c>
      <c r="G1465" s="8" t="s">
        <v>6</v>
      </c>
      <c r="H1465" s="8" t="s">
        <v>49</v>
      </c>
      <c r="I1465" s="8" t="s">
        <v>28</v>
      </c>
      <c r="J1465" s="8" t="s">
        <v>3</v>
      </c>
      <c r="K1465" s="8" t="s">
        <v>4</v>
      </c>
      <c r="L1465" s="8" t="s">
        <v>26</v>
      </c>
      <c r="M1465" s="3">
        <v>2</v>
      </c>
      <c r="N1465" s="10">
        <v>40.479999999999997</v>
      </c>
      <c r="O1465" s="11">
        <v>0.05</v>
      </c>
      <c r="P1465" s="10">
        <v>16.93</v>
      </c>
      <c r="Q1465" s="10">
        <f t="shared" si="88"/>
        <v>76.911999999999992</v>
      </c>
      <c r="R1465" s="10">
        <f t="shared" si="89"/>
        <v>33.86</v>
      </c>
      <c r="S1465" s="10">
        <f t="shared" si="90"/>
        <v>43.051999999999992</v>
      </c>
      <c r="T1465" s="2">
        <f t="shared" si="91"/>
        <v>0.5597566049511129</v>
      </c>
      <c r="U1465" s="3">
        <f>YEAR(SalesDataTable[[#This Row],[Order Date]])</f>
        <v>2026</v>
      </c>
      <c r="V1465" s="2" t="str">
        <f>"Q"&amp;ROUNDUP(MONTH(SalesDataTable[[#This Row],[Order Date]])/3,0)</f>
        <v>Q3</v>
      </c>
      <c r="W1465" s="3">
        <f>MONTH(SalesDataTable[[#This Row],[Order Date]])</f>
        <v>7</v>
      </c>
      <c r="X1465" s="2" t="str">
        <f>TEXT(SalesDataTable[[#This Row],[Order Date]],"mmm")</f>
        <v>Jul</v>
      </c>
    </row>
    <row r="1466" spans="1:24" ht="15.6">
      <c r="A1466" s="6">
        <v>4348</v>
      </c>
      <c r="B1466" s="7">
        <v>46227</v>
      </c>
      <c r="C1466" s="8">
        <f>YEAR(SalesDataTable[[#This Row],[Order Date]])</f>
        <v>2026</v>
      </c>
      <c r="D1466" s="9" t="str">
        <f>"Q" &amp;ROUNDUP(MONTH(SalesDataTable[[#This Row],[Order Date]]),0)</f>
        <v>Q7</v>
      </c>
      <c r="E1466" s="9">
        <f>MONTH(SalesDataTable[[#This Row],[Order Date]])</f>
        <v>7</v>
      </c>
      <c r="F1466" s="8" t="str">
        <f>TEXT(SalesDataTable[[#This Row],[Order Date]],"mmm")</f>
        <v>Jul</v>
      </c>
      <c r="G1466" s="8" t="s">
        <v>0</v>
      </c>
      <c r="H1466" s="8" t="s">
        <v>1</v>
      </c>
      <c r="I1466" s="8" t="s">
        <v>2</v>
      </c>
      <c r="J1466" s="8" t="s">
        <v>13</v>
      </c>
      <c r="K1466" s="8" t="s">
        <v>4</v>
      </c>
      <c r="L1466" s="8" t="s">
        <v>22</v>
      </c>
      <c r="M1466" s="3">
        <v>4</v>
      </c>
      <c r="N1466" s="10">
        <v>50.09</v>
      </c>
      <c r="O1466" s="11">
        <v>0</v>
      </c>
      <c r="P1466" s="10">
        <v>22.11</v>
      </c>
      <c r="Q1466" s="10">
        <f t="shared" si="88"/>
        <v>200.36</v>
      </c>
      <c r="R1466" s="10">
        <f t="shared" si="89"/>
        <v>88.44</v>
      </c>
      <c r="S1466" s="10">
        <f t="shared" si="90"/>
        <v>111.92000000000002</v>
      </c>
      <c r="T1466" s="2">
        <f t="shared" si="91"/>
        <v>0.55859452984627678</v>
      </c>
      <c r="U1466" s="3">
        <f>YEAR(SalesDataTable[[#This Row],[Order Date]])</f>
        <v>2026</v>
      </c>
      <c r="V1466" s="2" t="str">
        <f>"Q"&amp;ROUNDUP(MONTH(SalesDataTable[[#This Row],[Order Date]])/3,0)</f>
        <v>Q3</v>
      </c>
      <c r="W1466" s="3">
        <f>MONTH(SalesDataTable[[#This Row],[Order Date]])</f>
        <v>7</v>
      </c>
      <c r="X1466" s="2" t="str">
        <f>TEXT(SalesDataTable[[#This Row],[Order Date]],"mmm")</f>
        <v>Jul</v>
      </c>
    </row>
    <row r="1467" spans="1:24" ht="15.6">
      <c r="A1467" s="6">
        <v>4405</v>
      </c>
      <c r="B1467" s="7">
        <v>46227</v>
      </c>
      <c r="C1467" s="8">
        <f>YEAR(SalesDataTable[[#This Row],[Order Date]])</f>
        <v>2026</v>
      </c>
      <c r="D1467" s="9" t="str">
        <f>"Q" &amp;ROUNDUP(MONTH(SalesDataTable[[#This Row],[Order Date]]),0)</f>
        <v>Q7</v>
      </c>
      <c r="E1467" s="9">
        <f>MONTH(SalesDataTable[[#This Row],[Order Date]])</f>
        <v>7</v>
      </c>
      <c r="F1467" s="8" t="str">
        <f>TEXT(SalesDataTable[[#This Row],[Order Date]],"mmm")</f>
        <v>Jul</v>
      </c>
      <c r="G1467" s="8" t="s">
        <v>20</v>
      </c>
      <c r="H1467" s="8" t="s">
        <v>33</v>
      </c>
      <c r="I1467" s="8" t="s">
        <v>2</v>
      </c>
      <c r="J1467" s="8" t="s">
        <v>3</v>
      </c>
      <c r="K1467" s="8" t="s">
        <v>9</v>
      </c>
      <c r="L1467" s="8" t="s">
        <v>37</v>
      </c>
      <c r="M1467" s="3">
        <v>1</v>
      </c>
      <c r="N1467" s="10">
        <v>156.54</v>
      </c>
      <c r="O1467" s="11">
        <v>0.1</v>
      </c>
      <c r="P1467" s="10">
        <v>77.38</v>
      </c>
      <c r="Q1467" s="10">
        <f t="shared" si="88"/>
        <v>140.886</v>
      </c>
      <c r="R1467" s="10">
        <f t="shared" si="89"/>
        <v>77.38</v>
      </c>
      <c r="S1467" s="10">
        <f t="shared" si="90"/>
        <v>63.506</v>
      </c>
      <c r="T1467" s="2">
        <f t="shared" si="91"/>
        <v>0.4507616086765186</v>
      </c>
      <c r="U1467" s="3">
        <f>YEAR(SalesDataTable[[#This Row],[Order Date]])</f>
        <v>2026</v>
      </c>
      <c r="V1467" s="2" t="str">
        <f>"Q"&amp;ROUNDUP(MONTH(SalesDataTable[[#This Row],[Order Date]])/3,0)</f>
        <v>Q3</v>
      </c>
      <c r="W1467" s="3">
        <f>MONTH(SalesDataTable[[#This Row],[Order Date]])</f>
        <v>7</v>
      </c>
      <c r="X1467" s="2" t="str">
        <f>TEXT(SalesDataTable[[#This Row],[Order Date]],"mmm")</f>
        <v>Jul</v>
      </c>
    </row>
    <row r="1468" spans="1:24" ht="15.6">
      <c r="A1468" s="6">
        <v>4857</v>
      </c>
      <c r="B1468" s="7">
        <v>46227</v>
      </c>
      <c r="C1468" s="8">
        <f>YEAR(SalesDataTable[[#This Row],[Order Date]])</f>
        <v>2026</v>
      </c>
      <c r="D1468" s="9" t="str">
        <f>"Q" &amp;ROUNDUP(MONTH(SalesDataTable[[#This Row],[Order Date]]),0)</f>
        <v>Q7</v>
      </c>
      <c r="E1468" s="9">
        <f>MONTH(SalesDataTable[[#This Row],[Order Date]])</f>
        <v>7</v>
      </c>
      <c r="F1468" s="8" t="str">
        <f>TEXT(SalesDataTable[[#This Row],[Order Date]],"mmm")</f>
        <v>Jul</v>
      </c>
      <c r="G1468" s="8" t="s">
        <v>6</v>
      </c>
      <c r="H1468" s="8" t="s">
        <v>27</v>
      </c>
      <c r="I1468" s="8" t="s">
        <v>19</v>
      </c>
      <c r="J1468" s="8" t="s">
        <v>3</v>
      </c>
      <c r="K1468" s="8" t="s">
        <v>9</v>
      </c>
      <c r="L1468" s="8" t="s">
        <v>37</v>
      </c>
      <c r="M1468" s="3">
        <v>1</v>
      </c>
      <c r="N1468" s="10">
        <v>152.1</v>
      </c>
      <c r="O1468" s="11">
        <v>0.1</v>
      </c>
      <c r="P1468" s="10">
        <v>80.459999999999994</v>
      </c>
      <c r="Q1468" s="10">
        <f t="shared" si="88"/>
        <v>136.88999999999999</v>
      </c>
      <c r="R1468" s="10">
        <f t="shared" si="89"/>
        <v>80.459999999999994</v>
      </c>
      <c r="S1468" s="10">
        <f t="shared" si="90"/>
        <v>56.429999999999993</v>
      </c>
      <c r="T1468" s="2">
        <f t="shared" si="91"/>
        <v>0.41222879684418146</v>
      </c>
      <c r="U1468" s="3">
        <f>YEAR(SalesDataTable[[#This Row],[Order Date]])</f>
        <v>2026</v>
      </c>
      <c r="V1468" s="2" t="str">
        <f>"Q"&amp;ROUNDUP(MONTH(SalesDataTable[[#This Row],[Order Date]])/3,0)</f>
        <v>Q3</v>
      </c>
      <c r="W1468" s="3">
        <f>MONTH(SalesDataTable[[#This Row],[Order Date]])</f>
        <v>7</v>
      </c>
      <c r="X1468" s="2" t="str">
        <f>TEXT(SalesDataTable[[#This Row],[Order Date]],"mmm")</f>
        <v>Jul</v>
      </c>
    </row>
    <row r="1469" spans="1:24" ht="15.6">
      <c r="A1469" s="6">
        <v>87</v>
      </c>
      <c r="B1469" s="7">
        <v>46228</v>
      </c>
      <c r="C1469" s="8">
        <f>YEAR(SalesDataTable[[#This Row],[Order Date]])</f>
        <v>2026</v>
      </c>
      <c r="D1469" s="9" t="str">
        <f>"Q" &amp;ROUNDUP(MONTH(SalesDataTable[[#This Row],[Order Date]]),0)</f>
        <v>Q7</v>
      </c>
      <c r="E1469" s="9">
        <f>MONTH(SalesDataTable[[#This Row],[Order Date]])</f>
        <v>7</v>
      </c>
      <c r="F1469" s="8" t="str">
        <f>TEXT(SalesDataTable[[#This Row],[Order Date]],"mmm")</f>
        <v>Jul</v>
      </c>
      <c r="G1469" s="8" t="s">
        <v>6</v>
      </c>
      <c r="H1469" s="8" t="s">
        <v>41</v>
      </c>
      <c r="I1469" s="8" t="s">
        <v>2</v>
      </c>
      <c r="J1469" s="8" t="s">
        <v>3</v>
      </c>
      <c r="K1469" s="8" t="s">
        <v>9</v>
      </c>
      <c r="L1469" s="8" t="s">
        <v>37</v>
      </c>
      <c r="M1469" s="3">
        <v>1</v>
      </c>
      <c r="N1469" s="10">
        <v>155.35</v>
      </c>
      <c r="O1469" s="11">
        <v>0</v>
      </c>
      <c r="P1469" s="10">
        <v>80.47</v>
      </c>
      <c r="Q1469" s="10">
        <f t="shared" si="88"/>
        <v>155.35</v>
      </c>
      <c r="R1469" s="10">
        <f t="shared" si="89"/>
        <v>80.47</v>
      </c>
      <c r="S1469" s="10">
        <f t="shared" si="90"/>
        <v>74.88</v>
      </c>
      <c r="T1469" s="2">
        <f t="shared" si="91"/>
        <v>0.48200836820083681</v>
      </c>
      <c r="U1469" s="3">
        <f>YEAR(SalesDataTable[[#This Row],[Order Date]])</f>
        <v>2026</v>
      </c>
      <c r="V1469" s="2" t="str">
        <f>"Q"&amp;ROUNDUP(MONTH(SalesDataTable[[#This Row],[Order Date]])/3,0)</f>
        <v>Q3</v>
      </c>
      <c r="W1469" s="3">
        <f>MONTH(SalesDataTable[[#This Row],[Order Date]])</f>
        <v>7</v>
      </c>
      <c r="X1469" s="2" t="str">
        <f>TEXT(SalesDataTable[[#This Row],[Order Date]],"mmm")</f>
        <v>Jul</v>
      </c>
    </row>
    <row r="1470" spans="1:24" ht="15.6">
      <c r="A1470" s="6">
        <v>315</v>
      </c>
      <c r="B1470" s="7">
        <v>46228</v>
      </c>
      <c r="C1470" s="8">
        <f>YEAR(SalesDataTable[[#This Row],[Order Date]])</f>
        <v>2026</v>
      </c>
      <c r="D1470" s="9" t="str">
        <f>"Q" &amp;ROUNDUP(MONTH(SalesDataTable[[#This Row],[Order Date]]),0)</f>
        <v>Q7</v>
      </c>
      <c r="E1470" s="9">
        <f>MONTH(SalesDataTable[[#This Row],[Order Date]])</f>
        <v>7</v>
      </c>
      <c r="F1470" s="8" t="str">
        <f>TEXT(SalesDataTable[[#This Row],[Order Date]],"mmm")</f>
        <v>Jul</v>
      </c>
      <c r="G1470" s="8" t="s">
        <v>11</v>
      </c>
      <c r="H1470" s="8" t="s">
        <v>18</v>
      </c>
      <c r="I1470" s="8" t="s">
        <v>28</v>
      </c>
      <c r="J1470" s="8" t="s">
        <v>13</v>
      </c>
      <c r="K1470" s="8" t="s">
        <v>4</v>
      </c>
      <c r="L1470" s="8" t="s">
        <v>5</v>
      </c>
      <c r="M1470" s="3">
        <v>1</v>
      </c>
      <c r="N1470" s="10">
        <v>81.13</v>
      </c>
      <c r="O1470" s="11">
        <v>0.05</v>
      </c>
      <c r="P1470" s="10">
        <v>42.41</v>
      </c>
      <c r="Q1470" s="10">
        <f t="shared" si="88"/>
        <v>77.073499999999996</v>
      </c>
      <c r="R1470" s="10">
        <f t="shared" si="89"/>
        <v>42.41</v>
      </c>
      <c r="S1470" s="10">
        <f t="shared" si="90"/>
        <v>34.663499999999999</v>
      </c>
      <c r="T1470" s="2">
        <f t="shared" si="91"/>
        <v>0.44974602165465433</v>
      </c>
      <c r="U1470" s="3">
        <f>YEAR(SalesDataTable[[#This Row],[Order Date]])</f>
        <v>2026</v>
      </c>
      <c r="V1470" s="2" t="str">
        <f>"Q"&amp;ROUNDUP(MONTH(SalesDataTable[[#This Row],[Order Date]])/3,0)</f>
        <v>Q3</v>
      </c>
      <c r="W1470" s="3">
        <f>MONTH(SalesDataTable[[#This Row],[Order Date]])</f>
        <v>7</v>
      </c>
      <c r="X1470" s="2" t="str">
        <f>TEXT(SalesDataTable[[#This Row],[Order Date]],"mmm")</f>
        <v>Jul</v>
      </c>
    </row>
    <row r="1471" spans="1:24" ht="15.6">
      <c r="A1471" s="6">
        <v>970</v>
      </c>
      <c r="B1471" s="7">
        <v>46228</v>
      </c>
      <c r="C1471" s="8">
        <f>YEAR(SalesDataTable[[#This Row],[Order Date]])</f>
        <v>2026</v>
      </c>
      <c r="D1471" s="9" t="str">
        <f>"Q" &amp;ROUNDUP(MONTH(SalesDataTable[[#This Row],[Order Date]]),0)</f>
        <v>Q7</v>
      </c>
      <c r="E1471" s="9">
        <f>MONTH(SalesDataTable[[#This Row],[Order Date]])</f>
        <v>7</v>
      </c>
      <c r="F1471" s="8" t="str">
        <f>TEXT(SalesDataTable[[#This Row],[Order Date]],"mmm")</f>
        <v>Jul</v>
      </c>
      <c r="G1471" s="8" t="s">
        <v>6</v>
      </c>
      <c r="H1471" s="8" t="s">
        <v>41</v>
      </c>
      <c r="I1471" s="8" t="s">
        <v>2</v>
      </c>
      <c r="J1471" s="8" t="s">
        <v>13</v>
      </c>
      <c r="K1471" s="8" t="s">
        <v>9</v>
      </c>
      <c r="L1471" s="8" t="s">
        <v>17</v>
      </c>
      <c r="M1471" s="3">
        <v>1</v>
      </c>
      <c r="N1471" s="10">
        <v>145.87</v>
      </c>
      <c r="O1471" s="11">
        <v>0</v>
      </c>
      <c r="P1471" s="10">
        <v>81.430000000000007</v>
      </c>
      <c r="Q1471" s="10">
        <f t="shared" si="88"/>
        <v>145.87</v>
      </c>
      <c r="R1471" s="10">
        <f t="shared" si="89"/>
        <v>81.430000000000007</v>
      </c>
      <c r="S1471" s="10">
        <f t="shared" si="90"/>
        <v>64.44</v>
      </c>
      <c r="T1471" s="2">
        <f t="shared" si="91"/>
        <v>0.44176321382052508</v>
      </c>
      <c r="U1471" s="3">
        <f>YEAR(SalesDataTable[[#This Row],[Order Date]])</f>
        <v>2026</v>
      </c>
      <c r="V1471" s="2" t="str">
        <f>"Q"&amp;ROUNDUP(MONTH(SalesDataTable[[#This Row],[Order Date]])/3,0)</f>
        <v>Q3</v>
      </c>
      <c r="W1471" s="3">
        <f>MONTH(SalesDataTable[[#This Row],[Order Date]])</f>
        <v>7</v>
      </c>
      <c r="X1471" s="2" t="str">
        <f>TEXT(SalesDataTable[[#This Row],[Order Date]],"mmm")</f>
        <v>Jul</v>
      </c>
    </row>
    <row r="1472" spans="1:24" ht="15.6">
      <c r="A1472" s="6">
        <v>1891</v>
      </c>
      <c r="B1472" s="7">
        <v>46228</v>
      </c>
      <c r="C1472" s="8">
        <f>YEAR(SalesDataTable[[#This Row],[Order Date]])</f>
        <v>2026</v>
      </c>
      <c r="D1472" s="9" t="str">
        <f>"Q" &amp;ROUNDUP(MONTH(SalesDataTable[[#This Row],[Order Date]]),0)</f>
        <v>Q7</v>
      </c>
      <c r="E1472" s="9">
        <f>MONTH(SalesDataTable[[#This Row],[Order Date]])</f>
        <v>7</v>
      </c>
      <c r="F1472" s="8" t="str">
        <f>TEXT(SalesDataTable[[#This Row],[Order Date]],"mmm")</f>
        <v>Jul</v>
      </c>
      <c r="G1472" s="8" t="s">
        <v>6</v>
      </c>
      <c r="H1472" s="8" t="s">
        <v>43</v>
      </c>
      <c r="I1472" s="8" t="s">
        <v>2</v>
      </c>
      <c r="J1472" s="8" t="s">
        <v>13</v>
      </c>
      <c r="K1472" s="8" t="s">
        <v>9</v>
      </c>
      <c r="L1472" s="8" t="s">
        <v>37</v>
      </c>
      <c r="M1472" s="3">
        <v>6</v>
      </c>
      <c r="N1472" s="10">
        <v>151.88999999999999</v>
      </c>
      <c r="O1472" s="11">
        <v>0.15</v>
      </c>
      <c r="P1472" s="10">
        <v>76.83</v>
      </c>
      <c r="Q1472" s="10">
        <f t="shared" si="88"/>
        <v>774.6389999999999</v>
      </c>
      <c r="R1472" s="10">
        <f t="shared" si="89"/>
        <v>460.98</v>
      </c>
      <c r="S1472" s="10">
        <f t="shared" si="90"/>
        <v>313.65899999999988</v>
      </c>
      <c r="T1472" s="2">
        <f t="shared" si="91"/>
        <v>0.40490989996630677</v>
      </c>
      <c r="U1472" s="3">
        <f>YEAR(SalesDataTable[[#This Row],[Order Date]])</f>
        <v>2026</v>
      </c>
      <c r="V1472" s="2" t="str">
        <f>"Q"&amp;ROUNDUP(MONTH(SalesDataTable[[#This Row],[Order Date]])/3,0)</f>
        <v>Q3</v>
      </c>
      <c r="W1472" s="3">
        <f>MONTH(SalesDataTable[[#This Row],[Order Date]])</f>
        <v>7</v>
      </c>
      <c r="X1472" s="2" t="str">
        <f>TEXT(SalesDataTable[[#This Row],[Order Date]],"mmm")</f>
        <v>Jul</v>
      </c>
    </row>
    <row r="1473" spans="1:24" ht="15.6">
      <c r="A1473" s="6">
        <v>2148</v>
      </c>
      <c r="B1473" s="7">
        <v>46228</v>
      </c>
      <c r="C1473" s="8">
        <f>YEAR(SalesDataTable[[#This Row],[Order Date]])</f>
        <v>2026</v>
      </c>
      <c r="D1473" s="9" t="str">
        <f>"Q" &amp;ROUNDUP(MONTH(SalesDataTable[[#This Row],[Order Date]]),0)</f>
        <v>Q7</v>
      </c>
      <c r="E1473" s="9">
        <f>MONTH(SalesDataTable[[#This Row],[Order Date]])</f>
        <v>7</v>
      </c>
      <c r="F1473" s="8" t="str">
        <f>TEXT(SalesDataTable[[#This Row],[Order Date]],"mmm")</f>
        <v>Jul</v>
      </c>
      <c r="G1473" s="8" t="s">
        <v>11</v>
      </c>
      <c r="H1473" s="8" t="s">
        <v>39</v>
      </c>
      <c r="I1473" s="8" t="s">
        <v>2</v>
      </c>
      <c r="J1473" s="8" t="s">
        <v>13</v>
      </c>
      <c r="K1473" s="8" t="s">
        <v>34</v>
      </c>
      <c r="L1473" s="8" t="s">
        <v>35</v>
      </c>
      <c r="M1473" s="3">
        <v>2</v>
      </c>
      <c r="N1473" s="10">
        <v>41.14</v>
      </c>
      <c r="O1473" s="11">
        <v>0.1</v>
      </c>
      <c r="P1473" s="10">
        <v>14.84</v>
      </c>
      <c r="Q1473" s="10">
        <f t="shared" si="88"/>
        <v>74.052000000000007</v>
      </c>
      <c r="R1473" s="10">
        <f t="shared" si="89"/>
        <v>29.68</v>
      </c>
      <c r="S1473" s="10">
        <f t="shared" si="90"/>
        <v>44.372000000000007</v>
      </c>
      <c r="T1473" s="2">
        <f t="shared" si="91"/>
        <v>0.59920056176740677</v>
      </c>
      <c r="U1473" s="3">
        <f>YEAR(SalesDataTable[[#This Row],[Order Date]])</f>
        <v>2026</v>
      </c>
      <c r="V1473" s="2" t="str">
        <f>"Q"&amp;ROUNDUP(MONTH(SalesDataTable[[#This Row],[Order Date]])/3,0)</f>
        <v>Q3</v>
      </c>
      <c r="W1473" s="3">
        <f>MONTH(SalesDataTable[[#This Row],[Order Date]])</f>
        <v>7</v>
      </c>
      <c r="X1473" s="2" t="str">
        <f>TEXT(SalesDataTable[[#This Row],[Order Date]],"mmm")</f>
        <v>Jul</v>
      </c>
    </row>
    <row r="1474" spans="1:24" ht="15.6">
      <c r="A1474" s="6">
        <v>2467</v>
      </c>
      <c r="B1474" s="7">
        <v>46228</v>
      </c>
      <c r="C1474" s="8">
        <f>YEAR(SalesDataTable[[#This Row],[Order Date]])</f>
        <v>2026</v>
      </c>
      <c r="D1474" s="9" t="str">
        <f>"Q" &amp;ROUNDUP(MONTH(SalesDataTable[[#This Row],[Order Date]]),0)</f>
        <v>Q7</v>
      </c>
      <c r="E1474" s="9">
        <f>MONTH(SalesDataTable[[#This Row],[Order Date]])</f>
        <v>7</v>
      </c>
      <c r="F1474" s="8" t="str">
        <f>TEXT(SalesDataTable[[#This Row],[Order Date]],"mmm")</f>
        <v>Jul</v>
      </c>
      <c r="G1474" s="8" t="s">
        <v>20</v>
      </c>
      <c r="H1474" s="8" t="s">
        <v>21</v>
      </c>
      <c r="I1474" s="8" t="s">
        <v>19</v>
      </c>
      <c r="J1474" s="8" t="s">
        <v>3</v>
      </c>
      <c r="K1474" s="8" t="s">
        <v>4</v>
      </c>
      <c r="L1474" s="8" t="s">
        <v>22</v>
      </c>
      <c r="M1474" s="3">
        <v>1</v>
      </c>
      <c r="N1474" s="10">
        <v>49.5</v>
      </c>
      <c r="O1474" s="11">
        <v>0</v>
      </c>
      <c r="P1474" s="10">
        <v>21.83</v>
      </c>
      <c r="Q1474" s="10">
        <f t="shared" ref="Q1474:Q1537" si="92">M1474*N1474*(1-O1474)</f>
        <v>49.5</v>
      </c>
      <c r="R1474" s="10">
        <f t="shared" ref="R1474:R1537" si="93">M1474*P1474</f>
        <v>21.83</v>
      </c>
      <c r="S1474" s="10">
        <f t="shared" ref="S1474:S1537" si="94">Q1474-R1474</f>
        <v>27.67</v>
      </c>
      <c r="T1474" s="2">
        <f t="shared" ref="T1474:T1537" si="95">IFERROR(S1474/Q1474,0)</f>
        <v>0.55898989898989904</v>
      </c>
      <c r="U1474" s="3">
        <f>YEAR(SalesDataTable[[#This Row],[Order Date]])</f>
        <v>2026</v>
      </c>
      <c r="V1474" s="2" t="str">
        <f>"Q"&amp;ROUNDUP(MONTH(SalesDataTable[[#This Row],[Order Date]])/3,0)</f>
        <v>Q3</v>
      </c>
      <c r="W1474" s="3">
        <f>MONTH(SalesDataTable[[#This Row],[Order Date]])</f>
        <v>7</v>
      </c>
      <c r="X1474" s="2" t="str">
        <f>TEXT(SalesDataTable[[#This Row],[Order Date]],"mmm")</f>
        <v>Jul</v>
      </c>
    </row>
    <row r="1475" spans="1:24" ht="15.6">
      <c r="A1475" s="6">
        <v>3710</v>
      </c>
      <c r="B1475" s="7">
        <v>46228</v>
      </c>
      <c r="C1475" s="8">
        <f>YEAR(SalesDataTable[[#This Row],[Order Date]])</f>
        <v>2026</v>
      </c>
      <c r="D1475" s="9" t="str">
        <f>"Q" &amp;ROUNDUP(MONTH(SalesDataTable[[#This Row],[Order Date]]),0)</f>
        <v>Q7</v>
      </c>
      <c r="E1475" s="9">
        <f>MONTH(SalesDataTable[[#This Row],[Order Date]])</f>
        <v>7</v>
      </c>
      <c r="F1475" s="8" t="str">
        <f>TEXT(SalesDataTable[[#This Row],[Order Date]],"mmm")</f>
        <v>Jul</v>
      </c>
      <c r="G1475" s="8" t="s">
        <v>20</v>
      </c>
      <c r="H1475" s="8" t="s">
        <v>31</v>
      </c>
      <c r="I1475" s="8" t="s">
        <v>2</v>
      </c>
      <c r="J1475" s="8" t="s">
        <v>13</v>
      </c>
      <c r="K1475" s="8" t="s">
        <v>14</v>
      </c>
      <c r="L1475" s="8" t="s">
        <v>32</v>
      </c>
      <c r="M1475" s="3">
        <v>2</v>
      </c>
      <c r="N1475" s="10">
        <v>46.48</v>
      </c>
      <c r="O1475" s="11">
        <v>0.05</v>
      </c>
      <c r="P1475" s="10">
        <v>18.760000000000002</v>
      </c>
      <c r="Q1475" s="10">
        <f t="shared" si="92"/>
        <v>88.311999999999983</v>
      </c>
      <c r="R1475" s="10">
        <f t="shared" si="93"/>
        <v>37.520000000000003</v>
      </c>
      <c r="S1475" s="10">
        <f t="shared" si="94"/>
        <v>50.79199999999998</v>
      </c>
      <c r="T1475" s="2">
        <f t="shared" si="95"/>
        <v>0.57514267596702584</v>
      </c>
      <c r="U1475" s="3">
        <f>YEAR(SalesDataTable[[#This Row],[Order Date]])</f>
        <v>2026</v>
      </c>
      <c r="V1475" s="2" t="str">
        <f>"Q"&amp;ROUNDUP(MONTH(SalesDataTable[[#This Row],[Order Date]])/3,0)</f>
        <v>Q3</v>
      </c>
      <c r="W1475" s="3">
        <f>MONTH(SalesDataTable[[#This Row],[Order Date]])</f>
        <v>7</v>
      </c>
      <c r="X1475" s="2" t="str">
        <f>TEXT(SalesDataTable[[#This Row],[Order Date]],"mmm")</f>
        <v>Jul</v>
      </c>
    </row>
    <row r="1476" spans="1:24" ht="15.6">
      <c r="A1476" s="6">
        <v>3714</v>
      </c>
      <c r="B1476" s="7">
        <v>46228</v>
      </c>
      <c r="C1476" s="8">
        <f>YEAR(SalesDataTable[[#This Row],[Order Date]])</f>
        <v>2026</v>
      </c>
      <c r="D1476" s="9" t="str">
        <f>"Q" &amp;ROUNDUP(MONTH(SalesDataTable[[#This Row],[Order Date]]),0)</f>
        <v>Q7</v>
      </c>
      <c r="E1476" s="9">
        <f>MONTH(SalesDataTable[[#This Row],[Order Date]])</f>
        <v>7</v>
      </c>
      <c r="F1476" s="8" t="str">
        <f>TEXT(SalesDataTable[[#This Row],[Order Date]],"mmm")</f>
        <v>Jul</v>
      </c>
      <c r="G1476" s="8" t="s">
        <v>11</v>
      </c>
      <c r="H1476" s="8" t="s">
        <v>12</v>
      </c>
      <c r="I1476" s="8" t="s">
        <v>28</v>
      </c>
      <c r="J1476" s="8" t="s">
        <v>3</v>
      </c>
      <c r="K1476" s="8" t="s">
        <v>14</v>
      </c>
      <c r="L1476" s="8" t="s">
        <v>15</v>
      </c>
      <c r="M1476" s="3">
        <v>1</v>
      </c>
      <c r="N1476" s="10">
        <v>36.909999999999997</v>
      </c>
      <c r="O1476" s="11">
        <v>0</v>
      </c>
      <c r="P1476" s="10">
        <v>13.56</v>
      </c>
      <c r="Q1476" s="10">
        <f t="shared" si="92"/>
        <v>36.909999999999997</v>
      </c>
      <c r="R1476" s="10">
        <f t="shared" si="93"/>
        <v>13.56</v>
      </c>
      <c r="S1476" s="10">
        <f t="shared" si="94"/>
        <v>23.349999999999994</v>
      </c>
      <c r="T1476" s="2">
        <f t="shared" si="95"/>
        <v>0.63261988620969922</v>
      </c>
      <c r="U1476" s="3">
        <f>YEAR(SalesDataTable[[#This Row],[Order Date]])</f>
        <v>2026</v>
      </c>
      <c r="V1476" s="2" t="str">
        <f>"Q"&amp;ROUNDUP(MONTH(SalesDataTable[[#This Row],[Order Date]])/3,0)</f>
        <v>Q3</v>
      </c>
      <c r="W1476" s="3">
        <f>MONTH(SalesDataTable[[#This Row],[Order Date]])</f>
        <v>7</v>
      </c>
      <c r="X1476" s="2" t="str">
        <f>TEXT(SalesDataTable[[#This Row],[Order Date]],"mmm")</f>
        <v>Jul</v>
      </c>
    </row>
    <row r="1477" spans="1:24" ht="15.6">
      <c r="A1477" s="6">
        <v>3893</v>
      </c>
      <c r="B1477" s="7">
        <v>46228</v>
      </c>
      <c r="C1477" s="8">
        <f>YEAR(SalesDataTable[[#This Row],[Order Date]])</f>
        <v>2026</v>
      </c>
      <c r="D1477" s="9" t="str">
        <f>"Q" &amp;ROUNDUP(MONTH(SalesDataTable[[#This Row],[Order Date]]),0)</f>
        <v>Q7</v>
      </c>
      <c r="E1477" s="9">
        <f>MONTH(SalesDataTable[[#This Row],[Order Date]])</f>
        <v>7</v>
      </c>
      <c r="F1477" s="8" t="str">
        <f>TEXT(SalesDataTable[[#This Row],[Order Date]],"mmm")</f>
        <v>Jul</v>
      </c>
      <c r="G1477" s="8" t="s">
        <v>0</v>
      </c>
      <c r="H1477" s="8" t="s">
        <v>1</v>
      </c>
      <c r="I1477" s="8" t="s">
        <v>2</v>
      </c>
      <c r="J1477" s="8" t="s">
        <v>3</v>
      </c>
      <c r="K1477" s="8" t="s">
        <v>14</v>
      </c>
      <c r="L1477" s="8" t="s">
        <v>15</v>
      </c>
      <c r="M1477" s="3">
        <v>1</v>
      </c>
      <c r="N1477" s="10">
        <v>35.6</v>
      </c>
      <c r="O1477" s="11">
        <v>0</v>
      </c>
      <c r="P1477" s="10">
        <v>13.91</v>
      </c>
      <c r="Q1477" s="10">
        <f t="shared" si="92"/>
        <v>35.6</v>
      </c>
      <c r="R1477" s="10">
        <f t="shared" si="93"/>
        <v>13.91</v>
      </c>
      <c r="S1477" s="10">
        <f t="shared" si="94"/>
        <v>21.69</v>
      </c>
      <c r="T1477" s="2">
        <f t="shared" si="95"/>
        <v>0.60926966292134832</v>
      </c>
      <c r="U1477" s="3">
        <f>YEAR(SalesDataTable[[#This Row],[Order Date]])</f>
        <v>2026</v>
      </c>
      <c r="V1477" s="2" t="str">
        <f>"Q"&amp;ROUNDUP(MONTH(SalesDataTable[[#This Row],[Order Date]])/3,0)</f>
        <v>Q3</v>
      </c>
      <c r="W1477" s="3">
        <f>MONTH(SalesDataTable[[#This Row],[Order Date]])</f>
        <v>7</v>
      </c>
      <c r="X1477" s="2" t="str">
        <f>TEXT(SalesDataTable[[#This Row],[Order Date]],"mmm")</f>
        <v>Jul</v>
      </c>
    </row>
    <row r="1478" spans="1:24" ht="15.6">
      <c r="A1478" s="6">
        <v>4136</v>
      </c>
      <c r="B1478" s="7">
        <v>46228</v>
      </c>
      <c r="C1478" s="8">
        <f>YEAR(SalesDataTable[[#This Row],[Order Date]])</f>
        <v>2026</v>
      </c>
      <c r="D1478" s="9" t="str">
        <f>"Q" &amp;ROUNDUP(MONTH(SalesDataTable[[#This Row],[Order Date]]),0)</f>
        <v>Q7</v>
      </c>
      <c r="E1478" s="9">
        <f>MONTH(SalesDataTable[[#This Row],[Order Date]])</f>
        <v>7</v>
      </c>
      <c r="F1478" s="8" t="str">
        <f>TEXT(SalesDataTable[[#This Row],[Order Date]],"mmm")</f>
        <v>Jul</v>
      </c>
      <c r="G1478" s="8" t="s">
        <v>6</v>
      </c>
      <c r="H1478" s="8" t="s">
        <v>41</v>
      </c>
      <c r="I1478" s="8" t="s">
        <v>19</v>
      </c>
      <c r="J1478" s="8" t="s">
        <v>13</v>
      </c>
      <c r="K1478" s="8" t="s">
        <v>4</v>
      </c>
      <c r="L1478" s="8" t="s">
        <v>5</v>
      </c>
      <c r="M1478" s="3">
        <v>2</v>
      </c>
      <c r="N1478" s="10">
        <v>80.25</v>
      </c>
      <c r="O1478" s="11">
        <v>0.05</v>
      </c>
      <c r="P1478" s="10">
        <v>42.39</v>
      </c>
      <c r="Q1478" s="10">
        <f t="shared" si="92"/>
        <v>152.47499999999999</v>
      </c>
      <c r="R1478" s="10">
        <f t="shared" si="93"/>
        <v>84.78</v>
      </c>
      <c r="S1478" s="10">
        <f t="shared" si="94"/>
        <v>67.694999999999993</v>
      </c>
      <c r="T1478" s="2">
        <f t="shared" si="95"/>
        <v>0.44397442203639936</v>
      </c>
      <c r="U1478" s="3">
        <f>YEAR(SalesDataTable[[#This Row],[Order Date]])</f>
        <v>2026</v>
      </c>
      <c r="V1478" s="2" t="str">
        <f>"Q"&amp;ROUNDUP(MONTH(SalesDataTable[[#This Row],[Order Date]])/3,0)</f>
        <v>Q3</v>
      </c>
      <c r="W1478" s="3">
        <f>MONTH(SalesDataTable[[#This Row],[Order Date]])</f>
        <v>7</v>
      </c>
      <c r="X1478" s="2" t="str">
        <f>TEXT(SalesDataTable[[#This Row],[Order Date]],"mmm")</f>
        <v>Jul</v>
      </c>
    </row>
    <row r="1479" spans="1:24" ht="15.6">
      <c r="A1479" s="6">
        <v>4212</v>
      </c>
      <c r="B1479" s="7">
        <v>46228</v>
      </c>
      <c r="C1479" s="8">
        <f>YEAR(SalesDataTable[[#This Row],[Order Date]])</f>
        <v>2026</v>
      </c>
      <c r="D1479" s="9" t="str">
        <f>"Q" &amp;ROUNDUP(MONTH(SalesDataTable[[#This Row],[Order Date]]),0)</f>
        <v>Q7</v>
      </c>
      <c r="E1479" s="9">
        <f>MONTH(SalesDataTable[[#This Row],[Order Date]])</f>
        <v>7</v>
      </c>
      <c r="F1479" s="8" t="str">
        <f>TEXT(SalesDataTable[[#This Row],[Order Date]],"mmm")</f>
        <v>Jul</v>
      </c>
      <c r="G1479" s="8" t="s">
        <v>0</v>
      </c>
      <c r="H1479" s="8" t="s">
        <v>1</v>
      </c>
      <c r="I1479" s="8" t="s">
        <v>28</v>
      </c>
      <c r="J1479" s="8" t="s">
        <v>3</v>
      </c>
      <c r="K1479" s="8" t="s">
        <v>14</v>
      </c>
      <c r="L1479" s="8" t="s">
        <v>32</v>
      </c>
      <c r="M1479" s="3">
        <v>2</v>
      </c>
      <c r="N1479" s="10">
        <v>47.52</v>
      </c>
      <c r="O1479" s="11">
        <v>0.1</v>
      </c>
      <c r="P1479" s="10">
        <v>17.86</v>
      </c>
      <c r="Q1479" s="10">
        <f t="shared" si="92"/>
        <v>85.536000000000001</v>
      </c>
      <c r="R1479" s="10">
        <f t="shared" si="93"/>
        <v>35.72</v>
      </c>
      <c r="S1479" s="10">
        <f t="shared" si="94"/>
        <v>49.816000000000003</v>
      </c>
      <c r="T1479" s="2">
        <f t="shared" si="95"/>
        <v>0.58239805462027683</v>
      </c>
      <c r="U1479" s="3">
        <f>YEAR(SalesDataTable[[#This Row],[Order Date]])</f>
        <v>2026</v>
      </c>
      <c r="V1479" s="2" t="str">
        <f>"Q"&amp;ROUNDUP(MONTH(SalesDataTable[[#This Row],[Order Date]])/3,0)</f>
        <v>Q3</v>
      </c>
      <c r="W1479" s="3">
        <f>MONTH(SalesDataTable[[#This Row],[Order Date]])</f>
        <v>7</v>
      </c>
      <c r="X1479" s="2" t="str">
        <f>TEXT(SalesDataTable[[#This Row],[Order Date]],"mmm")</f>
        <v>Jul</v>
      </c>
    </row>
    <row r="1480" spans="1:24" ht="15.6">
      <c r="A1480" s="6">
        <v>4332</v>
      </c>
      <c r="B1480" s="7">
        <v>46228</v>
      </c>
      <c r="C1480" s="8">
        <f>YEAR(SalesDataTable[[#This Row],[Order Date]])</f>
        <v>2026</v>
      </c>
      <c r="D1480" s="9" t="str">
        <f>"Q" &amp;ROUNDUP(MONTH(SalesDataTable[[#This Row],[Order Date]]),0)</f>
        <v>Q7</v>
      </c>
      <c r="E1480" s="9">
        <f>MONTH(SalesDataTable[[#This Row],[Order Date]])</f>
        <v>7</v>
      </c>
      <c r="F1480" s="8" t="str">
        <f>TEXT(SalesDataTable[[#This Row],[Order Date]],"mmm")</f>
        <v>Jul</v>
      </c>
      <c r="G1480" s="8" t="s">
        <v>20</v>
      </c>
      <c r="H1480" s="8" t="s">
        <v>47</v>
      </c>
      <c r="I1480" s="8" t="s">
        <v>2</v>
      </c>
      <c r="J1480" s="8" t="s">
        <v>13</v>
      </c>
      <c r="K1480" s="8" t="s">
        <v>14</v>
      </c>
      <c r="L1480" s="8" t="s">
        <v>48</v>
      </c>
      <c r="M1480" s="3">
        <v>2</v>
      </c>
      <c r="N1480" s="10">
        <v>164.58</v>
      </c>
      <c r="O1480" s="11">
        <v>0.1</v>
      </c>
      <c r="P1480" s="10">
        <v>86.55</v>
      </c>
      <c r="Q1480" s="10">
        <f t="shared" si="92"/>
        <v>296.24400000000003</v>
      </c>
      <c r="R1480" s="10">
        <f t="shared" si="93"/>
        <v>173.1</v>
      </c>
      <c r="S1480" s="10">
        <f t="shared" si="94"/>
        <v>123.14400000000003</v>
      </c>
      <c r="T1480" s="2">
        <f t="shared" si="95"/>
        <v>0.41568436829100341</v>
      </c>
      <c r="U1480" s="3">
        <f>YEAR(SalesDataTable[[#This Row],[Order Date]])</f>
        <v>2026</v>
      </c>
      <c r="V1480" s="2" t="str">
        <f>"Q"&amp;ROUNDUP(MONTH(SalesDataTable[[#This Row],[Order Date]])/3,0)</f>
        <v>Q3</v>
      </c>
      <c r="W1480" s="3">
        <f>MONTH(SalesDataTable[[#This Row],[Order Date]])</f>
        <v>7</v>
      </c>
      <c r="X1480" s="2" t="str">
        <f>TEXT(SalesDataTable[[#This Row],[Order Date]],"mmm")</f>
        <v>Jul</v>
      </c>
    </row>
    <row r="1481" spans="1:24" ht="15.6">
      <c r="A1481" s="6">
        <v>702</v>
      </c>
      <c r="B1481" s="7">
        <v>46229</v>
      </c>
      <c r="C1481" s="8">
        <f>YEAR(SalesDataTable[[#This Row],[Order Date]])</f>
        <v>2026</v>
      </c>
      <c r="D1481" s="9" t="str">
        <f>"Q" &amp;ROUNDUP(MONTH(SalesDataTable[[#This Row],[Order Date]]),0)</f>
        <v>Q7</v>
      </c>
      <c r="E1481" s="9">
        <f>MONTH(SalesDataTable[[#This Row],[Order Date]])</f>
        <v>7</v>
      </c>
      <c r="F1481" s="8" t="str">
        <f>TEXT(SalesDataTable[[#This Row],[Order Date]],"mmm")</f>
        <v>Jul</v>
      </c>
      <c r="G1481" s="8" t="s">
        <v>0</v>
      </c>
      <c r="H1481" s="8" t="s">
        <v>36</v>
      </c>
      <c r="I1481" s="8" t="s">
        <v>2</v>
      </c>
      <c r="J1481" s="8" t="s">
        <v>13</v>
      </c>
      <c r="K1481" s="8" t="s">
        <v>4</v>
      </c>
      <c r="L1481" s="8" t="s">
        <v>26</v>
      </c>
      <c r="M1481" s="3">
        <v>1</v>
      </c>
      <c r="N1481" s="10">
        <v>39.99</v>
      </c>
      <c r="O1481" s="11">
        <v>0.05</v>
      </c>
      <c r="P1481" s="10">
        <v>16.739999999999998</v>
      </c>
      <c r="Q1481" s="10">
        <f t="shared" si="92"/>
        <v>37.990499999999997</v>
      </c>
      <c r="R1481" s="10">
        <f t="shared" si="93"/>
        <v>16.739999999999998</v>
      </c>
      <c r="S1481" s="10">
        <f t="shared" si="94"/>
        <v>21.250499999999999</v>
      </c>
      <c r="T1481" s="2">
        <f t="shared" si="95"/>
        <v>0.55936352509179932</v>
      </c>
      <c r="U1481" s="3">
        <f>YEAR(SalesDataTable[[#This Row],[Order Date]])</f>
        <v>2026</v>
      </c>
      <c r="V1481" s="2" t="str">
        <f>"Q"&amp;ROUNDUP(MONTH(SalesDataTable[[#This Row],[Order Date]])/3,0)</f>
        <v>Q3</v>
      </c>
      <c r="W1481" s="3">
        <f>MONTH(SalesDataTable[[#This Row],[Order Date]])</f>
        <v>7</v>
      </c>
      <c r="X1481" s="2" t="str">
        <f>TEXT(SalesDataTable[[#This Row],[Order Date]],"mmm")</f>
        <v>Jul</v>
      </c>
    </row>
    <row r="1482" spans="1:24" ht="15.6">
      <c r="A1482" s="6">
        <v>1223</v>
      </c>
      <c r="B1482" s="7">
        <v>46229</v>
      </c>
      <c r="C1482" s="8">
        <f>YEAR(SalesDataTable[[#This Row],[Order Date]])</f>
        <v>2026</v>
      </c>
      <c r="D1482" s="9" t="str">
        <f>"Q" &amp;ROUNDUP(MONTH(SalesDataTable[[#This Row],[Order Date]]),0)</f>
        <v>Q7</v>
      </c>
      <c r="E1482" s="9">
        <f>MONTH(SalesDataTable[[#This Row],[Order Date]])</f>
        <v>7</v>
      </c>
      <c r="F1482" s="8" t="str">
        <f>TEXT(SalesDataTable[[#This Row],[Order Date]],"mmm")</f>
        <v>Jul</v>
      </c>
      <c r="G1482" s="8" t="s">
        <v>6</v>
      </c>
      <c r="H1482" s="8" t="s">
        <v>43</v>
      </c>
      <c r="I1482" s="8" t="s">
        <v>19</v>
      </c>
      <c r="J1482" s="8" t="s">
        <v>13</v>
      </c>
      <c r="K1482" s="8" t="s">
        <v>9</v>
      </c>
      <c r="L1482" s="8" t="s">
        <v>17</v>
      </c>
      <c r="M1482" s="3">
        <v>1</v>
      </c>
      <c r="N1482" s="10">
        <v>140.44</v>
      </c>
      <c r="O1482" s="11">
        <v>0</v>
      </c>
      <c r="P1482" s="10">
        <v>77.08</v>
      </c>
      <c r="Q1482" s="10">
        <f t="shared" si="92"/>
        <v>140.44</v>
      </c>
      <c r="R1482" s="10">
        <f t="shared" si="93"/>
        <v>77.08</v>
      </c>
      <c r="S1482" s="10">
        <f t="shared" si="94"/>
        <v>63.36</v>
      </c>
      <c r="T1482" s="2">
        <f t="shared" si="95"/>
        <v>0.45115351751637711</v>
      </c>
      <c r="U1482" s="3">
        <f>YEAR(SalesDataTable[[#This Row],[Order Date]])</f>
        <v>2026</v>
      </c>
      <c r="V1482" s="2" t="str">
        <f>"Q"&amp;ROUNDUP(MONTH(SalesDataTable[[#This Row],[Order Date]])/3,0)</f>
        <v>Q3</v>
      </c>
      <c r="W1482" s="3">
        <f>MONTH(SalesDataTable[[#This Row],[Order Date]])</f>
        <v>7</v>
      </c>
      <c r="X1482" s="2" t="str">
        <f>TEXT(SalesDataTable[[#This Row],[Order Date]],"mmm")</f>
        <v>Jul</v>
      </c>
    </row>
    <row r="1483" spans="1:24" ht="15.6">
      <c r="A1483" s="6">
        <v>1370</v>
      </c>
      <c r="B1483" s="7">
        <v>46229</v>
      </c>
      <c r="C1483" s="8">
        <f>YEAR(SalesDataTable[[#This Row],[Order Date]])</f>
        <v>2026</v>
      </c>
      <c r="D1483" s="9" t="str">
        <f>"Q" &amp;ROUNDUP(MONTH(SalesDataTable[[#This Row],[Order Date]]),0)</f>
        <v>Q7</v>
      </c>
      <c r="E1483" s="9">
        <f>MONTH(SalesDataTable[[#This Row],[Order Date]])</f>
        <v>7</v>
      </c>
      <c r="F1483" s="8" t="str">
        <f>TEXT(SalesDataTable[[#This Row],[Order Date]],"mmm")</f>
        <v>Jul</v>
      </c>
      <c r="G1483" s="8" t="s">
        <v>11</v>
      </c>
      <c r="H1483" s="8" t="s">
        <v>39</v>
      </c>
      <c r="I1483" s="8" t="s">
        <v>28</v>
      </c>
      <c r="J1483" s="8" t="s">
        <v>13</v>
      </c>
      <c r="K1483" s="8" t="s">
        <v>34</v>
      </c>
      <c r="L1483" s="8" t="s">
        <v>38</v>
      </c>
      <c r="M1483" s="3">
        <v>2</v>
      </c>
      <c r="N1483" s="10">
        <v>123.73</v>
      </c>
      <c r="O1483" s="11">
        <v>0.05</v>
      </c>
      <c r="P1483" s="10">
        <v>68.22</v>
      </c>
      <c r="Q1483" s="10">
        <f t="shared" si="92"/>
        <v>235.08699999999999</v>
      </c>
      <c r="R1483" s="10">
        <f t="shared" si="93"/>
        <v>136.44</v>
      </c>
      <c r="S1483" s="10">
        <f t="shared" si="94"/>
        <v>98.646999999999991</v>
      </c>
      <c r="T1483" s="2">
        <f t="shared" si="95"/>
        <v>0.41961911973014243</v>
      </c>
      <c r="U1483" s="3">
        <f>YEAR(SalesDataTable[[#This Row],[Order Date]])</f>
        <v>2026</v>
      </c>
      <c r="V1483" s="2" t="str">
        <f>"Q"&amp;ROUNDUP(MONTH(SalesDataTable[[#This Row],[Order Date]])/3,0)</f>
        <v>Q3</v>
      </c>
      <c r="W1483" s="3">
        <f>MONTH(SalesDataTable[[#This Row],[Order Date]])</f>
        <v>7</v>
      </c>
      <c r="X1483" s="2" t="str">
        <f>TEXT(SalesDataTable[[#This Row],[Order Date]],"mmm")</f>
        <v>Jul</v>
      </c>
    </row>
    <row r="1484" spans="1:24" ht="15.6">
      <c r="A1484" s="6">
        <v>3476</v>
      </c>
      <c r="B1484" s="7">
        <v>46229</v>
      </c>
      <c r="C1484" s="8">
        <f>YEAR(SalesDataTable[[#This Row],[Order Date]])</f>
        <v>2026</v>
      </c>
      <c r="D1484" s="9" t="str">
        <f>"Q" &amp;ROUNDUP(MONTH(SalesDataTable[[#This Row],[Order Date]]),0)</f>
        <v>Q7</v>
      </c>
      <c r="E1484" s="9">
        <f>MONTH(SalesDataTable[[#This Row],[Order Date]])</f>
        <v>7</v>
      </c>
      <c r="F1484" s="8" t="str">
        <f>TEXT(SalesDataTable[[#This Row],[Order Date]],"mmm")</f>
        <v>Jul</v>
      </c>
      <c r="G1484" s="8" t="s">
        <v>20</v>
      </c>
      <c r="H1484" s="8" t="s">
        <v>47</v>
      </c>
      <c r="I1484" s="8" t="s">
        <v>8</v>
      </c>
      <c r="J1484" s="8" t="s">
        <v>13</v>
      </c>
      <c r="K1484" s="8" t="s">
        <v>14</v>
      </c>
      <c r="L1484" s="8" t="s">
        <v>44</v>
      </c>
      <c r="M1484" s="3">
        <v>3</v>
      </c>
      <c r="N1484" s="10">
        <v>132.68</v>
      </c>
      <c r="O1484" s="11">
        <v>0.15</v>
      </c>
      <c r="P1484" s="10">
        <v>67.38</v>
      </c>
      <c r="Q1484" s="10">
        <f t="shared" si="92"/>
        <v>338.334</v>
      </c>
      <c r="R1484" s="10">
        <f t="shared" si="93"/>
        <v>202.14</v>
      </c>
      <c r="S1484" s="10">
        <f t="shared" si="94"/>
        <v>136.19400000000002</v>
      </c>
      <c r="T1484" s="2">
        <f t="shared" si="95"/>
        <v>0.40254304917625783</v>
      </c>
      <c r="U1484" s="3">
        <f>YEAR(SalesDataTable[[#This Row],[Order Date]])</f>
        <v>2026</v>
      </c>
      <c r="V1484" s="2" t="str">
        <f>"Q"&amp;ROUNDUP(MONTH(SalesDataTable[[#This Row],[Order Date]])/3,0)</f>
        <v>Q3</v>
      </c>
      <c r="W1484" s="3">
        <f>MONTH(SalesDataTable[[#This Row],[Order Date]])</f>
        <v>7</v>
      </c>
      <c r="X1484" s="2" t="str">
        <f>TEXT(SalesDataTable[[#This Row],[Order Date]],"mmm")</f>
        <v>Jul</v>
      </c>
    </row>
    <row r="1485" spans="1:24" ht="15.6">
      <c r="A1485" s="6">
        <v>4066</v>
      </c>
      <c r="B1485" s="7">
        <v>46229</v>
      </c>
      <c r="C1485" s="8">
        <f>YEAR(SalesDataTable[[#This Row],[Order Date]])</f>
        <v>2026</v>
      </c>
      <c r="D1485" s="9" t="str">
        <f>"Q" &amp;ROUNDUP(MONTH(SalesDataTable[[#This Row],[Order Date]]),0)</f>
        <v>Q7</v>
      </c>
      <c r="E1485" s="9">
        <f>MONTH(SalesDataTable[[#This Row],[Order Date]])</f>
        <v>7</v>
      </c>
      <c r="F1485" s="8" t="str">
        <f>TEXT(SalesDataTable[[#This Row],[Order Date]],"mmm")</f>
        <v>Jul</v>
      </c>
      <c r="G1485" s="8" t="s">
        <v>20</v>
      </c>
      <c r="H1485" s="8" t="s">
        <v>31</v>
      </c>
      <c r="I1485" s="8" t="s">
        <v>19</v>
      </c>
      <c r="J1485" s="8" t="s">
        <v>13</v>
      </c>
      <c r="K1485" s="8" t="s">
        <v>34</v>
      </c>
      <c r="L1485" s="8" t="s">
        <v>42</v>
      </c>
      <c r="M1485" s="3">
        <v>1</v>
      </c>
      <c r="N1485" s="10">
        <v>35.479999999999997</v>
      </c>
      <c r="O1485" s="11">
        <v>0.05</v>
      </c>
      <c r="P1485" s="10">
        <v>14.15</v>
      </c>
      <c r="Q1485" s="10">
        <f t="shared" si="92"/>
        <v>33.705999999999996</v>
      </c>
      <c r="R1485" s="10">
        <f t="shared" si="93"/>
        <v>14.15</v>
      </c>
      <c r="S1485" s="10">
        <f t="shared" si="94"/>
        <v>19.555999999999997</v>
      </c>
      <c r="T1485" s="2">
        <f t="shared" si="95"/>
        <v>0.58019343737020113</v>
      </c>
      <c r="U1485" s="3">
        <f>YEAR(SalesDataTable[[#This Row],[Order Date]])</f>
        <v>2026</v>
      </c>
      <c r="V1485" s="2" t="str">
        <f>"Q"&amp;ROUNDUP(MONTH(SalesDataTable[[#This Row],[Order Date]])/3,0)</f>
        <v>Q3</v>
      </c>
      <c r="W1485" s="3">
        <f>MONTH(SalesDataTable[[#This Row],[Order Date]])</f>
        <v>7</v>
      </c>
      <c r="X1485" s="2" t="str">
        <f>TEXT(SalesDataTable[[#This Row],[Order Date]],"mmm")</f>
        <v>Jul</v>
      </c>
    </row>
    <row r="1486" spans="1:24" ht="15.6">
      <c r="A1486" s="6">
        <v>4153</v>
      </c>
      <c r="B1486" s="7">
        <v>46229</v>
      </c>
      <c r="C1486" s="8">
        <f>YEAR(SalesDataTable[[#This Row],[Order Date]])</f>
        <v>2026</v>
      </c>
      <c r="D1486" s="9" t="str">
        <f>"Q" &amp;ROUNDUP(MONTH(SalesDataTable[[#This Row],[Order Date]]),0)</f>
        <v>Q7</v>
      </c>
      <c r="E1486" s="9">
        <f>MONTH(SalesDataTable[[#This Row],[Order Date]])</f>
        <v>7</v>
      </c>
      <c r="F1486" s="8" t="str">
        <f>TEXT(SalesDataTable[[#This Row],[Order Date]],"mmm")</f>
        <v>Jul</v>
      </c>
      <c r="G1486" s="8" t="s">
        <v>20</v>
      </c>
      <c r="H1486" s="8" t="s">
        <v>31</v>
      </c>
      <c r="I1486" s="8" t="s">
        <v>2</v>
      </c>
      <c r="J1486" s="8" t="s">
        <v>16</v>
      </c>
      <c r="K1486" s="8" t="s">
        <v>14</v>
      </c>
      <c r="L1486" s="8" t="s">
        <v>44</v>
      </c>
      <c r="M1486" s="3">
        <v>3</v>
      </c>
      <c r="N1486" s="10">
        <v>134.63</v>
      </c>
      <c r="O1486" s="11">
        <v>0</v>
      </c>
      <c r="P1486" s="10">
        <v>67.2</v>
      </c>
      <c r="Q1486" s="10">
        <f t="shared" si="92"/>
        <v>403.89</v>
      </c>
      <c r="R1486" s="10">
        <f t="shared" si="93"/>
        <v>201.60000000000002</v>
      </c>
      <c r="S1486" s="10">
        <f t="shared" si="94"/>
        <v>202.28999999999996</v>
      </c>
      <c r="T1486" s="2">
        <f t="shared" si="95"/>
        <v>0.50085419297333422</v>
      </c>
      <c r="U1486" s="3">
        <f>YEAR(SalesDataTable[[#This Row],[Order Date]])</f>
        <v>2026</v>
      </c>
      <c r="V1486" s="2" t="str">
        <f>"Q"&amp;ROUNDUP(MONTH(SalesDataTable[[#This Row],[Order Date]])/3,0)</f>
        <v>Q3</v>
      </c>
      <c r="W1486" s="3">
        <f>MONTH(SalesDataTable[[#This Row],[Order Date]])</f>
        <v>7</v>
      </c>
      <c r="X1486" s="2" t="str">
        <f>TEXT(SalesDataTable[[#This Row],[Order Date]],"mmm")</f>
        <v>Jul</v>
      </c>
    </row>
    <row r="1487" spans="1:24" ht="15.6">
      <c r="A1487" s="6">
        <v>379</v>
      </c>
      <c r="B1487" s="7">
        <v>46230</v>
      </c>
      <c r="C1487" s="8">
        <f>YEAR(SalesDataTable[[#This Row],[Order Date]])</f>
        <v>2026</v>
      </c>
      <c r="D1487" s="9" t="str">
        <f>"Q" &amp;ROUNDUP(MONTH(SalesDataTable[[#This Row],[Order Date]]),0)</f>
        <v>Q7</v>
      </c>
      <c r="E1487" s="9">
        <f>MONTH(SalesDataTable[[#This Row],[Order Date]])</f>
        <v>7</v>
      </c>
      <c r="F1487" s="8" t="str">
        <f>TEXT(SalesDataTable[[#This Row],[Order Date]],"mmm")</f>
        <v>Jul</v>
      </c>
      <c r="G1487" s="8" t="s">
        <v>0</v>
      </c>
      <c r="H1487" s="8" t="s">
        <v>36</v>
      </c>
      <c r="I1487" s="8" t="s">
        <v>28</v>
      </c>
      <c r="J1487" s="8" t="s">
        <v>13</v>
      </c>
      <c r="K1487" s="8" t="s">
        <v>9</v>
      </c>
      <c r="L1487" s="8" t="s">
        <v>46</v>
      </c>
      <c r="M1487" s="3">
        <v>3</v>
      </c>
      <c r="N1487" s="10">
        <v>72.03</v>
      </c>
      <c r="O1487" s="11">
        <v>0</v>
      </c>
      <c r="P1487" s="10">
        <v>32.46</v>
      </c>
      <c r="Q1487" s="10">
        <f t="shared" si="92"/>
        <v>216.09</v>
      </c>
      <c r="R1487" s="10">
        <f t="shared" si="93"/>
        <v>97.38</v>
      </c>
      <c r="S1487" s="10">
        <f t="shared" si="94"/>
        <v>118.71000000000001</v>
      </c>
      <c r="T1487" s="2">
        <f t="shared" si="95"/>
        <v>0.54935443565181175</v>
      </c>
      <c r="U1487" s="3">
        <f>YEAR(SalesDataTable[[#This Row],[Order Date]])</f>
        <v>2026</v>
      </c>
      <c r="V1487" s="2" t="str">
        <f>"Q"&amp;ROUNDUP(MONTH(SalesDataTable[[#This Row],[Order Date]])/3,0)</f>
        <v>Q3</v>
      </c>
      <c r="W1487" s="3">
        <f>MONTH(SalesDataTable[[#This Row],[Order Date]])</f>
        <v>7</v>
      </c>
      <c r="X1487" s="2" t="str">
        <f>TEXT(SalesDataTable[[#This Row],[Order Date]],"mmm")</f>
        <v>Jul</v>
      </c>
    </row>
    <row r="1488" spans="1:24" ht="15.6">
      <c r="A1488" s="6">
        <v>820</v>
      </c>
      <c r="B1488" s="7">
        <v>46230</v>
      </c>
      <c r="C1488" s="8">
        <f>YEAR(SalesDataTable[[#This Row],[Order Date]])</f>
        <v>2026</v>
      </c>
      <c r="D1488" s="9" t="str">
        <f>"Q" &amp;ROUNDUP(MONTH(SalesDataTable[[#This Row],[Order Date]]),0)</f>
        <v>Q7</v>
      </c>
      <c r="E1488" s="9">
        <f>MONTH(SalesDataTable[[#This Row],[Order Date]])</f>
        <v>7</v>
      </c>
      <c r="F1488" s="8" t="str">
        <f>TEXT(SalesDataTable[[#This Row],[Order Date]],"mmm")</f>
        <v>Jul</v>
      </c>
      <c r="G1488" s="8" t="s">
        <v>20</v>
      </c>
      <c r="H1488" s="8" t="s">
        <v>31</v>
      </c>
      <c r="I1488" s="8" t="s">
        <v>28</v>
      </c>
      <c r="J1488" s="8" t="s">
        <v>3</v>
      </c>
      <c r="K1488" s="8" t="s">
        <v>34</v>
      </c>
      <c r="L1488" s="8" t="s">
        <v>35</v>
      </c>
      <c r="M1488" s="3">
        <v>1</v>
      </c>
      <c r="N1488" s="10">
        <v>40.24</v>
      </c>
      <c r="O1488" s="11">
        <v>0</v>
      </c>
      <c r="P1488" s="10">
        <v>15.05</v>
      </c>
      <c r="Q1488" s="10">
        <f t="shared" si="92"/>
        <v>40.24</v>
      </c>
      <c r="R1488" s="10">
        <f t="shared" si="93"/>
        <v>15.05</v>
      </c>
      <c r="S1488" s="10">
        <f t="shared" si="94"/>
        <v>25.19</v>
      </c>
      <c r="T1488" s="2">
        <f t="shared" si="95"/>
        <v>0.62599403578528823</v>
      </c>
      <c r="U1488" s="3">
        <f>YEAR(SalesDataTable[[#This Row],[Order Date]])</f>
        <v>2026</v>
      </c>
      <c r="V1488" s="2" t="str">
        <f>"Q"&amp;ROUNDUP(MONTH(SalesDataTable[[#This Row],[Order Date]])/3,0)</f>
        <v>Q3</v>
      </c>
      <c r="W1488" s="3">
        <f>MONTH(SalesDataTable[[#This Row],[Order Date]])</f>
        <v>7</v>
      </c>
      <c r="X1488" s="2" t="str">
        <f>TEXT(SalesDataTable[[#This Row],[Order Date]],"mmm")</f>
        <v>Jul</v>
      </c>
    </row>
    <row r="1489" spans="1:24" ht="15.6">
      <c r="A1489" s="6">
        <v>2003</v>
      </c>
      <c r="B1489" s="7">
        <v>46230</v>
      </c>
      <c r="C1489" s="8">
        <f>YEAR(SalesDataTable[[#This Row],[Order Date]])</f>
        <v>2026</v>
      </c>
      <c r="D1489" s="9" t="str">
        <f>"Q" &amp;ROUNDUP(MONTH(SalesDataTable[[#This Row],[Order Date]]),0)</f>
        <v>Q7</v>
      </c>
      <c r="E1489" s="9">
        <f>MONTH(SalesDataTable[[#This Row],[Order Date]])</f>
        <v>7</v>
      </c>
      <c r="F1489" s="8" t="str">
        <f>TEXT(SalesDataTable[[#This Row],[Order Date]],"mmm")</f>
        <v>Jul</v>
      </c>
      <c r="G1489" s="8" t="s">
        <v>11</v>
      </c>
      <c r="H1489" s="8" t="s">
        <v>25</v>
      </c>
      <c r="I1489" s="8" t="s">
        <v>19</v>
      </c>
      <c r="J1489" s="8" t="s">
        <v>3</v>
      </c>
      <c r="K1489" s="8" t="s">
        <v>14</v>
      </c>
      <c r="L1489" s="8" t="s">
        <v>15</v>
      </c>
      <c r="M1489" s="3">
        <v>1</v>
      </c>
      <c r="N1489" s="10">
        <v>36.14</v>
      </c>
      <c r="O1489" s="11">
        <v>0</v>
      </c>
      <c r="P1489" s="10">
        <v>13.52</v>
      </c>
      <c r="Q1489" s="10">
        <f t="shared" si="92"/>
        <v>36.14</v>
      </c>
      <c r="R1489" s="10">
        <f t="shared" si="93"/>
        <v>13.52</v>
      </c>
      <c r="S1489" s="10">
        <f t="shared" si="94"/>
        <v>22.62</v>
      </c>
      <c r="T1489" s="2">
        <f t="shared" si="95"/>
        <v>0.62589928057553956</v>
      </c>
      <c r="U1489" s="3">
        <f>YEAR(SalesDataTable[[#This Row],[Order Date]])</f>
        <v>2026</v>
      </c>
      <c r="V1489" s="2" t="str">
        <f>"Q"&amp;ROUNDUP(MONTH(SalesDataTable[[#This Row],[Order Date]])/3,0)</f>
        <v>Q3</v>
      </c>
      <c r="W1489" s="3">
        <f>MONTH(SalesDataTable[[#This Row],[Order Date]])</f>
        <v>7</v>
      </c>
      <c r="X1489" s="2" t="str">
        <f>TEXT(SalesDataTable[[#This Row],[Order Date]],"mmm")</f>
        <v>Jul</v>
      </c>
    </row>
    <row r="1490" spans="1:24" ht="15.6">
      <c r="A1490" s="6">
        <v>2682</v>
      </c>
      <c r="B1490" s="7">
        <v>46230</v>
      </c>
      <c r="C1490" s="8">
        <f>YEAR(SalesDataTable[[#This Row],[Order Date]])</f>
        <v>2026</v>
      </c>
      <c r="D1490" s="9" t="str">
        <f>"Q" &amp;ROUNDUP(MONTH(SalesDataTable[[#This Row],[Order Date]]),0)</f>
        <v>Q7</v>
      </c>
      <c r="E1490" s="9">
        <f>MONTH(SalesDataTable[[#This Row],[Order Date]])</f>
        <v>7</v>
      </c>
      <c r="F1490" s="8" t="str">
        <f>TEXT(SalesDataTable[[#This Row],[Order Date]],"mmm")</f>
        <v>Jul</v>
      </c>
      <c r="G1490" s="8" t="s">
        <v>6</v>
      </c>
      <c r="H1490" s="8" t="s">
        <v>41</v>
      </c>
      <c r="I1490" s="8" t="s">
        <v>2</v>
      </c>
      <c r="J1490" s="8" t="s">
        <v>13</v>
      </c>
      <c r="K1490" s="8" t="s">
        <v>34</v>
      </c>
      <c r="L1490" s="8" t="s">
        <v>35</v>
      </c>
      <c r="M1490" s="3">
        <v>2</v>
      </c>
      <c r="N1490" s="10">
        <v>40.22</v>
      </c>
      <c r="O1490" s="11">
        <v>0.05</v>
      </c>
      <c r="P1490" s="10">
        <v>14.72</v>
      </c>
      <c r="Q1490" s="10">
        <f t="shared" si="92"/>
        <v>76.417999999999992</v>
      </c>
      <c r="R1490" s="10">
        <f t="shared" si="93"/>
        <v>29.44</v>
      </c>
      <c r="S1490" s="10">
        <f t="shared" si="94"/>
        <v>46.977999999999994</v>
      </c>
      <c r="T1490" s="2">
        <f t="shared" si="95"/>
        <v>0.61475045146431473</v>
      </c>
      <c r="U1490" s="3">
        <f>YEAR(SalesDataTable[[#This Row],[Order Date]])</f>
        <v>2026</v>
      </c>
      <c r="V1490" s="2" t="str">
        <f>"Q"&amp;ROUNDUP(MONTH(SalesDataTable[[#This Row],[Order Date]])/3,0)</f>
        <v>Q3</v>
      </c>
      <c r="W1490" s="3">
        <f>MONTH(SalesDataTable[[#This Row],[Order Date]])</f>
        <v>7</v>
      </c>
      <c r="X1490" s="2" t="str">
        <f>TEXT(SalesDataTable[[#This Row],[Order Date]],"mmm")</f>
        <v>Jul</v>
      </c>
    </row>
    <row r="1491" spans="1:24" ht="15.6">
      <c r="A1491" s="6">
        <v>3860</v>
      </c>
      <c r="B1491" s="7">
        <v>46230</v>
      </c>
      <c r="C1491" s="8">
        <f>YEAR(SalesDataTable[[#This Row],[Order Date]])</f>
        <v>2026</v>
      </c>
      <c r="D1491" s="9" t="str">
        <f>"Q" &amp;ROUNDUP(MONTH(SalesDataTable[[#This Row],[Order Date]]),0)</f>
        <v>Q7</v>
      </c>
      <c r="E1491" s="9">
        <f>MONTH(SalesDataTable[[#This Row],[Order Date]])</f>
        <v>7</v>
      </c>
      <c r="F1491" s="8" t="str">
        <f>TEXT(SalesDataTable[[#This Row],[Order Date]],"mmm")</f>
        <v>Jul</v>
      </c>
      <c r="G1491" s="8" t="s">
        <v>20</v>
      </c>
      <c r="H1491" s="8" t="s">
        <v>31</v>
      </c>
      <c r="I1491" s="8" t="s">
        <v>2</v>
      </c>
      <c r="J1491" s="8" t="s">
        <v>3</v>
      </c>
      <c r="K1491" s="8" t="s">
        <v>34</v>
      </c>
      <c r="L1491" s="8" t="s">
        <v>42</v>
      </c>
      <c r="M1491" s="3">
        <v>3</v>
      </c>
      <c r="N1491" s="10">
        <v>37.130000000000003</v>
      </c>
      <c r="O1491" s="11">
        <v>0.05</v>
      </c>
      <c r="P1491" s="10">
        <v>14.29</v>
      </c>
      <c r="Q1491" s="10">
        <f t="shared" si="92"/>
        <v>105.82050000000001</v>
      </c>
      <c r="R1491" s="10">
        <f t="shared" si="93"/>
        <v>42.87</v>
      </c>
      <c r="S1491" s="10">
        <f t="shared" si="94"/>
        <v>62.950500000000012</v>
      </c>
      <c r="T1491" s="2">
        <f t="shared" si="95"/>
        <v>0.59488000907196625</v>
      </c>
      <c r="U1491" s="3">
        <f>YEAR(SalesDataTable[[#This Row],[Order Date]])</f>
        <v>2026</v>
      </c>
      <c r="V1491" s="2" t="str">
        <f>"Q"&amp;ROUNDUP(MONTH(SalesDataTable[[#This Row],[Order Date]])/3,0)</f>
        <v>Q3</v>
      </c>
      <c r="W1491" s="3">
        <f>MONTH(SalesDataTable[[#This Row],[Order Date]])</f>
        <v>7</v>
      </c>
      <c r="X1491" s="2" t="str">
        <f>TEXT(SalesDataTable[[#This Row],[Order Date]],"mmm")</f>
        <v>Jul</v>
      </c>
    </row>
    <row r="1492" spans="1:24" ht="15.6">
      <c r="A1492" s="6">
        <v>4063</v>
      </c>
      <c r="B1492" s="7">
        <v>46230</v>
      </c>
      <c r="C1492" s="8">
        <f>YEAR(SalesDataTable[[#This Row],[Order Date]])</f>
        <v>2026</v>
      </c>
      <c r="D1492" s="9" t="str">
        <f>"Q" &amp;ROUNDUP(MONTH(SalesDataTable[[#This Row],[Order Date]]),0)</f>
        <v>Q7</v>
      </c>
      <c r="E1492" s="9">
        <f>MONTH(SalesDataTable[[#This Row],[Order Date]])</f>
        <v>7</v>
      </c>
      <c r="F1492" s="8" t="str">
        <f>TEXT(SalesDataTable[[#This Row],[Order Date]],"mmm")</f>
        <v>Jul</v>
      </c>
      <c r="G1492" s="8" t="s">
        <v>0</v>
      </c>
      <c r="H1492" s="8" t="s">
        <v>36</v>
      </c>
      <c r="I1492" s="8" t="s">
        <v>2</v>
      </c>
      <c r="J1492" s="8" t="s">
        <v>13</v>
      </c>
      <c r="K1492" s="8" t="s">
        <v>23</v>
      </c>
      <c r="L1492" s="8" t="s">
        <v>51</v>
      </c>
      <c r="M1492" s="3">
        <v>4</v>
      </c>
      <c r="N1492" s="10">
        <v>125.07</v>
      </c>
      <c r="O1492" s="11">
        <v>0.05</v>
      </c>
      <c r="P1492" s="10">
        <v>60</v>
      </c>
      <c r="Q1492" s="10">
        <f t="shared" si="92"/>
        <v>475.26599999999996</v>
      </c>
      <c r="R1492" s="10">
        <f t="shared" si="93"/>
        <v>240</v>
      </c>
      <c r="S1492" s="10">
        <f t="shared" si="94"/>
        <v>235.26599999999996</v>
      </c>
      <c r="T1492" s="2">
        <f t="shared" si="95"/>
        <v>0.4950196311118405</v>
      </c>
      <c r="U1492" s="3">
        <f>YEAR(SalesDataTable[[#This Row],[Order Date]])</f>
        <v>2026</v>
      </c>
      <c r="V1492" s="2" t="str">
        <f>"Q"&amp;ROUNDUP(MONTH(SalesDataTable[[#This Row],[Order Date]])/3,0)</f>
        <v>Q3</v>
      </c>
      <c r="W1492" s="3">
        <f>MONTH(SalesDataTable[[#This Row],[Order Date]])</f>
        <v>7</v>
      </c>
      <c r="X1492" s="2" t="str">
        <f>TEXT(SalesDataTable[[#This Row],[Order Date]],"mmm")</f>
        <v>Jul</v>
      </c>
    </row>
    <row r="1493" spans="1:24" ht="15.6">
      <c r="A1493" s="6">
        <v>4474</v>
      </c>
      <c r="B1493" s="7">
        <v>46230</v>
      </c>
      <c r="C1493" s="8">
        <f>YEAR(SalesDataTable[[#This Row],[Order Date]])</f>
        <v>2026</v>
      </c>
      <c r="D1493" s="9" t="str">
        <f>"Q" &amp;ROUNDUP(MONTH(SalesDataTable[[#This Row],[Order Date]]),0)</f>
        <v>Q7</v>
      </c>
      <c r="E1493" s="9">
        <f>MONTH(SalesDataTable[[#This Row],[Order Date]])</f>
        <v>7</v>
      </c>
      <c r="F1493" s="8" t="str">
        <f>TEXT(SalesDataTable[[#This Row],[Order Date]],"mmm")</f>
        <v>Jul</v>
      </c>
      <c r="G1493" s="8" t="s">
        <v>20</v>
      </c>
      <c r="H1493" s="8" t="s">
        <v>47</v>
      </c>
      <c r="I1493" s="8" t="s">
        <v>8</v>
      </c>
      <c r="J1493" s="8" t="s">
        <v>3</v>
      </c>
      <c r="K1493" s="8" t="s">
        <v>34</v>
      </c>
      <c r="L1493" s="8" t="s">
        <v>38</v>
      </c>
      <c r="M1493" s="3">
        <v>5</v>
      </c>
      <c r="N1493" s="10">
        <v>122.14</v>
      </c>
      <c r="O1493" s="11">
        <v>0.05</v>
      </c>
      <c r="P1493" s="10">
        <v>70.64</v>
      </c>
      <c r="Q1493" s="10">
        <f t="shared" si="92"/>
        <v>580.16499999999996</v>
      </c>
      <c r="R1493" s="10">
        <f t="shared" si="93"/>
        <v>353.2</v>
      </c>
      <c r="S1493" s="10">
        <f t="shared" si="94"/>
        <v>226.96499999999997</v>
      </c>
      <c r="T1493" s="2">
        <f t="shared" si="95"/>
        <v>0.39120767367903958</v>
      </c>
      <c r="U1493" s="3">
        <f>YEAR(SalesDataTable[[#This Row],[Order Date]])</f>
        <v>2026</v>
      </c>
      <c r="V1493" s="2" t="str">
        <f>"Q"&amp;ROUNDUP(MONTH(SalesDataTable[[#This Row],[Order Date]])/3,0)</f>
        <v>Q3</v>
      </c>
      <c r="W1493" s="3">
        <f>MONTH(SalesDataTable[[#This Row],[Order Date]])</f>
        <v>7</v>
      </c>
      <c r="X1493" s="2" t="str">
        <f>TEXT(SalesDataTable[[#This Row],[Order Date]],"mmm")</f>
        <v>Jul</v>
      </c>
    </row>
    <row r="1494" spans="1:24" ht="15.6">
      <c r="A1494" s="6">
        <v>21</v>
      </c>
      <c r="B1494" s="7">
        <v>46231</v>
      </c>
      <c r="C1494" s="8">
        <f>YEAR(SalesDataTable[[#This Row],[Order Date]])</f>
        <v>2026</v>
      </c>
      <c r="D1494" s="9" t="str">
        <f>"Q" &amp;ROUNDUP(MONTH(SalesDataTable[[#This Row],[Order Date]]),0)</f>
        <v>Q7</v>
      </c>
      <c r="E1494" s="9">
        <f>MONTH(SalesDataTable[[#This Row],[Order Date]])</f>
        <v>7</v>
      </c>
      <c r="F1494" s="8" t="str">
        <f>TEXT(SalesDataTable[[#This Row],[Order Date]],"mmm")</f>
        <v>Jul</v>
      </c>
      <c r="G1494" s="8" t="s">
        <v>6</v>
      </c>
      <c r="H1494" s="8" t="s">
        <v>41</v>
      </c>
      <c r="I1494" s="8" t="s">
        <v>2</v>
      </c>
      <c r="J1494" s="8" t="s">
        <v>16</v>
      </c>
      <c r="K1494" s="8" t="s">
        <v>23</v>
      </c>
      <c r="L1494" s="8" t="s">
        <v>51</v>
      </c>
      <c r="M1494" s="3">
        <v>1</v>
      </c>
      <c r="N1494" s="10">
        <v>120.09</v>
      </c>
      <c r="O1494" s="11">
        <v>0</v>
      </c>
      <c r="P1494" s="10">
        <v>62.18</v>
      </c>
      <c r="Q1494" s="10">
        <f t="shared" si="92"/>
        <v>120.09</v>
      </c>
      <c r="R1494" s="10">
        <f t="shared" si="93"/>
        <v>62.18</v>
      </c>
      <c r="S1494" s="10">
        <f t="shared" si="94"/>
        <v>57.910000000000004</v>
      </c>
      <c r="T1494" s="2">
        <f t="shared" si="95"/>
        <v>0.48222166708302111</v>
      </c>
      <c r="U1494" s="3">
        <f>YEAR(SalesDataTable[[#This Row],[Order Date]])</f>
        <v>2026</v>
      </c>
      <c r="V1494" s="2" t="str">
        <f>"Q"&amp;ROUNDUP(MONTH(SalesDataTable[[#This Row],[Order Date]])/3,0)</f>
        <v>Q3</v>
      </c>
      <c r="W1494" s="3">
        <f>MONTH(SalesDataTable[[#This Row],[Order Date]])</f>
        <v>7</v>
      </c>
      <c r="X1494" s="2" t="str">
        <f>TEXT(SalesDataTable[[#This Row],[Order Date]],"mmm")</f>
        <v>Jul</v>
      </c>
    </row>
    <row r="1495" spans="1:24" ht="15.6">
      <c r="A1495" s="6">
        <v>368</v>
      </c>
      <c r="B1495" s="7">
        <v>46231</v>
      </c>
      <c r="C1495" s="8">
        <f>YEAR(SalesDataTable[[#This Row],[Order Date]])</f>
        <v>2026</v>
      </c>
      <c r="D1495" s="9" t="str">
        <f>"Q" &amp;ROUNDUP(MONTH(SalesDataTable[[#This Row],[Order Date]]),0)</f>
        <v>Q7</v>
      </c>
      <c r="E1495" s="9">
        <f>MONTH(SalesDataTable[[#This Row],[Order Date]])</f>
        <v>7</v>
      </c>
      <c r="F1495" s="8" t="str">
        <f>TEXT(SalesDataTable[[#This Row],[Order Date]],"mmm")</f>
        <v>Jul</v>
      </c>
      <c r="G1495" s="8" t="s">
        <v>20</v>
      </c>
      <c r="H1495" s="8" t="s">
        <v>21</v>
      </c>
      <c r="I1495" s="8" t="s">
        <v>28</v>
      </c>
      <c r="J1495" s="8" t="s">
        <v>3</v>
      </c>
      <c r="K1495" s="8" t="s">
        <v>4</v>
      </c>
      <c r="L1495" s="8" t="s">
        <v>30</v>
      </c>
      <c r="M1495" s="3">
        <v>6</v>
      </c>
      <c r="N1495" s="10">
        <v>102.75</v>
      </c>
      <c r="O1495" s="11">
        <v>0</v>
      </c>
      <c r="P1495" s="10">
        <v>51.55</v>
      </c>
      <c r="Q1495" s="10">
        <f t="shared" si="92"/>
        <v>616.5</v>
      </c>
      <c r="R1495" s="10">
        <f t="shared" si="93"/>
        <v>309.29999999999995</v>
      </c>
      <c r="S1495" s="10">
        <f t="shared" si="94"/>
        <v>307.20000000000005</v>
      </c>
      <c r="T1495" s="2">
        <f t="shared" si="95"/>
        <v>0.49829683698296845</v>
      </c>
      <c r="U1495" s="3">
        <f>YEAR(SalesDataTable[[#This Row],[Order Date]])</f>
        <v>2026</v>
      </c>
      <c r="V1495" s="2" t="str">
        <f>"Q"&amp;ROUNDUP(MONTH(SalesDataTable[[#This Row],[Order Date]])/3,0)</f>
        <v>Q3</v>
      </c>
      <c r="W1495" s="3">
        <f>MONTH(SalesDataTable[[#This Row],[Order Date]])</f>
        <v>7</v>
      </c>
      <c r="X1495" s="2" t="str">
        <f>TEXT(SalesDataTable[[#This Row],[Order Date]],"mmm")</f>
        <v>Jul</v>
      </c>
    </row>
    <row r="1496" spans="1:24" ht="15.6">
      <c r="A1496" s="6">
        <v>457</v>
      </c>
      <c r="B1496" s="7">
        <v>46231</v>
      </c>
      <c r="C1496" s="8">
        <f>YEAR(SalesDataTable[[#This Row],[Order Date]])</f>
        <v>2026</v>
      </c>
      <c r="D1496" s="9" t="str">
        <f>"Q" &amp;ROUNDUP(MONTH(SalesDataTable[[#This Row],[Order Date]]),0)</f>
        <v>Q7</v>
      </c>
      <c r="E1496" s="9">
        <f>MONTH(SalesDataTable[[#This Row],[Order Date]])</f>
        <v>7</v>
      </c>
      <c r="F1496" s="8" t="str">
        <f>TEXT(SalesDataTable[[#This Row],[Order Date]],"mmm")</f>
        <v>Jul</v>
      </c>
      <c r="G1496" s="8" t="s">
        <v>11</v>
      </c>
      <c r="H1496" s="8" t="s">
        <v>12</v>
      </c>
      <c r="I1496" s="8" t="s">
        <v>2</v>
      </c>
      <c r="J1496" s="8" t="s">
        <v>3</v>
      </c>
      <c r="K1496" s="8" t="s">
        <v>23</v>
      </c>
      <c r="L1496" s="8" t="s">
        <v>29</v>
      </c>
      <c r="M1496" s="3">
        <v>4</v>
      </c>
      <c r="N1496" s="10">
        <v>191.15</v>
      </c>
      <c r="O1496" s="11">
        <v>0</v>
      </c>
      <c r="P1496" s="10">
        <v>105.01</v>
      </c>
      <c r="Q1496" s="10">
        <f t="shared" si="92"/>
        <v>764.6</v>
      </c>
      <c r="R1496" s="10">
        <f t="shared" si="93"/>
        <v>420.04</v>
      </c>
      <c r="S1496" s="10">
        <f t="shared" si="94"/>
        <v>344.56</v>
      </c>
      <c r="T1496" s="2">
        <f t="shared" si="95"/>
        <v>0.45064085796494896</v>
      </c>
      <c r="U1496" s="3">
        <f>YEAR(SalesDataTable[[#This Row],[Order Date]])</f>
        <v>2026</v>
      </c>
      <c r="V1496" s="2" t="str">
        <f>"Q"&amp;ROUNDUP(MONTH(SalesDataTable[[#This Row],[Order Date]])/3,0)</f>
        <v>Q3</v>
      </c>
      <c r="W1496" s="3">
        <f>MONTH(SalesDataTable[[#This Row],[Order Date]])</f>
        <v>7</v>
      </c>
      <c r="X1496" s="2" t="str">
        <f>TEXT(SalesDataTable[[#This Row],[Order Date]],"mmm")</f>
        <v>Jul</v>
      </c>
    </row>
    <row r="1497" spans="1:24" ht="15.6">
      <c r="A1497" s="6">
        <v>1516</v>
      </c>
      <c r="B1497" s="7">
        <v>46231</v>
      </c>
      <c r="C1497" s="8">
        <f>YEAR(SalesDataTable[[#This Row],[Order Date]])</f>
        <v>2026</v>
      </c>
      <c r="D1497" s="9" t="str">
        <f>"Q" &amp;ROUNDUP(MONTH(SalesDataTable[[#This Row],[Order Date]]),0)</f>
        <v>Q7</v>
      </c>
      <c r="E1497" s="9">
        <f>MONTH(SalesDataTable[[#This Row],[Order Date]])</f>
        <v>7</v>
      </c>
      <c r="F1497" s="8" t="str">
        <f>TEXT(SalesDataTable[[#This Row],[Order Date]],"mmm")</f>
        <v>Jul</v>
      </c>
      <c r="G1497" s="8" t="s">
        <v>0</v>
      </c>
      <c r="H1497" s="8" t="s">
        <v>36</v>
      </c>
      <c r="I1497" s="8" t="s">
        <v>2</v>
      </c>
      <c r="J1497" s="8" t="s">
        <v>16</v>
      </c>
      <c r="K1497" s="8" t="s">
        <v>34</v>
      </c>
      <c r="L1497" s="8" t="s">
        <v>35</v>
      </c>
      <c r="M1497" s="3">
        <v>2</v>
      </c>
      <c r="N1497" s="10">
        <v>40.15</v>
      </c>
      <c r="O1497" s="11">
        <v>0.1</v>
      </c>
      <c r="P1497" s="10">
        <v>14.86</v>
      </c>
      <c r="Q1497" s="10">
        <f t="shared" si="92"/>
        <v>72.27</v>
      </c>
      <c r="R1497" s="10">
        <f t="shared" si="93"/>
        <v>29.72</v>
      </c>
      <c r="S1497" s="10">
        <f t="shared" si="94"/>
        <v>42.55</v>
      </c>
      <c r="T1497" s="2">
        <f t="shared" si="95"/>
        <v>0.58876435588764353</v>
      </c>
      <c r="U1497" s="3">
        <f>YEAR(SalesDataTable[[#This Row],[Order Date]])</f>
        <v>2026</v>
      </c>
      <c r="V1497" s="2" t="str">
        <f>"Q"&amp;ROUNDUP(MONTH(SalesDataTable[[#This Row],[Order Date]])/3,0)</f>
        <v>Q3</v>
      </c>
      <c r="W1497" s="3">
        <f>MONTH(SalesDataTable[[#This Row],[Order Date]])</f>
        <v>7</v>
      </c>
      <c r="X1497" s="2" t="str">
        <f>TEXT(SalesDataTable[[#This Row],[Order Date]],"mmm")</f>
        <v>Jul</v>
      </c>
    </row>
    <row r="1498" spans="1:24" ht="15.6">
      <c r="A1498" s="6">
        <v>2266</v>
      </c>
      <c r="B1498" s="7">
        <v>46231</v>
      </c>
      <c r="C1498" s="8">
        <f>YEAR(SalesDataTable[[#This Row],[Order Date]])</f>
        <v>2026</v>
      </c>
      <c r="D1498" s="9" t="str">
        <f>"Q" &amp;ROUNDUP(MONTH(SalesDataTable[[#This Row],[Order Date]]),0)</f>
        <v>Q7</v>
      </c>
      <c r="E1498" s="9">
        <f>MONTH(SalesDataTable[[#This Row],[Order Date]])</f>
        <v>7</v>
      </c>
      <c r="F1498" s="8" t="str">
        <f>TEXT(SalesDataTable[[#This Row],[Order Date]],"mmm")</f>
        <v>Jul</v>
      </c>
      <c r="G1498" s="8" t="s">
        <v>6</v>
      </c>
      <c r="H1498" s="8" t="s">
        <v>41</v>
      </c>
      <c r="I1498" s="8" t="s">
        <v>28</v>
      </c>
      <c r="J1498" s="8" t="s">
        <v>16</v>
      </c>
      <c r="K1498" s="8" t="s">
        <v>23</v>
      </c>
      <c r="L1498" s="8" t="s">
        <v>40</v>
      </c>
      <c r="M1498" s="3">
        <v>1</v>
      </c>
      <c r="N1498" s="10">
        <v>83.05</v>
      </c>
      <c r="O1498" s="11">
        <v>0</v>
      </c>
      <c r="P1498" s="10">
        <v>38.86</v>
      </c>
      <c r="Q1498" s="10">
        <f t="shared" si="92"/>
        <v>83.05</v>
      </c>
      <c r="R1498" s="10">
        <f t="shared" si="93"/>
        <v>38.86</v>
      </c>
      <c r="S1498" s="10">
        <f t="shared" si="94"/>
        <v>44.19</v>
      </c>
      <c r="T1498" s="2">
        <f t="shared" si="95"/>
        <v>0.53208910295003009</v>
      </c>
      <c r="U1498" s="3">
        <f>YEAR(SalesDataTable[[#This Row],[Order Date]])</f>
        <v>2026</v>
      </c>
      <c r="V1498" s="2" t="str">
        <f>"Q"&amp;ROUNDUP(MONTH(SalesDataTable[[#This Row],[Order Date]])/3,0)</f>
        <v>Q3</v>
      </c>
      <c r="W1498" s="3">
        <f>MONTH(SalesDataTable[[#This Row],[Order Date]])</f>
        <v>7</v>
      </c>
      <c r="X1498" s="2" t="str">
        <f>TEXT(SalesDataTable[[#This Row],[Order Date]],"mmm")</f>
        <v>Jul</v>
      </c>
    </row>
    <row r="1499" spans="1:24" ht="15.6">
      <c r="A1499" s="6">
        <v>2802</v>
      </c>
      <c r="B1499" s="7">
        <v>46231</v>
      </c>
      <c r="C1499" s="8">
        <f>YEAR(SalesDataTable[[#This Row],[Order Date]])</f>
        <v>2026</v>
      </c>
      <c r="D1499" s="9" t="str">
        <f>"Q" &amp;ROUNDUP(MONTH(SalesDataTable[[#This Row],[Order Date]]),0)</f>
        <v>Q7</v>
      </c>
      <c r="E1499" s="9">
        <f>MONTH(SalesDataTable[[#This Row],[Order Date]])</f>
        <v>7</v>
      </c>
      <c r="F1499" s="8" t="str">
        <f>TEXT(SalesDataTable[[#This Row],[Order Date]],"mmm")</f>
        <v>Jul</v>
      </c>
      <c r="G1499" s="8" t="s">
        <v>0</v>
      </c>
      <c r="H1499" s="8" t="s">
        <v>36</v>
      </c>
      <c r="I1499" s="8" t="s">
        <v>2</v>
      </c>
      <c r="J1499" s="8" t="s">
        <v>3</v>
      </c>
      <c r="K1499" s="8" t="s">
        <v>9</v>
      </c>
      <c r="L1499" s="8" t="s">
        <v>17</v>
      </c>
      <c r="M1499" s="3">
        <v>2</v>
      </c>
      <c r="N1499" s="10">
        <v>146.22999999999999</v>
      </c>
      <c r="O1499" s="11">
        <v>0</v>
      </c>
      <c r="P1499" s="10">
        <v>79.040000000000006</v>
      </c>
      <c r="Q1499" s="10">
        <f t="shared" si="92"/>
        <v>292.45999999999998</v>
      </c>
      <c r="R1499" s="10">
        <f t="shared" si="93"/>
        <v>158.08000000000001</v>
      </c>
      <c r="S1499" s="10">
        <f t="shared" si="94"/>
        <v>134.37999999999997</v>
      </c>
      <c r="T1499" s="2">
        <f t="shared" si="95"/>
        <v>0.45948163851466861</v>
      </c>
      <c r="U1499" s="3">
        <f>YEAR(SalesDataTable[[#This Row],[Order Date]])</f>
        <v>2026</v>
      </c>
      <c r="V1499" s="2" t="str">
        <f>"Q"&amp;ROUNDUP(MONTH(SalesDataTable[[#This Row],[Order Date]])/3,0)</f>
        <v>Q3</v>
      </c>
      <c r="W1499" s="3">
        <f>MONTH(SalesDataTable[[#This Row],[Order Date]])</f>
        <v>7</v>
      </c>
      <c r="X1499" s="2" t="str">
        <f>TEXT(SalesDataTable[[#This Row],[Order Date]],"mmm")</f>
        <v>Jul</v>
      </c>
    </row>
    <row r="1500" spans="1:24" ht="15.6">
      <c r="A1500" s="6">
        <v>3604</v>
      </c>
      <c r="B1500" s="7">
        <v>46231</v>
      </c>
      <c r="C1500" s="8">
        <f>YEAR(SalesDataTable[[#This Row],[Order Date]])</f>
        <v>2026</v>
      </c>
      <c r="D1500" s="9" t="str">
        <f>"Q" &amp;ROUNDUP(MONTH(SalesDataTable[[#This Row],[Order Date]]),0)</f>
        <v>Q7</v>
      </c>
      <c r="E1500" s="9">
        <f>MONTH(SalesDataTable[[#This Row],[Order Date]])</f>
        <v>7</v>
      </c>
      <c r="F1500" s="8" t="str">
        <f>TEXT(SalesDataTable[[#This Row],[Order Date]],"mmm")</f>
        <v>Jul</v>
      </c>
      <c r="G1500" s="8" t="s">
        <v>6</v>
      </c>
      <c r="H1500" s="8" t="s">
        <v>49</v>
      </c>
      <c r="I1500" s="8" t="s">
        <v>2</v>
      </c>
      <c r="J1500" s="8" t="s">
        <v>3</v>
      </c>
      <c r="K1500" s="8" t="s">
        <v>9</v>
      </c>
      <c r="L1500" s="8" t="s">
        <v>17</v>
      </c>
      <c r="M1500" s="3">
        <v>2</v>
      </c>
      <c r="N1500" s="10">
        <v>144.09</v>
      </c>
      <c r="O1500" s="11">
        <v>0</v>
      </c>
      <c r="P1500" s="10">
        <v>77.67</v>
      </c>
      <c r="Q1500" s="10">
        <f t="shared" si="92"/>
        <v>288.18</v>
      </c>
      <c r="R1500" s="10">
        <f t="shared" si="93"/>
        <v>155.34</v>
      </c>
      <c r="S1500" s="10">
        <f t="shared" si="94"/>
        <v>132.84</v>
      </c>
      <c r="T1500" s="2">
        <f t="shared" si="95"/>
        <v>0.46096189881324173</v>
      </c>
      <c r="U1500" s="3">
        <f>YEAR(SalesDataTable[[#This Row],[Order Date]])</f>
        <v>2026</v>
      </c>
      <c r="V1500" s="2" t="str">
        <f>"Q"&amp;ROUNDUP(MONTH(SalesDataTable[[#This Row],[Order Date]])/3,0)</f>
        <v>Q3</v>
      </c>
      <c r="W1500" s="3">
        <f>MONTH(SalesDataTable[[#This Row],[Order Date]])</f>
        <v>7</v>
      </c>
      <c r="X1500" s="2" t="str">
        <f>TEXT(SalesDataTable[[#This Row],[Order Date]],"mmm")</f>
        <v>Jul</v>
      </c>
    </row>
    <row r="1501" spans="1:24" ht="15.6">
      <c r="A1501" s="6">
        <v>3644</v>
      </c>
      <c r="B1501" s="7">
        <v>46231</v>
      </c>
      <c r="C1501" s="8">
        <f>YEAR(SalesDataTable[[#This Row],[Order Date]])</f>
        <v>2026</v>
      </c>
      <c r="D1501" s="9" t="str">
        <f>"Q" &amp;ROUNDUP(MONTH(SalesDataTable[[#This Row],[Order Date]]),0)</f>
        <v>Q7</v>
      </c>
      <c r="E1501" s="9">
        <f>MONTH(SalesDataTable[[#This Row],[Order Date]])</f>
        <v>7</v>
      </c>
      <c r="F1501" s="8" t="str">
        <f>TEXT(SalesDataTable[[#This Row],[Order Date]],"mmm")</f>
        <v>Jul</v>
      </c>
      <c r="G1501" s="8" t="s">
        <v>11</v>
      </c>
      <c r="H1501" s="8" t="s">
        <v>39</v>
      </c>
      <c r="I1501" s="8" t="s">
        <v>19</v>
      </c>
      <c r="J1501" s="8" t="s">
        <v>16</v>
      </c>
      <c r="K1501" s="8" t="s">
        <v>9</v>
      </c>
      <c r="L1501" s="8" t="s">
        <v>10</v>
      </c>
      <c r="M1501" s="3">
        <v>3</v>
      </c>
      <c r="N1501" s="10">
        <v>93.01</v>
      </c>
      <c r="O1501" s="11">
        <v>0.15</v>
      </c>
      <c r="P1501" s="10">
        <v>46.68</v>
      </c>
      <c r="Q1501" s="10">
        <f t="shared" si="92"/>
        <v>237.17550000000003</v>
      </c>
      <c r="R1501" s="10">
        <f t="shared" si="93"/>
        <v>140.04</v>
      </c>
      <c r="S1501" s="10">
        <f t="shared" si="94"/>
        <v>97.135500000000036</v>
      </c>
      <c r="T1501" s="2">
        <f t="shared" si="95"/>
        <v>0.4095511551572571</v>
      </c>
      <c r="U1501" s="3">
        <f>YEAR(SalesDataTable[[#This Row],[Order Date]])</f>
        <v>2026</v>
      </c>
      <c r="V1501" s="2" t="str">
        <f>"Q"&amp;ROUNDUP(MONTH(SalesDataTable[[#This Row],[Order Date]])/3,0)</f>
        <v>Q3</v>
      </c>
      <c r="W1501" s="3">
        <f>MONTH(SalesDataTable[[#This Row],[Order Date]])</f>
        <v>7</v>
      </c>
      <c r="X1501" s="2" t="str">
        <f>TEXT(SalesDataTable[[#This Row],[Order Date]],"mmm")</f>
        <v>Jul</v>
      </c>
    </row>
    <row r="1502" spans="1:24" ht="15.6">
      <c r="A1502" s="6">
        <v>4271</v>
      </c>
      <c r="B1502" s="7">
        <v>46231</v>
      </c>
      <c r="C1502" s="8">
        <f>YEAR(SalesDataTable[[#This Row],[Order Date]])</f>
        <v>2026</v>
      </c>
      <c r="D1502" s="9" t="str">
        <f>"Q" &amp;ROUNDUP(MONTH(SalesDataTable[[#This Row],[Order Date]]),0)</f>
        <v>Q7</v>
      </c>
      <c r="E1502" s="9">
        <f>MONTH(SalesDataTable[[#This Row],[Order Date]])</f>
        <v>7</v>
      </c>
      <c r="F1502" s="8" t="str">
        <f>TEXT(SalesDataTable[[#This Row],[Order Date]],"mmm")</f>
        <v>Jul</v>
      </c>
      <c r="G1502" s="8" t="s">
        <v>0</v>
      </c>
      <c r="H1502" s="8" t="s">
        <v>1</v>
      </c>
      <c r="I1502" s="8" t="s">
        <v>19</v>
      </c>
      <c r="J1502" s="8" t="s">
        <v>13</v>
      </c>
      <c r="K1502" s="8" t="s">
        <v>23</v>
      </c>
      <c r="L1502" s="8" t="s">
        <v>51</v>
      </c>
      <c r="M1502" s="3">
        <v>1</v>
      </c>
      <c r="N1502" s="10">
        <v>121.61</v>
      </c>
      <c r="O1502" s="11">
        <v>0.1</v>
      </c>
      <c r="P1502" s="10">
        <v>60.58</v>
      </c>
      <c r="Q1502" s="10">
        <f t="shared" si="92"/>
        <v>109.449</v>
      </c>
      <c r="R1502" s="10">
        <f t="shared" si="93"/>
        <v>60.58</v>
      </c>
      <c r="S1502" s="10">
        <f t="shared" si="94"/>
        <v>48.869</v>
      </c>
      <c r="T1502" s="2">
        <f t="shared" si="95"/>
        <v>0.4465001964385239</v>
      </c>
      <c r="U1502" s="3">
        <f>YEAR(SalesDataTable[[#This Row],[Order Date]])</f>
        <v>2026</v>
      </c>
      <c r="V1502" s="2" t="str">
        <f>"Q"&amp;ROUNDUP(MONTH(SalesDataTable[[#This Row],[Order Date]])/3,0)</f>
        <v>Q3</v>
      </c>
      <c r="W1502" s="3">
        <f>MONTH(SalesDataTable[[#This Row],[Order Date]])</f>
        <v>7</v>
      </c>
      <c r="X1502" s="2" t="str">
        <f>TEXT(SalesDataTable[[#This Row],[Order Date]],"mmm")</f>
        <v>Jul</v>
      </c>
    </row>
    <row r="1503" spans="1:24" ht="15.6">
      <c r="A1503" s="6">
        <v>272</v>
      </c>
      <c r="B1503" s="7">
        <v>46232</v>
      </c>
      <c r="C1503" s="8">
        <f>YEAR(SalesDataTable[[#This Row],[Order Date]])</f>
        <v>2026</v>
      </c>
      <c r="D1503" s="9" t="str">
        <f>"Q" &amp;ROUNDUP(MONTH(SalesDataTable[[#This Row],[Order Date]]),0)</f>
        <v>Q7</v>
      </c>
      <c r="E1503" s="9">
        <f>MONTH(SalesDataTable[[#This Row],[Order Date]])</f>
        <v>7</v>
      </c>
      <c r="F1503" s="8" t="str">
        <f>TEXT(SalesDataTable[[#This Row],[Order Date]],"mmm")</f>
        <v>Jul</v>
      </c>
      <c r="G1503" s="8" t="s">
        <v>20</v>
      </c>
      <c r="H1503" s="8" t="s">
        <v>21</v>
      </c>
      <c r="I1503" s="8" t="s">
        <v>2</v>
      </c>
      <c r="J1503" s="8" t="s">
        <v>16</v>
      </c>
      <c r="K1503" s="8" t="s">
        <v>23</v>
      </c>
      <c r="L1503" s="8" t="s">
        <v>29</v>
      </c>
      <c r="M1503" s="3">
        <v>2</v>
      </c>
      <c r="N1503" s="10">
        <v>195.09</v>
      </c>
      <c r="O1503" s="11">
        <v>0</v>
      </c>
      <c r="P1503" s="10">
        <v>106.82</v>
      </c>
      <c r="Q1503" s="10">
        <f t="shared" si="92"/>
        <v>390.18</v>
      </c>
      <c r="R1503" s="10">
        <f t="shared" si="93"/>
        <v>213.64</v>
      </c>
      <c r="S1503" s="10">
        <f t="shared" si="94"/>
        <v>176.54000000000002</v>
      </c>
      <c r="T1503" s="2">
        <f t="shared" si="95"/>
        <v>0.45245783997129535</v>
      </c>
      <c r="U1503" s="3">
        <f>YEAR(SalesDataTable[[#This Row],[Order Date]])</f>
        <v>2026</v>
      </c>
      <c r="V1503" s="2" t="str">
        <f>"Q"&amp;ROUNDUP(MONTH(SalesDataTable[[#This Row],[Order Date]])/3,0)</f>
        <v>Q3</v>
      </c>
      <c r="W1503" s="3">
        <f>MONTH(SalesDataTable[[#This Row],[Order Date]])</f>
        <v>7</v>
      </c>
      <c r="X1503" s="2" t="str">
        <f>TEXT(SalesDataTable[[#This Row],[Order Date]],"mmm")</f>
        <v>Jul</v>
      </c>
    </row>
    <row r="1504" spans="1:24" ht="15.6">
      <c r="A1504" s="6">
        <v>1469</v>
      </c>
      <c r="B1504" s="7">
        <v>46232</v>
      </c>
      <c r="C1504" s="8">
        <f>YEAR(SalesDataTable[[#This Row],[Order Date]])</f>
        <v>2026</v>
      </c>
      <c r="D1504" s="9" t="str">
        <f>"Q" &amp;ROUNDUP(MONTH(SalesDataTable[[#This Row],[Order Date]]),0)</f>
        <v>Q7</v>
      </c>
      <c r="E1504" s="9">
        <f>MONTH(SalesDataTable[[#This Row],[Order Date]])</f>
        <v>7</v>
      </c>
      <c r="F1504" s="8" t="str">
        <f>TEXT(SalesDataTable[[#This Row],[Order Date]],"mmm")</f>
        <v>Jul</v>
      </c>
      <c r="G1504" s="8" t="s">
        <v>11</v>
      </c>
      <c r="H1504" s="8" t="s">
        <v>39</v>
      </c>
      <c r="I1504" s="8" t="s">
        <v>19</v>
      </c>
      <c r="J1504" s="8" t="s">
        <v>3</v>
      </c>
      <c r="K1504" s="8" t="s">
        <v>14</v>
      </c>
      <c r="L1504" s="8" t="s">
        <v>48</v>
      </c>
      <c r="M1504" s="3">
        <v>3</v>
      </c>
      <c r="N1504" s="10">
        <v>167.52</v>
      </c>
      <c r="O1504" s="11">
        <v>0</v>
      </c>
      <c r="P1504" s="10">
        <v>87.26</v>
      </c>
      <c r="Q1504" s="10">
        <f t="shared" si="92"/>
        <v>502.56000000000006</v>
      </c>
      <c r="R1504" s="10">
        <f t="shared" si="93"/>
        <v>261.78000000000003</v>
      </c>
      <c r="S1504" s="10">
        <f t="shared" si="94"/>
        <v>240.78000000000003</v>
      </c>
      <c r="T1504" s="2">
        <f t="shared" si="95"/>
        <v>0.4791069723018147</v>
      </c>
      <c r="U1504" s="3">
        <f>YEAR(SalesDataTable[[#This Row],[Order Date]])</f>
        <v>2026</v>
      </c>
      <c r="V1504" s="2" t="str">
        <f>"Q"&amp;ROUNDUP(MONTH(SalesDataTable[[#This Row],[Order Date]])/3,0)</f>
        <v>Q3</v>
      </c>
      <c r="W1504" s="3">
        <f>MONTH(SalesDataTable[[#This Row],[Order Date]])</f>
        <v>7</v>
      </c>
      <c r="X1504" s="2" t="str">
        <f>TEXT(SalesDataTable[[#This Row],[Order Date]],"mmm")</f>
        <v>Jul</v>
      </c>
    </row>
    <row r="1505" spans="1:24" ht="15.6">
      <c r="A1505" s="6">
        <v>2253</v>
      </c>
      <c r="B1505" s="7">
        <v>46232</v>
      </c>
      <c r="C1505" s="8">
        <f>YEAR(SalesDataTable[[#This Row],[Order Date]])</f>
        <v>2026</v>
      </c>
      <c r="D1505" s="9" t="str">
        <f>"Q" &amp;ROUNDUP(MONTH(SalesDataTable[[#This Row],[Order Date]]),0)</f>
        <v>Q7</v>
      </c>
      <c r="E1505" s="9">
        <f>MONTH(SalesDataTable[[#This Row],[Order Date]])</f>
        <v>7</v>
      </c>
      <c r="F1505" s="8" t="str">
        <f>TEXT(SalesDataTable[[#This Row],[Order Date]],"mmm")</f>
        <v>Jul</v>
      </c>
      <c r="G1505" s="8" t="s">
        <v>6</v>
      </c>
      <c r="H1505" s="8" t="s">
        <v>49</v>
      </c>
      <c r="I1505" s="8" t="s">
        <v>28</v>
      </c>
      <c r="J1505" s="8" t="s">
        <v>13</v>
      </c>
      <c r="K1505" s="8" t="s">
        <v>4</v>
      </c>
      <c r="L1505" s="8" t="s">
        <v>22</v>
      </c>
      <c r="M1505" s="3">
        <v>3</v>
      </c>
      <c r="N1505" s="10">
        <v>50.98</v>
      </c>
      <c r="O1505" s="11">
        <v>0</v>
      </c>
      <c r="P1505" s="10">
        <v>22.63</v>
      </c>
      <c r="Q1505" s="10">
        <f t="shared" si="92"/>
        <v>152.94</v>
      </c>
      <c r="R1505" s="10">
        <f t="shared" si="93"/>
        <v>67.89</v>
      </c>
      <c r="S1505" s="10">
        <f t="shared" si="94"/>
        <v>85.05</v>
      </c>
      <c r="T1505" s="2">
        <f t="shared" si="95"/>
        <v>0.55610043154178113</v>
      </c>
      <c r="U1505" s="3">
        <f>YEAR(SalesDataTable[[#This Row],[Order Date]])</f>
        <v>2026</v>
      </c>
      <c r="V1505" s="2" t="str">
        <f>"Q"&amp;ROUNDUP(MONTH(SalesDataTable[[#This Row],[Order Date]])/3,0)</f>
        <v>Q3</v>
      </c>
      <c r="W1505" s="3">
        <f>MONTH(SalesDataTable[[#This Row],[Order Date]])</f>
        <v>7</v>
      </c>
      <c r="X1505" s="2" t="str">
        <f>TEXT(SalesDataTable[[#This Row],[Order Date]],"mmm")</f>
        <v>Jul</v>
      </c>
    </row>
    <row r="1506" spans="1:24" ht="15.6">
      <c r="A1506" s="6">
        <v>2554</v>
      </c>
      <c r="B1506" s="7">
        <v>46232</v>
      </c>
      <c r="C1506" s="8">
        <f>YEAR(SalesDataTable[[#This Row],[Order Date]])</f>
        <v>2026</v>
      </c>
      <c r="D1506" s="9" t="str">
        <f>"Q" &amp;ROUNDUP(MONTH(SalesDataTable[[#This Row],[Order Date]]),0)</f>
        <v>Q7</v>
      </c>
      <c r="E1506" s="9">
        <f>MONTH(SalesDataTable[[#This Row],[Order Date]])</f>
        <v>7</v>
      </c>
      <c r="F1506" s="8" t="str">
        <f>TEXT(SalesDataTable[[#This Row],[Order Date]],"mmm")</f>
        <v>Jul</v>
      </c>
      <c r="G1506" s="8" t="s">
        <v>6</v>
      </c>
      <c r="H1506" s="8" t="s">
        <v>41</v>
      </c>
      <c r="I1506" s="8" t="s">
        <v>28</v>
      </c>
      <c r="J1506" s="8" t="s">
        <v>13</v>
      </c>
      <c r="K1506" s="8" t="s">
        <v>34</v>
      </c>
      <c r="L1506" s="8" t="s">
        <v>45</v>
      </c>
      <c r="M1506" s="3">
        <v>2</v>
      </c>
      <c r="N1506" s="10">
        <v>49.98</v>
      </c>
      <c r="O1506" s="11">
        <v>0.1</v>
      </c>
      <c r="P1506" s="10">
        <v>21.91</v>
      </c>
      <c r="Q1506" s="10">
        <f t="shared" si="92"/>
        <v>89.963999999999999</v>
      </c>
      <c r="R1506" s="10">
        <f t="shared" si="93"/>
        <v>43.82</v>
      </c>
      <c r="S1506" s="10">
        <f t="shared" si="94"/>
        <v>46.143999999999998</v>
      </c>
      <c r="T1506" s="2">
        <f t="shared" si="95"/>
        <v>0.51291627762215997</v>
      </c>
      <c r="U1506" s="3">
        <f>YEAR(SalesDataTable[[#This Row],[Order Date]])</f>
        <v>2026</v>
      </c>
      <c r="V1506" s="2" t="str">
        <f>"Q"&amp;ROUNDUP(MONTH(SalesDataTable[[#This Row],[Order Date]])/3,0)</f>
        <v>Q3</v>
      </c>
      <c r="W1506" s="3">
        <f>MONTH(SalesDataTable[[#This Row],[Order Date]])</f>
        <v>7</v>
      </c>
      <c r="X1506" s="2" t="str">
        <f>TEXT(SalesDataTable[[#This Row],[Order Date]],"mmm")</f>
        <v>Jul</v>
      </c>
    </row>
    <row r="1507" spans="1:24" ht="15.6">
      <c r="A1507" s="6">
        <v>2624</v>
      </c>
      <c r="B1507" s="7">
        <v>46232</v>
      </c>
      <c r="C1507" s="8">
        <f>YEAR(SalesDataTable[[#This Row],[Order Date]])</f>
        <v>2026</v>
      </c>
      <c r="D1507" s="9" t="str">
        <f>"Q" &amp;ROUNDUP(MONTH(SalesDataTable[[#This Row],[Order Date]]),0)</f>
        <v>Q7</v>
      </c>
      <c r="E1507" s="9">
        <f>MONTH(SalesDataTable[[#This Row],[Order Date]])</f>
        <v>7</v>
      </c>
      <c r="F1507" s="8" t="str">
        <f>TEXT(SalesDataTable[[#This Row],[Order Date]],"mmm")</f>
        <v>Jul</v>
      </c>
      <c r="G1507" s="8" t="s">
        <v>20</v>
      </c>
      <c r="H1507" s="8" t="s">
        <v>21</v>
      </c>
      <c r="I1507" s="8" t="s">
        <v>8</v>
      </c>
      <c r="J1507" s="8" t="s">
        <v>16</v>
      </c>
      <c r="K1507" s="8" t="s">
        <v>14</v>
      </c>
      <c r="L1507" s="8" t="s">
        <v>15</v>
      </c>
      <c r="M1507" s="3">
        <v>4</v>
      </c>
      <c r="N1507" s="10">
        <v>36.44</v>
      </c>
      <c r="O1507" s="11">
        <v>0.15</v>
      </c>
      <c r="P1507" s="10">
        <v>13.32</v>
      </c>
      <c r="Q1507" s="10">
        <f t="shared" si="92"/>
        <v>123.89599999999999</v>
      </c>
      <c r="R1507" s="10">
        <f t="shared" si="93"/>
        <v>53.28</v>
      </c>
      <c r="S1507" s="10">
        <f t="shared" si="94"/>
        <v>70.615999999999985</v>
      </c>
      <c r="T1507" s="2">
        <f t="shared" si="95"/>
        <v>0.5699619035319945</v>
      </c>
      <c r="U1507" s="3">
        <f>YEAR(SalesDataTable[[#This Row],[Order Date]])</f>
        <v>2026</v>
      </c>
      <c r="V1507" s="2" t="str">
        <f>"Q"&amp;ROUNDUP(MONTH(SalesDataTable[[#This Row],[Order Date]])/3,0)</f>
        <v>Q3</v>
      </c>
      <c r="W1507" s="3">
        <f>MONTH(SalesDataTable[[#This Row],[Order Date]])</f>
        <v>7</v>
      </c>
      <c r="X1507" s="2" t="str">
        <f>TEXT(SalesDataTable[[#This Row],[Order Date]],"mmm")</f>
        <v>Jul</v>
      </c>
    </row>
    <row r="1508" spans="1:24" ht="15.6">
      <c r="A1508" s="6">
        <v>3338</v>
      </c>
      <c r="B1508" s="7">
        <v>46232</v>
      </c>
      <c r="C1508" s="8">
        <f>YEAR(SalesDataTable[[#This Row],[Order Date]])</f>
        <v>2026</v>
      </c>
      <c r="D1508" s="9" t="str">
        <f>"Q" &amp;ROUNDUP(MONTH(SalesDataTable[[#This Row],[Order Date]]),0)</f>
        <v>Q7</v>
      </c>
      <c r="E1508" s="9">
        <f>MONTH(SalesDataTable[[#This Row],[Order Date]])</f>
        <v>7</v>
      </c>
      <c r="F1508" s="8" t="str">
        <f>TEXT(SalesDataTable[[#This Row],[Order Date]],"mmm")</f>
        <v>Jul</v>
      </c>
      <c r="G1508" s="8" t="s">
        <v>0</v>
      </c>
      <c r="H1508" s="8" t="s">
        <v>1</v>
      </c>
      <c r="I1508" s="8" t="s">
        <v>2</v>
      </c>
      <c r="J1508" s="8" t="s">
        <v>3</v>
      </c>
      <c r="K1508" s="8" t="s">
        <v>23</v>
      </c>
      <c r="L1508" s="8" t="s">
        <v>29</v>
      </c>
      <c r="M1508" s="3">
        <v>1</v>
      </c>
      <c r="N1508" s="10">
        <v>195.34</v>
      </c>
      <c r="O1508" s="11">
        <v>0.05</v>
      </c>
      <c r="P1508" s="10">
        <v>106.6</v>
      </c>
      <c r="Q1508" s="10">
        <f t="shared" si="92"/>
        <v>185.57300000000001</v>
      </c>
      <c r="R1508" s="10">
        <f t="shared" si="93"/>
        <v>106.6</v>
      </c>
      <c r="S1508" s="10">
        <f t="shared" si="94"/>
        <v>78.973000000000013</v>
      </c>
      <c r="T1508" s="2">
        <f t="shared" si="95"/>
        <v>0.42556298599472991</v>
      </c>
      <c r="U1508" s="3">
        <f>YEAR(SalesDataTable[[#This Row],[Order Date]])</f>
        <v>2026</v>
      </c>
      <c r="V1508" s="2" t="str">
        <f>"Q"&amp;ROUNDUP(MONTH(SalesDataTable[[#This Row],[Order Date]])/3,0)</f>
        <v>Q3</v>
      </c>
      <c r="W1508" s="3">
        <f>MONTH(SalesDataTable[[#This Row],[Order Date]])</f>
        <v>7</v>
      </c>
      <c r="X1508" s="2" t="str">
        <f>TEXT(SalesDataTable[[#This Row],[Order Date]],"mmm")</f>
        <v>Jul</v>
      </c>
    </row>
    <row r="1509" spans="1:24" ht="15.6">
      <c r="A1509" s="6">
        <v>4575</v>
      </c>
      <c r="B1509" s="7">
        <v>46232</v>
      </c>
      <c r="C1509" s="8">
        <f>YEAR(SalesDataTable[[#This Row],[Order Date]])</f>
        <v>2026</v>
      </c>
      <c r="D1509" s="9" t="str">
        <f>"Q" &amp;ROUNDUP(MONTH(SalesDataTable[[#This Row],[Order Date]]),0)</f>
        <v>Q7</v>
      </c>
      <c r="E1509" s="9">
        <f>MONTH(SalesDataTable[[#This Row],[Order Date]])</f>
        <v>7</v>
      </c>
      <c r="F1509" s="8" t="str">
        <f>TEXT(SalesDataTable[[#This Row],[Order Date]],"mmm")</f>
        <v>Jul</v>
      </c>
      <c r="G1509" s="8" t="s">
        <v>11</v>
      </c>
      <c r="H1509" s="8" t="s">
        <v>25</v>
      </c>
      <c r="I1509" s="8" t="s">
        <v>2</v>
      </c>
      <c r="J1509" s="8" t="s">
        <v>16</v>
      </c>
      <c r="K1509" s="8" t="s">
        <v>4</v>
      </c>
      <c r="L1509" s="8" t="s">
        <v>30</v>
      </c>
      <c r="M1509" s="3">
        <v>1</v>
      </c>
      <c r="N1509" s="10">
        <v>103.31</v>
      </c>
      <c r="O1509" s="11">
        <v>0</v>
      </c>
      <c r="P1509" s="10">
        <v>50.93</v>
      </c>
      <c r="Q1509" s="10">
        <f t="shared" si="92"/>
        <v>103.31</v>
      </c>
      <c r="R1509" s="10">
        <f t="shared" si="93"/>
        <v>50.93</v>
      </c>
      <c r="S1509" s="10">
        <f t="shared" si="94"/>
        <v>52.38</v>
      </c>
      <c r="T1509" s="2">
        <f t="shared" si="95"/>
        <v>0.50701771367728199</v>
      </c>
      <c r="U1509" s="3">
        <f>YEAR(SalesDataTable[[#This Row],[Order Date]])</f>
        <v>2026</v>
      </c>
      <c r="V1509" s="2" t="str">
        <f>"Q"&amp;ROUNDUP(MONTH(SalesDataTable[[#This Row],[Order Date]])/3,0)</f>
        <v>Q3</v>
      </c>
      <c r="W1509" s="3">
        <f>MONTH(SalesDataTable[[#This Row],[Order Date]])</f>
        <v>7</v>
      </c>
      <c r="X1509" s="2" t="str">
        <f>TEXT(SalesDataTable[[#This Row],[Order Date]],"mmm")</f>
        <v>Jul</v>
      </c>
    </row>
    <row r="1510" spans="1:24" ht="15.6">
      <c r="A1510" s="6">
        <v>4871</v>
      </c>
      <c r="B1510" s="7">
        <v>46232</v>
      </c>
      <c r="C1510" s="8">
        <f>YEAR(SalesDataTable[[#This Row],[Order Date]])</f>
        <v>2026</v>
      </c>
      <c r="D1510" s="9" t="str">
        <f>"Q" &amp;ROUNDUP(MONTH(SalesDataTable[[#This Row],[Order Date]]),0)</f>
        <v>Q7</v>
      </c>
      <c r="E1510" s="9">
        <f>MONTH(SalesDataTable[[#This Row],[Order Date]])</f>
        <v>7</v>
      </c>
      <c r="F1510" s="8" t="str">
        <f>TEXT(SalesDataTable[[#This Row],[Order Date]],"mmm")</f>
        <v>Jul</v>
      </c>
      <c r="G1510" s="8" t="s">
        <v>0</v>
      </c>
      <c r="H1510" s="8" t="s">
        <v>1</v>
      </c>
      <c r="I1510" s="8" t="s">
        <v>2</v>
      </c>
      <c r="J1510" s="8" t="s">
        <v>13</v>
      </c>
      <c r="K1510" s="8" t="s">
        <v>23</v>
      </c>
      <c r="L1510" s="8" t="s">
        <v>51</v>
      </c>
      <c r="M1510" s="3">
        <v>3</v>
      </c>
      <c r="N1510" s="10">
        <v>123.31</v>
      </c>
      <c r="O1510" s="11">
        <v>0</v>
      </c>
      <c r="P1510" s="10">
        <v>59.16</v>
      </c>
      <c r="Q1510" s="10">
        <f t="shared" si="92"/>
        <v>369.93</v>
      </c>
      <c r="R1510" s="10">
        <f t="shared" si="93"/>
        <v>177.48</v>
      </c>
      <c r="S1510" s="10">
        <f t="shared" si="94"/>
        <v>192.45000000000002</v>
      </c>
      <c r="T1510" s="2">
        <f t="shared" si="95"/>
        <v>0.52023355770010549</v>
      </c>
      <c r="U1510" s="3">
        <f>YEAR(SalesDataTable[[#This Row],[Order Date]])</f>
        <v>2026</v>
      </c>
      <c r="V1510" s="2" t="str">
        <f>"Q"&amp;ROUNDUP(MONTH(SalesDataTable[[#This Row],[Order Date]])/3,0)</f>
        <v>Q3</v>
      </c>
      <c r="W1510" s="3">
        <f>MONTH(SalesDataTable[[#This Row],[Order Date]])</f>
        <v>7</v>
      </c>
      <c r="X1510" s="2" t="str">
        <f>TEXT(SalesDataTable[[#This Row],[Order Date]],"mmm")</f>
        <v>Jul</v>
      </c>
    </row>
    <row r="1511" spans="1:24" ht="15.6">
      <c r="A1511" s="6">
        <v>4931</v>
      </c>
      <c r="B1511" s="7">
        <v>46232</v>
      </c>
      <c r="C1511" s="8">
        <f>YEAR(SalesDataTable[[#This Row],[Order Date]])</f>
        <v>2026</v>
      </c>
      <c r="D1511" s="9" t="str">
        <f>"Q" &amp;ROUNDUP(MONTH(SalesDataTable[[#This Row],[Order Date]]),0)</f>
        <v>Q7</v>
      </c>
      <c r="E1511" s="9">
        <f>MONTH(SalesDataTable[[#This Row],[Order Date]])</f>
        <v>7</v>
      </c>
      <c r="F1511" s="8" t="str">
        <f>TEXT(SalesDataTable[[#This Row],[Order Date]],"mmm")</f>
        <v>Jul</v>
      </c>
      <c r="G1511" s="8" t="s">
        <v>0</v>
      </c>
      <c r="H1511" s="8" t="s">
        <v>50</v>
      </c>
      <c r="I1511" s="8" t="s">
        <v>2</v>
      </c>
      <c r="J1511" s="8" t="s">
        <v>13</v>
      </c>
      <c r="K1511" s="8" t="s">
        <v>34</v>
      </c>
      <c r="L1511" s="8" t="s">
        <v>35</v>
      </c>
      <c r="M1511" s="3">
        <v>1</v>
      </c>
      <c r="N1511" s="10">
        <v>40.36</v>
      </c>
      <c r="O1511" s="11">
        <v>0.1</v>
      </c>
      <c r="P1511" s="10">
        <v>14.82</v>
      </c>
      <c r="Q1511" s="10">
        <f t="shared" si="92"/>
        <v>36.323999999999998</v>
      </c>
      <c r="R1511" s="10">
        <f t="shared" si="93"/>
        <v>14.82</v>
      </c>
      <c r="S1511" s="10">
        <f t="shared" si="94"/>
        <v>21.503999999999998</v>
      </c>
      <c r="T1511" s="2">
        <f t="shared" si="95"/>
        <v>0.59200528576148004</v>
      </c>
      <c r="U1511" s="3">
        <f>YEAR(SalesDataTable[[#This Row],[Order Date]])</f>
        <v>2026</v>
      </c>
      <c r="V1511" s="2" t="str">
        <f>"Q"&amp;ROUNDUP(MONTH(SalesDataTable[[#This Row],[Order Date]])/3,0)</f>
        <v>Q3</v>
      </c>
      <c r="W1511" s="3">
        <f>MONTH(SalesDataTable[[#This Row],[Order Date]])</f>
        <v>7</v>
      </c>
      <c r="X1511" s="2" t="str">
        <f>TEXT(SalesDataTable[[#This Row],[Order Date]],"mmm")</f>
        <v>Jul</v>
      </c>
    </row>
    <row r="1512" spans="1:24" ht="15.6">
      <c r="A1512" s="6">
        <v>4962</v>
      </c>
      <c r="B1512" s="7">
        <v>46232</v>
      </c>
      <c r="C1512" s="8">
        <f>YEAR(SalesDataTable[[#This Row],[Order Date]])</f>
        <v>2026</v>
      </c>
      <c r="D1512" s="9" t="str">
        <f>"Q" &amp;ROUNDUP(MONTH(SalesDataTable[[#This Row],[Order Date]]),0)</f>
        <v>Q7</v>
      </c>
      <c r="E1512" s="9">
        <f>MONTH(SalesDataTable[[#This Row],[Order Date]])</f>
        <v>7</v>
      </c>
      <c r="F1512" s="8" t="str">
        <f>TEXT(SalesDataTable[[#This Row],[Order Date]],"mmm")</f>
        <v>Jul</v>
      </c>
      <c r="G1512" s="8" t="s">
        <v>0</v>
      </c>
      <c r="H1512" s="8" t="s">
        <v>50</v>
      </c>
      <c r="I1512" s="8" t="s">
        <v>19</v>
      </c>
      <c r="J1512" s="8" t="s">
        <v>13</v>
      </c>
      <c r="K1512" s="8" t="s">
        <v>23</v>
      </c>
      <c r="L1512" s="8" t="s">
        <v>40</v>
      </c>
      <c r="M1512" s="3">
        <v>2</v>
      </c>
      <c r="N1512" s="10">
        <v>83.06</v>
      </c>
      <c r="O1512" s="11">
        <v>0</v>
      </c>
      <c r="P1512" s="10">
        <v>38.74</v>
      </c>
      <c r="Q1512" s="10">
        <f t="shared" si="92"/>
        <v>166.12</v>
      </c>
      <c r="R1512" s="10">
        <f t="shared" si="93"/>
        <v>77.48</v>
      </c>
      <c r="S1512" s="10">
        <f t="shared" si="94"/>
        <v>88.64</v>
      </c>
      <c r="T1512" s="2">
        <f t="shared" si="95"/>
        <v>0.5335901757765471</v>
      </c>
      <c r="U1512" s="3">
        <f>YEAR(SalesDataTable[[#This Row],[Order Date]])</f>
        <v>2026</v>
      </c>
      <c r="V1512" s="2" t="str">
        <f>"Q"&amp;ROUNDUP(MONTH(SalesDataTable[[#This Row],[Order Date]])/3,0)</f>
        <v>Q3</v>
      </c>
      <c r="W1512" s="3">
        <f>MONTH(SalesDataTable[[#This Row],[Order Date]])</f>
        <v>7</v>
      </c>
      <c r="X1512" s="2" t="str">
        <f>TEXT(SalesDataTable[[#This Row],[Order Date]],"mmm")</f>
        <v>Jul</v>
      </c>
    </row>
    <row r="1513" spans="1:24" ht="15.6">
      <c r="A1513" s="6">
        <v>5006</v>
      </c>
      <c r="B1513" s="7">
        <v>46232</v>
      </c>
      <c r="C1513" s="8">
        <f>YEAR(SalesDataTable[[#This Row],[Order Date]])</f>
        <v>2026</v>
      </c>
      <c r="D1513" s="9" t="str">
        <f>"Q" &amp;ROUNDUP(MONTH(SalesDataTable[[#This Row],[Order Date]]),0)</f>
        <v>Q7</v>
      </c>
      <c r="E1513" s="9">
        <f>MONTH(SalesDataTable[[#This Row],[Order Date]])</f>
        <v>7</v>
      </c>
      <c r="F1513" s="8" t="str">
        <f>TEXT(SalesDataTable[[#This Row],[Order Date]],"mmm")</f>
        <v>Jul</v>
      </c>
      <c r="G1513" s="8" t="s">
        <v>11</v>
      </c>
      <c r="H1513" s="8" t="s">
        <v>18</v>
      </c>
      <c r="I1513" s="8" t="s">
        <v>2</v>
      </c>
      <c r="J1513" s="8" t="s">
        <v>3</v>
      </c>
      <c r="K1513" s="8" t="s">
        <v>9</v>
      </c>
      <c r="L1513" s="8" t="s">
        <v>37</v>
      </c>
      <c r="M1513" s="3">
        <v>2</v>
      </c>
      <c r="N1513" s="10">
        <v>151.72999999999999</v>
      </c>
      <c r="O1513" s="11">
        <v>0</v>
      </c>
      <c r="P1513" s="10">
        <v>81.209999999999994</v>
      </c>
      <c r="Q1513" s="10">
        <f t="shared" si="92"/>
        <v>303.45999999999998</v>
      </c>
      <c r="R1513" s="10">
        <f t="shared" si="93"/>
        <v>162.41999999999999</v>
      </c>
      <c r="S1513" s="10">
        <f t="shared" si="94"/>
        <v>141.04</v>
      </c>
      <c r="T1513" s="2">
        <f t="shared" si="95"/>
        <v>0.46477295195412904</v>
      </c>
      <c r="U1513" s="3">
        <f>YEAR(SalesDataTable[[#This Row],[Order Date]])</f>
        <v>2026</v>
      </c>
      <c r="V1513" s="2" t="str">
        <f>"Q"&amp;ROUNDUP(MONTH(SalesDataTable[[#This Row],[Order Date]])/3,0)</f>
        <v>Q3</v>
      </c>
      <c r="W1513" s="3">
        <f>MONTH(SalesDataTable[[#This Row],[Order Date]])</f>
        <v>7</v>
      </c>
      <c r="X1513" s="2" t="str">
        <f>TEXT(SalesDataTable[[#This Row],[Order Date]],"mmm")</f>
        <v>Jul</v>
      </c>
    </row>
    <row r="1514" spans="1:24" ht="15.6">
      <c r="A1514" s="6">
        <v>5033</v>
      </c>
      <c r="B1514" s="7">
        <v>46232</v>
      </c>
      <c r="C1514" s="8">
        <f>YEAR(SalesDataTable[[#This Row],[Order Date]])</f>
        <v>2026</v>
      </c>
      <c r="D1514" s="9" t="str">
        <f>"Q" &amp;ROUNDUP(MONTH(SalesDataTable[[#This Row],[Order Date]]),0)</f>
        <v>Q7</v>
      </c>
      <c r="E1514" s="9">
        <f>MONTH(SalesDataTable[[#This Row],[Order Date]])</f>
        <v>7</v>
      </c>
      <c r="F1514" s="8" t="str">
        <f>TEXT(SalesDataTable[[#This Row],[Order Date]],"mmm")</f>
        <v>Jul</v>
      </c>
      <c r="G1514" s="8" t="s">
        <v>20</v>
      </c>
      <c r="H1514" s="8" t="s">
        <v>33</v>
      </c>
      <c r="I1514" s="8" t="s">
        <v>2</v>
      </c>
      <c r="J1514" s="8" t="s">
        <v>13</v>
      </c>
      <c r="K1514" s="8" t="s">
        <v>9</v>
      </c>
      <c r="L1514" s="8" t="s">
        <v>46</v>
      </c>
      <c r="M1514" s="3">
        <v>4</v>
      </c>
      <c r="N1514" s="10">
        <v>72.010000000000005</v>
      </c>
      <c r="O1514" s="11">
        <v>0.05</v>
      </c>
      <c r="P1514" s="10">
        <v>32.36</v>
      </c>
      <c r="Q1514" s="10">
        <f t="shared" si="92"/>
        <v>273.63800000000003</v>
      </c>
      <c r="R1514" s="10">
        <f t="shared" si="93"/>
        <v>129.44</v>
      </c>
      <c r="S1514" s="10">
        <f t="shared" si="94"/>
        <v>144.19800000000004</v>
      </c>
      <c r="T1514" s="2">
        <f t="shared" si="95"/>
        <v>0.52696628392255473</v>
      </c>
      <c r="U1514" s="3">
        <f>YEAR(SalesDataTable[[#This Row],[Order Date]])</f>
        <v>2026</v>
      </c>
      <c r="V1514" s="2" t="str">
        <f>"Q"&amp;ROUNDUP(MONTH(SalesDataTable[[#This Row],[Order Date]])/3,0)</f>
        <v>Q3</v>
      </c>
      <c r="W1514" s="3">
        <f>MONTH(SalesDataTable[[#This Row],[Order Date]])</f>
        <v>7</v>
      </c>
      <c r="X1514" s="2" t="str">
        <f>TEXT(SalesDataTable[[#This Row],[Order Date]],"mmm")</f>
        <v>Jul</v>
      </c>
    </row>
    <row r="1515" spans="1:24" ht="15.6">
      <c r="A1515" s="6">
        <v>5117</v>
      </c>
      <c r="B1515" s="7">
        <v>46232</v>
      </c>
      <c r="C1515" s="8">
        <f>YEAR(SalesDataTable[[#This Row],[Order Date]])</f>
        <v>2026</v>
      </c>
      <c r="D1515" s="9" t="str">
        <f>"Q" &amp;ROUNDUP(MONTH(SalesDataTable[[#This Row],[Order Date]]),0)</f>
        <v>Q7</v>
      </c>
      <c r="E1515" s="9">
        <f>MONTH(SalesDataTable[[#This Row],[Order Date]])</f>
        <v>7</v>
      </c>
      <c r="F1515" s="8" t="str">
        <f>TEXT(SalesDataTable[[#This Row],[Order Date]],"mmm")</f>
        <v>Jul</v>
      </c>
      <c r="G1515" s="8" t="s">
        <v>6</v>
      </c>
      <c r="H1515" s="8" t="s">
        <v>41</v>
      </c>
      <c r="I1515" s="8" t="s">
        <v>2</v>
      </c>
      <c r="J1515" s="8" t="s">
        <v>16</v>
      </c>
      <c r="K1515" s="8" t="s">
        <v>9</v>
      </c>
      <c r="L1515" s="8" t="s">
        <v>37</v>
      </c>
      <c r="M1515" s="3">
        <v>1</v>
      </c>
      <c r="N1515" s="10">
        <v>154.87</v>
      </c>
      <c r="O1515" s="11">
        <v>0</v>
      </c>
      <c r="P1515" s="10">
        <v>80.459999999999994</v>
      </c>
      <c r="Q1515" s="10">
        <f t="shared" si="92"/>
        <v>154.87</v>
      </c>
      <c r="R1515" s="10">
        <f t="shared" si="93"/>
        <v>80.459999999999994</v>
      </c>
      <c r="S1515" s="10">
        <f t="shared" si="94"/>
        <v>74.410000000000011</v>
      </c>
      <c r="T1515" s="2">
        <f t="shared" si="95"/>
        <v>0.48046748886162594</v>
      </c>
      <c r="U1515" s="3">
        <f>YEAR(SalesDataTable[[#This Row],[Order Date]])</f>
        <v>2026</v>
      </c>
      <c r="V1515" s="2" t="str">
        <f>"Q"&amp;ROUNDUP(MONTH(SalesDataTable[[#This Row],[Order Date]])/3,0)</f>
        <v>Q3</v>
      </c>
      <c r="W1515" s="3">
        <f>MONTH(SalesDataTable[[#This Row],[Order Date]])</f>
        <v>7</v>
      </c>
      <c r="X1515" s="2" t="str">
        <f>TEXT(SalesDataTable[[#This Row],[Order Date]],"mmm")</f>
        <v>Jul</v>
      </c>
    </row>
    <row r="1516" spans="1:24" ht="15.6">
      <c r="A1516" s="6">
        <v>954</v>
      </c>
      <c r="B1516" s="7">
        <v>46233</v>
      </c>
      <c r="C1516" s="8">
        <f>YEAR(SalesDataTable[[#This Row],[Order Date]])</f>
        <v>2026</v>
      </c>
      <c r="D1516" s="9" t="str">
        <f>"Q" &amp;ROUNDUP(MONTH(SalesDataTable[[#This Row],[Order Date]]),0)</f>
        <v>Q7</v>
      </c>
      <c r="E1516" s="9">
        <f>MONTH(SalesDataTable[[#This Row],[Order Date]])</f>
        <v>7</v>
      </c>
      <c r="F1516" s="8" t="str">
        <f>TEXT(SalesDataTable[[#This Row],[Order Date]],"mmm")</f>
        <v>Jul</v>
      </c>
      <c r="G1516" s="8" t="s">
        <v>6</v>
      </c>
      <c r="H1516" s="8" t="s">
        <v>7</v>
      </c>
      <c r="I1516" s="8" t="s">
        <v>2</v>
      </c>
      <c r="J1516" s="8" t="s">
        <v>13</v>
      </c>
      <c r="K1516" s="8" t="s">
        <v>14</v>
      </c>
      <c r="L1516" s="8" t="s">
        <v>44</v>
      </c>
      <c r="M1516" s="3">
        <v>3</v>
      </c>
      <c r="N1516" s="10">
        <v>134.61000000000001</v>
      </c>
      <c r="O1516" s="11">
        <v>0.1</v>
      </c>
      <c r="P1516" s="10">
        <v>65.77</v>
      </c>
      <c r="Q1516" s="10">
        <f t="shared" si="92"/>
        <v>363.44700000000006</v>
      </c>
      <c r="R1516" s="10">
        <f t="shared" si="93"/>
        <v>197.31</v>
      </c>
      <c r="S1516" s="10">
        <f t="shared" si="94"/>
        <v>166.13700000000006</v>
      </c>
      <c r="T1516" s="2">
        <f t="shared" si="95"/>
        <v>0.45711479252820914</v>
      </c>
      <c r="U1516" s="3">
        <f>YEAR(SalesDataTable[[#This Row],[Order Date]])</f>
        <v>2026</v>
      </c>
      <c r="V1516" s="2" t="str">
        <f>"Q"&amp;ROUNDUP(MONTH(SalesDataTable[[#This Row],[Order Date]])/3,0)</f>
        <v>Q3</v>
      </c>
      <c r="W1516" s="3">
        <f>MONTH(SalesDataTable[[#This Row],[Order Date]])</f>
        <v>7</v>
      </c>
      <c r="X1516" s="2" t="str">
        <f>TEXT(SalesDataTable[[#This Row],[Order Date]],"mmm")</f>
        <v>Jul</v>
      </c>
    </row>
    <row r="1517" spans="1:24" ht="15.6">
      <c r="A1517" s="6">
        <v>1644</v>
      </c>
      <c r="B1517" s="7">
        <v>46233</v>
      </c>
      <c r="C1517" s="8">
        <f>YEAR(SalesDataTable[[#This Row],[Order Date]])</f>
        <v>2026</v>
      </c>
      <c r="D1517" s="9" t="str">
        <f>"Q" &amp;ROUNDUP(MONTH(SalesDataTable[[#This Row],[Order Date]]),0)</f>
        <v>Q7</v>
      </c>
      <c r="E1517" s="9">
        <f>MONTH(SalesDataTable[[#This Row],[Order Date]])</f>
        <v>7</v>
      </c>
      <c r="F1517" s="8" t="str">
        <f>TEXT(SalesDataTable[[#This Row],[Order Date]],"mmm")</f>
        <v>Jul</v>
      </c>
      <c r="G1517" s="8" t="s">
        <v>20</v>
      </c>
      <c r="H1517" s="8" t="s">
        <v>47</v>
      </c>
      <c r="I1517" s="8" t="s">
        <v>2</v>
      </c>
      <c r="J1517" s="8" t="s">
        <v>3</v>
      </c>
      <c r="K1517" s="8" t="s">
        <v>4</v>
      </c>
      <c r="L1517" s="8" t="s">
        <v>5</v>
      </c>
      <c r="M1517" s="3">
        <v>3</v>
      </c>
      <c r="N1517" s="10">
        <v>81.5</v>
      </c>
      <c r="O1517" s="11">
        <v>0.05</v>
      </c>
      <c r="P1517" s="10">
        <v>43.85</v>
      </c>
      <c r="Q1517" s="10">
        <f t="shared" si="92"/>
        <v>232.27499999999998</v>
      </c>
      <c r="R1517" s="10">
        <f t="shared" si="93"/>
        <v>131.55000000000001</v>
      </c>
      <c r="S1517" s="10">
        <f t="shared" si="94"/>
        <v>100.72499999999997</v>
      </c>
      <c r="T1517" s="2">
        <f t="shared" si="95"/>
        <v>0.43364546335163051</v>
      </c>
      <c r="U1517" s="3">
        <f>YEAR(SalesDataTable[[#This Row],[Order Date]])</f>
        <v>2026</v>
      </c>
      <c r="V1517" s="2" t="str">
        <f>"Q"&amp;ROUNDUP(MONTH(SalesDataTable[[#This Row],[Order Date]])/3,0)</f>
        <v>Q3</v>
      </c>
      <c r="W1517" s="3">
        <f>MONTH(SalesDataTable[[#This Row],[Order Date]])</f>
        <v>7</v>
      </c>
      <c r="X1517" s="2" t="str">
        <f>TEXT(SalesDataTable[[#This Row],[Order Date]],"mmm")</f>
        <v>Jul</v>
      </c>
    </row>
    <row r="1518" spans="1:24" ht="15.6">
      <c r="A1518" s="6">
        <v>2030</v>
      </c>
      <c r="B1518" s="7">
        <v>46233</v>
      </c>
      <c r="C1518" s="8">
        <f>YEAR(SalesDataTable[[#This Row],[Order Date]])</f>
        <v>2026</v>
      </c>
      <c r="D1518" s="9" t="str">
        <f>"Q" &amp;ROUNDUP(MONTH(SalesDataTable[[#This Row],[Order Date]]),0)</f>
        <v>Q7</v>
      </c>
      <c r="E1518" s="9">
        <f>MONTH(SalesDataTable[[#This Row],[Order Date]])</f>
        <v>7</v>
      </c>
      <c r="F1518" s="8" t="str">
        <f>TEXT(SalesDataTable[[#This Row],[Order Date]],"mmm")</f>
        <v>Jul</v>
      </c>
      <c r="G1518" s="8" t="s">
        <v>0</v>
      </c>
      <c r="H1518" s="8" t="s">
        <v>1</v>
      </c>
      <c r="I1518" s="8" t="s">
        <v>28</v>
      </c>
      <c r="J1518" s="8" t="s">
        <v>16</v>
      </c>
      <c r="K1518" s="8" t="s">
        <v>14</v>
      </c>
      <c r="L1518" s="8" t="s">
        <v>44</v>
      </c>
      <c r="M1518" s="3">
        <v>2</v>
      </c>
      <c r="N1518" s="10">
        <v>135.63</v>
      </c>
      <c r="O1518" s="11">
        <v>0</v>
      </c>
      <c r="P1518" s="10">
        <v>66.63</v>
      </c>
      <c r="Q1518" s="10">
        <f t="shared" si="92"/>
        <v>271.26</v>
      </c>
      <c r="R1518" s="10">
        <f t="shared" si="93"/>
        <v>133.26</v>
      </c>
      <c r="S1518" s="10">
        <f t="shared" si="94"/>
        <v>138</v>
      </c>
      <c r="T1518" s="2">
        <f t="shared" si="95"/>
        <v>0.50873700508737008</v>
      </c>
      <c r="U1518" s="3">
        <f>YEAR(SalesDataTable[[#This Row],[Order Date]])</f>
        <v>2026</v>
      </c>
      <c r="V1518" s="2" t="str">
        <f>"Q"&amp;ROUNDUP(MONTH(SalesDataTable[[#This Row],[Order Date]])/3,0)</f>
        <v>Q3</v>
      </c>
      <c r="W1518" s="3">
        <f>MONTH(SalesDataTable[[#This Row],[Order Date]])</f>
        <v>7</v>
      </c>
      <c r="X1518" s="2" t="str">
        <f>TEXT(SalesDataTable[[#This Row],[Order Date]],"mmm")</f>
        <v>Jul</v>
      </c>
    </row>
    <row r="1519" spans="1:24" ht="15.6">
      <c r="A1519" s="6">
        <v>2595</v>
      </c>
      <c r="B1519" s="7">
        <v>46233</v>
      </c>
      <c r="C1519" s="8">
        <f>YEAR(SalesDataTable[[#This Row],[Order Date]])</f>
        <v>2026</v>
      </c>
      <c r="D1519" s="9" t="str">
        <f>"Q" &amp;ROUNDUP(MONTH(SalesDataTable[[#This Row],[Order Date]]),0)</f>
        <v>Q7</v>
      </c>
      <c r="E1519" s="9">
        <f>MONTH(SalesDataTable[[#This Row],[Order Date]])</f>
        <v>7</v>
      </c>
      <c r="F1519" s="8" t="str">
        <f>TEXT(SalesDataTable[[#This Row],[Order Date]],"mmm")</f>
        <v>Jul</v>
      </c>
      <c r="G1519" s="8" t="s">
        <v>0</v>
      </c>
      <c r="H1519" s="8" t="s">
        <v>36</v>
      </c>
      <c r="I1519" s="8" t="s">
        <v>8</v>
      </c>
      <c r="J1519" s="8" t="s">
        <v>16</v>
      </c>
      <c r="K1519" s="8" t="s">
        <v>14</v>
      </c>
      <c r="L1519" s="8" t="s">
        <v>44</v>
      </c>
      <c r="M1519" s="3">
        <v>15</v>
      </c>
      <c r="N1519" s="10">
        <v>133.44999999999999</v>
      </c>
      <c r="O1519" s="11">
        <v>0.2</v>
      </c>
      <c r="P1519" s="10">
        <v>65.819999999999993</v>
      </c>
      <c r="Q1519" s="10">
        <f t="shared" si="92"/>
        <v>1601.3999999999999</v>
      </c>
      <c r="R1519" s="10">
        <f t="shared" si="93"/>
        <v>987.3</v>
      </c>
      <c r="S1519" s="10">
        <f t="shared" si="94"/>
        <v>614.09999999999991</v>
      </c>
      <c r="T1519" s="2">
        <f t="shared" si="95"/>
        <v>0.3834769576620457</v>
      </c>
      <c r="U1519" s="3">
        <f>YEAR(SalesDataTable[[#This Row],[Order Date]])</f>
        <v>2026</v>
      </c>
      <c r="V1519" s="2" t="str">
        <f>"Q"&amp;ROUNDUP(MONTH(SalesDataTable[[#This Row],[Order Date]])/3,0)</f>
        <v>Q3</v>
      </c>
      <c r="W1519" s="3">
        <f>MONTH(SalesDataTable[[#This Row],[Order Date]])</f>
        <v>7</v>
      </c>
      <c r="X1519" s="2" t="str">
        <f>TEXT(SalesDataTable[[#This Row],[Order Date]],"mmm")</f>
        <v>Jul</v>
      </c>
    </row>
    <row r="1520" spans="1:24" ht="15.6">
      <c r="A1520" s="6">
        <v>2763</v>
      </c>
      <c r="B1520" s="7">
        <v>46233</v>
      </c>
      <c r="C1520" s="8">
        <f>YEAR(SalesDataTable[[#This Row],[Order Date]])</f>
        <v>2026</v>
      </c>
      <c r="D1520" s="9" t="str">
        <f>"Q" &amp;ROUNDUP(MONTH(SalesDataTable[[#This Row],[Order Date]]),0)</f>
        <v>Q7</v>
      </c>
      <c r="E1520" s="9">
        <f>MONTH(SalesDataTable[[#This Row],[Order Date]])</f>
        <v>7</v>
      </c>
      <c r="F1520" s="8" t="str">
        <f>TEXT(SalesDataTable[[#This Row],[Order Date]],"mmm")</f>
        <v>Jul</v>
      </c>
      <c r="G1520" s="8" t="s">
        <v>0</v>
      </c>
      <c r="H1520" s="8" t="s">
        <v>50</v>
      </c>
      <c r="I1520" s="8" t="s">
        <v>2</v>
      </c>
      <c r="J1520" s="8" t="s">
        <v>16</v>
      </c>
      <c r="K1520" s="8" t="s">
        <v>23</v>
      </c>
      <c r="L1520" s="8" t="s">
        <v>51</v>
      </c>
      <c r="M1520" s="3">
        <v>1</v>
      </c>
      <c r="N1520" s="10">
        <v>120.94</v>
      </c>
      <c r="O1520" s="11">
        <v>0</v>
      </c>
      <c r="P1520" s="10">
        <v>62.24</v>
      </c>
      <c r="Q1520" s="10">
        <f t="shared" si="92"/>
        <v>120.94</v>
      </c>
      <c r="R1520" s="10">
        <f t="shared" si="93"/>
        <v>62.24</v>
      </c>
      <c r="S1520" s="10">
        <f t="shared" si="94"/>
        <v>58.699999999999996</v>
      </c>
      <c r="T1520" s="2">
        <f t="shared" si="95"/>
        <v>0.48536464362493797</v>
      </c>
      <c r="U1520" s="3">
        <f>YEAR(SalesDataTable[[#This Row],[Order Date]])</f>
        <v>2026</v>
      </c>
      <c r="V1520" s="2" t="str">
        <f>"Q"&amp;ROUNDUP(MONTH(SalesDataTable[[#This Row],[Order Date]])/3,0)</f>
        <v>Q3</v>
      </c>
      <c r="W1520" s="3">
        <f>MONTH(SalesDataTable[[#This Row],[Order Date]])</f>
        <v>7</v>
      </c>
      <c r="X1520" s="2" t="str">
        <f>TEXT(SalesDataTable[[#This Row],[Order Date]],"mmm")</f>
        <v>Jul</v>
      </c>
    </row>
    <row r="1521" spans="1:24" ht="15.6">
      <c r="A1521" s="6">
        <v>3537</v>
      </c>
      <c r="B1521" s="7">
        <v>46233</v>
      </c>
      <c r="C1521" s="8">
        <f>YEAR(SalesDataTable[[#This Row],[Order Date]])</f>
        <v>2026</v>
      </c>
      <c r="D1521" s="9" t="str">
        <f>"Q" &amp;ROUNDUP(MONTH(SalesDataTable[[#This Row],[Order Date]]),0)</f>
        <v>Q7</v>
      </c>
      <c r="E1521" s="9">
        <f>MONTH(SalesDataTable[[#This Row],[Order Date]])</f>
        <v>7</v>
      </c>
      <c r="F1521" s="8" t="str">
        <f>TEXT(SalesDataTable[[#This Row],[Order Date]],"mmm")</f>
        <v>Jul</v>
      </c>
      <c r="G1521" s="8" t="s">
        <v>6</v>
      </c>
      <c r="H1521" s="8" t="s">
        <v>41</v>
      </c>
      <c r="I1521" s="8" t="s">
        <v>2</v>
      </c>
      <c r="J1521" s="8" t="s">
        <v>3</v>
      </c>
      <c r="K1521" s="8" t="s">
        <v>23</v>
      </c>
      <c r="L1521" s="8" t="s">
        <v>24</v>
      </c>
      <c r="M1521" s="3">
        <v>2</v>
      </c>
      <c r="N1521" s="10">
        <v>332.99</v>
      </c>
      <c r="O1521" s="11">
        <v>0.15</v>
      </c>
      <c r="P1521" s="10">
        <v>199.09</v>
      </c>
      <c r="Q1521" s="10">
        <f t="shared" si="92"/>
        <v>566.08299999999997</v>
      </c>
      <c r="R1521" s="10">
        <f t="shared" si="93"/>
        <v>398.18</v>
      </c>
      <c r="S1521" s="10">
        <f t="shared" si="94"/>
        <v>167.90299999999996</v>
      </c>
      <c r="T1521" s="2">
        <f t="shared" si="95"/>
        <v>0.29660491482697759</v>
      </c>
      <c r="U1521" s="3">
        <f>YEAR(SalesDataTable[[#This Row],[Order Date]])</f>
        <v>2026</v>
      </c>
      <c r="V1521" s="2" t="str">
        <f>"Q"&amp;ROUNDUP(MONTH(SalesDataTable[[#This Row],[Order Date]])/3,0)</f>
        <v>Q3</v>
      </c>
      <c r="W1521" s="3">
        <f>MONTH(SalesDataTable[[#This Row],[Order Date]])</f>
        <v>7</v>
      </c>
      <c r="X1521" s="2" t="str">
        <f>TEXT(SalesDataTable[[#This Row],[Order Date]],"mmm")</f>
        <v>Jul</v>
      </c>
    </row>
    <row r="1522" spans="1:24" ht="15.6">
      <c r="A1522" s="6">
        <v>3550</v>
      </c>
      <c r="B1522" s="7">
        <v>46233</v>
      </c>
      <c r="C1522" s="8">
        <f>YEAR(SalesDataTable[[#This Row],[Order Date]])</f>
        <v>2026</v>
      </c>
      <c r="D1522" s="9" t="str">
        <f>"Q" &amp;ROUNDUP(MONTH(SalesDataTable[[#This Row],[Order Date]]),0)</f>
        <v>Q7</v>
      </c>
      <c r="E1522" s="9">
        <f>MONTH(SalesDataTable[[#This Row],[Order Date]])</f>
        <v>7</v>
      </c>
      <c r="F1522" s="8" t="str">
        <f>TEXT(SalesDataTable[[#This Row],[Order Date]],"mmm")</f>
        <v>Jul</v>
      </c>
      <c r="G1522" s="8" t="s">
        <v>0</v>
      </c>
      <c r="H1522" s="8" t="s">
        <v>50</v>
      </c>
      <c r="I1522" s="8" t="s">
        <v>2</v>
      </c>
      <c r="J1522" s="8" t="s">
        <v>3</v>
      </c>
      <c r="K1522" s="8" t="s">
        <v>23</v>
      </c>
      <c r="L1522" s="8" t="s">
        <v>51</v>
      </c>
      <c r="M1522" s="3">
        <v>3</v>
      </c>
      <c r="N1522" s="10">
        <v>120.88</v>
      </c>
      <c r="O1522" s="11">
        <v>0</v>
      </c>
      <c r="P1522" s="10">
        <v>60.97</v>
      </c>
      <c r="Q1522" s="10">
        <f t="shared" si="92"/>
        <v>362.64</v>
      </c>
      <c r="R1522" s="10">
        <f t="shared" si="93"/>
        <v>182.91</v>
      </c>
      <c r="S1522" s="10">
        <f t="shared" si="94"/>
        <v>179.73</v>
      </c>
      <c r="T1522" s="2">
        <f t="shared" si="95"/>
        <v>0.49561548643282594</v>
      </c>
      <c r="U1522" s="3">
        <f>YEAR(SalesDataTable[[#This Row],[Order Date]])</f>
        <v>2026</v>
      </c>
      <c r="V1522" s="2" t="str">
        <f>"Q"&amp;ROUNDUP(MONTH(SalesDataTable[[#This Row],[Order Date]])/3,0)</f>
        <v>Q3</v>
      </c>
      <c r="W1522" s="3">
        <f>MONTH(SalesDataTable[[#This Row],[Order Date]])</f>
        <v>7</v>
      </c>
      <c r="X1522" s="2" t="str">
        <f>TEXT(SalesDataTable[[#This Row],[Order Date]],"mmm")</f>
        <v>Jul</v>
      </c>
    </row>
    <row r="1523" spans="1:24" ht="15.6">
      <c r="A1523" s="6">
        <v>3875</v>
      </c>
      <c r="B1523" s="7">
        <v>46233</v>
      </c>
      <c r="C1523" s="8">
        <f>YEAR(SalesDataTable[[#This Row],[Order Date]])</f>
        <v>2026</v>
      </c>
      <c r="D1523" s="9" t="str">
        <f>"Q" &amp;ROUNDUP(MONTH(SalesDataTable[[#This Row],[Order Date]]),0)</f>
        <v>Q7</v>
      </c>
      <c r="E1523" s="9">
        <f>MONTH(SalesDataTable[[#This Row],[Order Date]])</f>
        <v>7</v>
      </c>
      <c r="F1523" s="8" t="str">
        <f>TEXT(SalesDataTable[[#This Row],[Order Date]],"mmm")</f>
        <v>Jul</v>
      </c>
      <c r="G1523" s="8" t="s">
        <v>20</v>
      </c>
      <c r="H1523" s="8" t="s">
        <v>33</v>
      </c>
      <c r="I1523" s="8" t="s">
        <v>2</v>
      </c>
      <c r="J1523" s="8" t="s">
        <v>3</v>
      </c>
      <c r="K1523" s="8" t="s">
        <v>4</v>
      </c>
      <c r="L1523" s="8" t="s">
        <v>30</v>
      </c>
      <c r="M1523" s="3">
        <v>1</v>
      </c>
      <c r="N1523" s="10">
        <v>101.73</v>
      </c>
      <c r="O1523" s="11">
        <v>0.05</v>
      </c>
      <c r="P1523" s="10">
        <v>51.63</v>
      </c>
      <c r="Q1523" s="10">
        <f t="shared" si="92"/>
        <v>96.643500000000003</v>
      </c>
      <c r="R1523" s="10">
        <f t="shared" si="93"/>
        <v>51.63</v>
      </c>
      <c r="S1523" s="10">
        <f t="shared" si="94"/>
        <v>45.013500000000001</v>
      </c>
      <c r="T1523" s="2">
        <f t="shared" si="95"/>
        <v>0.46576852038678235</v>
      </c>
      <c r="U1523" s="3">
        <f>YEAR(SalesDataTable[[#This Row],[Order Date]])</f>
        <v>2026</v>
      </c>
      <c r="V1523" s="2" t="str">
        <f>"Q"&amp;ROUNDUP(MONTH(SalesDataTable[[#This Row],[Order Date]])/3,0)</f>
        <v>Q3</v>
      </c>
      <c r="W1523" s="3">
        <f>MONTH(SalesDataTable[[#This Row],[Order Date]])</f>
        <v>7</v>
      </c>
      <c r="X1523" s="2" t="str">
        <f>TEXT(SalesDataTable[[#This Row],[Order Date]],"mmm")</f>
        <v>Jul</v>
      </c>
    </row>
    <row r="1524" spans="1:24" ht="15.6">
      <c r="A1524" s="6">
        <v>4467</v>
      </c>
      <c r="B1524" s="7">
        <v>46233</v>
      </c>
      <c r="C1524" s="8">
        <f>YEAR(SalesDataTable[[#This Row],[Order Date]])</f>
        <v>2026</v>
      </c>
      <c r="D1524" s="9" t="str">
        <f>"Q" &amp;ROUNDUP(MONTH(SalesDataTable[[#This Row],[Order Date]]),0)</f>
        <v>Q7</v>
      </c>
      <c r="E1524" s="9">
        <f>MONTH(SalesDataTable[[#This Row],[Order Date]])</f>
        <v>7</v>
      </c>
      <c r="F1524" s="8" t="str">
        <f>TEXT(SalesDataTable[[#This Row],[Order Date]],"mmm")</f>
        <v>Jul</v>
      </c>
      <c r="G1524" s="8" t="s">
        <v>20</v>
      </c>
      <c r="H1524" s="8" t="s">
        <v>31</v>
      </c>
      <c r="I1524" s="8" t="s">
        <v>2</v>
      </c>
      <c r="J1524" s="8" t="s">
        <v>3</v>
      </c>
      <c r="K1524" s="8" t="s">
        <v>14</v>
      </c>
      <c r="L1524" s="8" t="s">
        <v>15</v>
      </c>
      <c r="M1524" s="3">
        <v>2</v>
      </c>
      <c r="N1524" s="10">
        <v>36.21</v>
      </c>
      <c r="O1524" s="11">
        <v>0</v>
      </c>
      <c r="P1524" s="10">
        <v>13.5</v>
      </c>
      <c r="Q1524" s="10">
        <f t="shared" si="92"/>
        <v>72.42</v>
      </c>
      <c r="R1524" s="10">
        <f t="shared" si="93"/>
        <v>27</v>
      </c>
      <c r="S1524" s="10">
        <f t="shared" si="94"/>
        <v>45.42</v>
      </c>
      <c r="T1524" s="2">
        <f t="shared" si="95"/>
        <v>0.62717481358740679</v>
      </c>
      <c r="U1524" s="3">
        <f>YEAR(SalesDataTable[[#This Row],[Order Date]])</f>
        <v>2026</v>
      </c>
      <c r="V1524" s="2" t="str">
        <f>"Q"&amp;ROUNDUP(MONTH(SalesDataTable[[#This Row],[Order Date]])/3,0)</f>
        <v>Q3</v>
      </c>
      <c r="W1524" s="3">
        <f>MONTH(SalesDataTable[[#This Row],[Order Date]])</f>
        <v>7</v>
      </c>
      <c r="X1524" s="2" t="str">
        <f>TEXT(SalesDataTable[[#This Row],[Order Date]],"mmm")</f>
        <v>Jul</v>
      </c>
    </row>
    <row r="1525" spans="1:24" ht="15.6">
      <c r="A1525" s="6">
        <v>739</v>
      </c>
      <c r="B1525" s="7">
        <v>46234</v>
      </c>
      <c r="C1525" s="8">
        <f>YEAR(SalesDataTable[[#This Row],[Order Date]])</f>
        <v>2026</v>
      </c>
      <c r="D1525" s="9" t="str">
        <f>"Q" &amp;ROUNDUP(MONTH(SalesDataTable[[#This Row],[Order Date]]),0)</f>
        <v>Q7</v>
      </c>
      <c r="E1525" s="9">
        <f>MONTH(SalesDataTable[[#This Row],[Order Date]])</f>
        <v>7</v>
      </c>
      <c r="F1525" s="8" t="str">
        <f>TEXT(SalesDataTable[[#This Row],[Order Date]],"mmm")</f>
        <v>Jul</v>
      </c>
      <c r="G1525" s="8" t="s">
        <v>20</v>
      </c>
      <c r="H1525" s="8" t="s">
        <v>31</v>
      </c>
      <c r="I1525" s="8" t="s">
        <v>2</v>
      </c>
      <c r="J1525" s="8" t="s">
        <v>16</v>
      </c>
      <c r="K1525" s="8" t="s">
        <v>4</v>
      </c>
      <c r="L1525" s="8" t="s">
        <v>30</v>
      </c>
      <c r="M1525" s="3">
        <v>5</v>
      </c>
      <c r="N1525" s="10">
        <v>104.65</v>
      </c>
      <c r="O1525" s="11">
        <v>0</v>
      </c>
      <c r="P1525" s="10">
        <v>49.2</v>
      </c>
      <c r="Q1525" s="10">
        <f t="shared" si="92"/>
        <v>523.25</v>
      </c>
      <c r="R1525" s="10">
        <f t="shared" si="93"/>
        <v>246</v>
      </c>
      <c r="S1525" s="10">
        <f t="shared" si="94"/>
        <v>277.25</v>
      </c>
      <c r="T1525" s="2">
        <f t="shared" si="95"/>
        <v>0.52986144290492121</v>
      </c>
      <c r="U1525" s="3">
        <f>YEAR(SalesDataTable[[#This Row],[Order Date]])</f>
        <v>2026</v>
      </c>
      <c r="V1525" s="2" t="str">
        <f>"Q"&amp;ROUNDUP(MONTH(SalesDataTable[[#This Row],[Order Date]])/3,0)</f>
        <v>Q3</v>
      </c>
      <c r="W1525" s="3">
        <f>MONTH(SalesDataTable[[#This Row],[Order Date]])</f>
        <v>7</v>
      </c>
      <c r="X1525" s="2" t="str">
        <f>TEXT(SalesDataTable[[#This Row],[Order Date]],"mmm")</f>
        <v>Jul</v>
      </c>
    </row>
    <row r="1526" spans="1:24" ht="15.6">
      <c r="A1526" s="6">
        <v>2376</v>
      </c>
      <c r="B1526" s="7">
        <v>46234</v>
      </c>
      <c r="C1526" s="8">
        <f>YEAR(SalesDataTable[[#This Row],[Order Date]])</f>
        <v>2026</v>
      </c>
      <c r="D1526" s="9" t="str">
        <f>"Q" &amp;ROUNDUP(MONTH(SalesDataTable[[#This Row],[Order Date]]),0)</f>
        <v>Q7</v>
      </c>
      <c r="E1526" s="9">
        <f>MONTH(SalesDataTable[[#This Row],[Order Date]])</f>
        <v>7</v>
      </c>
      <c r="F1526" s="8" t="str">
        <f>TEXT(SalesDataTable[[#This Row],[Order Date]],"mmm")</f>
        <v>Jul</v>
      </c>
      <c r="G1526" s="8" t="s">
        <v>11</v>
      </c>
      <c r="H1526" s="8" t="s">
        <v>25</v>
      </c>
      <c r="I1526" s="8" t="s">
        <v>8</v>
      </c>
      <c r="J1526" s="8" t="s">
        <v>3</v>
      </c>
      <c r="K1526" s="8" t="s">
        <v>23</v>
      </c>
      <c r="L1526" s="8" t="s">
        <v>29</v>
      </c>
      <c r="M1526" s="3">
        <v>5</v>
      </c>
      <c r="N1526" s="10">
        <v>198.35</v>
      </c>
      <c r="O1526" s="11">
        <v>0.05</v>
      </c>
      <c r="P1526" s="10">
        <v>104.96</v>
      </c>
      <c r="Q1526" s="10">
        <f t="shared" si="92"/>
        <v>942.16249999999991</v>
      </c>
      <c r="R1526" s="10">
        <f t="shared" si="93"/>
        <v>524.79999999999995</v>
      </c>
      <c r="S1526" s="10">
        <f t="shared" si="94"/>
        <v>417.36249999999995</v>
      </c>
      <c r="T1526" s="2">
        <f t="shared" si="95"/>
        <v>0.44298356175288234</v>
      </c>
      <c r="U1526" s="3">
        <f>YEAR(SalesDataTable[[#This Row],[Order Date]])</f>
        <v>2026</v>
      </c>
      <c r="V1526" s="2" t="str">
        <f>"Q"&amp;ROUNDUP(MONTH(SalesDataTable[[#This Row],[Order Date]])/3,0)</f>
        <v>Q3</v>
      </c>
      <c r="W1526" s="3">
        <f>MONTH(SalesDataTable[[#This Row],[Order Date]])</f>
        <v>7</v>
      </c>
      <c r="X1526" s="2" t="str">
        <f>TEXT(SalesDataTable[[#This Row],[Order Date]],"mmm")</f>
        <v>Jul</v>
      </c>
    </row>
    <row r="1527" spans="1:24" ht="15.6">
      <c r="A1527" s="6">
        <v>3109</v>
      </c>
      <c r="B1527" s="7">
        <v>46234</v>
      </c>
      <c r="C1527" s="8">
        <f>YEAR(SalesDataTable[[#This Row],[Order Date]])</f>
        <v>2026</v>
      </c>
      <c r="D1527" s="9" t="str">
        <f>"Q" &amp;ROUNDUP(MONTH(SalesDataTable[[#This Row],[Order Date]]),0)</f>
        <v>Q7</v>
      </c>
      <c r="E1527" s="9">
        <f>MONTH(SalesDataTable[[#This Row],[Order Date]])</f>
        <v>7</v>
      </c>
      <c r="F1527" s="8" t="str">
        <f>TEXT(SalesDataTable[[#This Row],[Order Date]],"mmm")</f>
        <v>Jul</v>
      </c>
      <c r="G1527" s="8" t="s">
        <v>0</v>
      </c>
      <c r="H1527" s="8" t="s">
        <v>1</v>
      </c>
      <c r="I1527" s="8" t="s">
        <v>28</v>
      </c>
      <c r="J1527" s="8" t="s">
        <v>3</v>
      </c>
      <c r="K1527" s="8" t="s">
        <v>34</v>
      </c>
      <c r="L1527" s="8" t="s">
        <v>42</v>
      </c>
      <c r="M1527" s="3">
        <v>2</v>
      </c>
      <c r="N1527" s="10">
        <v>36.56</v>
      </c>
      <c r="O1527" s="11">
        <v>0.05</v>
      </c>
      <c r="P1527" s="10">
        <v>13.76</v>
      </c>
      <c r="Q1527" s="10">
        <f t="shared" si="92"/>
        <v>69.463999999999999</v>
      </c>
      <c r="R1527" s="10">
        <f t="shared" si="93"/>
        <v>27.52</v>
      </c>
      <c r="S1527" s="10">
        <f t="shared" si="94"/>
        <v>41.944000000000003</v>
      </c>
      <c r="T1527" s="2">
        <f t="shared" si="95"/>
        <v>0.60382356328457909</v>
      </c>
      <c r="U1527" s="3">
        <f>YEAR(SalesDataTable[[#This Row],[Order Date]])</f>
        <v>2026</v>
      </c>
      <c r="V1527" s="2" t="str">
        <f>"Q"&amp;ROUNDUP(MONTH(SalesDataTable[[#This Row],[Order Date]])/3,0)</f>
        <v>Q3</v>
      </c>
      <c r="W1527" s="3">
        <f>MONTH(SalesDataTable[[#This Row],[Order Date]])</f>
        <v>7</v>
      </c>
      <c r="X1527" s="2" t="str">
        <f>TEXT(SalesDataTable[[#This Row],[Order Date]],"mmm")</f>
        <v>Jul</v>
      </c>
    </row>
    <row r="1528" spans="1:24" ht="15.6">
      <c r="A1528" s="6">
        <v>4362</v>
      </c>
      <c r="B1528" s="7">
        <v>46234</v>
      </c>
      <c r="C1528" s="8">
        <f>YEAR(SalesDataTable[[#This Row],[Order Date]])</f>
        <v>2026</v>
      </c>
      <c r="D1528" s="9" t="str">
        <f>"Q" &amp;ROUNDUP(MONTH(SalesDataTable[[#This Row],[Order Date]]),0)</f>
        <v>Q7</v>
      </c>
      <c r="E1528" s="9">
        <f>MONTH(SalesDataTable[[#This Row],[Order Date]])</f>
        <v>7</v>
      </c>
      <c r="F1528" s="8" t="str">
        <f>TEXT(SalesDataTable[[#This Row],[Order Date]],"mmm")</f>
        <v>Jul</v>
      </c>
      <c r="G1528" s="8" t="s">
        <v>6</v>
      </c>
      <c r="H1528" s="8" t="s">
        <v>49</v>
      </c>
      <c r="I1528" s="8" t="s">
        <v>2</v>
      </c>
      <c r="J1528" s="8" t="s">
        <v>3</v>
      </c>
      <c r="K1528" s="8" t="s">
        <v>9</v>
      </c>
      <c r="L1528" s="8" t="s">
        <v>10</v>
      </c>
      <c r="M1528" s="3">
        <v>5</v>
      </c>
      <c r="N1528" s="10">
        <v>92.41</v>
      </c>
      <c r="O1528" s="11">
        <v>0</v>
      </c>
      <c r="P1528" s="10">
        <v>44.29</v>
      </c>
      <c r="Q1528" s="10">
        <f t="shared" si="92"/>
        <v>462.04999999999995</v>
      </c>
      <c r="R1528" s="10">
        <f t="shared" si="93"/>
        <v>221.45</v>
      </c>
      <c r="S1528" s="10">
        <f t="shared" si="94"/>
        <v>240.59999999999997</v>
      </c>
      <c r="T1528" s="2">
        <f t="shared" si="95"/>
        <v>0.52072286549074775</v>
      </c>
      <c r="U1528" s="3">
        <f>YEAR(SalesDataTable[[#This Row],[Order Date]])</f>
        <v>2026</v>
      </c>
      <c r="V1528" s="2" t="str">
        <f>"Q"&amp;ROUNDUP(MONTH(SalesDataTable[[#This Row],[Order Date]])/3,0)</f>
        <v>Q3</v>
      </c>
      <c r="W1528" s="3">
        <f>MONTH(SalesDataTable[[#This Row],[Order Date]])</f>
        <v>7</v>
      </c>
      <c r="X1528" s="2" t="str">
        <f>TEXT(SalesDataTable[[#This Row],[Order Date]],"mmm")</f>
        <v>Jul</v>
      </c>
    </row>
    <row r="1529" spans="1:24" ht="15.6">
      <c r="A1529" s="6">
        <v>777</v>
      </c>
      <c r="B1529" s="7">
        <v>46235</v>
      </c>
      <c r="C1529" s="8">
        <f>YEAR(SalesDataTable[[#This Row],[Order Date]])</f>
        <v>2026</v>
      </c>
      <c r="D1529" s="9" t="str">
        <f>"Q" &amp;ROUNDUP(MONTH(SalesDataTable[[#This Row],[Order Date]]),0)</f>
        <v>Q8</v>
      </c>
      <c r="E1529" s="9">
        <f>MONTH(SalesDataTable[[#This Row],[Order Date]])</f>
        <v>8</v>
      </c>
      <c r="F1529" s="8" t="str">
        <f>TEXT(SalesDataTable[[#This Row],[Order Date]],"mmm")</f>
        <v>Aug</v>
      </c>
      <c r="G1529" s="8" t="s">
        <v>20</v>
      </c>
      <c r="H1529" s="8" t="s">
        <v>47</v>
      </c>
      <c r="I1529" s="8" t="s">
        <v>2</v>
      </c>
      <c r="J1529" s="8" t="s">
        <v>3</v>
      </c>
      <c r="K1529" s="8" t="s">
        <v>23</v>
      </c>
      <c r="L1529" s="8" t="s">
        <v>51</v>
      </c>
      <c r="M1529" s="3">
        <v>4</v>
      </c>
      <c r="N1529" s="10">
        <v>121.87</v>
      </c>
      <c r="O1529" s="11">
        <v>0</v>
      </c>
      <c r="P1529" s="10">
        <v>59.89</v>
      </c>
      <c r="Q1529" s="10">
        <f t="shared" si="92"/>
        <v>487.48</v>
      </c>
      <c r="R1529" s="10">
        <f t="shared" si="93"/>
        <v>239.56</v>
      </c>
      <c r="S1529" s="10">
        <f t="shared" si="94"/>
        <v>247.92000000000002</v>
      </c>
      <c r="T1529" s="2">
        <f t="shared" si="95"/>
        <v>0.50857471075736438</v>
      </c>
      <c r="U1529" s="3">
        <f>YEAR(SalesDataTable[[#This Row],[Order Date]])</f>
        <v>2026</v>
      </c>
      <c r="V1529" s="2" t="str">
        <f>"Q"&amp;ROUNDUP(MONTH(SalesDataTable[[#This Row],[Order Date]])/3,0)</f>
        <v>Q3</v>
      </c>
      <c r="W1529" s="3">
        <f>MONTH(SalesDataTable[[#This Row],[Order Date]])</f>
        <v>8</v>
      </c>
      <c r="X1529" s="2" t="str">
        <f>TEXT(SalesDataTable[[#This Row],[Order Date]],"mmm")</f>
        <v>Aug</v>
      </c>
    </row>
    <row r="1530" spans="1:24" ht="15.6">
      <c r="A1530" s="6">
        <v>831</v>
      </c>
      <c r="B1530" s="7">
        <v>46235</v>
      </c>
      <c r="C1530" s="8">
        <f>YEAR(SalesDataTable[[#This Row],[Order Date]])</f>
        <v>2026</v>
      </c>
      <c r="D1530" s="9" t="str">
        <f>"Q" &amp;ROUNDUP(MONTH(SalesDataTable[[#This Row],[Order Date]]),0)</f>
        <v>Q8</v>
      </c>
      <c r="E1530" s="9">
        <f>MONTH(SalesDataTable[[#This Row],[Order Date]])</f>
        <v>8</v>
      </c>
      <c r="F1530" s="8" t="str">
        <f>TEXT(SalesDataTable[[#This Row],[Order Date]],"mmm")</f>
        <v>Aug</v>
      </c>
      <c r="G1530" s="8" t="s">
        <v>20</v>
      </c>
      <c r="H1530" s="8" t="s">
        <v>33</v>
      </c>
      <c r="I1530" s="8" t="s">
        <v>2</v>
      </c>
      <c r="J1530" s="8" t="s">
        <v>3</v>
      </c>
      <c r="K1530" s="8" t="s">
        <v>14</v>
      </c>
      <c r="L1530" s="8" t="s">
        <v>44</v>
      </c>
      <c r="M1530" s="3">
        <v>2</v>
      </c>
      <c r="N1530" s="10">
        <v>130.9</v>
      </c>
      <c r="O1530" s="11">
        <v>0.05</v>
      </c>
      <c r="P1530" s="10">
        <v>67.959999999999994</v>
      </c>
      <c r="Q1530" s="10">
        <f t="shared" si="92"/>
        <v>248.71</v>
      </c>
      <c r="R1530" s="10">
        <f t="shared" si="93"/>
        <v>135.91999999999999</v>
      </c>
      <c r="S1530" s="10">
        <f t="shared" si="94"/>
        <v>112.79000000000002</v>
      </c>
      <c r="T1530" s="2">
        <f t="shared" si="95"/>
        <v>0.45350006031120588</v>
      </c>
      <c r="U1530" s="3">
        <f>YEAR(SalesDataTable[[#This Row],[Order Date]])</f>
        <v>2026</v>
      </c>
      <c r="V1530" s="2" t="str">
        <f>"Q"&amp;ROUNDUP(MONTH(SalesDataTable[[#This Row],[Order Date]])/3,0)</f>
        <v>Q3</v>
      </c>
      <c r="W1530" s="3">
        <f>MONTH(SalesDataTable[[#This Row],[Order Date]])</f>
        <v>8</v>
      </c>
      <c r="X1530" s="2" t="str">
        <f>TEXT(SalesDataTable[[#This Row],[Order Date]],"mmm")</f>
        <v>Aug</v>
      </c>
    </row>
    <row r="1531" spans="1:24" ht="15.6">
      <c r="A1531" s="6">
        <v>2059</v>
      </c>
      <c r="B1531" s="7">
        <v>46235</v>
      </c>
      <c r="C1531" s="8">
        <f>YEAR(SalesDataTable[[#This Row],[Order Date]])</f>
        <v>2026</v>
      </c>
      <c r="D1531" s="9" t="str">
        <f>"Q" &amp;ROUNDUP(MONTH(SalesDataTable[[#This Row],[Order Date]]),0)</f>
        <v>Q8</v>
      </c>
      <c r="E1531" s="9">
        <f>MONTH(SalesDataTable[[#This Row],[Order Date]])</f>
        <v>8</v>
      </c>
      <c r="F1531" s="8" t="str">
        <f>TEXT(SalesDataTable[[#This Row],[Order Date]],"mmm")</f>
        <v>Aug</v>
      </c>
      <c r="G1531" s="8" t="s">
        <v>11</v>
      </c>
      <c r="H1531" s="8" t="s">
        <v>12</v>
      </c>
      <c r="I1531" s="8" t="s">
        <v>19</v>
      </c>
      <c r="J1531" s="8" t="s">
        <v>13</v>
      </c>
      <c r="K1531" s="8" t="s">
        <v>4</v>
      </c>
      <c r="L1531" s="8" t="s">
        <v>22</v>
      </c>
      <c r="M1531" s="3">
        <v>1</v>
      </c>
      <c r="N1531" s="10">
        <v>50.98</v>
      </c>
      <c r="O1531" s="11">
        <v>0</v>
      </c>
      <c r="P1531" s="10">
        <v>22.92</v>
      </c>
      <c r="Q1531" s="10">
        <f t="shared" si="92"/>
        <v>50.98</v>
      </c>
      <c r="R1531" s="10">
        <f t="shared" si="93"/>
        <v>22.92</v>
      </c>
      <c r="S1531" s="10">
        <f t="shared" si="94"/>
        <v>28.059999999999995</v>
      </c>
      <c r="T1531" s="2">
        <f t="shared" si="95"/>
        <v>0.55041192624558644</v>
      </c>
      <c r="U1531" s="3">
        <f>YEAR(SalesDataTable[[#This Row],[Order Date]])</f>
        <v>2026</v>
      </c>
      <c r="V1531" s="2" t="str">
        <f>"Q"&amp;ROUNDUP(MONTH(SalesDataTable[[#This Row],[Order Date]])/3,0)</f>
        <v>Q3</v>
      </c>
      <c r="W1531" s="3">
        <f>MONTH(SalesDataTable[[#This Row],[Order Date]])</f>
        <v>8</v>
      </c>
      <c r="X1531" s="2" t="str">
        <f>TEXT(SalesDataTable[[#This Row],[Order Date]],"mmm")</f>
        <v>Aug</v>
      </c>
    </row>
    <row r="1532" spans="1:24" ht="15.6">
      <c r="A1532" s="6">
        <v>2519</v>
      </c>
      <c r="B1532" s="7">
        <v>46235</v>
      </c>
      <c r="C1532" s="8">
        <f>YEAR(SalesDataTable[[#This Row],[Order Date]])</f>
        <v>2026</v>
      </c>
      <c r="D1532" s="9" t="str">
        <f>"Q" &amp;ROUNDUP(MONTH(SalesDataTable[[#This Row],[Order Date]]),0)</f>
        <v>Q8</v>
      </c>
      <c r="E1532" s="9">
        <f>MONTH(SalesDataTable[[#This Row],[Order Date]])</f>
        <v>8</v>
      </c>
      <c r="F1532" s="8" t="str">
        <f>TEXT(SalesDataTable[[#This Row],[Order Date]],"mmm")</f>
        <v>Aug</v>
      </c>
      <c r="G1532" s="8" t="s">
        <v>11</v>
      </c>
      <c r="H1532" s="8" t="s">
        <v>12</v>
      </c>
      <c r="I1532" s="8" t="s">
        <v>2</v>
      </c>
      <c r="J1532" s="8" t="s">
        <v>3</v>
      </c>
      <c r="K1532" s="8" t="s">
        <v>9</v>
      </c>
      <c r="L1532" s="8" t="s">
        <v>10</v>
      </c>
      <c r="M1532" s="3">
        <v>2</v>
      </c>
      <c r="N1532" s="10">
        <v>91.11</v>
      </c>
      <c r="O1532" s="11">
        <v>0</v>
      </c>
      <c r="P1532" s="10">
        <v>44.19</v>
      </c>
      <c r="Q1532" s="10">
        <f t="shared" si="92"/>
        <v>182.22</v>
      </c>
      <c r="R1532" s="10">
        <f t="shared" si="93"/>
        <v>88.38</v>
      </c>
      <c r="S1532" s="10">
        <f t="shared" si="94"/>
        <v>93.84</v>
      </c>
      <c r="T1532" s="2">
        <f t="shared" si="95"/>
        <v>0.51498189002304906</v>
      </c>
      <c r="U1532" s="3">
        <f>YEAR(SalesDataTable[[#This Row],[Order Date]])</f>
        <v>2026</v>
      </c>
      <c r="V1532" s="2" t="str">
        <f>"Q"&amp;ROUNDUP(MONTH(SalesDataTable[[#This Row],[Order Date]])/3,0)</f>
        <v>Q3</v>
      </c>
      <c r="W1532" s="3">
        <f>MONTH(SalesDataTable[[#This Row],[Order Date]])</f>
        <v>8</v>
      </c>
      <c r="X1532" s="2" t="str">
        <f>TEXT(SalesDataTable[[#This Row],[Order Date]],"mmm")</f>
        <v>Aug</v>
      </c>
    </row>
    <row r="1533" spans="1:24" ht="15.6">
      <c r="A1533" s="6">
        <v>2644</v>
      </c>
      <c r="B1533" s="7">
        <v>46235</v>
      </c>
      <c r="C1533" s="8">
        <f>YEAR(SalesDataTable[[#This Row],[Order Date]])</f>
        <v>2026</v>
      </c>
      <c r="D1533" s="9" t="str">
        <f>"Q" &amp;ROUNDUP(MONTH(SalesDataTable[[#This Row],[Order Date]]),0)</f>
        <v>Q8</v>
      </c>
      <c r="E1533" s="9">
        <f>MONTH(SalesDataTable[[#This Row],[Order Date]])</f>
        <v>8</v>
      </c>
      <c r="F1533" s="8" t="str">
        <f>TEXT(SalesDataTable[[#This Row],[Order Date]],"mmm")</f>
        <v>Aug</v>
      </c>
      <c r="G1533" s="8" t="s">
        <v>0</v>
      </c>
      <c r="H1533" s="8" t="s">
        <v>1</v>
      </c>
      <c r="I1533" s="8" t="s">
        <v>28</v>
      </c>
      <c r="J1533" s="8" t="s">
        <v>3</v>
      </c>
      <c r="K1533" s="8" t="s">
        <v>14</v>
      </c>
      <c r="L1533" s="8" t="s">
        <v>15</v>
      </c>
      <c r="M1533" s="3">
        <v>3</v>
      </c>
      <c r="N1533" s="10">
        <v>35.619999999999997</v>
      </c>
      <c r="O1533" s="11">
        <v>0.05</v>
      </c>
      <c r="P1533" s="10">
        <v>13.47</v>
      </c>
      <c r="Q1533" s="10">
        <f t="shared" si="92"/>
        <v>101.51699999999998</v>
      </c>
      <c r="R1533" s="10">
        <f t="shared" si="93"/>
        <v>40.410000000000004</v>
      </c>
      <c r="S1533" s="10">
        <f t="shared" si="94"/>
        <v>61.106999999999978</v>
      </c>
      <c r="T1533" s="2">
        <f t="shared" si="95"/>
        <v>0.60193859156594454</v>
      </c>
      <c r="U1533" s="3">
        <f>YEAR(SalesDataTable[[#This Row],[Order Date]])</f>
        <v>2026</v>
      </c>
      <c r="V1533" s="2" t="str">
        <f>"Q"&amp;ROUNDUP(MONTH(SalesDataTable[[#This Row],[Order Date]])/3,0)</f>
        <v>Q3</v>
      </c>
      <c r="W1533" s="3">
        <f>MONTH(SalesDataTable[[#This Row],[Order Date]])</f>
        <v>8</v>
      </c>
      <c r="X1533" s="2" t="str">
        <f>TEXT(SalesDataTable[[#This Row],[Order Date]],"mmm")</f>
        <v>Aug</v>
      </c>
    </row>
    <row r="1534" spans="1:24" ht="15.6">
      <c r="A1534" s="6">
        <v>4141</v>
      </c>
      <c r="B1534" s="7">
        <v>46235</v>
      </c>
      <c r="C1534" s="8">
        <f>YEAR(SalesDataTable[[#This Row],[Order Date]])</f>
        <v>2026</v>
      </c>
      <c r="D1534" s="9" t="str">
        <f>"Q" &amp;ROUNDUP(MONTH(SalesDataTable[[#This Row],[Order Date]]),0)</f>
        <v>Q8</v>
      </c>
      <c r="E1534" s="9">
        <f>MONTH(SalesDataTable[[#This Row],[Order Date]])</f>
        <v>8</v>
      </c>
      <c r="F1534" s="8" t="str">
        <f>TEXT(SalesDataTable[[#This Row],[Order Date]],"mmm")</f>
        <v>Aug</v>
      </c>
      <c r="G1534" s="8" t="s">
        <v>20</v>
      </c>
      <c r="H1534" s="8" t="s">
        <v>47</v>
      </c>
      <c r="I1534" s="8" t="s">
        <v>2</v>
      </c>
      <c r="J1534" s="8" t="s">
        <v>13</v>
      </c>
      <c r="K1534" s="8" t="s">
        <v>9</v>
      </c>
      <c r="L1534" s="8" t="s">
        <v>10</v>
      </c>
      <c r="M1534" s="3">
        <v>1</v>
      </c>
      <c r="N1534" s="10">
        <v>91.95</v>
      </c>
      <c r="O1534" s="11">
        <v>0.05</v>
      </c>
      <c r="P1534" s="10">
        <v>46.47</v>
      </c>
      <c r="Q1534" s="10">
        <f t="shared" si="92"/>
        <v>87.352499999999992</v>
      </c>
      <c r="R1534" s="10">
        <f t="shared" si="93"/>
        <v>46.47</v>
      </c>
      <c r="S1534" s="10">
        <f t="shared" si="94"/>
        <v>40.882499999999993</v>
      </c>
      <c r="T1534" s="2">
        <f t="shared" si="95"/>
        <v>0.46801751523997592</v>
      </c>
      <c r="U1534" s="3">
        <f>YEAR(SalesDataTable[[#This Row],[Order Date]])</f>
        <v>2026</v>
      </c>
      <c r="V1534" s="2" t="str">
        <f>"Q"&amp;ROUNDUP(MONTH(SalesDataTable[[#This Row],[Order Date]])/3,0)</f>
        <v>Q3</v>
      </c>
      <c r="W1534" s="3">
        <f>MONTH(SalesDataTable[[#This Row],[Order Date]])</f>
        <v>8</v>
      </c>
      <c r="X1534" s="2" t="str">
        <f>TEXT(SalesDataTable[[#This Row],[Order Date]],"mmm")</f>
        <v>Aug</v>
      </c>
    </row>
    <row r="1535" spans="1:24" ht="15.6">
      <c r="A1535" s="6">
        <v>4804</v>
      </c>
      <c r="B1535" s="7">
        <v>46235</v>
      </c>
      <c r="C1535" s="8">
        <f>YEAR(SalesDataTable[[#This Row],[Order Date]])</f>
        <v>2026</v>
      </c>
      <c r="D1535" s="9" t="str">
        <f>"Q" &amp;ROUNDUP(MONTH(SalesDataTable[[#This Row],[Order Date]]),0)</f>
        <v>Q8</v>
      </c>
      <c r="E1535" s="9">
        <f>MONTH(SalesDataTable[[#This Row],[Order Date]])</f>
        <v>8</v>
      </c>
      <c r="F1535" s="8" t="str">
        <f>TEXT(SalesDataTable[[#This Row],[Order Date]],"mmm")</f>
        <v>Aug</v>
      </c>
      <c r="G1535" s="8" t="s">
        <v>0</v>
      </c>
      <c r="H1535" s="8" t="s">
        <v>36</v>
      </c>
      <c r="I1535" s="8" t="s">
        <v>2</v>
      </c>
      <c r="J1535" s="8" t="s">
        <v>3</v>
      </c>
      <c r="K1535" s="8" t="s">
        <v>34</v>
      </c>
      <c r="L1535" s="8" t="s">
        <v>45</v>
      </c>
      <c r="M1535" s="3">
        <v>1</v>
      </c>
      <c r="N1535" s="10">
        <v>49.46</v>
      </c>
      <c r="O1535" s="11">
        <v>0</v>
      </c>
      <c r="P1535" s="10">
        <v>21.47</v>
      </c>
      <c r="Q1535" s="10">
        <f t="shared" si="92"/>
        <v>49.46</v>
      </c>
      <c r="R1535" s="10">
        <f t="shared" si="93"/>
        <v>21.47</v>
      </c>
      <c r="S1535" s="10">
        <f t="shared" si="94"/>
        <v>27.990000000000002</v>
      </c>
      <c r="T1535" s="2">
        <f t="shared" si="95"/>
        <v>0.5659118479579458</v>
      </c>
      <c r="U1535" s="3">
        <f>YEAR(SalesDataTable[[#This Row],[Order Date]])</f>
        <v>2026</v>
      </c>
      <c r="V1535" s="2" t="str">
        <f>"Q"&amp;ROUNDUP(MONTH(SalesDataTable[[#This Row],[Order Date]])/3,0)</f>
        <v>Q3</v>
      </c>
      <c r="W1535" s="3">
        <f>MONTH(SalesDataTable[[#This Row],[Order Date]])</f>
        <v>8</v>
      </c>
      <c r="X1535" s="2" t="str">
        <f>TEXT(SalesDataTable[[#This Row],[Order Date]],"mmm")</f>
        <v>Aug</v>
      </c>
    </row>
    <row r="1536" spans="1:24" ht="15.6">
      <c r="A1536" s="6">
        <v>5161</v>
      </c>
      <c r="B1536" s="7">
        <v>46235</v>
      </c>
      <c r="C1536" s="8">
        <f>YEAR(SalesDataTable[[#This Row],[Order Date]])</f>
        <v>2026</v>
      </c>
      <c r="D1536" s="9" t="str">
        <f>"Q" &amp;ROUNDUP(MONTH(SalesDataTable[[#This Row],[Order Date]]),0)</f>
        <v>Q8</v>
      </c>
      <c r="E1536" s="9">
        <f>MONTH(SalesDataTable[[#This Row],[Order Date]])</f>
        <v>8</v>
      </c>
      <c r="F1536" s="8" t="str">
        <f>TEXT(SalesDataTable[[#This Row],[Order Date]],"mmm")</f>
        <v>Aug</v>
      </c>
      <c r="G1536" s="8" t="s">
        <v>0</v>
      </c>
      <c r="H1536" s="8" t="s">
        <v>50</v>
      </c>
      <c r="I1536" s="8" t="s">
        <v>2</v>
      </c>
      <c r="J1536" s="8" t="s">
        <v>13</v>
      </c>
      <c r="K1536" s="8" t="s">
        <v>4</v>
      </c>
      <c r="L1536" s="8" t="s">
        <v>26</v>
      </c>
      <c r="M1536" s="3">
        <v>1</v>
      </c>
      <c r="N1536" s="10">
        <v>41.25</v>
      </c>
      <c r="O1536" s="11">
        <v>0.05</v>
      </c>
      <c r="P1536" s="10">
        <v>16.98</v>
      </c>
      <c r="Q1536" s="10">
        <f t="shared" si="92"/>
        <v>39.1875</v>
      </c>
      <c r="R1536" s="10">
        <f t="shared" si="93"/>
        <v>16.98</v>
      </c>
      <c r="S1536" s="10">
        <f t="shared" si="94"/>
        <v>22.2075</v>
      </c>
      <c r="T1536" s="2">
        <f t="shared" si="95"/>
        <v>0.56669856459330148</v>
      </c>
      <c r="U1536" s="3">
        <f>YEAR(SalesDataTable[[#This Row],[Order Date]])</f>
        <v>2026</v>
      </c>
      <c r="V1536" s="2" t="str">
        <f>"Q"&amp;ROUNDUP(MONTH(SalesDataTable[[#This Row],[Order Date]])/3,0)</f>
        <v>Q3</v>
      </c>
      <c r="W1536" s="3">
        <f>MONTH(SalesDataTable[[#This Row],[Order Date]])</f>
        <v>8</v>
      </c>
      <c r="X1536" s="2" t="str">
        <f>TEXT(SalesDataTable[[#This Row],[Order Date]],"mmm")</f>
        <v>Aug</v>
      </c>
    </row>
    <row r="1537" spans="1:24" ht="15.6">
      <c r="A1537" s="6">
        <v>590</v>
      </c>
      <c r="B1537" s="7">
        <v>46236</v>
      </c>
      <c r="C1537" s="8">
        <f>YEAR(SalesDataTable[[#This Row],[Order Date]])</f>
        <v>2026</v>
      </c>
      <c r="D1537" s="9" t="str">
        <f>"Q" &amp;ROUNDUP(MONTH(SalesDataTable[[#This Row],[Order Date]]),0)</f>
        <v>Q8</v>
      </c>
      <c r="E1537" s="9">
        <f>MONTH(SalesDataTable[[#This Row],[Order Date]])</f>
        <v>8</v>
      </c>
      <c r="F1537" s="8" t="str">
        <f>TEXT(SalesDataTable[[#This Row],[Order Date]],"mmm")</f>
        <v>Aug</v>
      </c>
      <c r="G1537" s="8" t="s">
        <v>11</v>
      </c>
      <c r="H1537" s="8" t="s">
        <v>25</v>
      </c>
      <c r="I1537" s="8" t="s">
        <v>2</v>
      </c>
      <c r="J1537" s="8" t="s">
        <v>3</v>
      </c>
      <c r="K1537" s="8" t="s">
        <v>14</v>
      </c>
      <c r="L1537" s="8" t="s">
        <v>44</v>
      </c>
      <c r="M1537" s="3">
        <v>4</v>
      </c>
      <c r="N1537" s="10">
        <v>133.65</v>
      </c>
      <c r="O1537" s="11">
        <v>0</v>
      </c>
      <c r="P1537" s="10">
        <v>66</v>
      </c>
      <c r="Q1537" s="10">
        <f t="shared" si="92"/>
        <v>534.6</v>
      </c>
      <c r="R1537" s="10">
        <f t="shared" si="93"/>
        <v>264</v>
      </c>
      <c r="S1537" s="10">
        <f t="shared" si="94"/>
        <v>270.60000000000002</v>
      </c>
      <c r="T1537" s="2">
        <f t="shared" si="95"/>
        <v>0.50617283950617287</v>
      </c>
      <c r="U1537" s="3">
        <f>YEAR(SalesDataTable[[#This Row],[Order Date]])</f>
        <v>2026</v>
      </c>
      <c r="V1537" s="2" t="str">
        <f>"Q"&amp;ROUNDUP(MONTH(SalesDataTable[[#This Row],[Order Date]])/3,0)</f>
        <v>Q3</v>
      </c>
      <c r="W1537" s="3">
        <f>MONTH(SalesDataTable[[#This Row],[Order Date]])</f>
        <v>8</v>
      </c>
      <c r="X1537" s="2" t="str">
        <f>TEXT(SalesDataTable[[#This Row],[Order Date]],"mmm")</f>
        <v>Aug</v>
      </c>
    </row>
    <row r="1538" spans="1:24" ht="15.6">
      <c r="A1538" s="6">
        <v>1599</v>
      </c>
      <c r="B1538" s="7">
        <v>46236</v>
      </c>
      <c r="C1538" s="8">
        <f>YEAR(SalesDataTable[[#This Row],[Order Date]])</f>
        <v>2026</v>
      </c>
      <c r="D1538" s="9" t="str">
        <f>"Q" &amp;ROUNDUP(MONTH(SalesDataTable[[#This Row],[Order Date]]),0)</f>
        <v>Q8</v>
      </c>
      <c r="E1538" s="9">
        <f>MONTH(SalesDataTable[[#This Row],[Order Date]])</f>
        <v>8</v>
      </c>
      <c r="F1538" s="8" t="str">
        <f>TEXT(SalesDataTable[[#This Row],[Order Date]],"mmm")</f>
        <v>Aug</v>
      </c>
      <c r="G1538" s="8" t="s">
        <v>20</v>
      </c>
      <c r="H1538" s="8" t="s">
        <v>21</v>
      </c>
      <c r="I1538" s="8" t="s">
        <v>2</v>
      </c>
      <c r="J1538" s="8" t="s">
        <v>3</v>
      </c>
      <c r="K1538" s="8" t="s">
        <v>23</v>
      </c>
      <c r="L1538" s="8" t="s">
        <v>29</v>
      </c>
      <c r="M1538" s="3">
        <v>2</v>
      </c>
      <c r="N1538" s="10">
        <v>200.45</v>
      </c>
      <c r="O1538" s="11">
        <v>0.05</v>
      </c>
      <c r="P1538" s="10">
        <v>105.42</v>
      </c>
      <c r="Q1538" s="10">
        <f t="shared" ref="Q1538:Q1601" si="96">M1538*N1538*(1-O1538)</f>
        <v>380.85499999999996</v>
      </c>
      <c r="R1538" s="10">
        <f t="shared" ref="R1538:R1601" si="97">M1538*P1538</f>
        <v>210.84</v>
      </c>
      <c r="S1538" s="10">
        <f t="shared" ref="S1538:S1601" si="98">Q1538-R1538</f>
        <v>170.01499999999996</v>
      </c>
      <c r="T1538" s="2">
        <f t="shared" ref="T1538:T1601" si="99">IFERROR(S1538/Q1538,0)</f>
        <v>0.44640348689133652</v>
      </c>
      <c r="U1538" s="3">
        <f>YEAR(SalesDataTable[[#This Row],[Order Date]])</f>
        <v>2026</v>
      </c>
      <c r="V1538" s="2" t="str">
        <f>"Q"&amp;ROUNDUP(MONTH(SalesDataTable[[#This Row],[Order Date]])/3,0)</f>
        <v>Q3</v>
      </c>
      <c r="W1538" s="3">
        <f>MONTH(SalesDataTable[[#This Row],[Order Date]])</f>
        <v>8</v>
      </c>
      <c r="X1538" s="2" t="str">
        <f>TEXT(SalesDataTable[[#This Row],[Order Date]],"mmm")</f>
        <v>Aug</v>
      </c>
    </row>
    <row r="1539" spans="1:24" ht="15.6">
      <c r="A1539" s="6">
        <v>1665</v>
      </c>
      <c r="B1539" s="7">
        <v>46236</v>
      </c>
      <c r="C1539" s="8">
        <f>YEAR(SalesDataTable[[#This Row],[Order Date]])</f>
        <v>2026</v>
      </c>
      <c r="D1539" s="9" t="str">
        <f>"Q" &amp;ROUNDUP(MONTH(SalesDataTable[[#This Row],[Order Date]]),0)</f>
        <v>Q8</v>
      </c>
      <c r="E1539" s="9">
        <f>MONTH(SalesDataTable[[#This Row],[Order Date]])</f>
        <v>8</v>
      </c>
      <c r="F1539" s="8" t="str">
        <f>TEXT(SalesDataTable[[#This Row],[Order Date]],"mmm")</f>
        <v>Aug</v>
      </c>
      <c r="G1539" s="8" t="s">
        <v>0</v>
      </c>
      <c r="H1539" s="8" t="s">
        <v>1</v>
      </c>
      <c r="I1539" s="8" t="s">
        <v>28</v>
      </c>
      <c r="J1539" s="8" t="s">
        <v>3</v>
      </c>
      <c r="K1539" s="8" t="s">
        <v>4</v>
      </c>
      <c r="L1539" s="8" t="s">
        <v>22</v>
      </c>
      <c r="M1539" s="3">
        <v>2</v>
      </c>
      <c r="N1539" s="10">
        <v>51.87</v>
      </c>
      <c r="O1539" s="11">
        <v>0.05</v>
      </c>
      <c r="P1539" s="10">
        <v>21.98</v>
      </c>
      <c r="Q1539" s="10">
        <f t="shared" si="96"/>
        <v>98.552999999999997</v>
      </c>
      <c r="R1539" s="10">
        <f t="shared" si="97"/>
        <v>43.96</v>
      </c>
      <c r="S1539" s="10">
        <f t="shared" si="98"/>
        <v>54.592999999999996</v>
      </c>
      <c r="T1539" s="2">
        <f t="shared" si="99"/>
        <v>0.55394559272675614</v>
      </c>
      <c r="U1539" s="3">
        <f>YEAR(SalesDataTable[[#This Row],[Order Date]])</f>
        <v>2026</v>
      </c>
      <c r="V1539" s="2" t="str">
        <f>"Q"&amp;ROUNDUP(MONTH(SalesDataTable[[#This Row],[Order Date]])/3,0)</f>
        <v>Q3</v>
      </c>
      <c r="W1539" s="3">
        <f>MONTH(SalesDataTable[[#This Row],[Order Date]])</f>
        <v>8</v>
      </c>
      <c r="X1539" s="2" t="str">
        <f>TEXT(SalesDataTable[[#This Row],[Order Date]],"mmm")</f>
        <v>Aug</v>
      </c>
    </row>
    <row r="1540" spans="1:24" ht="15.6">
      <c r="A1540" s="6">
        <v>2409</v>
      </c>
      <c r="B1540" s="7">
        <v>46236</v>
      </c>
      <c r="C1540" s="8">
        <f>YEAR(SalesDataTable[[#This Row],[Order Date]])</f>
        <v>2026</v>
      </c>
      <c r="D1540" s="9" t="str">
        <f>"Q" &amp;ROUNDUP(MONTH(SalesDataTable[[#This Row],[Order Date]]),0)</f>
        <v>Q8</v>
      </c>
      <c r="E1540" s="9">
        <f>MONTH(SalesDataTable[[#This Row],[Order Date]])</f>
        <v>8</v>
      </c>
      <c r="F1540" s="8" t="str">
        <f>TEXT(SalesDataTable[[#This Row],[Order Date]],"mmm")</f>
        <v>Aug</v>
      </c>
      <c r="G1540" s="8" t="s">
        <v>20</v>
      </c>
      <c r="H1540" s="8" t="s">
        <v>47</v>
      </c>
      <c r="I1540" s="8" t="s">
        <v>2</v>
      </c>
      <c r="J1540" s="8" t="s">
        <v>3</v>
      </c>
      <c r="K1540" s="8" t="s">
        <v>23</v>
      </c>
      <c r="L1540" s="8" t="s">
        <v>40</v>
      </c>
      <c r="M1540" s="3">
        <v>1</v>
      </c>
      <c r="N1540" s="10">
        <v>83.6</v>
      </c>
      <c r="O1540" s="11">
        <v>0.05</v>
      </c>
      <c r="P1540" s="10">
        <v>38.51</v>
      </c>
      <c r="Q1540" s="10">
        <f t="shared" si="96"/>
        <v>79.419999999999987</v>
      </c>
      <c r="R1540" s="10">
        <f t="shared" si="97"/>
        <v>38.51</v>
      </c>
      <c r="S1540" s="10">
        <f t="shared" si="98"/>
        <v>40.909999999999989</v>
      </c>
      <c r="T1540" s="2">
        <f t="shared" si="99"/>
        <v>0.51510954419541677</v>
      </c>
      <c r="U1540" s="3">
        <f>YEAR(SalesDataTable[[#This Row],[Order Date]])</f>
        <v>2026</v>
      </c>
      <c r="V1540" s="2" t="str">
        <f>"Q"&amp;ROUNDUP(MONTH(SalesDataTable[[#This Row],[Order Date]])/3,0)</f>
        <v>Q3</v>
      </c>
      <c r="W1540" s="3">
        <f>MONTH(SalesDataTable[[#This Row],[Order Date]])</f>
        <v>8</v>
      </c>
      <c r="X1540" s="2" t="str">
        <f>TEXT(SalesDataTable[[#This Row],[Order Date]],"mmm")</f>
        <v>Aug</v>
      </c>
    </row>
    <row r="1541" spans="1:24" ht="15.6">
      <c r="A1541" s="6">
        <v>2936</v>
      </c>
      <c r="B1541" s="7">
        <v>46236</v>
      </c>
      <c r="C1541" s="8">
        <f>YEAR(SalesDataTable[[#This Row],[Order Date]])</f>
        <v>2026</v>
      </c>
      <c r="D1541" s="9" t="str">
        <f>"Q" &amp;ROUNDUP(MONTH(SalesDataTable[[#This Row],[Order Date]]),0)</f>
        <v>Q8</v>
      </c>
      <c r="E1541" s="9">
        <f>MONTH(SalesDataTable[[#This Row],[Order Date]])</f>
        <v>8</v>
      </c>
      <c r="F1541" s="8" t="str">
        <f>TEXT(SalesDataTable[[#This Row],[Order Date]],"mmm")</f>
        <v>Aug</v>
      </c>
      <c r="G1541" s="8" t="s">
        <v>11</v>
      </c>
      <c r="H1541" s="8" t="s">
        <v>52</v>
      </c>
      <c r="I1541" s="8" t="s">
        <v>2</v>
      </c>
      <c r="J1541" s="8" t="s">
        <v>13</v>
      </c>
      <c r="K1541" s="8" t="s">
        <v>14</v>
      </c>
      <c r="L1541" s="8" t="s">
        <v>15</v>
      </c>
      <c r="M1541" s="3">
        <v>1</v>
      </c>
      <c r="N1541" s="10">
        <v>35.74</v>
      </c>
      <c r="O1541" s="11">
        <v>0</v>
      </c>
      <c r="P1541" s="10">
        <v>13.49</v>
      </c>
      <c r="Q1541" s="10">
        <f t="shared" si="96"/>
        <v>35.74</v>
      </c>
      <c r="R1541" s="10">
        <f t="shared" si="97"/>
        <v>13.49</v>
      </c>
      <c r="S1541" s="10">
        <f t="shared" si="98"/>
        <v>22.25</v>
      </c>
      <c r="T1541" s="2">
        <f t="shared" si="99"/>
        <v>0.62255176273083379</v>
      </c>
      <c r="U1541" s="3">
        <f>YEAR(SalesDataTable[[#This Row],[Order Date]])</f>
        <v>2026</v>
      </c>
      <c r="V1541" s="2" t="str">
        <f>"Q"&amp;ROUNDUP(MONTH(SalesDataTable[[#This Row],[Order Date]])/3,0)</f>
        <v>Q3</v>
      </c>
      <c r="W1541" s="3">
        <f>MONTH(SalesDataTable[[#This Row],[Order Date]])</f>
        <v>8</v>
      </c>
      <c r="X1541" s="2" t="str">
        <f>TEXT(SalesDataTable[[#This Row],[Order Date]],"mmm")</f>
        <v>Aug</v>
      </c>
    </row>
    <row r="1542" spans="1:24" ht="15.6">
      <c r="A1542" s="6">
        <v>3397</v>
      </c>
      <c r="B1542" s="7">
        <v>46236</v>
      </c>
      <c r="C1542" s="8">
        <f>YEAR(SalesDataTable[[#This Row],[Order Date]])</f>
        <v>2026</v>
      </c>
      <c r="D1542" s="9" t="str">
        <f>"Q" &amp;ROUNDUP(MONTH(SalesDataTable[[#This Row],[Order Date]]),0)</f>
        <v>Q8</v>
      </c>
      <c r="E1542" s="9">
        <f>MONTH(SalesDataTable[[#This Row],[Order Date]])</f>
        <v>8</v>
      </c>
      <c r="F1542" s="8" t="str">
        <f>TEXT(SalesDataTable[[#This Row],[Order Date]],"mmm")</f>
        <v>Aug</v>
      </c>
      <c r="G1542" s="8" t="s">
        <v>20</v>
      </c>
      <c r="H1542" s="8" t="s">
        <v>21</v>
      </c>
      <c r="I1542" s="8" t="s">
        <v>2</v>
      </c>
      <c r="J1542" s="8" t="s">
        <v>3</v>
      </c>
      <c r="K1542" s="8" t="s">
        <v>4</v>
      </c>
      <c r="L1542" s="8" t="s">
        <v>5</v>
      </c>
      <c r="M1542" s="3">
        <v>1</v>
      </c>
      <c r="N1542" s="10">
        <v>79.849999999999994</v>
      </c>
      <c r="O1542" s="11">
        <v>0.1</v>
      </c>
      <c r="P1542" s="10">
        <v>43.11</v>
      </c>
      <c r="Q1542" s="10">
        <f t="shared" si="96"/>
        <v>71.864999999999995</v>
      </c>
      <c r="R1542" s="10">
        <f t="shared" si="97"/>
        <v>43.11</v>
      </c>
      <c r="S1542" s="10">
        <f t="shared" si="98"/>
        <v>28.754999999999995</v>
      </c>
      <c r="T1542" s="2">
        <f t="shared" si="99"/>
        <v>0.40012523481527862</v>
      </c>
      <c r="U1542" s="3">
        <f>YEAR(SalesDataTable[[#This Row],[Order Date]])</f>
        <v>2026</v>
      </c>
      <c r="V1542" s="2" t="str">
        <f>"Q"&amp;ROUNDUP(MONTH(SalesDataTable[[#This Row],[Order Date]])/3,0)</f>
        <v>Q3</v>
      </c>
      <c r="W1542" s="3">
        <f>MONTH(SalesDataTable[[#This Row],[Order Date]])</f>
        <v>8</v>
      </c>
      <c r="X1542" s="2" t="str">
        <f>TEXT(SalesDataTable[[#This Row],[Order Date]],"mmm")</f>
        <v>Aug</v>
      </c>
    </row>
    <row r="1543" spans="1:24" ht="15.6">
      <c r="A1543" s="6">
        <v>4556</v>
      </c>
      <c r="B1543" s="7">
        <v>46236</v>
      </c>
      <c r="C1543" s="8">
        <f>YEAR(SalesDataTable[[#This Row],[Order Date]])</f>
        <v>2026</v>
      </c>
      <c r="D1543" s="9" t="str">
        <f>"Q" &amp;ROUNDUP(MONTH(SalesDataTable[[#This Row],[Order Date]]),0)</f>
        <v>Q8</v>
      </c>
      <c r="E1543" s="9">
        <f>MONTH(SalesDataTable[[#This Row],[Order Date]])</f>
        <v>8</v>
      </c>
      <c r="F1543" s="8" t="str">
        <f>TEXT(SalesDataTable[[#This Row],[Order Date]],"mmm")</f>
        <v>Aug</v>
      </c>
      <c r="G1543" s="8" t="s">
        <v>0</v>
      </c>
      <c r="H1543" s="8" t="s">
        <v>50</v>
      </c>
      <c r="I1543" s="8" t="s">
        <v>2</v>
      </c>
      <c r="J1543" s="8" t="s">
        <v>3</v>
      </c>
      <c r="K1543" s="8" t="s">
        <v>14</v>
      </c>
      <c r="L1543" s="8" t="s">
        <v>32</v>
      </c>
      <c r="M1543" s="3">
        <v>2</v>
      </c>
      <c r="N1543" s="10">
        <v>46.44</v>
      </c>
      <c r="O1543" s="11">
        <v>0</v>
      </c>
      <c r="P1543" s="10">
        <v>18.489999999999998</v>
      </c>
      <c r="Q1543" s="10">
        <f t="shared" si="96"/>
        <v>92.88</v>
      </c>
      <c r="R1543" s="10">
        <f t="shared" si="97"/>
        <v>36.979999999999997</v>
      </c>
      <c r="S1543" s="10">
        <f t="shared" si="98"/>
        <v>55.9</v>
      </c>
      <c r="T1543" s="2">
        <f t="shared" si="99"/>
        <v>0.60185185185185186</v>
      </c>
      <c r="U1543" s="3">
        <f>YEAR(SalesDataTable[[#This Row],[Order Date]])</f>
        <v>2026</v>
      </c>
      <c r="V1543" s="2" t="str">
        <f>"Q"&amp;ROUNDUP(MONTH(SalesDataTable[[#This Row],[Order Date]])/3,0)</f>
        <v>Q3</v>
      </c>
      <c r="W1543" s="3">
        <f>MONTH(SalesDataTable[[#This Row],[Order Date]])</f>
        <v>8</v>
      </c>
      <c r="X1543" s="2" t="str">
        <f>TEXT(SalesDataTable[[#This Row],[Order Date]],"mmm")</f>
        <v>Aug</v>
      </c>
    </row>
    <row r="1544" spans="1:24" ht="15.6">
      <c r="A1544" s="6">
        <v>4614</v>
      </c>
      <c r="B1544" s="7">
        <v>46236</v>
      </c>
      <c r="C1544" s="8">
        <f>YEAR(SalesDataTable[[#This Row],[Order Date]])</f>
        <v>2026</v>
      </c>
      <c r="D1544" s="9" t="str">
        <f>"Q" &amp;ROUNDUP(MONTH(SalesDataTable[[#This Row],[Order Date]]),0)</f>
        <v>Q8</v>
      </c>
      <c r="E1544" s="9">
        <f>MONTH(SalesDataTable[[#This Row],[Order Date]])</f>
        <v>8</v>
      </c>
      <c r="F1544" s="8" t="str">
        <f>TEXT(SalesDataTable[[#This Row],[Order Date]],"mmm")</f>
        <v>Aug</v>
      </c>
      <c r="G1544" s="8" t="s">
        <v>20</v>
      </c>
      <c r="H1544" s="8" t="s">
        <v>33</v>
      </c>
      <c r="I1544" s="8" t="s">
        <v>19</v>
      </c>
      <c r="J1544" s="8" t="s">
        <v>3</v>
      </c>
      <c r="K1544" s="8" t="s">
        <v>4</v>
      </c>
      <c r="L1544" s="8" t="s">
        <v>22</v>
      </c>
      <c r="M1544" s="3">
        <v>2</v>
      </c>
      <c r="N1544" s="10">
        <v>50.44</v>
      </c>
      <c r="O1544" s="11">
        <v>0</v>
      </c>
      <c r="P1544" s="10">
        <v>22.99</v>
      </c>
      <c r="Q1544" s="10">
        <f t="shared" si="96"/>
        <v>100.88</v>
      </c>
      <c r="R1544" s="10">
        <f t="shared" si="97"/>
        <v>45.98</v>
      </c>
      <c r="S1544" s="10">
        <f t="shared" si="98"/>
        <v>54.9</v>
      </c>
      <c r="T1544" s="2">
        <f t="shared" si="99"/>
        <v>0.54421094369547984</v>
      </c>
      <c r="U1544" s="3">
        <f>YEAR(SalesDataTable[[#This Row],[Order Date]])</f>
        <v>2026</v>
      </c>
      <c r="V1544" s="2" t="str">
        <f>"Q"&amp;ROUNDUP(MONTH(SalesDataTable[[#This Row],[Order Date]])/3,0)</f>
        <v>Q3</v>
      </c>
      <c r="W1544" s="3">
        <f>MONTH(SalesDataTable[[#This Row],[Order Date]])</f>
        <v>8</v>
      </c>
      <c r="X1544" s="2" t="str">
        <f>TEXT(SalesDataTable[[#This Row],[Order Date]],"mmm")</f>
        <v>Aug</v>
      </c>
    </row>
    <row r="1545" spans="1:24" ht="15.6">
      <c r="A1545" s="6">
        <v>4999</v>
      </c>
      <c r="B1545" s="7">
        <v>46236</v>
      </c>
      <c r="C1545" s="8">
        <f>YEAR(SalesDataTable[[#This Row],[Order Date]])</f>
        <v>2026</v>
      </c>
      <c r="D1545" s="9" t="str">
        <f>"Q" &amp;ROUNDUP(MONTH(SalesDataTable[[#This Row],[Order Date]]),0)</f>
        <v>Q8</v>
      </c>
      <c r="E1545" s="9">
        <f>MONTH(SalesDataTable[[#This Row],[Order Date]])</f>
        <v>8</v>
      </c>
      <c r="F1545" s="8" t="str">
        <f>TEXT(SalesDataTable[[#This Row],[Order Date]],"mmm")</f>
        <v>Aug</v>
      </c>
      <c r="G1545" s="8" t="s">
        <v>20</v>
      </c>
      <c r="H1545" s="8" t="s">
        <v>33</v>
      </c>
      <c r="I1545" s="8" t="s">
        <v>2</v>
      </c>
      <c r="J1545" s="8" t="s">
        <v>3</v>
      </c>
      <c r="K1545" s="8" t="s">
        <v>4</v>
      </c>
      <c r="L1545" s="8" t="s">
        <v>5</v>
      </c>
      <c r="M1545" s="3">
        <v>2</v>
      </c>
      <c r="N1545" s="10">
        <v>81.38</v>
      </c>
      <c r="O1545" s="11">
        <v>0</v>
      </c>
      <c r="P1545" s="10">
        <v>42.19</v>
      </c>
      <c r="Q1545" s="10">
        <f t="shared" si="96"/>
        <v>162.76</v>
      </c>
      <c r="R1545" s="10">
        <f t="shared" si="97"/>
        <v>84.38</v>
      </c>
      <c r="S1545" s="10">
        <f t="shared" si="98"/>
        <v>78.38</v>
      </c>
      <c r="T1545" s="2">
        <f t="shared" si="99"/>
        <v>0.4815679528139592</v>
      </c>
      <c r="U1545" s="3">
        <f>YEAR(SalesDataTable[[#This Row],[Order Date]])</f>
        <v>2026</v>
      </c>
      <c r="V1545" s="2" t="str">
        <f>"Q"&amp;ROUNDUP(MONTH(SalesDataTable[[#This Row],[Order Date]])/3,0)</f>
        <v>Q3</v>
      </c>
      <c r="W1545" s="3">
        <f>MONTH(SalesDataTable[[#This Row],[Order Date]])</f>
        <v>8</v>
      </c>
      <c r="X1545" s="2" t="str">
        <f>TEXT(SalesDataTable[[#This Row],[Order Date]],"mmm")</f>
        <v>Aug</v>
      </c>
    </row>
    <row r="1546" spans="1:24" ht="15.6">
      <c r="A1546" s="6">
        <v>207</v>
      </c>
      <c r="B1546" s="7">
        <v>46237</v>
      </c>
      <c r="C1546" s="8">
        <f>YEAR(SalesDataTable[[#This Row],[Order Date]])</f>
        <v>2026</v>
      </c>
      <c r="D1546" s="9" t="str">
        <f>"Q" &amp;ROUNDUP(MONTH(SalesDataTable[[#This Row],[Order Date]]),0)</f>
        <v>Q8</v>
      </c>
      <c r="E1546" s="9">
        <f>MONTH(SalesDataTable[[#This Row],[Order Date]])</f>
        <v>8</v>
      </c>
      <c r="F1546" s="8" t="str">
        <f>TEXT(SalesDataTable[[#This Row],[Order Date]],"mmm")</f>
        <v>Aug</v>
      </c>
      <c r="G1546" s="8" t="s">
        <v>11</v>
      </c>
      <c r="H1546" s="8" t="s">
        <v>52</v>
      </c>
      <c r="I1546" s="8" t="s">
        <v>2</v>
      </c>
      <c r="J1546" s="8" t="s">
        <v>3</v>
      </c>
      <c r="K1546" s="8" t="s">
        <v>34</v>
      </c>
      <c r="L1546" s="8" t="s">
        <v>35</v>
      </c>
      <c r="M1546" s="3">
        <v>1</v>
      </c>
      <c r="N1546" s="10">
        <v>41.3</v>
      </c>
      <c r="O1546" s="11">
        <v>0</v>
      </c>
      <c r="P1546" s="10">
        <v>14.52</v>
      </c>
      <c r="Q1546" s="10">
        <f t="shared" si="96"/>
        <v>41.3</v>
      </c>
      <c r="R1546" s="10">
        <f t="shared" si="97"/>
        <v>14.52</v>
      </c>
      <c r="S1546" s="10">
        <f t="shared" si="98"/>
        <v>26.779999999999998</v>
      </c>
      <c r="T1546" s="2">
        <f t="shared" si="99"/>
        <v>0.64842615012106541</v>
      </c>
      <c r="U1546" s="3">
        <f>YEAR(SalesDataTable[[#This Row],[Order Date]])</f>
        <v>2026</v>
      </c>
      <c r="V1546" s="2" t="str">
        <f>"Q"&amp;ROUNDUP(MONTH(SalesDataTable[[#This Row],[Order Date]])/3,0)</f>
        <v>Q3</v>
      </c>
      <c r="W1546" s="3">
        <f>MONTH(SalesDataTable[[#This Row],[Order Date]])</f>
        <v>8</v>
      </c>
      <c r="X1546" s="2" t="str">
        <f>TEXT(SalesDataTable[[#This Row],[Order Date]],"mmm")</f>
        <v>Aug</v>
      </c>
    </row>
    <row r="1547" spans="1:24" ht="15.6">
      <c r="A1547" s="6">
        <v>295</v>
      </c>
      <c r="B1547" s="7">
        <v>46237</v>
      </c>
      <c r="C1547" s="8">
        <f>YEAR(SalesDataTable[[#This Row],[Order Date]])</f>
        <v>2026</v>
      </c>
      <c r="D1547" s="9" t="str">
        <f>"Q" &amp;ROUNDUP(MONTH(SalesDataTable[[#This Row],[Order Date]]),0)</f>
        <v>Q8</v>
      </c>
      <c r="E1547" s="9">
        <f>MONTH(SalesDataTable[[#This Row],[Order Date]])</f>
        <v>8</v>
      </c>
      <c r="F1547" s="8" t="str">
        <f>TEXT(SalesDataTable[[#This Row],[Order Date]],"mmm")</f>
        <v>Aug</v>
      </c>
      <c r="G1547" s="8" t="s">
        <v>20</v>
      </c>
      <c r="H1547" s="8" t="s">
        <v>33</v>
      </c>
      <c r="I1547" s="8" t="s">
        <v>28</v>
      </c>
      <c r="J1547" s="8" t="s">
        <v>3</v>
      </c>
      <c r="K1547" s="8" t="s">
        <v>14</v>
      </c>
      <c r="L1547" s="8" t="s">
        <v>15</v>
      </c>
      <c r="M1547" s="3">
        <v>2</v>
      </c>
      <c r="N1547" s="10">
        <v>36.15</v>
      </c>
      <c r="O1547" s="11">
        <v>0.1</v>
      </c>
      <c r="P1547" s="10">
        <v>13.19</v>
      </c>
      <c r="Q1547" s="10">
        <f t="shared" si="96"/>
        <v>65.069999999999993</v>
      </c>
      <c r="R1547" s="10">
        <f t="shared" si="97"/>
        <v>26.38</v>
      </c>
      <c r="S1547" s="10">
        <f t="shared" si="98"/>
        <v>38.69</v>
      </c>
      <c r="T1547" s="2">
        <f t="shared" si="99"/>
        <v>0.59459044106347014</v>
      </c>
      <c r="U1547" s="3">
        <f>YEAR(SalesDataTable[[#This Row],[Order Date]])</f>
        <v>2026</v>
      </c>
      <c r="V1547" s="2" t="str">
        <f>"Q"&amp;ROUNDUP(MONTH(SalesDataTable[[#This Row],[Order Date]])/3,0)</f>
        <v>Q3</v>
      </c>
      <c r="W1547" s="3">
        <f>MONTH(SalesDataTable[[#This Row],[Order Date]])</f>
        <v>8</v>
      </c>
      <c r="X1547" s="2" t="str">
        <f>TEXT(SalesDataTable[[#This Row],[Order Date]],"mmm")</f>
        <v>Aug</v>
      </c>
    </row>
    <row r="1548" spans="1:24" ht="15.6">
      <c r="A1548" s="6">
        <v>657</v>
      </c>
      <c r="B1548" s="7">
        <v>46237</v>
      </c>
      <c r="C1548" s="8">
        <f>YEAR(SalesDataTable[[#This Row],[Order Date]])</f>
        <v>2026</v>
      </c>
      <c r="D1548" s="9" t="str">
        <f>"Q" &amp;ROUNDUP(MONTH(SalesDataTable[[#This Row],[Order Date]]),0)</f>
        <v>Q8</v>
      </c>
      <c r="E1548" s="9">
        <f>MONTH(SalesDataTable[[#This Row],[Order Date]])</f>
        <v>8</v>
      </c>
      <c r="F1548" s="8" t="str">
        <f>TEXT(SalesDataTable[[#This Row],[Order Date]],"mmm")</f>
        <v>Aug</v>
      </c>
      <c r="G1548" s="8" t="s">
        <v>6</v>
      </c>
      <c r="H1548" s="8" t="s">
        <v>43</v>
      </c>
      <c r="I1548" s="8" t="s">
        <v>2</v>
      </c>
      <c r="J1548" s="8" t="s">
        <v>3</v>
      </c>
      <c r="K1548" s="8" t="s">
        <v>14</v>
      </c>
      <c r="L1548" s="8" t="s">
        <v>44</v>
      </c>
      <c r="M1548" s="3">
        <v>3</v>
      </c>
      <c r="N1548" s="10">
        <v>132.59</v>
      </c>
      <c r="O1548" s="11">
        <v>0.1</v>
      </c>
      <c r="P1548" s="10">
        <v>66.040000000000006</v>
      </c>
      <c r="Q1548" s="10">
        <f t="shared" si="96"/>
        <v>357.99299999999999</v>
      </c>
      <c r="R1548" s="10">
        <f t="shared" si="97"/>
        <v>198.12</v>
      </c>
      <c r="S1548" s="10">
        <f t="shared" si="98"/>
        <v>159.87299999999999</v>
      </c>
      <c r="T1548" s="2">
        <f t="shared" si="99"/>
        <v>0.44658135773604507</v>
      </c>
      <c r="U1548" s="3">
        <f>YEAR(SalesDataTable[[#This Row],[Order Date]])</f>
        <v>2026</v>
      </c>
      <c r="V1548" s="2" t="str">
        <f>"Q"&amp;ROUNDUP(MONTH(SalesDataTable[[#This Row],[Order Date]])/3,0)</f>
        <v>Q3</v>
      </c>
      <c r="W1548" s="3">
        <f>MONTH(SalesDataTable[[#This Row],[Order Date]])</f>
        <v>8</v>
      </c>
      <c r="X1548" s="2" t="str">
        <f>TEXT(SalesDataTable[[#This Row],[Order Date]],"mmm")</f>
        <v>Aug</v>
      </c>
    </row>
    <row r="1549" spans="1:24" ht="15.6">
      <c r="A1549" s="6">
        <v>694</v>
      </c>
      <c r="B1549" s="7">
        <v>46237</v>
      </c>
      <c r="C1549" s="8">
        <f>YEAR(SalesDataTable[[#This Row],[Order Date]])</f>
        <v>2026</v>
      </c>
      <c r="D1549" s="9" t="str">
        <f>"Q" &amp;ROUNDUP(MONTH(SalesDataTable[[#This Row],[Order Date]]),0)</f>
        <v>Q8</v>
      </c>
      <c r="E1549" s="9">
        <f>MONTH(SalesDataTable[[#This Row],[Order Date]])</f>
        <v>8</v>
      </c>
      <c r="F1549" s="8" t="str">
        <f>TEXT(SalesDataTable[[#This Row],[Order Date]],"mmm")</f>
        <v>Aug</v>
      </c>
      <c r="G1549" s="8" t="s">
        <v>11</v>
      </c>
      <c r="H1549" s="8" t="s">
        <v>18</v>
      </c>
      <c r="I1549" s="8" t="s">
        <v>2</v>
      </c>
      <c r="J1549" s="8" t="s">
        <v>13</v>
      </c>
      <c r="K1549" s="8" t="s">
        <v>9</v>
      </c>
      <c r="L1549" s="8" t="s">
        <v>17</v>
      </c>
      <c r="M1549" s="3">
        <v>3</v>
      </c>
      <c r="N1549" s="10">
        <v>144</v>
      </c>
      <c r="O1549" s="11">
        <v>0</v>
      </c>
      <c r="P1549" s="10">
        <v>78.89</v>
      </c>
      <c r="Q1549" s="10">
        <f t="shared" si="96"/>
        <v>432</v>
      </c>
      <c r="R1549" s="10">
        <f t="shared" si="97"/>
        <v>236.67000000000002</v>
      </c>
      <c r="S1549" s="10">
        <f t="shared" si="98"/>
        <v>195.32999999999998</v>
      </c>
      <c r="T1549" s="2">
        <f t="shared" si="99"/>
        <v>0.45215277777777774</v>
      </c>
      <c r="U1549" s="3">
        <f>YEAR(SalesDataTable[[#This Row],[Order Date]])</f>
        <v>2026</v>
      </c>
      <c r="V1549" s="2" t="str">
        <f>"Q"&amp;ROUNDUP(MONTH(SalesDataTable[[#This Row],[Order Date]])/3,0)</f>
        <v>Q3</v>
      </c>
      <c r="W1549" s="3">
        <f>MONTH(SalesDataTable[[#This Row],[Order Date]])</f>
        <v>8</v>
      </c>
      <c r="X1549" s="2" t="str">
        <f>TEXT(SalesDataTable[[#This Row],[Order Date]],"mmm")</f>
        <v>Aug</v>
      </c>
    </row>
    <row r="1550" spans="1:24" ht="15.6">
      <c r="A1550" s="6">
        <v>1187</v>
      </c>
      <c r="B1550" s="7">
        <v>46237</v>
      </c>
      <c r="C1550" s="8">
        <f>YEAR(SalesDataTable[[#This Row],[Order Date]])</f>
        <v>2026</v>
      </c>
      <c r="D1550" s="9" t="str">
        <f>"Q" &amp;ROUNDUP(MONTH(SalesDataTable[[#This Row],[Order Date]]),0)</f>
        <v>Q8</v>
      </c>
      <c r="E1550" s="9">
        <f>MONTH(SalesDataTable[[#This Row],[Order Date]])</f>
        <v>8</v>
      </c>
      <c r="F1550" s="8" t="str">
        <f>TEXT(SalesDataTable[[#This Row],[Order Date]],"mmm")</f>
        <v>Aug</v>
      </c>
      <c r="G1550" s="8" t="s">
        <v>0</v>
      </c>
      <c r="H1550" s="8" t="s">
        <v>1</v>
      </c>
      <c r="I1550" s="8" t="s">
        <v>2</v>
      </c>
      <c r="J1550" s="8" t="s">
        <v>3</v>
      </c>
      <c r="K1550" s="8" t="s">
        <v>14</v>
      </c>
      <c r="L1550" s="8" t="s">
        <v>32</v>
      </c>
      <c r="M1550" s="3">
        <v>2</v>
      </c>
      <c r="N1550" s="10">
        <v>45.45</v>
      </c>
      <c r="O1550" s="11">
        <v>0.05</v>
      </c>
      <c r="P1550" s="10">
        <v>18.829999999999998</v>
      </c>
      <c r="Q1550" s="10">
        <f t="shared" si="96"/>
        <v>86.355000000000004</v>
      </c>
      <c r="R1550" s="10">
        <f t="shared" si="97"/>
        <v>37.659999999999997</v>
      </c>
      <c r="S1550" s="10">
        <f t="shared" si="98"/>
        <v>48.695000000000007</v>
      </c>
      <c r="T1550" s="2">
        <f t="shared" si="99"/>
        <v>0.56389323142840608</v>
      </c>
      <c r="U1550" s="3">
        <f>YEAR(SalesDataTable[[#This Row],[Order Date]])</f>
        <v>2026</v>
      </c>
      <c r="V1550" s="2" t="str">
        <f>"Q"&amp;ROUNDUP(MONTH(SalesDataTable[[#This Row],[Order Date]])/3,0)</f>
        <v>Q3</v>
      </c>
      <c r="W1550" s="3">
        <f>MONTH(SalesDataTable[[#This Row],[Order Date]])</f>
        <v>8</v>
      </c>
      <c r="X1550" s="2" t="str">
        <f>TEXT(SalesDataTable[[#This Row],[Order Date]],"mmm")</f>
        <v>Aug</v>
      </c>
    </row>
    <row r="1551" spans="1:24" ht="15.6">
      <c r="A1551" s="6">
        <v>1915</v>
      </c>
      <c r="B1551" s="7">
        <v>46237</v>
      </c>
      <c r="C1551" s="8">
        <f>YEAR(SalesDataTable[[#This Row],[Order Date]])</f>
        <v>2026</v>
      </c>
      <c r="D1551" s="9" t="str">
        <f>"Q" &amp;ROUNDUP(MONTH(SalesDataTable[[#This Row],[Order Date]]),0)</f>
        <v>Q8</v>
      </c>
      <c r="E1551" s="9">
        <f>MONTH(SalesDataTable[[#This Row],[Order Date]])</f>
        <v>8</v>
      </c>
      <c r="F1551" s="8" t="str">
        <f>TEXT(SalesDataTable[[#This Row],[Order Date]],"mmm")</f>
        <v>Aug</v>
      </c>
      <c r="G1551" s="8" t="s">
        <v>6</v>
      </c>
      <c r="H1551" s="8" t="s">
        <v>27</v>
      </c>
      <c r="I1551" s="8" t="s">
        <v>2</v>
      </c>
      <c r="J1551" s="8" t="s">
        <v>3</v>
      </c>
      <c r="K1551" s="8" t="s">
        <v>4</v>
      </c>
      <c r="L1551" s="8" t="s">
        <v>26</v>
      </c>
      <c r="M1551" s="3">
        <v>1</v>
      </c>
      <c r="N1551" s="10">
        <v>41.16</v>
      </c>
      <c r="O1551" s="11">
        <v>0.05</v>
      </c>
      <c r="P1551" s="10">
        <v>16.66</v>
      </c>
      <c r="Q1551" s="10">
        <f t="shared" si="96"/>
        <v>39.101999999999997</v>
      </c>
      <c r="R1551" s="10">
        <f t="shared" si="97"/>
        <v>16.66</v>
      </c>
      <c r="S1551" s="10">
        <f t="shared" si="98"/>
        <v>22.441999999999997</v>
      </c>
      <c r="T1551" s="2">
        <f t="shared" si="99"/>
        <v>0.57393483709273174</v>
      </c>
      <c r="U1551" s="3">
        <f>YEAR(SalesDataTable[[#This Row],[Order Date]])</f>
        <v>2026</v>
      </c>
      <c r="V1551" s="2" t="str">
        <f>"Q"&amp;ROUNDUP(MONTH(SalesDataTable[[#This Row],[Order Date]])/3,0)</f>
        <v>Q3</v>
      </c>
      <c r="W1551" s="3">
        <f>MONTH(SalesDataTable[[#This Row],[Order Date]])</f>
        <v>8</v>
      </c>
      <c r="X1551" s="2" t="str">
        <f>TEXT(SalesDataTable[[#This Row],[Order Date]],"mmm")</f>
        <v>Aug</v>
      </c>
    </row>
    <row r="1552" spans="1:24" ht="15.6">
      <c r="A1552" s="6">
        <v>2156</v>
      </c>
      <c r="B1552" s="7">
        <v>46237</v>
      </c>
      <c r="C1552" s="8">
        <f>YEAR(SalesDataTable[[#This Row],[Order Date]])</f>
        <v>2026</v>
      </c>
      <c r="D1552" s="9" t="str">
        <f>"Q" &amp;ROUNDUP(MONTH(SalesDataTable[[#This Row],[Order Date]]),0)</f>
        <v>Q8</v>
      </c>
      <c r="E1552" s="9">
        <f>MONTH(SalesDataTable[[#This Row],[Order Date]])</f>
        <v>8</v>
      </c>
      <c r="F1552" s="8" t="str">
        <f>TEXT(SalesDataTable[[#This Row],[Order Date]],"mmm")</f>
        <v>Aug</v>
      </c>
      <c r="G1552" s="8" t="s">
        <v>0</v>
      </c>
      <c r="H1552" s="8" t="s">
        <v>1</v>
      </c>
      <c r="I1552" s="8" t="s">
        <v>19</v>
      </c>
      <c r="J1552" s="8" t="s">
        <v>3</v>
      </c>
      <c r="K1552" s="8" t="s">
        <v>14</v>
      </c>
      <c r="L1552" s="8" t="s">
        <v>48</v>
      </c>
      <c r="M1552" s="3">
        <v>1</v>
      </c>
      <c r="N1552" s="10">
        <v>162.78</v>
      </c>
      <c r="O1552" s="11">
        <v>0</v>
      </c>
      <c r="P1552" s="10">
        <v>85.08</v>
      </c>
      <c r="Q1552" s="10">
        <f t="shared" si="96"/>
        <v>162.78</v>
      </c>
      <c r="R1552" s="10">
        <f t="shared" si="97"/>
        <v>85.08</v>
      </c>
      <c r="S1552" s="10">
        <f t="shared" si="98"/>
        <v>77.7</v>
      </c>
      <c r="T1552" s="2">
        <f t="shared" si="99"/>
        <v>0.47733136748986366</v>
      </c>
      <c r="U1552" s="3">
        <f>YEAR(SalesDataTable[[#This Row],[Order Date]])</f>
        <v>2026</v>
      </c>
      <c r="V1552" s="2" t="str">
        <f>"Q"&amp;ROUNDUP(MONTH(SalesDataTable[[#This Row],[Order Date]])/3,0)</f>
        <v>Q3</v>
      </c>
      <c r="W1552" s="3">
        <f>MONTH(SalesDataTable[[#This Row],[Order Date]])</f>
        <v>8</v>
      </c>
      <c r="X1552" s="2" t="str">
        <f>TEXT(SalesDataTable[[#This Row],[Order Date]],"mmm")</f>
        <v>Aug</v>
      </c>
    </row>
    <row r="1553" spans="1:24" ht="15.6">
      <c r="A1553" s="6">
        <v>2539</v>
      </c>
      <c r="B1553" s="7">
        <v>46237</v>
      </c>
      <c r="C1553" s="8">
        <f>YEAR(SalesDataTable[[#This Row],[Order Date]])</f>
        <v>2026</v>
      </c>
      <c r="D1553" s="9" t="str">
        <f>"Q" &amp;ROUNDUP(MONTH(SalesDataTable[[#This Row],[Order Date]]),0)</f>
        <v>Q8</v>
      </c>
      <c r="E1553" s="9">
        <f>MONTH(SalesDataTable[[#This Row],[Order Date]])</f>
        <v>8</v>
      </c>
      <c r="F1553" s="8" t="str">
        <f>TEXT(SalesDataTable[[#This Row],[Order Date]],"mmm")</f>
        <v>Aug</v>
      </c>
      <c r="G1553" s="8" t="s">
        <v>11</v>
      </c>
      <c r="H1553" s="8" t="s">
        <v>52</v>
      </c>
      <c r="I1553" s="8" t="s">
        <v>19</v>
      </c>
      <c r="J1553" s="8" t="s">
        <v>13</v>
      </c>
      <c r="K1553" s="8" t="s">
        <v>4</v>
      </c>
      <c r="L1553" s="8" t="s">
        <v>5</v>
      </c>
      <c r="M1553" s="3">
        <v>1</v>
      </c>
      <c r="N1553" s="10">
        <v>80.040000000000006</v>
      </c>
      <c r="O1553" s="11">
        <v>0.1</v>
      </c>
      <c r="P1553" s="10">
        <v>41.88</v>
      </c>
      <c r="Q1553" s="10">
        <f t="shared" si="96"/>
        <v>72.036000000000001</v>
      </c>
      <c r="R1553" s="10">
        <f t="shared" si="97"/>
        <v>41.88</v>
      </c>
      <c r="S1553" s="10">
        <f t="shared" si="98"/>
        <v>30.155999999999999</v>
      </c>
      <c r="T1553" s="2">
        <f t="shared" si="99"/>
        <v>0.41862402132267196</v>
      </c>
      <c r="U1553" s="3">
        <f>YEAR(SalesDataTable[[#This Row],[Order Date]])</f>
        <v>2026</v>
      </c>
      <c r="V1553" s="2" t="str">
        <f>"Q"&amp;ROUNDUP(MONTH(SalesDataTable[[#This Row],[Order Date]])/3,0)</f>
        <v>Q3</v>
      </c>
      <c r="W1553" s="3">
        <f>MONTH(SalesDataTable[[#This Row],[Order Date]])</f>
        <v>8</v>
      </c>
      <c r="X1553" s="2" t="str">
        <f>TEXT(SalesDataTable[[#This Row],[Order Date]],"mmm")</f>
        <v>Aug</v>
      </c>
    </row>
    <row r="1554" spans="1:24" ht="15.6">
      <c r="A1554" s="6">
        <v>3803</v>
      </c>
      <c r="B1554" s="7">
        <v>46237</v>
      </c>
      <c r="C1554" s="8">
        <f>YEAR(SalesDataTable[[#This Row],[Order Date]])</f>
        <v>2026</v>
      </c>
      <c r="D1554" s="9" t="str">
        <f>"Q" &amp;ROUNDUP(MONTH(SalesDataTable[[#This Row],[Order Date]]),0)</f>
        <v>Q8</v>
      </c>
      <c r="E1554" s="9">
        <f>MONTH(SalesDataTable[[#This Row],[Order Date]])</f>
        <v>8</v>
      </c>
      <c r="F1554" s="8" t="str">
        <f>TEXT(SalesDataTable[[#This Row],[Order Date]],"mmm")</f>
        <v>Aug</v>
      </c>
      <c r="G1554" s="8" t="s">
        <v>11</v>
      </c>
      <c r="H1554" s="8" t="s">
        <v>25</v>
      </c>
      <c r="I1554" s="8" t="s">
        <v>2</v>
      </c>
      <c r="J1554" s="8" t="s">
        <v>13</v>
      </c>
      <c r="K1554" s="8" t="s">
        <v>9</v>
      </c>
      <c r="L1554" s="8" t="s">
        <v>10</v>
      </c>
      <c r="M1554" s="3">
        <v>1</v>
      </c>
      <c r="N1554" s="10">
        <v>90.21</v>
      </c>
      <c r="O1554" s="11">
        <v>0</v>
      </c>
      <c r="P1554" s="10">
        <v>46.31</v>
      </c>
      <c r="Q1554" s="10">
        <f t="shared" si="96"/>
        <v>90.21</v>
      </c>
      <c r="R1554" s="10">
        <f t="shared" si="97"/>
        <v>46.31</v>
      </c>
      <c r="S1554" s="10">
        <f t="shared" si="98"/>
        <v>43.899999999999991</v>
      </c>
      <c r="T1554" s="2">
        <f t="shared" si="99"/>
        <v>0.48664227912648261</v>
      </c>
      <c r="U1554" s="3">
        <f>YEAR(SalesDataTable[[#This Row],[Order Date]])</f>
        <v>2026</v>
      </c>
      <c r="V1554" s="2" t="str">
        <f>"Q"&amp;ROUNDUP(MONTH(SalesDataTable[[#This Row],[Order Date]])/3,0)</f>
        <v>Q3</v>
      </c>
      <c r="W1554" s="3">
        <f>MONTH(SalesDataTable[[#This Row],[Order Date]])</f>
        <v>8</v>
      </c>
      <c r="X1554" s="2" t="str">
        <f>TEXT(SalesDataTable[[#This Row],[Order Date]],"mmm")</f>
        <v>Aug</v>
      </c>
    </row>
    <row r="1555" spans="1:24" ht="15.6">
      <c r="A1555" s="6">
        <v>100</v>
      </c>
      <c r="B1555" s="7">
        <v>46238</v>
      </c>
      <c r="C1555" s="8">
        <f>YEAR(SalesDataTable[[#This Row],[Order Date]])</f>
        <v>2026</v>
      </c>
      <c r="D1555" s="9" t="str">
        <f>"Q" &amp;ROUNDUP(MONTH(SalesDataTable[[#This Row],[Order Date]]),0)</f>
        <v>Q8</v>
      </c>
      <c r="E1555" s="9">
        <f>MONTH(SalesDataTable[[#This Row],[Order Date]])</f>
        <v>8</v>
      </c>
      <c r="F1555" s="8" t="str">
        <f>TEXT(SalesDataTable[[#This Row],[Order Date]],"mmm")</f>
        <v>Aug</v>
      </c>
      <c r="G1555" s="8" t="s">
        <v>0</v>
      </c>
      <c r="H1555" s="8" t="s">
        <v>36</v>
      </c>
      <c r="I1555" s="8" t="s">
        <v>19</v>
      </c>
      <c r="J1555" s="8" t="s">
        <v>16</v>
      </c>
      <c r="K1555" s="8" t="s">
        <v>14</v>
      </c>
      <c r="L1555" s="8" t="s">
        <v>44</v>
      </c>
      <c r="M1555" s="3">
        <v>1</v>
      </c>
      <c r="N1555" s="10">
        <v>133.6</v>
      </c>
      <c r="O1555" s="11">
        <v>0.1</v>
      </c>
      <c r="P1555" s="10">
        <v>67.3</v>
      </c>
      <c r="Q1555" s="10">
        <f t="shared" si="96"/>
        <v>120.24</v>
      </c>
      <c r="R1555" s="10">
        <f t="shared" si="97"/>
        <v>67.3</v>
      </c>
      <c r="S1555" s="10">
        <f t="shared" si="98"/>
        <v>52.94</v>
      </c>
      <c r="T1555" s="2">
        <f t="shared" si="99"/>
        <v>0.44028609447771122</v>
      </c>
      <c r="U1555" s="3">
        <f>YEAR(SalesDataTable[[#This Row],[Order Date]])</f>
        <v>2026</v>
      </c>
      <c r="V1555" s="2" t="str">
        <f>"Q"&amp;ROUNDUP(MONTH(SalesDataTable[[#This Row],[Order Date]])/3,0)</f>
        <v>Q3</v>
      </c>
      <c r="W1555" s="3">
        <f>MONTH(SalesDataTable[[#This Row],[Order Date]])</f>
        <v>8</v>
      </c>
      <c r="X1555" s="2" t="str">
        <f>TEXT(SalesDataTable[[#This Row],[Order Date]],"mmm")</f>
        <v>Aug</v>
      </c>
    </row>
    <row r="1556" spans="1:24" ht="15.6">
      <c r="A1556" s="6">
        <v>118</v>
      </c>
      <c r="B1556" s="7">
        <v>46238</v>
      </c>
      <c r="C1556" s="8">
        <f>YEAR(SalesDataTable[[#This Row],[Order Date]])</f>
        <v>2026</v>
      </c>
      <c r="D1556" s="9" t="str">
        <f>"Q" &amp;ROUNDUP(MONTH(SalesDataTable[[#This Row],[Order Date]]),0)</f>
        <v>Q8</v>
      </c>
      <c r="E1556" s="9">
        <f>MONTH(SalesDataTable[[#This Row],[Order Date]])</f>
        <v>8</v>
      </c>
      <c r="F1556" s="8" t="str">
        <f>TEXT(SalesDataTable[[#This Row],[Order Date]],"mmm")</f>
        <v>Aug</v>
      </c>
      <c r="G1556" s="8" t="s">
        <v>20</v>
      </c>
      <c r="H1556" s="8" t="s">
        <v>21</v>
      </c>
      <c r="I1556" s="8" t="s">
        <v>2</v>
      </c>
      <c r="J1556" s="8" t="s">
        <v>3</v>
      </c>
      <c r="K1556" s="8" t="s">
        <v>14</v>
      </c>
      <c r="L1556" s="8" t="s">
        <v>32</v>
      </c>
      <c r="M1556" s="3">
        <v>1</v>
      </c>
      <c r="N1556" s="10">
        <v>47.53</v>
      </c>
      <c r="O1556" s="11">
        <v>0</v>
      </c>
      <c r="P1556" s="10">
        <v>18.04</v>
      </c>
      <c r="Q1556" s="10">
        <f t="shared" si="96"/>
        <v>47.53</v>
      </c>
      <c r="R1556" s="10">
        <f t="shared" si="97"/>
        <v>18.04</v>
      </c>
      <c r="S1556" s="10">
        <f t="shared" si="98"/>
        <v>29.490000000000002</v>
      </c>
      <c r="T1556" s="2">
        <f t="shared" si="99"/>
        <v>0.62045024195245113</v>
      </c>
      <c r="U1556" s="3">
        <f>YEAR(SalesDataTable[[#This Row],[Order Date]])</f>
        <v>2026</v>
      </c>
      <c r="V1556" s="2" t="str">
        <f>"Q"&amp;ROUNDUP(MONTH(SalesDataTable[[#This Row],[Order Date]])/3,0)</f>
        <v>Q3</v>
      </c>
      <c r="W1556" s="3">
        <f>MONTH(SalesDataTable[[#This Row],[Order Date]])</f>
        <v>8</v>
      </c>
      <c r="X1556" s="2" t="str">
        <f>TEXT(SalesDataTable[[#This Row],[Order Date]],"mmm")</f>
        <v>Aug</v>
      </c>
    </row>
    <row r="1557" spans="1:24" ht="15.6">
      <c r="A1557" s="6">
        <v>220</v>
      </c>
      <c r="B1557" s="7">
        <v>46238</v>
      </c>
      <c r="C1557" s="8">
        <f>YEAR(SalesDataTable[[#This Row],[Order Date]])</f>
        <v>2026</v>
      </c>
      <c r="D1557" s="9" t="str">
        <f>"Q" &amp;ROUNDUP(MONTH(SalesDataTable[[#This Row],[Order Date]]),0)</f>
        <v>Q8</v>
      </c>
      <c r="E1557" s="9">
        <f>MONTH(SalesDataTable[[#This Row],[Order Date]])</f>
        <v>8</v>
      </c>
      <c r="F1557" s="8" t="str">
        <f>TEXT(SalesDataTable[[#This Row],[Order Date]],"mmm")</f>
        <v>Aug</v>
      </c>
      <c r="G1557" s="8" t="s">
        <v>0</v>
      </c>
      <c r="H1557" s="8" t="s">
        <v>50</v>
      </c>
      <c r="I1557" s="8" t="s">
        <v>2</v>
      </c>
      <c r="J1557" s="8" t="s">
        <v>3</v>
      </c>
      <c r="K1557" s="8" t="s">
        <v>14</v>
      </c>
      <c r="L1557" s="8" t="s">
        <v>32</v>
      </c>
      <c r="M1557" s="3">
        <v>2</v>
      </c>
      <c r="N1557" s="10">
        <v>46.71</v>
      </c>
      <c r="O1557" s="11">
        <v>0</v>
      </c>
      <c r="P1557" s="10">
        <v>18.41</v>
      </c>
      <c r="Q1557" s="10">
        <f t="shared" si="96"/>
        <v>93.42</v>
      </c>
      <c r="R1557" s="10">
        <f t="shared" si="97"/>
        <v>36.82</v>
      </c>
      <c r="S1557" s="10">
        <f t="shared" si="98"/>
        <v>56.6</v>
      </c>
      <c r="T1557" s="2">
        <f t="shared" si="99"/>
        <v>0.60586598158852489</v>
      </c>
      <c r="U1557" s="3">
        <f>YEAR(SalesDataTable[[#This Row],[Order Date]])</f>
        <v>2026</v>
      </c>
      <c r="V1557" s="2" t="str">
        <f>"Q"&amp;ROUNDUP(MONTH(SalesDataTable[[#This Row],[Order Date]])/3,0)</f>
        <v>Q3</v>
      </c>
      <c r="W1557" s="3">
        <f>MONTH(SalesDataTable[[#This Row],[Order Date]])</f>
        <v>8</v>
      </c>
      <c r="X1557" s="2" t="str">
        <f>TEXT(SalesDataTable[[#This Row],[Order Date]],"mmm")</f>
        <v>Aug</v>
      </c>
    </row>
    <row r="1558" spans="1:24" ht="15.6">
      <c r="A1558" s="6">
        <v>1145</v>
      </c>
      <c r="B1558" s="7">
        <v>46238</v>
      </c>
      <c r="C1558" s="8">
        <f>YEAR(SalesDataTable[[#This Row],[Order Date]])</f>
        <v>2026</v>
      </c>
      <c r="D1558" s="9" t="str">
        <f>"Q" &amp;ROUNDUP(MONTH(SalesDataTable[[#This Row],[Order Date]]),0)</f>
        <v>Q8</v>
      </c>
      <c r="E1558" s="9">
        <f>MONTH(SalesDataTable[[#This Row],[Order Date]])</f>
        <v>8</v>
      </c>
      <c r="F1558" s="8" t="str">
        <f>TEXT(SalesDataTable[[#This Row],[Order Date]],"mmm")</f>
        <v>Aug</v>
      </c>
      <c r="G1558" s="8" t="s">
        <v>11</v>
      </c>
      <c r="H1558" s="8" t="s">
        <v>52</v>
      </c>
      <c r="I1558" s="8" t="s">
        <v>28</v>
      </c>
      <c r="J1558" s="8" t="s">
        <v>13</v>
      </c>
      <c r="K1558" s="8" t="s">
        <v>23</v>
      </c>
      <c r="L1558" s="8" t="s">
        <v>29</v>
      </c>
      <c r="M1558" s="3">
        <v>1</v>
      </c>
      <c r="N1558" s="10">
        <v>197.26</v>
      </c>
      <c r="O1558" s="11">
        <v>0</v>
      </c>
      <c r="P1558" s="10">
        <v>104.09</v>
      </c>
      <c r="Q1558" s="10">
        <f t="shared" si="96"/>
        <v>197.26</v>
      </c>
      <c r="R1558" s="10">
        <f t="shared" si="97"/>
        <v>104.09</v>
      </c>
      <c r="S1558" s="10">
        <f t="shared" si="98"/>
        <v>93.169999999999987</v>
      </c>
      <c r="T1558" s="2">
        <f t="shared" si="99"/>
        <v>0.47232079488999285</v>
      </c>
      <c r="U1558" s="3">
        <f>YEAR(SalesDataTable[[#This Row],[Order Date]])</f>
        <v>2026</v>
      </c>
      <c r="V1558" s="2" t="str">
        <f>"Q"&amp;ROUNDUP(MONTH(SalesDataTable[[#This Row],[Order Date]])/3,0)</f>
        <v>Q3</v>
      </c>
      <c r="W1558" s="3">
        <f>MONTH(SalesDataTable[[#This Row],[Order Date]])</f>
        <v>8</v>
      </c>
      <c r="X1558" s="2" t="str">
        <f>TEXT(SalesDataTable[[#This Row],[Order Date]],"mmm")</f>
        <v>Aug</v>
      </c>
    </row>
    <row r="1559" spans="1:24" ht="15.6">
      <c r="A1559" s="6">
        <v>1289</v>
      </c>
      <c r="B1559" s="7">
        <v>46238</v>
      </c>
      <c r="C1559" s="8">
        <f>YEAR(SalesDataTable[[#This Row],[Order Date]])</f>
        <v>2026</v>
      </c>
      <c r="D1559" s="9" t="str">
        <f>"Q" &amp;ROUNDUP(MONTH(SalesDataTable[[#This Row],[Order Date]]),0)</f>
        <v>Q8</v>
      </c>
      <c r="E1559" s="9">
        <f>MONTH(SalesDataTable[[#This Row],[Order Date]])</f>
        <v>8</v>
      </c>
      <c r="F1559" s="8" t="str">
        <f>TEXT(SalesDataTable[[#This Row],[Order Date]],"mmm")</f>
        <v>Aug</v>
      </c>
      <c r="G1559" s="8" t="s">
        <v>11</v>
      </c>
      <c r="H1559" s="8" t="s">
        <v>52</v>
      </c>
      <c r="I1559" s="8" t="s">
        <v>28</v>
      </c>
      <c r="J1559" s="8" t="s">
        <v>13</v>
      </c>
      <c r="K1559" s="8" t="s">
        <v>9</v>
      </c>
      <c r="L1559" s="8" t="s">
        <v>46</v>
      </c>
      <c r="M1559" s="3">
        <v>1</v>
      </c>
      <c r="N1559" s="10">
        <v>70.56</v>
      </c>
      <c r="O1559" s="11">
        <v>0</v>
      </c>
      <c r="P1559" s="10">
        <v>32.11</v>
      </c>
      <c r="Q1559" s="10">
        <f t="shared" si="96"/>
        <v>70.56</v>
      </c>
      <c r="R1559" s="10">
        <f t="shared" si="97"/>
        <v>32.11</v>
      </c>
      <c r="S1559" s="10">
        <f t="shared" si="98"/>
        <v>38.450000000000003</v>
      </c>
      <c r="T1559" s="2">
        <f t="shared" si="99"/>
        <v>0.54492630385487528</v>
      </c>
      <c r="U1559" s="3">
        <f>YEAR(SalesDataTable[[#This Row],[Order Date]])</f>
        <v>2026</v>
      </c>
      <c r="V1559" s="2" t="str">
        <f>"Q"&amp;ROUNDUP(MONTH(SalesDataTable[[#This Row],[Order Date]])/3,0)</f>
        <v>Q3</v>
      </c>
      <c r="W1559" s="3">
        <f>MONTH(SalesDataTable[[#This Row],[Order Date]])</f>
        <v>8</v>
      </c>
      <c r="X1559" s="2" t="str">
        <f>TEXT(SalesDataTable[[#This Row],[Order Date]],"mmm")</f>
        <v>Aug</v>
      </c>
    </row>
    <row r="1560" spans="1:24" ht="15.6">
      <c r="A1560" s="6">
        <v>1411</v>
      </c>
      <c r="B1560" s="7">
        <v>46238</v>
      </c>
      <c r="C1560" s="8">
        <f>YEAR(SalesDataTable[[#This Row],[Order Date]])</f>
        <v>2026</v>
      </c>
      <c r="D1560" s="9" t="str">
        <f>"Q" &amp;ROUNDUP(MONTH(SalesDataTable[[#This Row],[Order Date]]),0)</f>
        <v>Q8</v>
      </c>
      <c r="E1560" s="9">
        <f>MONTH(SalesDataTable[[#This Row],[Order Date]])</f>
        <v>8</v>
      </c>
      <c r="F1560" s="8" t="str">
        <f>TEXT(SalesDataTable[[#This Row],[Order Date]],"mmm")</f>
        <v>Aug</v>
      </c>
      <c r="G1560" s="8" t="s">
        <v>6</v>
      </c>
      <c r="H1560" s="8" t="s">
        <v>43</v>
      </c>
      <c r="I1560" s="8" t="s">
        <v>2</v>
      </c>
      <c r="J1560" s="8" t="s">
        <v>16</v>
      </c>
      <c r="K1560" s="8" t="s">
        <v>34</v>
      </c>
      <c r="L1560" s="8" t="s">
        <v>42</v>
      </c>
      <c r="M1560" s="3">
        <v>1</v>
      </c>
      <c r="N1560" s="10">
        <v>36.58</v>
      </c>
      <c r="O1560" s="11">
        <v>0</v>
      </c>
      <c r="P1560" s="10">
        <v>13.98</v>
      </c>
      <c r="Q1560" s="10">
        <f t="shared" si="96"/>
        <v>36.58</v>
      </c>
      <c r="R1560" s="10">
        <f t="shared" si="97"/>
        <v>13.98</v>
      </c>
      <c r="S1560" s="10">
        <f t="shared" si="98"/>
        <v>22.599999999999998</v>
      </c>
      <c r="T1560" s="2">
        <f t="shared" si="99"/>
        <v>0.61782394751230174</v>
      </c>
      <c r="U1560" s="3">
        <f>YEAR(SalesDataTable[[#This Row],[Order Date]])</f>
        <v>2026</v>
      </c>
      <c r="V1560" s="2" t="str">
        <f>"Q"&amp;ROUNDUP(MONTH(SalesDataTable[[#This Row],[Order Date]])/3,0)</f>
        <v>Q3</v>
      </c>
      <c r="W1560" s="3">
        <f>MONTH(SalesDataTable[[#This Row],[Order Date]])</f>
        <v>8</v>
      </c>
      <c r="X1560" s="2" t="str">
        <f>TEXT(SalesDataTable[[#This Row],[Order Date]],"mmm")</f>
        <v>Aug</v>
      </c>
    </row>
    <row r="1561" spans="1:24" ht="15.6">
      <c r="A1561" s="6">
        <v>1799</v>
      </c>
      <c r="B1561" s="7">
        <v>46238</v>
      </c>
      <c r="C1561" s="8">
        <f>YEAR(SalesDataTable[[#This Row],[Order Date]])</f>
        <v>2026</v>
      </c>
      <c r="D1561" s="9" t="str">
        <f>"Q" &amp;ROUNDUP(MONTH(SalesDataTable[[#This Row],[Order Date]]),0)</f>
        <v>Q8</v>
      </c>
      <c r="E1561" s="9">
        <f>MONTH(SalesDataTable[[#This Row],[Order Date]])</f>
        <v>8</v>
      </c>
      <c r="F1561" s="8" t="str">
        <f>TEXT(SalesDataTable[[#This Row],[Order Date]],"mmm")</f>
        <v>Aug</v>
      </c>
      <c r="G1561" s="8" t="s">
        <v>20</v>
      </c>
      <c r="H1561" s="8" t="s">
        <v>47</v>
      </c>
      <c r="I1561" s="8" t="s">
        <v>8</v>
      </c>
      <c r="J1561" s="8" t="s">
        <v>16</v>
      </c>
      <c r="K1561" s="8" t="s">
        <v>4</v>
      </c>
      <c r="L1561" s="8" t="s">
        <v>5</v>
      </c>
      <c r="M1561" s="3">
        <v>4</v>
      </c>
      <c r="N1561" s="10">
        <v>82.98</v>
      </c>
      <c r="O1561" s="11">
        <v>0.05</v>
      </c>
      <c r="P1561" s="10">
        <v>43.79</v>
      </c>
      <c r="Q1561" s="10">
        <f t="shared" si="96"/>
        <v>315.32400000000001</v>
      </c>
      <c r="R1561" s="10">
        <f t="shared" si="97"/>
        <v>175.16</v>
      </c>
      <c r="S1561" s="10">
        <f t="shared" si="98"/>
        <v>140.16400000000002</v>
      </c>
      <c r="T1561" s="2">
        <f t="shared" si="99"/>
        <v>0.44450787126891711</v>
      </c>
      <c r="U1561" s="3">
        <f>YEAR(SalesDataTable[[#This Row],[Order Date]])</f>
        <v>2026</v>
      </c>
      <c r="V1561" s="2" t="str">
        <f>"Q"&amp;ROUNDUP(MONTH(SalesDataTable[[#This Row],[Order Date]])/3,0)</f>
        <v>Q3</v>
      </c>
      <c r="W1561" s="3">
        <f>MONTH(SalesDataTable[[#This Row],[Order Date]])</f>
        <v>8</v>
      </c>
      <c r="X1561" s="2" t="str">
        <f>TEXT(SalesDataTable[[#This Row],[Order Date]],"mmm")</f>
        <v>Aug</v>
      </c>
    </row>
    <row r="1562" spans="1:24" ht="15.6">
      <c r="A1562" s="6">
        <v>1871</v>
      </c>
      <c r="B1562" s="7">
        <v>46238</v>
      </c>
      <c r="C1562" s="8">
        <f>YEAR(SalesDataTable[[#This Row],[Order Date]])</f>
        <v>2026</v>
      </c>
      <c r="D1562" s="9" t="str">
        <f>"Q" &amp;ROUNDUP(MONTH(SalesDataTable[[#This Row],[Order Date]]),0)</f>
        <v>Q8</v>
      </c>
      <c r="E1562" s="9">
        <f>MONTH(SalesDataTable[[#This Row],[Order Date]])</f>
        <v>8</v>
      </c>
      <c r="F1562" s="8" t="str">
        <f>TEXT(SalesDataTable[[#This Row],[Order Date]],"mmm")</f>
        <v>Aug</v>
      </c>
      <c r="G1562" s="8" t="s">
        <v>0</v>
      </c>
      <c r="H1562" s="8" t="s">
        <v>1</v>
      </c>
      <c r="I1562" s="8" t="s">
        <v>2</v>
      </c>
      <c r="J1562" s="8" t="s">
        <v>13</v>
      </c>
      <c r="K1562" s="8" t="s">
        <v>4</v>
      </c>
      <c r="L1562" s="8" t="s">
        <v>26</v>
      </c>
      <c r="M1562" s="3">
        <v>1</v>
      </c>
      <c r="N1562" s="10">
        <v>41.25</v>
      </c>
      <c r="O1562" s="11">
        <v>0</v>
      </c>
      <c r="P1562" s="10">
        <v>17.02</v>
      </c>
      <c r="Q1562" s="10">
        <f t="shared" si="96"/>
        <v>41.25</v>
      </c>
      <c r="R1562" s="10">
        <f t="shared" si="97"/>
        <v>17.02</v>
      </c>
      <c r="S1562" s="10">
        <f t="shared" si="98"/>
        <v>24.23</v>
      </c>
      <c r="T1562" s="2">
        <f t="shared" si="99"/>
        <v>0.58739393939393936</v>
      </c>
      <c r="U1562" s="3">
        <f>YEAR(SalesDataTable[[#This Row],[Order Date]])</f>
        <v>2026</v>
      </c>
      <c r="V1562" s="2" t="str">
        <f>"Q"&amp;ROUNDUP(MONTH(SalesDataTable[[#This Row],[Order Date]])/3,0)</f>
        <v>Q3</v>
      </c>
      <c r="W1562" s="3">
        <f>MONTH(SalesDataTable[[#This Row],[Order Date]])</f>
        <v>8</v>
      </c>
      <c r="X1562" s="2" t="str">
        <f>TEXT(SalesDataTable[[#This Row],[Order Date]],"mmm")</f>
        <v>Aug</v>
      </c>
    </row>
    <row r="1563" spans="1:24" ht="15.6">
      <c r="A1563" s="6">
        <v>4180</v>
      </c>
      <c r="B1563" s="7">
        <v>46238</v>
      </c>
      <c r="C1563" s="8">
        <f>YEAR(SalesDataTable[[#This Row],[Order Date]])</f>
        <v>2026</v>
      </c>
      <c r="D1563" s="9" t="str">
        <f>"Q" &amp;ROUNDUP(MONTH(SalesDataTable[[#This Row],[Order Date]]),0)</f>
        <v>Q8</v>
      </c>
      <c r="E1563" s="9">
        <f>MONTH(SalesDataTable[[#This Row],[Order Date]])</f>
        <v>8</v>
      </c>
      <c r="F1563" s="8" t="str">
        <f>TEXT(SalesDataTable[[#This Row],[Order Date]],"mmm")</f>
        <v>Aug</v>
      </c>
      <c r="G1563" s="8" t="s">
        <v>11</v>
      </c>
      <c r="H1563" s="8" t="s">
        <v>18</v>
      </c>
      <c r="I1563" s="8" t="s">
        <v>2</v>
      </c>
      <c r="J1563" s="8" t="s">
        <v>3</v>
      </c>
      <c r="K1563" s="8" t="s">
        <v>4</v>
      </c>
      <c r="L1563" s="8" t="s">
        <v>30</v>
      </c>
      <c r="M1563" s="3">
        <v>1</v>
      </c>
      <c r="N1563" s="10">
        <v>101.37</v>
      </c>
      <c r="O1563" s="11">
        <v>0</v>
      </c>
      <c r="P1563" s="10">
        <v>51.56</v>
      </c>
      <c r="Q1563" s="10">
        <f t="shared" si="96"/>
        <v>101.37</v>
      </c>
      <c r="R1563" s="10">
        <f t="shared" si="97"/>
        <v>51.56</v>
      </c>
      <c r="S1563" s="10">
        <f t="shared" si="98"/>
        <v>49.81</v>
      </c>
      <c r="T1563" s="2">
        <f t="shared" si="99"/>
        <v>0.49136825490776365</v>
      </c>
      <c r="U1563" s="3">
        <f>YEAR(SalesDataTable[[#This Row],[Order Date]])</f>
        <v>2026</v>
      </c>
      <c r="V1563" s="2" t="str">
        <f>"Q"&amp;ROUNDUP(MONTH(SalesDataTable[[#This Row],[Order Date]])/3,0)</f>
        <v>Q3</v>
      </c>
      <c r="W1563" s="3">
        <f>MONTH(SalesDataTable[[#This Row],[Order Date]])</f>
        <v>8</v>
      </c>
      <c r="X1563" s="2" t="str">
        <f>TEXT(SalesDataTable[[#This Row],[Order Date]],"mmm")</f>
        <v>Aug</v>
      </c>
    </row>
    <row r="1564" spans="1:24" ht="15.6">
      <c r="A1564" s="6">
        <v>4338</v>
      </c>
      <c r="B1564" s="7">
        <v>46238</v>
      </c>
      <c r="C1564" s="8">
        <f>YEAR(SalesDataTable[[#This Row],[Order Date]])</f>
        <v>2026</v>
      </c>
      <c r="D1564" s="9" t="str">
        <f>"Q" &amp;ROUNDUP(MONTH(SalesDataTable[[#This Row],[Order Date]]),0)</f>
        <v>Q8</v>
      </c>
      <c r="E1564" s="9">
        <f>MONTH(SalesDataTable[[#This Row],[Order Date]])</f>
        <v>8</v>
      </c>
      <c r="F1564" s="8" t="str">
        <f>TEXT(SalesDataTable[[#This Row],[Order Date]],"mmm")</f>
        <v>Aug</v>
      </c>
      <c r="G1564" s="8" t="s">
        <v>11</v>
      </c>
      <c r="H1564" s="8" t="s">
        <v>52</v>
      </c>
      <c r="I1564" s="8" t="s">
        <v>2</v>
      </c>
      <c r="J1564" s="8" t="s">
        <v>3</v>
      </c>
      <c r="K1564" s="8" t="s">
        <v>23</v>
      </c>
      <c r="L1564" s="8" t="s">
        <v>24</v>
      </c>
      <c r="M1564" s="3">
        <v>1</v>
      </c>
      <c r="N1564" s="10">
        <v>340.66</v>
      </c>
      <c r="O1564" s="11">
        <v>0.05</v>
      </c>
      <c r="P1564" s="10">
        <v>194.13</v>
      </c>
      <c r="Q1564" s="10">
        <f t="shared" si="96"/>
        <v>323.62700000000001</v>
      </c>
      <c r="R1564" s="10">
        <f t="shared" si="97"/>
        <v>194.13</v>
      </c>
      <c r="S1564" s="10">
        <f t="shared" si="98"/>
        <v>129.49700000000001</v>
      </c>
      <c r="T1564" s="2">
        <f t="shared" si="99"/>
        <v>0.40014275693931595</v>
      </c>
      <c r="U1564" s="3">
        <f>YEAR(SalesDataTable[[#This Row],[Order Date]])</f>
        <v>2026</v>
      </c>
      <c r="V1564" s="2" t="str">
        <f>"Q"&amp;ROUNDUP(MONTH(SalesDataTable[[#This Row],[Order Date]])/3,0)</f>
        <v>Q3</v>
      </c>
      <c r="W1564" s="3">
        <f>MONTH(SalesDataTable[[#This Row],[Order Date]])</f>
        <v>8</v>
      </c>
      <c r="X1564" s="2" t="str">
        <f>TEXT(SalesDataTable[[#This Row],[Order Date]],"mmm")</f>
        <v>Aug</v>
      </c>
    </row>
    <row r="1565" spans="1:24" ht="15.6">
      <c r="A1565" s="6">
        <v>4463</v>
      </c>
      <c r="B1565" s="7">
        <v>46238</v>
      </c>
      <c r="C1565" s="8">
        <f>YEAR(SalesDataTable[[#This Row],[Order Date]])</f>
        <v>2026</v>
      </c>
      <c r="D1565" s="9" t="str">
        <f>"Q" &amp;ROUNDUP(MONTH(SalesDataTable[[#This Row],[Order Date]]),0)</f>
        <v>Q8</v>
      </c>
      <c r="E1565" s="9">
        <f>MONTH(SalesDataTable[[#This Row],[Order Date]])</f>
        <v>8</v>
      </c>
      <c r="F1565" s="8" t="str">
        <f>TEXT(SalesDataTable[[#This Row],[Order Date]],"mmm")</f>
        <v>Aug</v>
      </c>
      <c r="G1565" s="8" t="s">
        <v>11</v>
      </c>
      <c r="H1565" s="8" t="s">
        <v>12</v>
      </c>
      <c r="I1565" s="8" t="s">
        <v>28</v>
      </c>
      <c r="J1565" s="8" t="s">
        <v>16</v>
      </c>
      <c r="K1565" s="8" t="s">
        <v>4</v>
      </c>
      <c r="L1565" s="8" t="s">
        <v>22</v>
      </c>
      <c r="M1565" s="3">
        <v>1</v>
      </c>
      <c r="N1565" s="10">
        <v>50.43</v>
      </c>
      <c r="O1565" s="11">
        <v>0.15</v>
      </c>
      <c r="P1565" s="10">
        <v>22.94</v>
      </c>
      <c r="Q1565" s="10">
        <f t="shared" si="96"/>
        <v>42.865499999999997</v>
      </c>
      <c r="R1565" s="10">
        <f t="shared" si="97"/>
        <v>22.94</v>
      </c>
      <c r="S1565" s="10">
        <f t="shared" si="98"/>
        <v>19.925499999999996</v>
      </c>
      <c r="T1565" s="2">
        <f t="shared" si="99"/>
        <v>0.46483768998378644</v>
      </c>
      <c r="U1565" s="3">
        <f>YEAR(SalesDataTable[[#This Row],[Order Date]])</f>
        <v>2026</v>
      </c>
      <c r="V1565" s="2" t="str">
        <f>"Q"&amp;ROUNDUP(MONTH(SalesDataTable[[#This Row],[Order Date]])/3,0)</f>
        <v>Q3</v>
      </c>
      <c r="W1565" s="3">
        <f>MONTH(SalesDataTable[[#This Row],[Order Date]])</f>
        <v>8</v>
      </c>
      <c r="X1565" s="2" t="str">
        <f>TEXT(SalesDataTable[[#This Row],[Order Date]],"mmm")</f>
        <v>Aug</v>
      </c>
    </row>
    <row r="1566" spans="1:24" ht="15.6">
      <c r="A1566" s="6">
        <v>382</v>
      </c>
      <c r="B1566" s="7">
        <v>46239</v>
      </c>
      <c r="C1566" s="8">
        <f>YEAR(SalesDataTable[[#This Row],[Order Date]])</f>
        <v>2026</v>
      </c>
      <c r="D1566" s="9" t="str">
        <f>"Q" &amp;ROUNDUP(MONTH(SalesDataTable[[#This Row],[Order Date]]),0)</f>
        <v>Q8</v>
      </c>
      <c r="E1566" s="9">
        <f>MONTH(SalesDataTable[[#This Row],[Order Date]])</f>
        <v>8</v>
      </c>
      <c r="F1566" s="8" t="str">
        <f>TEXT(SalesDataTable[[#This Row],[Order Date]],"mmm")</f>
        <v>Aug</v>
      </c>
      <c r="G1566" s="8" t="s">
        <v>20</v>
      </c>
      <c r="H1566" s="8" t="s">
        <v>33</v>
      </c>
      <c r="I1566" s="8" t="s">
        <v>2</v>
      </c>
      <c r="J1566" s="8" t="s">
        <v>13</v>
      </c>
      <c r="K1566" s="8" t="s">
        <v>34</v>
      </c>
      <c r="L1566" s="8" t="s">
        <v>35</v>
      </c>
      <c r="M1566" s="3">
        <v>1</v>
      </c>
      <c r="N1566" s="10">
        <v>40.42</v>
      </c>
      <c r="O1566" s="11">
        <v>0.05</v>
      </c>
      <c r="P1566" s="10">
        <v>14.33</v>
      </c>
      <c r="Q1566" s="10">
        <f t="shared" si="96"/>
        <v>38.399000000000001</v>
      </c>
      <c r="R1566" s="10">
        <f t="shared" si="97"/>
        <v>14.33</v>
      </c>
      <c r="S1566" s="10">
        <f t="shared" si="98"/>
        <v>24.069000000000003</v>
      </c>
      <c r="T1566" s="2">
        <f t="shared" si="99"/>
        <v>0.62681319826037141</v>
      </c>
      <c r="U1566" s="3">
        <f>YEAR(SalesDataTable[[#This Row],[Order Date]])</f>
        <v>2026</v>
      </c>
      <c r="V1566" s="2" t="str">
        <f>"Q"&amp;ROUNDUP(MONTH(SalesDataTable[[#This Row],[Order Date]])/3,0)</f>
        <v>Q3</v>
      </c>
      <c r="W1566" s="3">
        <f>MONTH(SalesDataTable[[#This Row],[Order Date]])</f>
        <v>8</v>
      </c>
      <c r="X1566" s="2" t="str">
        <f>TEXT(SalesDataTable[[#This Row],[Order Date]],"mmm")</f>
        <v>Aug</v>
      </c>
    </row>
    <row r="1567" spans="1:24" ht="15.6">
      <c r="A1567" s="6">
        <v>1011</v>
      </c>
      <c r="B1567" s="7">
        <v>46239</v>
      </c>
      <c r="C1567" s="8">
        <f>YEAR(SalesDataTable[[#This Row],[Order Date]])</f>
        <v>2026</v>
      </c>
      <c r="D1567" s="9" t="str">
        <f>"Q" &amp;ROUNDUP(MONTH(SalesDataTable[[#This Row],[Order Date]]),0)</f>
        <v>Q8</v>
      </c>
      <c r="E1567" s="9">
        <f>MONTH(SalesDataTable[[#This Row],[Order Date]])</f>
        <v>8</v>
      </c>
      <c r="F1567" s="8" t="str">
        <f>TEXT(SalesDataTable[[#This Row],[Order Date]],"mmm")</f>
        <v>Aug</v>
      </c>
      <c r="G1567" s="8" t="s">
        <v>0</v>
      </c>
      <c r="H1567" s="8" t="s">
        <v>1</v>
      </c>
      <c r="I1567" s="8" t="s">
        <v>2</v>
      </c>
      <c r="J1567" s="8" t="s">
        <v>13</v>
      </c>
      <c r="K1567" s="8" t="s">
        <v>4</v>
      </c>
      <c r="L1567" s="8" t="s">
        <v>22</v>
      </c>
      <c r="M1567" s="3">
        <v>1</v>
      </c>
      <c r="N1567" s="10">
        <v>51.81</v>
      </c>
      <c r="O1567" s="11">
        <v>0.05</v>
      </c>
      <c r="P1567" s="10">
        <v>22.28</v>
      </c>
      <c r="Q1567" s="10">
        <f t="shared" si="96"/>
        <v>49.219499999999996</v>
      </c>
      <c r="R1567" s="10">
        <f t="shared" si="97"/>
        <v>22.28</v>
      </c>
      <c r="S1567" s="10">
        <f t="shared" si="98"/>
        <v>26.939499999999995</v>
      </c>
      <c r="T1567" s="2">
        <f t="shared" si="99"/>
        <v>0.54733388189640275</v>
      </c>
      <c r="U1567" s="3">
        <f>YEAR(SalesDataTable[[#This Row],[Order Date]])</f>
        <v>2026</v>
      </c>
      <c r="V1567" s="2" t="str">
        <f>"Q"&amp;ROUNDUP(MONTH(SalesDataTable[[#This Row],[Order Date]])/3,0)</f>
        <v>Q3</v>
      </c>
      <c r="W1567" s="3">
        <f>MONTH(SalesDataTable[[#This Row],[Order Date]])</f>
        <v>8</v>
      </c>
      <c r="X1567" s="2" t="str">
        <f>TEXT(SalesDataTable[[#This Row],[Order Date]],"mmm")</f>
        <v>Aug</v>
      </c>
    </row>
    <row r="1568" spans="1:24" ht="15.6">
      <c r="A1568" s="6">
        <v>1148</v>
      </c>
      <c r="B1568" s="7">
        <v>46239</v>
      </c>
      <c r="C1568" s="8">
        <f>YEAR(SalesDataTable[[#This Row],[Order Date]])</f>
        <v>2026</v>
      </c>
      <c r="D1568" s="9" t="str">
        <f>"Q" &amp;ROUNDUP(MONTH(SalesDataTable[[#This Row],[Order Date]]),0)</f>
        <v>Q8</v>
      </c>
      <c r="E1568" s="9">
        <f>MONTH(SalesDataTable[[#This Row],[Order Date]])</f>
        <v>8</v>
      </c>
      <c r="F1568" s="8" t="str">
        <f>TEXT(SalesDataTable[[#This Row],[Order Date]],"mmm")</f>
        <v>Aug</v>
      </c>
      <c r="G1568" s="8" t="s">
        <v>11</v>
      </c>
      <c r="H1568" s="8" t="s">
        <v>12</v>
      </c>
      <c r="I1568" s="8" t="s">
        <v>19</v>
      </c>
      <c r="J1568" s="8" t="s">
        <v>13</v>
      </c>
      <c r="K1568" s="8" t="s">
        <v>34</v>
      </c>
      <c r="L1568" s="8" t="s">
        <v>42</v>
      </c>
      <c r="M1568" s="3">
        <v>3</v>
      </c>
      <c r="N1568" s="10">
        <v>35.9</v>
      </c>
      <c r="O1568" s="11">
        <v>0</v>
      </c>
      <c r="P1568" s="10">
        <v>14.11</v>
      </c>
      <c r="Q1568" s="10">
        <f t="shared" si="96"/>
        <v>107.69999999999999</v>
      </c>
      <c r="R1568" s="10">
        <f t="shared" si="97"/>
        <v>42.33</v>
      </c>
      <c r="S1568" s="10">
        <f t="shared" si="98"/>
        <v>65.36999999999999</v>
      </c>
      <c r="T1568" s="2">
        <f t="shared" si="99"/>
        <v>0.60696378830083564</v>
      </c>
      <c r="U1568" s="3">
        <f>YEAR(SalesDataTable[[#This Row],[Order Date]])</f>
        <v>2026</v>
      </c>
      <c r="V1568" s="2" t="str">
        <f>"Q"&amp;ROUNDUP(MONTH(SalesDataTable[[#This Row],[Order Date]])/3,0)</f>
        <v>Q3</v>
      </c>
      <c r="W1568" s="3">
        <f>MONTH(SalesDataTable[[#This Row],[Order Date]])</f>
        <v>8</v>
      </c>
      <c r="X1568" s="2" t="str">
        <f>TEXT(SalesDataTable[[#This Row],[Order Date]],"mmm")</f>
        <v>Aug</v>
      </c>
    </row>
    <row r="1569" spans="1:24" ht="15.6">
      <c r="A1569" s="6">
        <v>1397</v>
      </c>
      <c r="B1569" s="7">
        <v>46239</v>
      </c>
      <c r="C1569" s="8">
        <f>YEAR(SalesDataTable[[#This Row],[Order Date]])</f>
        <v>2026</v>
      </c>
      <c r="D1569" s="9" t="str">
        <f>"Q" &amp;ROUNDUP(MONTH(SalesDataTable[[#This Row],[Order Date]]),0)</f>
        <v>Q8</v>
      </c>
      <c r="E1569" s="9">
        <f>MONTH(SalesDataTable[[#This Row],[Order Date]])</f>
        <v>8</v>
      </c>
      <c r="F1569" s="8" t="str">
        <f>TEXT(SalesDataTable[[#This Row],[Order Date]],"mmm")</f>
        <v>Aug</v>
      </c>
      <c r="G1569" s="8" t="s">
        <v>6</v>
      </c>
      <c r="H1569" s="8" t="s">
        <v>49</v>
      </c>
      <c r="I1569" s="8" t="s">
        <v>19</v>
      </c>
      <c r="J1569" s="8" t="s">
        <v>16</v>
      </c>
      <c r="K1569" s="8" t="s">
        <v>9</v>
      </c>
      <c r="L1569" s="8" t="s">
        <v>10</v>
      </c>
      <c r="M1569" s="3">
        <v>2</v>
      </c>
      <c r="N1569" s="10">
        <v>90.27</v>
      </c>
      <c r="O1569" s="11">
        <v>0.05</v>
      </c>
      <c r="P1569" s="10">
        <v>46.38</v>
      </c>
      <c r="Q1569" s="10">
        <f t="shared" si="96"/>
        <v>171.51299999999998</v>
      </c>
      <c r="R1569" s="10">
        <f t="shared" si="97"/>
        <v>92.76</v>
      </c>
      <c r="S1569" s="10">
        <f t="shared" si="98"/>
        <v>78.752999999999972</v>
      </c>
      <c r="T1569" s="2">
        <f t="shared" si="99"/>
        <v>0.45916636056742044</v>
      </c>
      <c r="U1569" s="3">
        <f>YEAR(SalesDataTable[[#This Row],[Order Date]])</f>
        <v>2026</v>
      </c>
      <c r="V1569" s="2" t="str">
        <f>"Q"&amp;ROUNDUP(MONTH(SalesDataTable[[#This Row],[Order Date]])/3,0)</f>
        <v>Q3</v>
      </c>
      <c r="W1569" s="3">
        <f>MONTH(SalesDataTable[[#This Row],[Order Date]])</f>
        <v>8</v>
      </c>
      <c r="X1569" s="2" t="str">
        <f>TEXT(SalesDataTable[[#This Row],[Order Date]],"mmm")</f>
        <v>Aug</v>
      </c>
    </row>
    <row r="1570" spans="1:24" ht="15.6">
      <c r="A1570" s="6">
        <v>2252</v>
      </c>
      <c r="B1570" s="7">
        <v>46239</v>
      </c>
      <c r="C1570" s="8">
        <f>YEAR(SalesDataTable[[#This Row],[Order Date]])</f>
        <v>2026</v>
      </c>
      <c r="D1570" s="9" t="str">
        <f>"Q" &amp;ROUNDUP(MONTH(SalesDataTable[[#This Row],[Order Date]]),0)</f>
        <v>Q8</v>
      </c>
      <c r="E1570" s="9">
        <f>MONTH(SalesDataTable[[#This Row],[Order Date]])</f>
        <v>8</v>
      </c>
      <c r="F1570" s="8" t="str">
        <f>TEXT(SalesDataTable[[#This Row],[Order Date]],"mmm")</f>
        <v>Aug</v>
      </c>
      <c r="G1570" s="8" t="s">
        <v>6</v>
      </c>
      <c r="H1570" s="8" t="s">
        <v>41</v>
      </c>
      <c r="I1570" s="8" t="s">
        <v>2</v>
      </c>
      <c r="J1570" s="8" t="s">
        <v>13</v>
      </c>
      <c r="K1570" s="8" t="s">
        <v>4</v>
      </c>
      <c r="L1570" s="8" t="s">
        <v>22</v>
      </c>
      <c r="M1570" s="3">
        <v>1</v>
      </c>
      <c r="N1570" s="10">
        <v>49.68</v>
      </c>
      <c r="O1570" s="11">
        <v>0.05</v>
      </c>
      <c r="P1570" s="10">
        <v>22.02</v>
      </c>
      <c r="Q1570" s="10">
        <f t="shared" si="96"/>
        <v>47.195999999999998</v>
      </c>
      <c r="R1570" s="10">
        <f t="shared" si="97"/>
        <v>22.02</v>
      </c>
      <c r="S1570" s="10">
        <f t="shared" si="98"/>
        <v>25.175999999999998</v>
      </c>
      <c r="T1570" s="2">
        <f t="shared" si="99"/>
        <v>0.53343503686753113</v>
      </c>
      <c r="U1570" s="3">
        <f>YEAR(SalesDataTable[[#This Row],[Order Date]])</f>
        <v>2026</v>
      </c>
      <c r="V1570" s="2" t="str">
        <f>"Q"&amp;ROUNDUP(MONTH(SalesDataTable[[#This Row],[Order Date]])/3,0)</f>
        <v>Q3</v>
      </c>
      <c r="W1570" s="3">
        <f>MONTH(SalesDataTable[[#This Row],[Order Date]])</f>
        <v>8</v>
      </c>
      <c r="X1570" s="2" t="str">
        <f>TEXT(SalesDataTable[[#This Row],[Order Date]],"mmm")</f>
        <v>Aug</v>
      </c>
    </row>
    <row r="1571" spans="1:24" ht="15.6">
      <c r="A1571" s="6">
        <v>2415</v>
      </c>
      <c r="B1571" s="7">
        <v>46239</v>
      </c>
      <c r="C1571" s="8">
        <f>YEAR(SalesDataTable[[#This Row],[Order Date]])</f>
        <v>2026</v>
      </c>
      <c r="D1571" s="9" t="str">
        <f>"Q" &amp;ROUNDUP(MONTH(SalesDataTable[[#This Row],[Order Date]]),0)</f>
        <v>Q8</v>
      </c>
      <c r="E1571" s="9">
        <f>MONTH(SalesDataTable[[#This Row],[Order Date]])</f>
        <v>8</v>
      </c>
      <c r="F1571" s="8" t="str">
        <f>TEXT(SalesDataTable[[#This Row],[Order Date]],"mmm")</f>
        <v>Aug</v>
      </c>
      <c r="G1571" s="8" t="s">
        <v>6</v>
      </c>
      <c r="H1571" s="8" t="s">
        <v>43</v>
      </c>
      <c r="I1571" s="8" t="s">
        <v>2</v>
      </c>
      <c r="J1571" s="8" t="s">
        <v>13</v>
      </c>
      <c r="K1571" s="8" t="s">
        <v>14</v>
      </c>
      <c r="L1571" s="8" t="s">
        <v>44</v>
      </c>
      <c r="M1571" s="3">
        <v>2</v>
      </c>
      <c r="N1571" s="10">
        <v>131.25</v>
      </c>
      <c r="O1571" s="11">
        <v>0.05</v>
      </c>
      <c r="P1571" s="10">
        <v>65.42</v>
      </c>
      <c r="Q1571" s="10">
        <f t="shared" si="96"/>
        <v>249.375</v>
      </c>
      <c r="R1571" s="10">
        <f t="shared" si="97"/>
        <v>130.84</v>
      </c>
      <c r="S1571" s="10">
        <f t="shared" si="98"/>
        <v>118.535</v>
      </c>
      <c r="T1571" s="2">
        <f t="shared" si="99"/>
        <v>0.47532832080200499</v>
      </c>
      <c r="U1571" s="3">
        <f>YEAR(SalesDataTable[[#This Row],[Order Date]])</f>
        <v>2026</v>
      </c>
      <c r="V1571" s="2" t="str">
        <f>"Q"&amp;ROUNDUP(MONTH(SalesDataTable[[#This Row],[Order Date]])/3,0)</f>
        <v>Q3</v>
      </c>
      <c r="W1571" s="3">
        <f>MONTH(SalesDataTable[[#This Row],[Order Date]])</f>
        <v>8</v>
      </c>
      <c r="X1571" s="2" t="str">
        <f>TEXT(SalesDataTable[[#This Row],[Order Date]],"mmm")</f>
        <v>Aug</v>
      </c>
    </row>
    <row r="1572" spans="1:24" ht="15.6">
      <c r="A1572" s="6">
        <v>2525</v>
      </c>
      <c r="B1572" s="7">
        <v>46239</v>
      </c>
      <c r="C1572" s="8">
        <f>YEAR(SalesDataTable[[#This Row],[Order Date]])</f>
        <v>2026</v>
      </c>
      <c r="D1572" s="9" t="str">
        <f>"Q" &amp;ROUNDUP(MONTH(SalesDataTable[[#This Row],[Order Date]]),0)</f>
        <v>Q8</v>
      </c>
      <c r="E1572" s="9">
        <f>MONTH(SalesDataTable[[#This Row],[Order Date]])</f>
        <v>8</v>
      </c>
      <c r="F1572" s="8" t="str">
        <f>TEXT(SalesDataTable[[#This Row],[Order Date]],"mmm")</f>
        <v>Aug</v>
      </c>
      <c r="G1572" s="8" t="s">
        <v>20</v>
      </c>
      <c r="H1572" s="8" t="s">
        <v>21</v>
      </c>
      <c r="I1572" s="8" t="s">
        <v>19</v>
      </c>
      <c r="J1572" s="8" t="s">
        <v>13</v>
      </c>
      <c r="K1572" s="8" t="s">
        <v>34</v>
      </c>
      <c r="L1572" s="8" t="s">
        <v>42</v>
      </c>
      <c r="M1572" s="3">
        <v>2</v>
      </c>
      <c r="N1572" s="10">
        <v>36.78</v>
      </c>
      <c r="O1572" s="11">
        <v>0.05</v>
      </c>
      <c r="P1572" s="10">
        <v>13.85</v>
      </c>
      <c r="Q1572" s="10">
        <f t="shared" si="96"/>
        <v>69.882000000000005</v>
      </c>
      <c r="R1572" s="10">
        <f t="shared" si="97"/>
        <v>27.7</v>
      </c>
      <c r="S1572" s="10">
        <f t="shared" si="98"/>
        <v>42.182000000000002</v>
      </c>
      <c r="T1572" s="2">
        <f t="shared" si="99"/>
        <v>0.60361752668784519</v>
      </c>
      <c r="U1572" s="3">
        <f>YEAR(SalesDataTable[[#This Row],[Order Date]])</f>
        <v>2026</v>
      </c>
      <c r="V1572" s="2" t="str">
        <f>"Q"&amp;ROUNDUP(MONTH(SalesDataTable[[#This Row],[Order Date]])/3,0)</f>
        <v>Q3</v>
      </c>
      <c r="W1572" s="3">
        <f>MONTH(SalesDataTable[[#This Row],[Order Date]])</f>
        <v>8</v>
      </c>
      <c r="X1572" s="2" t="str">
        <f>TEXT(SalesDataTable[[#This Row],[Order Date]],"mmm")</f>
        <v>Aug</v>
      </c>
    </row>
    <row r="1573" spans="1:24" ht="15.6">
      <c r="A1573" s="6">
        <v>2652</v>
      </c>
      <c r="B1573" s="7">
        <v>46239</v>
      </c>
      <c r="C1573" s="8">
        <f>YEAR(SalesDataTable[[#This Row],[Order Date]])</f>
        <v>2026</v>
      </c>
      <c r="D1573" s="9" t="str">
        <f>"Q" &amp;ROUNDUP(MONTH(SalesDataTable[[#This Row],[Order Date]]),0)</f>
        <v>Q8</v>
      </c>
      <c r="E1573" s="9">
        <f>MONTH(SalesDataTable[[#This Row],[Order Date]])</f>
        <v>8</v>
      </c>
      <c r="F1573" s="8" t="str">
        <f>TEXT(SalesDataTable[[#This Row],[Order Date]],"mmm")</f>
        <v>Aug</v>
      </c>
      <c r="G1573" s="8" t="s">
        <v>11</v>
      </c>
      <c r="H1573" s="8" t="s">
        <v>12</v>
      </c>
      <c r="I1573" s="8" t="s">
        <v>19</v>
      </c>
      <c r="J1573" s="8" t="s">
        <v>3</v>
      </c>
      <c r="K1573" s="8" t="s">
        <v>4</v>
      </c>
      <c r="L1573" s="8" t="s">
        <v>5</v>
      </c>
      <c r="M1573" s="3">
        <v>1</v>
      </c>
      <c r="N1573" s="10">
        <v>80.790000000000006</v>
      </c>
      <c r="O1573" s="11">
        <v>0.1</v>
      </c>
      <c r="P1573" s="10">
        <v>43.65</v>
      </c>
      <c r="Q1573" s="10">
        <f t="shared" si="96"/>
        <v>72.711000000000013</v>
      </c>
      <c r="R1573" s="10">
        <f t="shared" si="97"/>
        <v>43.65</v>
      </c>
      <c r="S1573" s="10">
        <f t="shared" si="98"/>
        <v>29.061000000000014</v>
      </c>
      <c r="T1573" s="2">
        <f t="shared" si="99"/>
        <v>0.39967817799232591</v>
      </c>
      <c r="U1573" s="3">
        <f>YEAR(SalesDataTable[[#This Row],[Order Date]])</f>
        <v>2026</v>
      </c>
      <c r="V1573" s="2" t="str">
        <f>"Q"&amp;ROUNDUP(MONTH(SalesDataTable[[#This Row],[Order Date]])/3,0)</f>
        <v>Q3</v>
      </c>
      <c r="W1573" s="3">
        <f>MONTH(SalesDataTable[[#This Row],[Order Date]])</f>
        <v>8</v>
      </c>
      <c r="X1573" s="2" t="str">
        <f>TEXT(SalesDataTable[[#This Row],[Order Date]],"mmm")</f>
        <v>Aug</v>
      </c>
    </row>
    <row r="1574" spans="1:24" ht="15.6">
      <c r="A1574" s="6">
        <v>4035</v>
      </c>
      <c r="B1574" s="7">
        <v>46239</v>
      </c>
      <c r="C1574" s="8">
        <f>YEAR(SalesDataTable[[#This Row],[Order Date]])</f>
        <v>2026</v>
      </c>
      <c r="D1574" s="9" t="str">
        <f>"Q" &amp;ROUNDUP(MONTH(SalesDataTable[[#This Row],[Order Date]]),0)</f>
        <v>Q8</v>
      </c>
      <c r="E1574" s="9">
        <f>MONTH(SalesDataTable[[#This Row],[Order Date]])</f>
        <v>8</v>
      </c>
      <c r="F1574" s="8" t="str">
        <f>TEXT(SalesDataTable[[#This Row],[Order Date]],"mmm")</f>
        <v>Aug</v>
      </c>
      <c r="G1574" s="8" t="s">
        <v>0</v>
      </c>
      <c r="H1574" s="8" t="s">
        <v>36</v>
      </c>
      <c r="I1574" s="8" t="s">
        <v>2</v>
      </c>
      <c r="J1574" s="8" t="s">
        <v>3</v>
      </c>
      <c r="K1574" s="8" t="s">
        <v>4</v>
      </c>
      <c r="L1574" s="8" t="s">
        <v>26</v>
      </c>
      <c r="M1574" s="3">
        <v>2</v>
      </c>
      <c r="N1574" s="10">
        <v>40.53</v>
      </c>
      <c r="O1574" s="11">
        <v>0.05</v>
      </c>
      <c r="P1574" s="10">
        <v>17.100000000000001</v>
      </c>
      <c r="Q1574" s="10">
        <f t="shared" si="96"/>
        <v>77.007000000000005</v>
      </c>
      <c r="R1574" s="10">
        <f t="shared" si="97"/>
        <v>34.200000000000003</v>
      </c>
      <c r="S1574" s="10">
        <f t="shared" si="98"/>
        <v>42.807000000000002</v>
      </c>
      <c r="T1574" s="2">
        <f t="shared" si="99"/>
        <v>0.55588452997779425</v>
      </c>
      <c r="U1574" s="3">
        <f>YEAR(SalesDataTable[[#This Row],[Order Date]])</f>
        <v>2026</v>
      </c>
      <c r="V1574" s="2" t="str">
        <f>"Q"&amp;ROUNDUP(MONTH(SalesDataTable[[#This Row],[Order Date]])/3,0)</f>
        <v>Q3</v>
      </c>
      <c r="W1574" s="3">
        <f>MONTH(SalesDataTable[[#This Row],[Order Date]])</f>
        <v>8</v>
      </c>
      <c r="X1574" s="2" t="str">
        <f>TEXT(SalesDataTable[[#This Row],[Order Date]],"mmm")</f>
        <v>Aug</v>
      </c>
    </row>
    <row r="1575" spans="1:24" ht="15.6">
      <c r="A1575" s="6">
        <v>4377</v>
      </c>
      <c r="B1575" s="7">
        <v>46239</v>
      </c>
      <c r="C1575" s="8">
        <f>YEAR(SalesDataTable[[#This Row],[Order Date]])</f>
        <v>2026</v>
      </c>
      <c r="D1575" s="9" t="str">
        <f>"Q" &amp;ROUNDUP(MONTH(SalesDataTable[[#This Row],[Order Date]]),0)</f>
        <v>Q8</v>
      </c>
      <c r="E1575" s="9">
        <f>MONTH(SalesDataTable[[#This Row],[Order Date]])</f>
        <v>8</v>
      </c>
      <c r="F1575" s="8" t="str">
        <f>TEXT(SalesDataTable[[#This Row],[Order Date]],"mmm")</f>
        <v>Aug</v>
      </c>
      <c r="G1575" s="8" t="s">
        <v>11</v>
      </c>
      <c r="H1575" s="8" t="s">
        <v>12</v>
      </c>
      <c r="I1575" s="8" t="s">
        <v>28</v>
      </c>
      <c r="J1575" s="8" t="s">
        <v>13</v>
      </c>
      <c r="K1575" s="8" t="s">
        <v>4</v>
      </c>
      <c r="L1575" s="8" t="s">
        <v>5</v>
      </c>
      <c r="M1575" s="3">
        <v>2</v>
      </c>
      <c r="N1575" s="10">
        <v>81.66</v>
      </c>
      <c r="O1575" s="11">
        <v>0</v>
      </c>
      <c r="P1575" s="10">
        <v>42.11</v>
      </c>
      <c r="Q1575" s="10">
        <f t="shared" si="96"/>
        <v>163.32</v>
      </c>
      <c r="R1575" s="10">
        <f t="shared" si="97"/>
        <v>84.22</v>
      </c>
      <c r="S1575" s="10">
        <f t="shared" si="98"/>
        <v>79.099999999999994</v>
      </c>
      <c r="T1575" s="2">
        <f t="shared" si="99"/>
        <v>0.48432525104090129</v>
      </c>
      <c r="U1575" s="3">
        <f>YEAR(SalesDataTable[[#This Row],[Order Date]])</f>
        <v>2026</v>
      </c>
      <c r="V1575" s="2" t="str">
        <f>"Q"&amp;ROUNDUP(MONTH(SalesDataTable[[#This Row],[Order Date]])/3,0)</f>
        <v>Q3</v>
      </c>
      <c r="W1575" s="3">
        <f>MONTH(SalesDataTable[[#This Row],[Order Date]])</f>
        <v>8</v>
      </c>
      <c r="X1575" s="2" t="str">
        <f>TEXT(SalesDataTable[[#This Row],[Order Date]],"mmm")</f>
        <v>Aug</v>
      </c>
    </row>
    <row r="1576" spans="1:24" ht="15.6">
      <c r="A1576" s="6">
        <v>4734</v>
      </c>
      <c r="B1576" s="7">
        <v>46239</v>
      </c>
      <c r="C1576" s="8">
        <f>YEAR(SalesDataTable[[#This Row],[Order Date]])</f>
        <v>2026</v>
      </c>
      <c r="D1576" s="9" t="str">
        <f>"Q" &amp;ROUNDUP(MONTH(SalesDataTable[[#This Row],[Order Date]]),0)</f>
        <v>Q8</v>
      </c>
      <c r="E1576" s="9">
        <f>MONTH(SalesDataTable[[#This Row],[Order Date]])</f>
        <v>8</v>
      </c>
      <c r="F1576" s="8" t="str">
        <f>TEXT(SalesDataTable[[#This Row],[Order Date]],"mmm")</f>
        <v>Aug</v>
      </c>
      <c r="G1576" s="8" t="s">
        <v>6</v>
      </c>
      <c r="H1576" s="8" t="s">
        <v>43</v>
      </c>
      <c r="I1576" s="8" t="s">
        <v>28</v>
      </c>
      <c r="J1576" s="8" t="s">
        <v>3</v>
      </c>
      <c r="K1576" s="8" t="s">
        <v>9</v>
      </c>
      <c r="L1576" s="8" t="s">
        <v>17</v>
      </c>
      <c r="M1576" s="3">
        <v>1</v>
      </c>
      <c r="N1576" s="10">
        <v>146.55000000000001</v>
      </c>
      <c r="O1576" s="11">
        <v>0</v>
      </c>
      <c r="P1576" s="10">
        <v>78.8</v>
      </c>
      <c r="Q1576" s="10">
        <f t="shared" si="96"/>
        <v>146.55000000000001</v>
      </c>
      <c r="R1576" s="10">
        <f t="shared" si="97"/>
        <v>78.8</v>
      </c>
      <c r="S1576" s="10">
        <f t="shared" si="98"/>
        <v>67.750000000000014</v>
      </c>
      <c r="T1576" s="2">
        <f t="shared" si="99"/>
        <v>0.46229955646537024</v>
      </c>
      <c r="U1576" s="3">
        <f>YEAR(SalesDataTable[[#This Row],[Order Date]])</f>
        <v>2026</v>
      </c>
      <c r="V1576" s="2" t="str">
        <f>"Q"&amp;ROUNDUP(MONTH(SalesDataTable[[#This Row],[Order Date]])/3,0)</f>
        <v>Q3</v>
      </c>
      <c r="W1576" s="3">
        <f>MONTH(SalesDataTable[[#This Row],[Order Date]])</f>
        <v>8</v>
      </c>
      <c r="X1576" s="2" t="str">
        <f>TEXT(SalesDataTable[[#This Row],[Order Date]],"mmm")</f>
        <v>Aug</v>
      </c>
    </row>
    <row r="1577" spans="1:24" ht="15.6">
      <c r="A1577" s="6">
        <v>4892</v>
      </c>
      <c r="B1577" s="7">
        <v>46239</v>
      </c>
      <c r="C1577" s="8">
        <f>YEAR(SalesDataTable[[#This Row],[Order Date]])</f>
        <v>2026</v>
      </c>
      <c r="D1577" s="9" t="str">
        <f>"Q" &amp;ROUNDUP(MONTH(SalesDataTable[[#This Row],[Order Date]]),0)</f>
        <v>Q8</v>
      </c>
      <c r="E1577" s="9">
        <f>MONTH(SalesDataTable[[#This Row],[Order Date]])</f>
        <v>8</v>
      </c>
      <c r="F1577" s="8" t="str">
        <f>TEXT(SalesDataTable[[#This Row],[Order Date]],"mmm")</f>
        <v>Aug</v>
      </c>
      <c r="G1577" s="8" t="s">
        <v>6</v>
      </c>
      <c r="H1577" s="8" t="s">
        <v>7</v>
      </c>
      <c r="I1577" s="8" t="s">
        <v>19</v>
      </c>
      <c r="J1577" s="8" t="s">
        <v>3</v>
      </c>
      <c r="K1577" s="8" t="s">
        <v>14</v>
      </c>
      <c r="L1577" s="8" t="s">
        <v>48</v>
      </c>
      <c r="M1577" s="3">
        <v>2</v>
      </c>
      <c r="N1577" s="10">
        <v>161.75</v>
      </c>
      <c r="O1577" s="11">
        <v>0.1</v>
      </c>
      <c r="P1577" s="10">
        <v>85.85</v>
      </c>
      <c r="Q1577" s="10">
        <f t="shared" si="96"/>
        <v>291.15000000000003</v>
      </c>
      <c r="R1577" s="10">
        <f t="shared" si="97"/>
        <v>171.7</v>
      </c>
      <c r="S1577" s="10">
        <f t="shared" si="98"/>
        <v>119.45000000000005</v>
      </c>
      <c r="T1577" s="2">
        <f t="shared" si="99"/>
        <v>0.41026962047054794</v>
      </c>
      <c r="U1577" s="3">
        <f>YEAR(SalesDataTable[[#This Row],[Order Date]])</f>
        <v>2026</v>
      </c>
      <c r="V1577" s="2" t="str">
        <f>"Q"&amp;ROUNDUP(MONTH(SalesDataTable[[#This Row],[Order Date]])/3,0)</f>
        <v>Q3</v>
      </c>
      <c r="W1577" s="3">
        <f>MONTH(SalesDataTable[[#This Row],[Order Date]])</f>
        <v>8</v>
      </c>
      <c r="X1577" s="2" t="str">
        <f>TEXT(SalesDataTable[[#This Row],[Order Date]],"mmm")</f>
        <v>Aug</v>
      </c>
    </row>
    <row r="1578" spans="1:24" ht="15.6">
      <c r="A1578" s="6">
        <v>5059</v>
      </c>
      <c r="B1578" s="7">
        <v>46239</v>
      </c>
      <c r="C1578" s="8">
        <f>YEAR(SalesDataTable[[#This Row],[Order Date]])</f>
        <v>2026</v>
      </c>
      <c r="D1578" s="9" t="str">
        <f>"Q" &amp;ROUNDUP(MONTH(SalesDataTable[[#This Row],[Order Date]]),0)</f>
        <v>Q8</v>
      </c>
      <c r="E1578" s="9">
        <f>MONTH(SalesDataTable[[#This Row],[Order Date]])</f>
        <v>8</v>
      </c>
      <c r="F1578" s="8" t="str">
        <f>TEXT(SalesDataTable[[#This Row],[Order Date]],"mmm")</f>
        <v>Aug</v>
      </c>
      <c r="G1578" s="8" t="s">
        <v>6</v>
      </c>
      <c r="H1578" s="8" t="s">
        <v>7</v>
      </c>
      <c r="I1578" s="8" t="s">
        <v>28</v>
      </c>
      <c r="J1578" s="8" t="s">
        <v>3</v>
      </c>
      <c r="K1578" s="8" t="s">
        <v>23</v>
      </c>
      <c r="L1578" s="8" t="s">
        <v>51</v>
      </c>
      <c r="M1578" s="3">
        <v>2</v>
      </c>
      <c r="N1578" s="10">
        <v>122.47</v>
      </c>
      <c r="O1578" s="11">
        <v>0</v>
      </c>
      <c r="P1578" s="10">
        <v>59.73</v>
      </c>
      <c r="Q1578" s="10">
        <f t="shared" si="96"/>
        <v>244.94</v>
      </c>
      <c r="R1578" s="10">
        <f t="shared" si="97"/>
        <v>119.46</v>
      </c>
      <c r="S1578" s="10">
        <f t="shared" si="98"/>
        <v>125.48</v>
      </c>
      <c r="T1578" s="2">
        <f t="shared" si="99"/>
        <v>0.5122887237690863</v>
      </c>
      <c r="U1578" s="3">
        <f>YEAR(SalesDataTable[[#This Row],[Order Date]])</f>
        <v>2026</v>
      </c>
      <c r="V1578" s="2" t="str">
        <f>"Q"&amp;ROUNDUP(MONTH(SalesDataTable[[#This Row],[Order Date]])/3,0)</f>
        <v>Q3</v>
      </c>
      <c r="W1578" s="3">
        <f>MONTH(SalesDataTable[[#This Row],[Order Date]])</f>
        <v>8</v>
      </c>
      <c r="X1578" s="2" t="str">
        <f>TEXT(SalesDataTable[[#This Row],[Order Date]],"mmm")</f>
        <v>Aug</v>
      </c>
    </row>
    <row r="1579" spans="1:24" ht="15.6">
      <c r="A1579" s="6">
        <v>835</v>
      </c>
      <c r="B1579" s="7">
        <v>46240</v>
      </c>
      <c r="C1579" s="8">
        <f>YEAR(SalesDataTable[[#This Row],[Order Date]])</f>
        <v>2026</v>
      </c>
      <c r="D1579" s="9" t="str">
        <f>"Q" &amp;ROUNDUP(MONTH(SalesDataTable[[#This Row],[Order Date]]),0)</f>
        <v>Q8</v>
      </c>
      <c r="E1579" s="9">
        <f>MONTH(SalesDataTable[[#This Row],[Order Date]])</f>
        <v>8</v>
      </c>
      <c r="F1579" s="8" t="str">
        <f>TEXT(SalesDataTable[[#This Row],[Order Date]],"mmm")</f>
        <v>Aug</v>
      </c>
      <c r="G1579" s="8" t="s">
        <v>20</v>
      </c>
      <c r="H1579" s="8" t="s">
        <v>31</v>
      </c>
      <c r="I1579" s="8" t="s">
        <v>28</v>
      </c>
      <c r="J1579" s="8" t="s">
        <v>3</v>
      </c>
      <c r="K1579" s="8" t="s">
        <v>9</v>
      </c>
      <c r="L1579" s="8" t="s">
        <v>46</v>
      </c>
      <c r="M1579" s="3">
        <v>3</v>
      </c>
      <c r="N1579" s="10">
        <v>70.930000000000007</v>
      </c>
      <c r="O1579" s="11">
        <v>0</v>
      </c>
      <c r="P1579" s="10">
        <v>32.9</v>
      </c>
      <c r="Q1579" s="10">
        <f t="shared" si="96"/>
        <v>212.79000000000002</v>
      </c>
      <c r="R1579" s="10">
        <f t="shared" si="97"/>
        <v>98.699999999999989</v>
      </c>
      <c r="S1579" s="10">
        <f t="shared" si="98"/>
        <v>114.09000000000003</v>
      </c>
      <c r="T1579" s="2">
        <f t="shared" si="99"/>
        <v>0.53616241364725792</v>
      </c>
      <c r="U1579" s="3">
        <f>YEAR(SalesDataTable[[#This Row],[Order Date]])</f>
        <v>2026</v>
      </c>
      <c r="V1579" s="2" t="str">
        <f>"Q"&amp;ROUNDUP(MONTH(SalesDataTable[[#This Row],[Order Date]])/3,0)</f>
        <v>Q3</v>
      </c>
      <c r="W1579" s="3">
        <f>MONTH(SalesDataTable[[#This Row],[Order Date]])</f>
        <v>8</v>
      </c>
      <c r="X1579" s="2" t="str">
        <f>TEXT(SalesDataTable[[#This Row],[Order Date]],"mmm")</f>
        <v>Aug</v>
      </c>
    </row>
    <row r="1580" spans="1:24" ht="15.6">
      <c r="A1580" s="6">
        <v>1104</v>
      </c>
      <c r="B1580" s="7">
        <v>46240</v>
      </c>
      <c r="C1580" s="8">
        <f>YEAR(SalesDataTable[[#This Row],[Order Date]])</f>
        <v>2026</v>
      </c>
      <c r="D1580" s="9" t="str">
        <f>"Q" &amp;ROUNDUP(MONTH(SalesDataTable[[#This Row],[Order Date]]),0)</f>
        <v>Q8</v>
      </c>
      <c r="E1580" s="9">
        <f>MONTH(SalesDataTable[[#This Row],[Order Date]])</f>
        <v>8</v>
      </c>
      <c r="F1580" s="8" t="str">
        <f>TEXT(SalesDataTable[[#This Row],[Order Date]],"mmm")</f>
        <v>Aug</v>
      </c>
      <c r="G1580" s="8" t="s">
        <v>0</v>
      </c>
      <c r="H1580" s="8" t="s">
        <v>50</v>
      </c>
      <c r="I1580" s="8" t="s">
        <v>2</v>
      </c>
      <c r="J1580" s="8" t="s">
        <v>3</v>
      </c>
      <c r="K1580" s="8" t="s">
        <v>23</v>
      </c>
      <c r="L1580" s="8" t="s">
        <v>29</v>
      </c>
      <c r="M1580" s="3">
        <v>1</v>
      </c>
      <c r="N1580" s="10">
        <v>191.44</v>
      </c>
      <c r="O1580" s="11">
        <v>0</v>
      </c>
      <c r="P1580" s="10">
        <v>102.13</v>
      </c>
      <c r="Q1580" s="10">
        <f t="shared" si="96"/>
        <v>191.44</v>
      </c>
      <c r="R1580" s="10">
        <f t="shared" si="97"/>
        <v>102.13</v>
      </c>
      <c r="S1580" s="10">
        <f t="shared" si="98"/>
        <v>89.31</v>
      </c>
      <c r="T1580" s="2">
        <f t="shared" si="99"/>
        <v>0.46651692436272463</v>
      </c>
      <c r="U1580" s="3">
        <f>YEAR(SalesDataTable[[#This Row],[Order Date]])</f>
        <v>2026</v>
      </c>
      <c r="V1580" s="2" t="str">
        <f>"Q"&amp;ROUNDUP(MONTH(SalesDataTable[[#This Row],[Order Date]])/3,0)</f>
        <v>Q3</v>
      </c>
      <c r="W1580" s="3">
        <f>MONTH(SalesDataTable[[#This Row],[Order Date]])</f>
        <v>8</v>
      </c>
      <c r="X1580" s="2" t="str">
        <f>TEXT(SalesDataTable[[#This Row],[Order Date]],"mmm")</f>
        <v>Aug</v>
      </c>
    </row>
    <row r="1581" spans="1:24" ht="15.6">
      <c r="A1581" s="6">
        <v>1976</v>
      </c>
      <c r="B1581" s="7">
        <v>46240</v>
      </c>
      <c r="C1581" s="8">
        <f>YEAR(SalesDataTable[[#This Row],[Order Date]])</f>
        <v>2026</v>
      </c>
      <c r="D1581" s="9" t="str">
        <f>"Q" &amp;ROUNDUP(MONTH(SalesDataTable[[#This Row],[Order Date]]),0)</f>
        <v>Q8</v>
      </c>
      <c r="E1581" s="9">
        <f>MONTH(SalesDataTable[[#This Row],[Order Date]])</f>
        <v>8</v>
      </c>
      <c r="F1581" s="8" t="str">
        <f>TEXT(SalesDataTable[[#This Row],[Order Date]],"mmm")</f>
        <v>Aug</v>
      </c>
      <c r="G1581" s="8" t="s">
        <v>20</v>
      </c>
      <c r="H1581" s="8" t="s">
        <v>33</v>
      </c>
      <c r="I1581" s="8" t="s">
        <v>2</v>
      </c>
      <c r="J1581" s="8" t="s">
        <v>3</v>
      </c>
      <c r="K1581" s="8" t="s">
        <v>4</v>
      </c>
      <c r="L1581" s="8" t="s">
        <v>5</v>
      </c>
      <c r="M1581" s="3">
        <v>2</v>
      </c>
      <c r="N1581" s="10">
        <v>82.92</v>
      </c>
      <c r="O1581" s="11">
        <v>0</v>
      </c>
      <c r="P1581" s="10">
        <v>41.64</v>
      </c>
      <c r="Q1581" s="10">
        <f t="shared" si="96"/>
        <v>165.84</v>
      </c>
      <c r="R1581" s="10">
        <f t="shared" si="97"/>
        <v>83.28</v>
      </c>
      <c r="S1581" s="10">
        <f t="shared" si="98"/>
        <v>82.56</v>
      </c>
      <c r="T1581" s="2">
        <f t="shared" si="99"/>
        <v>0.49782923299565845</v>
      </c>
      <c r="U1581" s="3">
        <f>YEAR(SalesDataTable[[#This Row],[Order Date]])</f>
        <v>2026</v>
      </c>
      <c r="V1581" s="2" t="str">
        <f>"Q"&amp;ROUNDUP(MONTH(SalesDataTable[[#This Row],[Order Date]])/3,0)</f>
        <v>Q3</v>
      </c>
      <c r="W1581" s="3">
        <f>MONTH(SalesDataTable[[#This Row],[Order Date]])</f>
        <v>8</v>
      </c>
      <c r="X1581" s="2" t="str">
        <f>TEXT(SalesDataTable[[#This Row],[Order Date]],"mmm")</f>
        <v>Aug</v>
      </c>
    </row>
    <row r="1582" spans="1:24" ht="15.6">
      <c r="A1582" s="6">
        <v>2596</v>
      </c>
      <c r="B1582" s="7">
        <v>46240</v>
      </c>
      <c r="C1582" s="8">
        <f>YEAR(SalesDataTable[[#This Row],[Order Date]])</f>
        <v>2026</v>
      </c>
      <c r="D1582" s="9" t="str">
        <f>"Q" &amp;ROUNDUP(MONTH(SalesDataTable[[#This Row],[Order Date]]),0)</f>
        <v>Q8</v>
      </c>
      <c r="E1582" s="9">
        <f>MONTH(SalesDataTable[[#This Row],[Order Date]])</f>
        <v>8</v>
      </c>
      <c r="F1582" s="8" t="str">
        <f>TEXT(SalesDataTable[[#This Row],[Order Date]],"mmm")</f>
        <v>Aug</v>
      </c>
      <c r="G1582" s="8" t="s">
        <v>11</v>
      </c>
      <c r="H1582" s="8" t="s">
        <v>18</v>
      </c>
      <c r="I1582" s="8" t="s">
        <v>19</v>
      </c>
      <c r="J1582" s="8" t="s">
        <v>3</v>
      </c>
      <c r="K1582" s="8" t="s">
        <v>23</v>
      </c>
      <c r="L1582" s="8" t="s">
        <v>40</v>
      </c>
      <c r="M1582" s="3">
        <v>1</v>
      </c>
      <c r="N1582" s="10">
        <v>82.82</v>
      </c>
      <c r="O1582" s="11">
        <v>0</v>
      </c>
      <c r="P1582" s="10">
        <v>38.83</v>
      </c>
      <c r="Q1582" s="10">
        <f t="shared" si="96"/>
        <v>82.82</v>
      </c>
      <c r="R1582" s="10">
        <f t="shared" si="97"/>
        <v>38.83</v>
      </c>
      <c r="S1582" s="10">
        <f t="shared" si="98"/>
        <v>43.989999999999995</v>
      </c>
      <c r="T1582" s="2">
        <f t="shared" si="99"/>
        <v>0.53115189567737264</v>
      </c>
      <c r="U1582" s="3">
        <f>YEAR(SalesDataTable[[#This Row],[Order Date]])</f>
        <v>2026</v>
      </c>
      <c r="V1582" s="2" t="str">
        <f>"Q"&amp;ROUNDUP(MONTH(SalesDataTable[[#This Row],[Order Date]])/3,0)</f>
        <v>Q3</v>
      </c>
      <c r="W1582" s="3">
        <f>MONTH(SalesDataTable[[#This Row],[Order Date]])</f>
        <v>8</v>
      </c>
      <c r="X1582" s="2" t="str">
        <f>TEXT(SalesDataTable[[#This Row],[Order Date]],"mmm")</f>
        <v>Aug</v>
      </c>
    </row>
    <row r="1583" spans="1:24" ht="15.6">
      <c r="A1583" s="6">
        <v>2693</v>
      </c>
      <c r="B1583" s="7">
        <v>46240</v>
      </c>
      <c r="C1583" s="8">
        <f>YEAR(SalesDataTable[[#This Row],[Order Date]])</f>
        <v>2026</v>
      </c>
      <c r="D1583" s="9" t="str">
        <f>"Q" &amp;ROUNDUP(MONTH(SalesDataTable[[#This Row],[Order Date]]),0)</f>
        <v>Q8</v>
      </c>
      <c r="E1583" s="9">
        <f>MONTH(SalesDataTable[[#This Row],[Order Date]])</f>
        <v>8</v>
      </c>
      <c r="F1583" s="8" t="str">
        <f>TEXT(SalesDataTable[[#This Row],[Order Date]],"mmm")</f>
        <v>Aug</v>
      </c>
      <c r="G1583" s="8" t="s">
        <v>20</v>
      </c>
      <c r="H1583" s="8" t="s">
        <v>33</v>
      </c>
      <c r="I1583" s="8" t="s">
        <v>2</v>
      </c>
      <c r="J1583" s="8" t="s">
        <v>13</v>
      </c>
      <c r="K1583" s="8" t="s">
        <v>23</v>
      </c>
      <c r="L1583" s="8" t="s">
        <v>24</v>
      </c>
      <c r="M1583" s="3">
        <v>1</v>
      </c>
      <c r="N1583" s="10">
        <v>335.26</v>
      </c>
      <c r="O1583" s="11">
        <v>0.05</v>
      </c>
      <c r="P1583" s="10">
        <v>193.73</v>
      </c>
      <c r="Q1583" s="10">
        <f t="shared" si="96"/>
        <v>318.49699999999996</v>
      </c>
      <c r="R1583" s="10">
        <f t="shared" si="97"/>
        <v>193.73</v>
      </c>
      <c r="S1583" s="10">
        <f t="shared" si="98"/>
        <v>124.76699999999997</v>
      </c>
      <c r="T1583" s="2">
        <f t="shared" si="99"/>
        <v>0.39173681384754011</v>
      </c>
      <c r="U1583" s="3">
        <f>YEAR(SalesDataTable[[#This Row],[Order Date]])</f>
        <v>2026</v>
      </c>
      <c r="V1583" s="2" t="str">
        <f>"Q"&amp;ROUNDUP(MONTH(SalesDataTable[[#This Row],[Order Date]])/3,0)</f>
        <v>Q3</v>
      </c>
      <c r="W1583" s="3">
        <f>MONTH(SalesDataTable[[#This Row],[Order Date]])</f>
        <v>8</v>
      </c>
      <c r="X1583" s="2" t="str">
        <f>TEXT(SalesDataTable[[#This Row],[Order Date]],"mmm")</f>
        <v>Aug</v>
      </c>
    </row>
    <row r="1584" spans="1:24" ht="15.6">
      <c r="A1584" s="6">
        <v>3045</v>
      </c>
      <c r="B1584" s="7">
        <v>46240</v>
      </c>
      <c r="C1584" s="8">
        <f>YEAR(SalesDataTable[[#This Row],[Order Date]])</f>
        <v>2026</v>
      </c>
      <c r="D1584" s="9" t="str">
        <f>"Q" &amp;ROUNDUP(MONTH(SalesDataTable[[#This Row],[Order Date]]),0)</f>
        <v>Q8</v>
      </c>
      <c r="E1584" s="9">
        <f>MONTH(SalesDataTable[[#This Row],[Order Date]])</f>
        <v>8</v>
      </c>
      <c r="F1584" s="8" t="str">
        <f>TEXT(SalesDataTable[[#This Row],[Order Date]],"mmm")</f>
        <v>Aug</v>
      </c>
      <c r="G1584" s="8" t="s">
        <v>11</v>
      </c>
      <c r="H1584" s="8" t="s">
        <v>52</v>
      </c>
      <c r="I1584" s="8" t="s">
        <v>28</v>
      </c>
      <c r="J1584" s="8" t="s">
        <v>16</v>
      </c>
      <c r="K1584" s="8" t="s">
        <v>14</v>
      </c>
      <c r="L1584" s="8" t="s">
        <v>32</v>
      </c>
      <c r="M1584" s="3">
        <v>1</v>
      </c>
      <c r="N1584" s="10">
        <v>47.19</v>
      </c>
      <c r="O1584" s="11">
        <v>0.05</v>
      </c>
      <c r="P1584" s="10">
        <v>18.11</v>
      </c>
      <c r="Q1584" s="10">
        <f t="shared" si="96"/>
        <v>44.830499999999994</v>
      </c>
      <c r="R1584" s="10">
        <f t="shared" si="97"/>
        <v>18.11</v>
      </c>
      <c r="S1584" s="10">
        <f t="shared" si="98"/>
        <v>26.720499999999994</v>
      </c>
      <c r="T1584" s="2">
        <f t="shared" si="99"/>
        <v>0.59603395010093574</v>
      </c>
      <c r="U1584" s="3">
        <f>YEAR(SalesDataTable[[#This Row],[Order Date]])</f>
        <v>2026</v>
      </c>
      <c r="V1584" s="2" t="str">
        <f>"Q"&amp;ROUNDUP(MONTH(SalesDataTable[[#This Row],[Order Date]])/3,0)</f>
        <v>Q3</v>
      </c>
      <c r="W1584" s="3">
        <f>MONTH(SalesDataTable[[#This Row],[Order Date]])</f>
        <v>8</v>
      </c>
      <c r="X1584" s="2" t="str">
        <f>TEXT(SalesDataTable[[#This Row],[Order Date]],"mmm")</f>
        <v>Aug</v>
      </c>
    </row>
    <row r="1585" spans="1:24" ht="15.6">
      <c r="A1585" s="6">
        <v>3340</v>
      </c>
      <c r="B1585" s="7">
        <v>46240</v>
      </c>
      <c r="C1585" s="8">
        <f>YEAR(SalesDataTable[[#This Row],[Order Date]])</f>
        <v>2026</v>
      </c>
      <c r="D1585" s="9" t="str">
        <f>"Q" &amp;ROUNDUP(MONTH(SalesDataTable[[#This Row],[Order Date]]),0)</f>
        <v>Q8</v>
      </c>
      <c r="E1585" s="9">
        <f>MONTH(SalesDataTable[[#This Row],[Order Date]])</f>
        <v>8</v>
      </c>
      <c r="F1585" s="8" t="str">
        <f>TEXT(SalesDataTable[[#This Row],[Order Date]],"mmm")</f>
        <v>Aug</v>
      </c>
      <c r="G1585" s="8" t="s">
        <v>11</v>
      </c>
      <c r="H1585" s="8" t="s">
        <v>52</v>
      </c>
      <c r="I1585" s="8" t="s">
        <v>28</v>
      </c>
      <c r="J1585" s="8" t="s">
        <v>3</v>
      </c>
      <c r="K1585" s="8" t="s">
        <v>9</v>
      </c>
      <c r="L1585" s="8" t="s">
        <v>10</v>
      </c>
      <c r="M1585" s="3">
        <v>3</v>
      </c>
      <c r="N1585" s="10">
        <v>91.57</v>
      </c>
      <c r="O1585" s="11">
        <v>0</v>
      </c>
      <c r="P1585" s="10">
        <v>44.52</v>
      </c>
      <c r="Q1585" s="10">
        <f t="shared" si="96"/>
        <v>274.70999999999998</v>
      </c>
      <c r="R1585" s="10">
        <f t="shared" si="97"/>
        <v>133.56</v>
      </c>
      <c r="S1585" s="10">
        <f t="shared" si="98"/>
        <v>141.14999999999998</v>
      </c>
      <c r="T1585" s="2">
        <f t="shared" si="99"/>
        <v>0.51381456808998571</v>
      </c>
      <c r="U1585" s="3">
        <f>YEAR(SalesDataTable[[#This Row],[Order Date]])</f>
        <v>2026</v>
      </c>
      <c r="V1585" s="2" t="str">
        <f>"Q"&amp;ROUNDUP(MONTH(SalesDataTable[[#This Row],[Order Date]])/3,0)</f>
        <v>Q3</v>
      </c>
      <c r="W1585" s="3">
        <f>MONTH(SalesDataTable[[#This Row],[Order Date]])</f>
        <v>8</v>
      </c>
      <c r="X1585" s="2" t="str">
        <f>TEXT(SalesDataTable[[#This Row],[Order Date]],"mmm")</f>
        <v>Aug</v>
      </c>
    </row>
    <row r="1586" spans="1:24" ht="15.6">
      <c r="A1586" s="6">
        <v>3553</v>
      </c>
      <c r="B1586" s="7">
        <v>46240</v>
      </c>
      <c r="C1586" s="8">
        <f>YEAR(SalesDataTable[[#This Row],[Order Date]])</f>
        <v>2026</v>
      </c>
      <c r="D1586" s="9" t="str">
        <f>"Q" &amp;ROUNDUP(MONTH(SalesDataTable[[#This Row],[Order Date]]),0)</f>
        <v>Q8</v>
      </c>
      <c r="E1586" s="9">
        <f>MONTH(SalesDataTable[[#This Row],[Order Date]])</f>
        <v>8</v>
      </c>
      <c r="F1586" s="8" t="str">
        <f>TEXT(SalesDataTable[[#This Row],[Order Date]],"mmm")</f>
        <v>Aug</v>
      </c>
      <c r="G1586" s="8" t="s">
        <v>20</v>
      </c>
      <c r="H1586" s="8" t="s">
        <v>47</v>
      </c>
      <c r="I1586" s="8" t="s">
        <v>2</v>
      </c>
      <c r="J1586" s="8" t="s">
        <v>13</v>
      </c>
      <c r="K1586" s="8" t="s">
        <v>9</v>
      </c>
      <c r="L1586" s="8" t="s">
        <v>37</v>
      </c>
      <c r="M1586" s="3">
        <v>4</v>
      </c>
      <c r="N1586" s="10">
        <v>154.41999999999999</v>
      </c>
      <c r="O1586" s="11">
        <v>0</v>
      </c>
      <c r="P1586" s="10">
        <v>77.86</v>
      </c>
      <c r="Q1586" s="10">
        <f t="shared" si="96"/>
        <v>617.67999999999995</v>
      </c>
      <c r="R1586" s="10">
        <f t="shared" si="97"/>
        <v>311.44</v>
      </c>
      <c r="S1586" s="10">
        <f t="shared" si="98"/>
        <v>306.23999999999995</v>
      </c>
      <c r="T1586" s="2">
        <f t="shared" si="99"/>
        <v>0.49579070068643954</v>
      </c>
      <c r="U1586" s="3">
        <f>YEAR(SalesDataTable[[#This Row],[Order Date]])</f>
        <v>2026</v>
      </c>
      <c r="V1586" s="2" t="str">
        <f>"Q"&amp;ROUNDUP(MONTH(SalesDataTable[[#This Row],[Order Date]])/3,0)</f>
        <v>Q3</v>
      </c>
      <c r="W1586" s="3">
        <f>MONTH(SalesDataTable[[#This Row],[Order Date]])</f>
        <v>8</v>
      </c>
      <c r="X1586" s="2" t="str">
        <f>TEXT(SalesDataTable[[#This Row],[Order Date]],"mmm")</f>
        <v>Aug</v>
      </c>
    </row>
    <row r="1587" spans="1:24" ht="15.6">
      <c r="A1587" s="6">
        <v>3807</v>
      </c>
      <c r="B1587" s="7">
        <v>46240</v>
      </c>
      <c r="C1587" s="8">
        <f>YEAR(SalesDataTable[[#This Row],[Order Date]])</f>
        <v>2026</v>
      </c>
      <c r="D1587" s="9" t="str">
        <f>"Q" &amp;ROUNDUP(MONTH(SalesDataTable[[#This Row],[Order Date]]),0)</f>
        <v>Q8</v>
      </c>
      <c r="E1587" s="9">
        <f>MONTH(SalesDataTable[[#This Row],[Order Date]])</f>
        <v>8</v>
      </c>
      <c r="F1587" s="8" t="str">
        <f>TEXT(SalesDataTable[[#This Row],[Order Date]],"mmm")</f>
        <v>Aug</v>
      </c>
      <c r="G1587" s="8" t="s">
        <v>0</v>
      </c>
      <c r="H1587" s="8" t="s">
        <v>1</v>
      </c>
      <c r="I1587" s="8" t="s">
        <v>28</v>
      </c>
      <c r="J1587" s="8" t="s">
        <v>3</v>
      </c>
      <c r="K1587" s="8" t="s">
        <v>4</v>
      </c>
      <c r="L1587" s="8" t="s">
        <v>22</v>
      </c>
      <c r="M1587" s="3">
        <v>2</v>
      </c>
      <c r="N1587" s="10">
        <v>49.91</v>
      </c>
      <c r="O1587" s="11">
        <v>0.05</v>
      </c>
      <c r="P1587" s="10">
        <v>21.86</v>
      </c>
      <c r="Q1587" s="10">
        <f t="shared" si="96"/>
        <v>94.828999999999994</v>
      </c>
      <c r="R1587" s="10">
        <f t="shared" si="97"/>
        <v>43.72</v>
      </c>
      <c r="S1587" s="10">
        <f t="shared" si="98"/>
        <v>51.108999999999995</v>
      </c>
      <c r="T1587" s="2">
        <f t="shared" si="99"/>
        <v>0.53895960096594919</v>
      </c>
      <c r="U1587" s="3">
        <f>YEAR(SalesDataTable[[#This Row],[Order Date]])</f>
        <v>2026</v>
      </c>
      <c r="V1587" s="2" t="str">
        <f>"Q"&amp;ROUNDUP(MONTH(SalesDataTable[[#This Row],[Order Date]])/3,0)</f>
        <v>Q3</v>
      </c>
      <c r="W1587" s="3">
        <f>MONTH(SalesDataTable[[#This Row],[Order Date]])</f>
        <v>8</v>
      </c>
      <c r="X1587" s="2" t="str">
        <f>TEXT(SalesDataTable[[#This Row],[Order Date]],"mmm")</f>
        <v>Aug</v>
      </c>
    </row>
    <row r="1588" spans="1:24" ht="15.6">
      <c r="A1588" s="6">
        <v>4061</v>
      </c>
      <c r="B1588" s="7">
        <v>46240</v>
      </c>
      <c r="C1588" s="8">
        <f>YEAR(SalesDataTable[[#This Row],[Order Date]])</f>
        <v>2026</v>
      </c>
      <c r="D1588" s="9" t="str">
        <f>"Q" &amp;ROUNDUP(MONTH(SalesDataTable[[#This Row],[Order Date]]),0)</f>
        <v>Q8</v>
      </c>
      <c r="E1588" s="9">
        <f>MONTH(SalesDataTable[[#This Row],[Order Date]])</f>
        <v>8</v>
      </c>
      <c r="F1588" s="8" t="str">
        <f>TEXT(SalesDataTable[[#This Row],[Order Date]],"mmm")</f>
        <v>Aug</v>
      </c>
      <c r="G1588" s="8" t="s">
        <v>20</v>
      </c>
      <c r="H1588" s="8" t="s">
        <v>33</v>
      </c>
      <c r="I1588" s="8" t="s">
        <v>28</v>
      </c>
      <c r="J1588" s="8" t="s">
        <v>3</v>
      </c>
      <c r="K1588" s="8" t="s">
        <v>9</v>
      </c>
      <c r="L1588" s="8" t="s">
        <v>10</v>
      </c>
      <c r="M1588" s="3">
        <v>1</v>
      </c>
      <c r="N1588" s="10">
        <v>91.58</v>
      </c>
      <c r="O1588" s="11">
        <v>0.1</v>
      </c>
      <c r="P1588" s="10">
        <v>44.87</v>
      </c>
      <c r="Q1588" s="10">
        <f t="shared" si="96"/>
        <v>82.421999999999997</v>
      </c>
      <c r="R1588" s="10">
        <f t="shared" si="97"/>
        <v>44.87</v>
      </c>
      <c r="S1588" s="10">
        <f t="shared" si="98"/>
        <v>37.552</v>
      </c>
      <c r="T1588" s="2">
        <f t="shared" si="99"/>
        <v>0.45560651282424597</v>
      </c>
      <c r="U1588" s="3">
        <f>YEAR(SalesDataTable[[#This Row],[Order Date]])</f>
        <v>2026</v>
      </c>
      <c r="V1588" s="2" t="str">
        <f>"Q"&amp;ROUNDUP(MONTH(SalesDataTable[[#This Row],[Order Date]])/3,0)</f>
        <v>Q3</v>
      </c>
      <c r="W1588" s="3">
        <f>MONTH(SalesDataTable[[#This Row],[Order Date]])</f>
        <v>8</v>
      </c>
      <c r="X1588" s="2" t="str">
        <f>TEXT(SalesDataTable[[#This Row],[Order Date]],"mmm")</f>
        <v>Aug</v>
      </c>
    </row>
    <row r="1589" spans="1:24" ht="15.6">
      <c r="A1589" s="6">
        <v>4645</v>
      </c>
      <c r="B1589" s="7">
        <v>46240</v>
      </c>
      <c r="C1589" s="8">
        <f>YEAR(SalesDataTable[[#This Row],[Order Date]])</f>
        <v>2026</v>
      </c>
      <c r="D1589" s="9" t="str">
        <f>"Q" &amp;ROUNDUP(MONTH(SalesDataTable[[#This Row],[Order Date]]),0)</f>
        <v>Q8</v>
      </c>
      <c r="E1589" s="9">
        <f>MONTH(SalesDataTable[[#This Row],[Order Date]])</f>
        <v>8</v>
      </c>
      <c r="F1589" s="8" t="str">
        <f>TEXT(SalesDataTable[[#This Row],[Order Date]],"mmm")</f>
        <v>Aug</v>
      </c>
      <c r="G1589" s="8" t="s">
        <v>11</v>
      </c>
      <c r="H1589" s="8" t="s">
        <v>39</v>
      </c>
      <c r="I1589" s="8" t="s">
        <v>2</v>
      </c>
      <c r="J1589" s="8" t="s">
        <v>13</v>
      </c>
      <c r="K1589" s="8" t="s">
        <v>34</v>
      </c>
      <c r="L1589" s="8" t="s">
        <v>35</v>
      </c>
      <c r="M1589" s="3">
        <v>3</v>
      </c>
      <c r="N1589" s="10">
        <v>41.11</v>
      </c>
      <c r="O1589" s="11">
        <v>0</v>
      </c>
      <c r="P1589" s="10">
        <v>14.49</v>
      </c>
      <c r="Q1589" s="10">
        <f t="shared" si="96"/>
        <v>123.33</v>
      </c>
      <c r="R1589" s="10">
        <f t="shared" si="97"/>
        <v>43.47</v>
      </c>
      <c r="S1589" s="10">
        <f t="shared" si="98"/>
        <v>79.86</v>
      </c>
      <c r="T1589" s="2">
        <f t="shared" si="99"/>
        <v>0.64753101435173921</v>
      </c>
      <c r="U1589" s="3">
        <f>YEAR(SalesDataTable[[#This Row],[Order Date]])</f>
        <v>2026</v>
      </c>
      <c r="V1589" s="2" t="str">
        <f>"Q"&amp;ROUNDUP(MONTH(SalesDataTable[[#This Row],[Order Date]])/3,0)</f>
        <v>Q3</v>
      </c>
      <c r="W1589" s="3">
        <f>MONTH(SalesDataTable[[#This Row],[Order Date]])</f>
        <v>8</v>
      </c>
      <c r="X1589" s="2" t="str">
        <f>TEXT(SalesDataTable[[#This Row],[Order Date]],"mmm")</f>
        <v>Aug</v>
      </c>
    </row>
    <row r="1590" spans="1:24" ht="15.6">
      <c r="A1590" s="6">
        <v>5104</v>
      </c>
      <c r="B1590" s="7">
        <v>46240</v>
      </c>
      <c r="C1590" s="8">
        <f>YEAR(SalesDataTable[[#This Row],[Order Date]])</f>
        <v>2026</v>
      </c>
      <c r="D1590" s="9" t="str">
        <f>"Q" &amp;ROUNDUP(MONTH(SalesDataTable[[#This Row],[Order Date]]),0)</f>
        <v>Q8</v>
      </c>
      <c r="E1590" s="9">
        <f>MONTH(SalesDataTable[[#This Row],[Order Date]])</f>
        <v>8</v>
      </c>
      <c r="F1590" s="8" t="str">
        <f>TEXT(SalesDataTable[[#This Row],[Order Date]],"mmm")</f>
        <v>Aug</v>
      </c>
      <c r="G1590" s="8" t="s">
        <v>6</v>
      </c>
      <c r="H1590" s="8" t="s">
        <v>43</v>
      </c>
      <c r="I1590" s="8" t="s">
        <v>2</v>
      </c>
      <c r="J1590" s="8" t="s">
        <v>3</v>
      </c>
      <c r="K1590" s="8" t="s">
        <v>14</v>
      </c>
      <c r="L1590" s="8" t="s">
        <v>15</v>
      </c>
      <c r="M1590" s="3">
        <v>4</v>
      </c>
      <c r="N1590" s="10">
        <v>35.9</v>
      </c>
      <c r="O1590" s="11">
        <v>0</v>
      </c>
      <c r="P1590" s="10">
        <v>13.49</v>
      </c>
      <c r="Q1590" s="10">
        <f t="shared" si="96"/>
        <v>143.6</v>
      </c>
      <c r="R1590" s="10">
        <f t="shared" si="97"/>
        <v>53.96</v>
      </c>
      <c r="S1590" s="10">
        <f t="shared" si="98"/>
        <v>89.639999999999986</v>
      </c>
      <c r="T1590" s="2">
        <f t="shared" si="99"/>
        <v>0.62423398328690805</v>
      </c>
      <c r="U1590" s="3">
        <f>YEAR(SalesDataTable[[#This Row],[Order Date]])</f>
        <v>2026</v>
      </c>
      <c r="V1590" s="2" t="str">
        <f>"Q"&amp;ROUNDUP(MONTH(SalesDataTable[[#This Row],[Order Date]])/3,0)</f>
        <v>Q3</v>
      </c>
      <c r="W1590" s="3">
        <f>MONTH(SalesDataTable[[#This Row],[Order Date]])</f>
        <v>8</v>
      </c>
      <c r="X1590" s="2" t="str">
        <f>TEXT(SalesDataTable[[#This Row],[Order Date]],"mmm")</f>
        <v>Aug</v>
      </c>
    </row>
    <row r="1591" spans="1:24" ht="15.6">
      <c r="A1591" s="6">
        <v>813</v>
      </c>
      <c r="B1591" s="7">
        <v>46241</v>
      </c>
      <c r="C1591" s="8">
        <f>YEAR(SalesDataTable[[#This Row],[Order Date]])</f>
        <v>2026</v>
      </c>
      <c r="D1591" s="9" t="str">
        <f>"Q" &amp;ROUNDUP(MONTH(SalesDataTable[[#This Row],[Order Date]]),0)</f>
        <v>Q8</v>
      </c>
      <c r="E1591" s="9">
        <f>MONTH(SalesDataTable[[#This Row],[Order Date]])</f>
        <v>8</v>
      </c>
      <c r="F1591" s="8" t="str">
        <f>TEXT(SalesDataTable[[#This Row],[Order Date]],"mmm")</f>
        <v>Aug</v>
      </c>
      <c r="G1591" s="8" t="s">
        <v>11</v>
      </c>
      <c r="H1591" s="8" t="s">
        <v>52</v>
      </c>
      <c r="I1591" s="8" t="s">
        <v>2</v>
      </c>
      <c r="J1591" s="8" t="s">
        <v>3</v>
      </c>
      <c r="K1591" s="8" t="s">
        <v>34</v>
      </c>
      <c r="L1591" s="8" t="s">
        <v>42</v>
      </c>
      <c r="M1591" s="3">
        <v>1</v>
      </c>
      <c r="N1591" s="10">
        <v>36.33</v>
      </c>
      <c r="O1591" s="11">
        <v>0.05</v>
      </c>
      <c r="P1591" s="10">
        <v>13.78</v>
      </c>
      <c r="Q1591" s="10">
        <f t="shared" si="96"/>
        <v>34.513499999999993</v>
      </c>
      <c r="R1591" s="10">
        <f t="shared" si="97"/>
        <v>13.78</v>
      </c>
      <c r="S1591" s="10">
        <f t="shared" si="98"/>
        <v>20.733499999999992</v>
      </c>
      <c r="T1591" s="2">
        <f t="shared" si="99"/>
        <v>0.60073594390600771</v>
      </c>
      <c r="U1591" s="3">
        <f>YEAR(SalesDataTable[[#This Row],[Order Date]])</f>
        <v>2026</v>
      </c>
      <c r="V1591" s="2" t="str">
        <f>"Q"&amp;ROUNDUP(MONTH(SalesDataTable[[#This Row],[Order Date]])/3,0)</f>
        <v>Q3</v>
      </c>
      <c r="W1591" s="3">
        <f>MONTH(SalesDataTable[[#This Row],[Order Date]])</f>
        <v>8</v>
      </c>
      <c r="X1591" s="2" t="str">
        <f>TEXT(SalesDataTable[[#This Row],[Order Date]],"mmm")</f>
        <v>Aug</v>
      </c>
    </row>
    <row r="1592" spans="1:24" ht="15.6">
      <c r="A1592" s="6">
        <v>836</v>
      </c>
      <c r="B1592" s="7">
        <v>46241</v>
      </c>
      <c r="C1592" s="8">
        <f>YEAR(SalesDataTable[[#This Row],[Order Date]])</f>
        <v>2026</v>
      </c>
      <c r="D1592" s="9" t="str">
        <f>"Q" &amp;ROUNDUP(MONTH(SalesDataTable[[#This Row],[Order Date]]),0)</f>
        <v>Q8</v>
      </c>
      <c r="E1592" s="9">
        <f>MONTH(SalesDataTable[[#This Row],[Order Date]])</f>
        <v>8</v>
      </c>
      <c r="F1592" s="8" t="str">
        <f>TEXT(SalesDataTable[[#This Row],[Order Date]],"mmm")</f>
        <v>Aug</v>
      </c>
      <c r="G1592" s="8" t="s">
        <v>6</v>
      </c>
      <c r="H1592" s="8" t="s">
        <v>49</v>
      </c>
      <c r="I1592" s="8" t="s">
        <v>28</v>
      </c>
      <c r="J1592" s="8" t="s">
        <v>13</v>
      </c>
      <c r="K1592" s="8" t="s">
        <v>14</v>
      </c>
      <c r="L1592" s="8" t="s">
        <v>32</v>
      </c>
      <c r="M1592" s="3">
        <v>5</v>
      </c>
      <c r="N1592" s="10">
        <v>45.94</v>
      </c>
      <c r="O1592" s="11">
        <v>0.05</v>
      </c>
      <c r="P1592" s="10">
        <v>18.059999999999999</v>
      </c>
      <c r="Q1592" s="10">
        <f t="shared" si="96"/>
        <v>218.21499999999997</v>
      </c>
      <c r="R1592" s="10">
        <f t="shared" si="97"/>
        <v>90.3</v>
      </c>
      <c r="S1592" s="10">
        <f t="shared" si="98"/>
        <v>127.91499999999998</v>
      </c>
      <c r="T1592" s="2">
        <f t="shared" si="99"/>
        <v>0.5861879339183832</v>
      </c>
      <c r="U1592" s="3">
        <f>YEAR(SalesDataTable[[#This Row],[Order Date]])</f>
        <v>2026</v>
      </c>
      <c r="V1592" s="2" t="str">
        <f>"Q"&amp;ROUNDUP(MONTH(SalesDataTable[[#This Row],[Order Date]])/3,0)</f>
        <v>Q3</v>
      </c>
      <c r="W1592" s="3">
        <f>MONTH(SalesDataTable[[#This Row],[Order Date]])</f>
        <v>8</v>
      </c>
      <c r="X1592" s="2" t="str">
        <f>TEXT(SalesDataTable[[#This Row],[Order Date]],"mmm")</f>
        <v>Aug</v>
      </c>
    </row>
    <row r="1593" spans="1:24" ht="15.6">
      <c r="A1593" s="6">
        <v>1266</v>
      </c>
      <c r="B1593" s="7">
        <v>46241</v>
      </c>
      <c r="C1593" s="8">
        <f>YEAR(SalesDataTable[[#This Row],[Order Date]])</f>
        <v>2026</v>
      </c>
      <c r="D1593" s="9" t="str">
        <f>"Q" &amp;ROUNDUP(MONTH(SalesDataTable[[#This Row],[Order Date]]),0)</f>
        <v>Q8</v>
      </c>
      <c r="E1593" s="9">
        <f>MONTH(SalesDataTable[[#This Row],[Order Date]])</f>
        <v>8</v>
      </c>
      <c r="F1593" s="8" t="str">
        <f>TEXT(SalesDataTable[[#This Row],[Order Date]],"mmm")</f>
        <v>Aug</v>
      </c>
      <c r="G1593" s="8" t="s">
        <v>0</v>
      </c>
      <c r="H1593" s="8" t="s">
        <v>50</v>
      </c>
      <c r="I1593" s="8" t="s">
        <v>19</v>
      </c>
      <c r="J1593" s="8" t="s">
        <v>3</v>
      </c>
      <c r="K1593" s="8" t="s">
        <v>34</v>
      </c>
      <c r="L1593" s="8" t="s">
        <v>42</v>
      </c>
      <c r="M1593" s="3">
        <v>1</v>
      </c>
      <c r="N1593" s="10">
        <v>36.630000000000003</v>
      </c>
      <c r="O1593" s="11">
        <v>0</v>
      </c>
      <c r="P1593" s="10">
        <v>13.7</v>
      </c>
      <c r="Q1593" s="10">
        <f t="shared" si="96"/>
        <v>36.630000000000003</v>
      </c>
      <c r="R1593" s="10">
        <f t="shared" si="97"/>
        <v>13.7</v>
      </c>
      <c r="S1593" s="10">
        <f t="shared" si="98"/>
        <v>22.930000000000003</v>
      </c>
      <c r="T1593" s="2">
        <f t="shared" si="99"/>
        <v>0.62598962598962604</v>
      </c>
      <c r="U1593" s="3">
        <f>YEAR(SalesDataTable[[#This Row],[Order Date]])</f>
        <v>2026</v>
      </c>
      <c r="V1593" s="2" t="str">
        <f>"Q"&amp;ROUNDUP(MONTH(SalesDataTable[[#This Row],[Order Date]])/3,0)</f>
        <v>Q3</v>
      </c>
      <c r="W1593" s="3">
        <f>MONTH(SalesDataTable[[#This Row],[Order Date]])</f>
        <v>8</v>
      </c>
      <c r="X1593" s="2" t="str">
        <f>TEXT(SalesDataTable[[#This Row],[Order Date]],"mmm")</f>
        <v>Aug</v>
      </c>
    </row>
    <row r="1594" spans="1:24" ht="15.6">
      <c r="A1594" s="6">
        <v>2201</v>
      </c>
      <c r="B1594" s="7">
        <v>46241</v>
      </c>
      <c r="C1594" s="8">
        <f>YEAR(SalesDataTable[[#This Row],[Order Date]])</f>
        <v>2026</v>
      </c>
      <c r="D1594" s="9" t="str">
        <f>"Q" &amp;ROUNDUP(MONTH(SalesDataTable[[#This Row],[Order Date]]),0)</f>
        <v>Q8</v>
      </c>
      <c r="E1594" s="9">
        <f>MONTH(SalesDataTable[[#This Row],[Order Date]])</f>
        <v>8</v>
      </c>
      <c r="F1594" s="8" t="str">
        <f>TEXT(SalesDataTable[[#This Row],[Order Date]],"mmm")</f>
        <v>Aug</v>
      </c>
      <c r="G1594" s="8" t="s">
        <v>6</v>
      </c>
      <c r="H1594" s="8" t="s">
        <v>7</v>
      </c>
      <c r="I1594" s="8" t="s">
        <v>2</v>
      </c>
      <c r="J1594" s="8" t="s">
        <v>3</v>
      </c>
      <c r="K1594" s="8" t="s">
        <v>9</v>
      </c>
      <c r="L1594" s="8" t="s">
        <v>17</v>
      </c>
      <c r="M1594" s="3">
        <v>1</v>
      </c>
      <c r="N1594" s="10">
        <v>141.38</v>
      </c>
      <c r="O1594" s="11">
        <v>0.05</v>
      </c>
      <c r="P1594" s="10">
        <v>77.14</v>
      </c>
      <c r="Q1594" s="10">
        <f t="shared" si="96"/>
        <v>134.31099999999998</v>
      </c>
      <c r="R1594" s="10">
        <f t="shared" si="97"/>
        <v>77.14</v>
      </c>
      <c r="S1594" s="10">
        <f t="shared" si="98"/>
        <v>57.170999999999978</v>
      </c>
      <c r="T1594" s="2">
        <f t="shared" si="99"/>
        <v>0.42566133823737434</v>
      </c>
      <c r="U1594" s="3">
        <f>YEAR(SalesDataTable[[#This Row],[Order Date]])</f>
        <v>2026</v>
      </c>
      <c r="V1594" s="2" t="str">
        <f>"Q"&amp;ROUNDUP(MONTH(SalesDataTable[[#This Row],[Order Date]])/3,0)</f>
        <v>Q3</v>
      </c>
      <c r="W1594" s="3">
        <f>MONTH(SalesDataTable[[#This Row],[Order Date]])</f>
        <v>8</v>
      </c>
      <c r="X1594" s="2" t="str">
        <f>TEXT(SalesDataTable[[#This Row],[Order Date]],"mmm")</f>
        <v>Aug</v>
      </c>
    </row>
    <row r="1595" spans="1:24" ht="15.6">
      <c r="A1595" s="6">
        <v>2382</v>
      </c>
      <c r="B1595" s="7">
        <v>46241</v>
      </c>
      <c r="C1595" s="8">
        <f>YEAR(SalesDataTable[[#This Row],[Order Date]])</f>
        <v>2026</v>
      </c>
      <c r="D1595" s="9" t="str">
        <f>"Q" &amp;ROUNDUP(MONTH(SalesDataTable[[#This Row],[Order Date]]),0)</f>
        <v>Q8</v>
      </c>
      <c r="E1595" s="9">
        <f>MONTH(SalesDataTable[[#This Row],[Order Date]])</f>
        <v>8</v>
      </c>
      <c r="F1595" s="8" t="str">
        <f>TEXT(SalesDataTable[[#This Row],[Order Date]],"mmm")</f>
        <v>Aug</v>
      </c>
      <c r="G1595" s="8" t="s">
        <v>6</v>
      </c>
      <c r="H1595" s="8" t="s">
        <v>49</v>
      </c>
      <c r="I1595" s="8" t="s">
        <v>19</v>
      </c>
      <c r="J1595" s="8" t="s">
        <v>3</v>
      </c>
      <c r="K1595" s="8" t="s">
        <v>23</v>
      </c>
      <c r="L1595" s="8" t="s">
        <v>24</v>
      </c>
      <c r="M1595" s="3">
        <v>3</v>
      </c>
      <c r="N1595" s="10">
        <v>343.45</v>
      </c>
      <c r="O1595" s="11">
        <v>0.05</v>
      </c>
      <c r="P1595" s="10">
        <v>195.73</v>
      </c>
      <c r="Q1595" s="10">
        <f t="shared" si="96"/>
        <v>978.83249999999987</v>
      </c>
      <c r="R1595" s="10">
        <f t="shared" si="97"/>
        <v>587.18999999999994</v>
      </c>
      <c r="S1595" s="10">
        <f t="shared" si="98"/>
        <v>391.64249999999993</v>
      </c>
      <c r="T1595" s="2">
        <f t="shared" si="99"/>
        <v>0.40011186796515236</v>
      </c>
      <c r="U1595" s="3">
        <f>YEAR(SalesDataTable[[#This Row],[Order Date]])</f>
        <v>2026</v>
      </c>
      <c r="V1595" s="2" t="str">
        <f>"Q"&amp;ROUNDUP(MONTH(SalesDataTable[[#This Row],[Order Date]])/3,0)</f>
        <v>Q3</v>
      </c>
      <c r="W1595" s="3">
        <f>MONTH(SalesDataTable[[#This Row],[Order Date]])</f>
        <v>8</v>
      </c>
      <c r="X1595" s="2" t="str">
        <f>TEXT(SalesDataTable[[#This Row],[Order Date]],"mmm")</f>
        <v>Aug</v>
      </c>
    </row>
    <row r="1596" spans="1:24" ht="15.6">
      <c r="A1596" s="6">
        <v>1227</v>
      </c>
      <c r="B1596" s="7">
        <v>46242</v>
      </c>
      <c r="C1596" s="8">
        <f>YEAR(SalesDataTable[[#This Row],[Order Date]])</f>
        <v>2026</v>
      </c>
      <c r="D1596" s="9" t="str">
        <f>"Q" &amp;ROUNDUP(MONTH(SalesDataTable[[#This Row],[Order Date]]),0)</f>
        <v>Q8</v>
      </c>
      <c r="E1596" s="9">
        <f>MONTH(SalesDataTable[[#This Row],[Order Date]])</f>
        <v>8</v>
      </c>
      <c r="F1596" s="8" t="str">
        <f>TEXT(SalesDataTable[[#This Row],[Order Date]],"mmm")</f>
        <v>Aug</v>
      </c>
      <c r="G1596" s="8" t="s">
        <v>20</v>
      </c>
      <c r="H1596" s="8" t="s">
        <v>33</v>
      </c>
      <c r="I1596" s="8" t="s">
        <v>2</v>
      </c>
      <c r="J1596" s="8" t="s">
        <v>3</v>
      </c>
      <c r="K1596" s="8" t="s">
        <v>4</v>
      </c>
      <c r="L1596" s="8" t="s">
        <v>30</v>
      </c>
      <c r="M1596" s="3">
        <v>1</v>
      </c>
      <c r="N1596" s="10">
        <v>104.69</v>
      </c>
      <c r="O1596" s="11">
        <v>0</v>
      </c>
      <c r="P1596" s="10">
        <v>49.06</v>
      </c>
      <c r="Q1596" s="10">
        <f t="shared" si="96"/>
        <v>104.69</v>
      </c>
      <c r="R1596" s="10">
        <f t="shared" si="97"/>
        <v>49.06</v>
      </c>
      <c r="S1596" s="10">
        <f t="shared" si="98"/>
        <v>55.629999999999995</v>
      </c>
      <c r="T1596" s="2">
        <f t="shared" si="99"/>
        <v>0.53137835514375775</v>
      </c>
      <c r="U1596" s="3">
        <f>YEAR(SalesDataTable[[#This Row],[Order Date]])</f>
        <v>2026</v>
      </c>
      <c r="V1596" s="2" t="str">
        <f>"Q"&amp;ROUNDUP(MONTH(SalesDataTable[[#This Row],[Order Date]])/3,0)</f>
        <v>Q3</v>
      </c>
      <c r="W1596" s="3">
        <f>MONTH(SalesDataTable[[#This Row],[Order Date]])</f>
        <v>8</v>
      </c>
      <c r="X1596" s="2" t="str">
        <f>TEXT(SalesDataTable[[#This Row],[Order Date]],"mmm")</f>
        <v>Aug</v>
      </c>
    </row>
    <row r="1597" spans="1:24" ht="15.6">
      <c r="A1597" s="6">
        <v>1843</v>
      </c>
      <c r="B1597" s="7">
        <v>46242</v>
      </c>
      <c r="C1597" s="8">
        <f>YEAR(SalesDataTable[[#This Row],[Order Date]])</f>
        <v>2026</v>
      </c>
      <c r="D1597" s="9" t="str">
        <f>"Q" &amp;ROUNDUP(MONTH(SalesDataTable[[#This Row],[Order Date]]),0)</f>
        <v>Q8</v>
      </c>
      <c r="E1597" s="9">
        <f>MONTH(SalesDataTable[[#This Row],[Order Date]])</f>
        <v>8</v>
      </c>
      <c r="F1597" s="8" t="str">
        <f>TEXT(SalesDataTable[[#This Row],[Order Date]],"mmm")</f>
        <v>Aug</v>
      </c>
      <c r="G1597" s="8" t="s">
        <v>20</v>
      </c>
      <c r="H1597" s="8" t="s">
        <v>33</v>
      </c>
      <c r="I1597" s="8" t="s">
        <v>2</v>
      </c>
      <c r="J1597" s="8" t="s">
        <v>13</v>
      </c>
      <c r="K1597" s="8" t="s">
        <v>23</v>
      </c>
      <c r="L1597" s="8" t="s">
        <v>24</v>
      </c>
      <c r="M1597" s="3">
        <v>2</v>
      </c>
      <c r="N1597" s="10">
        <v>341.23</v>
      </c>
      <c r="O1597" s="11">
        <v>0.05</v>
      </c>
      <c r="P1597" s="10">
        <v>192.5</v>
      </c>
      <c r="Q1597" s="10">
        <f t="shared" si="96"/>
        <v>648.33699999999999</v>
      </c>
      <c r="R1597" s="10">
        <f t="shared" si="97"/>
        <v>385</v>
      </c>
      <c r="S1597" s="10">
        <f t="shared" si="98"/>
        <v>263.33699999999999</v>
      </c>
      <c r="T1597" s="2">
        <f t="shared" si="99"/>
        <v>0.40617302421425894</v>
      </c>
      <c r="U1597" s="3">
        <f>YEAR(SalesDataTable[[#This Row],[Order Date]])</f>
        <v>2026</v>
      </c>
      <c r="V1597" s="2" t="str">
        <f>"Q"&amp;ROUNDUP(MONTH(SalesDataTable[[#This Row],[Order Date]])/3,0)</f>
        <v>Q3</v>
      </c>
      <c r="W1597" s="3">
        <f>MONTH(SalesDataTable[[#This Row],[Order Date]])</f>
        <v>8</v>
      </c>
      <c r="X1597" s="2" t="str">
        <f>TEXT(SalesDataTable[[#This Row],[Order Date]],"mmm")</f>
        <v>Aug</v>
      </c>
    </row>
    <row r="1598" spans="1:24" ht="15.6">
      <c r="A1598" s="6">
        <v>2369</v>
      </c>
      <c r="B1598" s="7">
        <v>46242</v>
      </c>
      <c r="C1598" s="8">
        <f>YEAR(SalesDataTable[[#This Row],[Order Date]])</f>
        <v>2026</v>
      </c>
      <c r="D1598" s="9" t="str">
        <f>"Q" &amp;ROUNDUP(MONTH(SalesDataTable[[#This Row],[Order Date]]),0)</f>
        <v>Q8</v>
      </c>
      <c r="E1598" s="9">
        <f>MONTH(SalesDataTable[[#This Row],[Order Date]])</f>
        <v>8</v>
      </c>
      <c r="F1598" s="8" t="str">
        <f>TEXT(SalesDataTable[[#This Row],[Order Date]],"mmm")</f>
        <v>Aug</v>
      </c>
      <c r="G1598" s="8" t="s">
        <v>20</v>
      </c>
      <c r="H1598" s="8" t="s">
        <v>33</v>
      </c>
      <c r="I1598" s="8" t="s">
        <v>19</v>
      </c>
      <c r="J1598" s="8" t="s">
        <v>13</v>
      </c>
      <c r="K1598" s="8" t="s">
        <v>23</v>
      </c>
      <c r="L1598" s="8" t="s">
        <v>51</v>
      </c>
      <c r="M1598" s="3">
        <v>1</v>
      </c>
      <c r="N1598" s="10">
        <v>125.95</v>
      </c>
      <c r="O1598" s="11">
        <v>0.05</v>
      </c>
      <c r="P1598" s="10">
        <v>61.9</v>
      </c>
      <c r="Q1598" s="10">
        <f t="shared" si="96"/>
        <v>119.6525</v>
      </c>
      <c r="R1598" s="10">
        <f t="shared" si="97"/>
        <v>61.9</v>
      </c>
      <c r="S1598" s="10">
        <f t="shared" si="98"/>
        <v>57.752500000000005</v>
      </c>
      <c r="T1598" s="2">
        <f t="shared" si="99"/>
        <v>0.48266856104134892</v>
      </c>
      <c r="U1598" s="3">
        <f>YEAR(SalesDataTable[[#This Row],[Order Date]])</f>
        <v>2026</v>
      </c>
      <c r="V1598" s="2" t="str">
        <f>"Q"&amp;ROUNDUP(MONTH(SalesDataTable[[#This Row],[Order Date]])/3,0)</f>
        <v>Q3</v>
      </c>
      <c r="W1598" s="3">
        <f>MONTH(SalesDataTable[[#This Row],[Order Date]])</f>
        <v>8</v>
      </c>
      <c r="X1598" s="2" t="str">
        <f>TEXT(SalesDataTable[[#This Row],[Order Date]],"mmm")</f>
        <v>Aug</v>
      </c>
    </row>
    <row r="1599" spans="1:24" ht="15.6">
      <c r="A1599" s="6">
        <v>2386</v>
      </c>
      <c r="B1599" s="7">
        <v>46242</v>
      </c>
      <c r="C1599" s="8">
        <f>YEAR(SalesDataTable[[#This Row],[Order Date]])</f>
        <v>2026</v>
      </c>
      <c r="D1599" s="9" t="str">
        <f>"Q" &amp;ROUNDUP(MONTH(SalesDataTable[[#This Row],[Order Date]]),0)</f>
        <v>Q8</v>
      </c>
      <c r="E1599" s="9">
        <f>MONTH(SalesDataTable[[#This Row],[Order Date]])</f>
        <v>8</v>
      </c>
      <c r="F1599" s="8" t="str">
        <f>TEXT(SalesDataTable[[#This Row],[Order Date]],"mmm")</f>
        <v>Aug</v>
      </c>
      <c r="G1599" s="8" t="s">
        <v>6</v>
      </c>
      <c r="H1599" s="8" t="s">
        <v>7</v>
      </c>
      <c r="I1599" s="8" t="s">
        <v>2</v>
      </c>
      <c r="J1599" s="8" t="s">
        <v>3</v>
      </c>
      <c r="K1599" s="8" t="s">
        <v>9</v>
      </c>
      <c r="L1599" s="8" t="s">
        <v>10</v>
      </c>
      <c r="M1599" s="3">
        <v>6</v>
      </c>
      <c r="N1599" s="10">
        <v>91.9</v>
      </c>
      <c r="O1599" s="11">
        <v>0.05</v>
      </c>
      <c r="P1599" s="10">
        <v>44.69</v>
      </c>
      <c r="Q1599" s="10">
        <f t="shared" si="96"/>
        <v>523.83000000000004</v>
      </c>
      <c r="R1599" s="10">
        <f t="shared" si="97"/>
        <v>268.14</v>
      </c>
      <c r="S1599" s="10">
        <f t="shared" si="98"/>
        <v>255.69000000000005</v>
      </c>
      <c r="T1599" s="2">
        <f t="shared" si="99"/>
        <v>0.48811637363266713</v>
      </c>
      <c r="U1599" s="3">
        <f>YEAR(SalesDataTable[[#This Row],[Order Date]])</f>
        <v>2026</v>
      </c>
      <c r="V1599" s="2" t="str">
        <f>"Q"&amp;ROUNDUP(MONTH(SalesDataTable[[#This Row],[Order Date]])/3,0)</f>
        <v>Q3</v>
      </c>
      <c r="W1599" s="3">
        <f>MONTH(SalesDataTable[[#This Row],[Order Date]])</f>
        <v>8</v>
      </c>
      <c r="X1599" s="2" t="str">
        <f>TEXT(SalesDataTable[[#This Row],[Order Date]],"mmm")</f>
        <v>Aug</v>
      </c>
    </row>
    <row r="1600" spans="1:24" ht="15.6">
      <c r="A1600" s="6">
        <v>2579</v>
      </c>
      <c r="B1600" s="7">
        <v>46242</v>
      </c>
      <c r="C1600" s="8">
        <f>YEAR(SalesDataTable[[#This Row],[Order Date]])</f>
        <v>2026</v>
      </c>
      <c r="D1600" s="9" t="str">
        <f>"Q" &amp;ROUNDUP(MONTH(SalesDataTable[[#This Row],[Order Date]]),0)</f>
        <v>Q8</v>
      </c>
      <c r="E1600" s="9">
        <f>MONTH(SalesDataTable[[#This Row],[Order Date]])</f>
        <v>8</v>
      </c>
      <c r="F1600" s="8" t="str">
        <f>TEXT(SalesDataTable[[#This Row],[Order Date]],"mmm")</f>
        <v>Aug</v>
      </c>
      <c r="G1600" s="8" t="s">
        <v>20</v>
      </c>
      <c r="H1600" s="8" t="s">
        <v>33</v>
      </c>
      <c r="I1600" s="8" t="s">
        <v>19</v>
      </c>
      <c r="J1600" s="8" t="s">
        <v>3</v>
      </c>
      <c r="K1600" s="8" t="s">
        <v>23</v>
      </c>
      <c r="L1600" s="8" t="s">
        <v>40</v>
      </c>
      <c r="M1600" s="3">
        <v>1</v>
      </c>
      <c r="N1600" s="10">
        <v>81.22</v>
      </c>
      <c r="O1600" s="11">
        <v>0</v>
      </c>
      <c r="P1600" s="10">
        <v>39.18</v>
      </c>
      <c r="Q1600" s="10">
        <f t="shared" si="96"/>
        <v>81.22</v>
      </c>
      <c r="R1600" s="10">
        <f t="shared" si="97"/>
        <v>39.18</v>
      </c>
      <c r="S1600" s="10">
        <f t="shared" si="98"/>
        <v>42.04</v>
      </c>
      <c r="T1600" s="2">
        <f t="shared" si="99"/>
        <v>0.51760650086185667</v>
      </c>
      <c r="U1600" s="3">
        <f>YEAR(SalesDataTable[[#This Row],[Order Date]])</f>
        <v>2026</v>
      </c>
      <c r="V1600" s="2" t="str">
        <f>"Q"&amp;ROUNDUP(MONTH(SalesDataTable[[#This Row],[Order Date]])/3,0)</f>
        <v>Q3</v>
      </c>
      <c r="W1600" s="3">
        <f>MONTH(SalesDataTable[[#This Row],[Order Date]])</f>
        <v>8</v>
      </c>
      <c r="X1600" s="2" t="str">
        <f>TEXT(SalesDataTable[[#This Row],[Order Date]],"mmm")</f>
        <v>Aug</v>
      </c>
    </row>
    <row r="1601" spans="1:24" ht="15.6">
      <c r="A1601" s="6">
        <v>3075</v>
      </c>
      <c r="B1601" s="7">
        <v>46242</v>
      </c>
      <c r="C1601" s="8">
        <f>YEAR(SalesDataTable[[#This Row],[Order Date]])</f>
        <v>2026</v>
      </c>
      <c r="D1601" s="9" t="str">
        <f>"Q" &amp;ROUNDUP(MONTH(SalesDataTable[[#This Row],[Order Date]]),0)</f>
        <v>Q8</v>
      </c>
      <c r="E1601" s="9">
        <f>MONTH(SalesDataTable[[#This Row],[Order Date]])</f>
        <v>8</v>
      </c>
      <c r="F1601" s="8" t="str">
        <f>TEXT(SalesDataTable[[#This Row],[Order Date]],"mmm")</f>
        <v>Aug</v>
      </c>
      <c r="G1601" s="8" t="s">
        <v>0</v>
      </c>
      <c r="H1601" s="8" t="s">
        <v>1</v>
      </c>
      <c r="I1601" s="8" t="s">
        <v>2</v>
      </c>
      <c r="J1601" s="8" t="s">
        <v>16</v>
      </c>
      <c r="K1601" s="8" t="s">
        <v>9</v>
      </c>
      <c r="L1601" s="8" t="s">
        <v>46</v>
      </c>
      <c r="M1601" s="3">
        <v>2</v>
      </c>
      <c r="N1601" s="10">
        <v>72.31</v>
      </c>
      <c r="O1601" s="11">
        <v>0</v>
      </c>
      <c r="P1601" s="10">
        <v>31.75</v>
      </c>
      <c r="Q1601" s="10">
        <f t="shared" si="96"/>
        <v>144.62</v>
      </c>
      <c r="R1601" s="10">
        <f t="shared" si="97"/>
        <v>63.5</v>
      </c>
      <c r="S1601" s="10">
        <f t="shared" si="98"/>
        <v>81.12</v>
      </c>
      <c r="T1601" s="2">
        <f t="shared" si="99"/>
        <v>0.56091826856589688</v>
      </c>
      <c r="U1601" s="3">
        <f>YEAR(SalesDataTable[[#This Row],[Order Date]])</f>
        <v>2026</v>
      </c>
      <c r="V1601" s="2" t="str">
        <f>"Q"&amp;ROUNDUP(MONTH(SalesDataTable[[#This Row],[Order Date]])/3,0)</f>
        <v>Q3</v>
      </c>
      <c r="W1601" s="3">
        <f>MONTH(SalesDataTable[[#This Row],[Order Date]])</f>
        <v>8</v>
      </c>
      <c r="X1601" s="2" t="str">
        <f>TEXT(SalesDataTable[[#This Row],[Order Date]],"mmm")</f>
        <v>Aug</v>
      </c>
    </row>
    <row r="1602" spans="1:24" ht="15.6">
      <c r="A1602" s="6">
        <v>3982</v>
      </c>
      <c r="B1602" s="7">
        <v>46242</v>
      </c>
      <c r="C1602" s="8">
        <f>YEAR(SalesDataTable[[#This Row],[Order Date]])</f>
        <v>2026</v>
      </c>
      <c r="D1602" s="9" t="str">
        <f>"Q" &amp;ROUNDUP(MONTH(SalesDataTable[[#This Row],[Order Date]]),0)</f>
        <v>Q8</v>
      </c>
      <c r="E1602" s="9">
        <f>MONTH(SalesDataTable[[#This Row],[Order Date]])</f>
        <v>8</v>
      </c>
      <c r="F1602" s="8" t="str">
        <f>TEXT(SalesDataTable[[#This Row],[Order Date]],"mmm")</f>
        <v>Aug</v>
      </c>
      <c r="G1602" s="8" t="s">
        <v>11</v>
      </c>
      <c r="H1602" s="8" t="s">
        <v>12</v>
      </c>
      <c r="I1602" s="8" t="s">
        <v>19</v>
      </c>
      <c r="J1602" s="8" t="s">
        <v>3</v>
      </c>
      <c r="K1602" s="8" t="s">
        <v>23</v>
      </c>
      <c r="L1602" s="8" t="s">
        <v>40</v>
      </c>
      <c r="M1602" s="3">
        <v>1</v>
      </c>
      <c r="N1602" s="10">
        <v>79.989999999999995</v>
      </c>
      <c r="O1602" s="11">
        <v>0.05</v>
      </c>
      <c r="P1602" s="10">
        <v>40.25</v>
      </c>
      <c r="Q1602" s="10">
        <f t="shared" ref="Q1602:Q1665" si="100">M1602*N1602*(1-O1602)</f>
        <v>75.990499999999997</v>
      </c>
      <c r="R1602" s="10">
        <f t="shared" ref="R1602:R1665" si="101">M1602*P1602</f>
        <v>40.25</v>
      </c>
      <c r="S1602" s="10">
        <f t="shared" ref="S1602:S1665" si="102">Q1602-R1602</f>
        <v>35.740499999999997</v>
      </c>
      <c r="T1602" s="2">
        <f t="shared" ref="T1602:T1665" si="103">IFERROR(S1602/Q1602,0)</f>
        <v>0.47032852790809376</v>
      </c>
      <c r="U1602" s="3">
        <f>YEAR(SalesDataTable[[#This Row],[Order Date]])</f>
        <v>2026</v>
      </c>
      <c r="V1602" s="2" t="str">
        <f>"Q"&amp;ROUNDUP(MONTH(SalesDataTable[[#This Row],[Order Date]])/3,0)</f>
        <v>Q3</v>
      </c>
      <c r="W1602" s="3">
        <f>MONTH(SalesDataTable[[#This Row],[Order Date]])</f>
        <v>8</v>
      </c>
      <c r="X1602" s="2" t="str">
        <f>TEXT(SalesDataTable[[#This Row],[Order Date]],"mmm")</f>
        <v>Aug</v>
      </c>
    </row>
    <row r="1603" spans="1:24" ht="15.6">
      <c r="A1603" s="6">
        <v>4530</v>
      </c>
      <c r="B1603" s="7">
        <v>46242</v>
      </c>
      <c r="C1603" s="8">
        <f>YEAR(SalesDataTable[[#This Row],[Order Date]])</f>
        <v>2026</v>
      </c>
      <c r="D1603" s="9" t="str">
        <f>"Q" &amp;ROUNDUP(MONTH(SalesDataTable[[#This Row],[Order Date]]),0)</f>
        <v>Q8</v>
      </c>
      <c r="E1603" s="9">
        <f>MONTH(SalesDataTable[[#This Row],[Order Date]])</f>
        <v>8</v>
      </c>
      <c r="F1603" s="8" t="str">
        <f>TEXT(SalesDataTable[[#This Row],[Order Date]],"mmm")</f>
        <v>Aug</v>
      </c>
      <c r="G1603" s="8" t="s">
        <v>20</v>
      </c>
      <c r="H1603" s="8" t="s">
        <v>47</v>
      </c>
      <c r="I1603" s="8" t="s">
        <v>2</v>
      </c>
      <c r="J1603" s="8" t="s">
        <v>13</v>
      </c>
      <c r="K1603" s="8" t="s">
        <v>9</v>
      </c>
      <c r="L1603" s="8" t="s">
        <v>37</v>
      </c>
      <c r="M1603" s="3">
        <v>1</v>
      </c>
      <c r="N1603" s="10">
        <v>151.87</v>
      </c>
      <c r="O1603" s="11">
        <v>0.1</v>
      </c>
      <c r="P1603" s="10">
        <v>76.97</v>
      </c>
      <c r="Q1603" s="10">
        <f t="shared" si="100"/>
        <v>136.68300000000002</v>
      </c>
      <c r="R1603" s="10">
        <f t="shared" si="101"/>
        <v>76.97</v>
      </c>
      <c r="S1603" s="10">
        <f t="shared" si="102"/>
        <v>59.713000000000022</v>
      </c>
      <c r="T1603" s="2">
        <f t="shared" si="103"/>
        <v>0.4368721786908395</v>
      </c>
      <c r="U1603" s="3">
        <f>YEAR(SalesDataTable[[#This Row],[Order Date]])</f>
        <v>2026</v>
      </c>
      <c r="V1603" s="2" t="str">
        <f>"Q"&amp;ROUNDUP(MONTH(SalesDataTable[[#This Row],[Order Date]])/3,0)</f>
        <v>Q3</v>
      </c>
      <c r="W1603" s="3">
        <f>MONTH(SalesDataTable[[#This Row],[Order Date]])</f>
        <v>8</v>
      </c>
      <c r="X1603" s="2" t="str">
        <f>TEXT(SalesDataTable[[#This Row],[Order Date]],"mmm")</f>
        <v>Aug</v>
      </c>
    </row>
    <row r="1604" spans="1:24" ht="15.6">
      <c r="A1604" s="6">
        <v>4641</v>
      </c>
      <c r="B1604" s="7">
        <v>46242</v>
      </c>
      <c r="C1604" s="8">
        <f>YEAR(SalesDataTable[[#This Row],[Order Date]])</f>
        <v>2026</v>
      </c>
      <c r="D1604" s="9" t="str">
        <f>"Q" &amp;ROUNDUP(MONTH(SalesDataTable[[#This Row],[Order Date]]),0)</f>
        <v>Q8</v>
      </c>
      <c r="E1604" s="9">
        <f>MONTH(SalesDataTable[[#This Row],[Order Date]])</f>
        <v>8</v>
      </c>
      <c r="F1604" s="8" t="str">
        <f>TEXT(SalesDataTable[[#This Row],[Order Date]],"mmm")</f>
        <v>Aug</v>
      </c>
      <c r="G1604" s="8" t="s">
        <v>20</v>
      </c>
      <c r="H1604" s="8" t="s">
        <v>33</v>
      </c>
      <c r="I1604" s="8" t="s">
        <v>28</v>
      </c>
      <c r="J1604" s="8" t="s">
        <v>13</v>
      </c>
      <c r="K1604" s="8" t="s">
        <v>9</v>
      </c>
      <c r="L1604" s="8" t="s">
        <v>37</v>
      </c>
      <c r="M1604" s="3">
        <v>1</v>
      </c>
      <c r="N1604" s="10">
        <v>156.55000000000001</v>
      </c>
      <c r="O1604" s="11">
        <v>0</v>
      </c>
      <c r="P1604" s="10">
        <v>80.430000000000007</v>
      </c>
      <c r="Q1604" s="10">
        <f t="shared" si="100"/>
        <v>156.55000000000001</v>
      </c>
      <c r="R1604" s="10">
        <f t="shared" si="101"/>
        <v>80.430000000000007</v>
      </c>
      <c r="S1604" s="10">
        <f t="shared" si="102"/>
        <v>76.12</v>
      </c>
      <c r="T1604" s="2">
        <f t="shared" si="103"/>
        <v>0.48623442989460236</v>
      </c>
      <c r="U1604" s="3">
        <f>YEAR(SalesDataTable[[#This Row],[Order Date]])</f>
        <v>2026</v>
      </c>
      <c r="V1604" s="2" t="str">
        <f>"Q"&amp;ROUNDUP(MONTH(SalesDataTable[[#This Row],[Order Date]])/3,0)</f>
        <v>Q3</v>
      </c>
      <c r="W1604" s="3">
        <f>MONTH(SalesDataTable[[#This Row],[Order Date]])</f>
        <v>8</v>
      </c>
      <c r="X1604" s="2" t="str">
        <f>TEXT(SalesDataTable[[#This Row],[Order Date]],"mmm")</f>
        <v>Aug</v>
      </c>
    </row>
    <row r="1605" spans="1:24" ht="15.6">
      <c r="A1605" s="6">
        <v>4778</v>
      </c>
      <c r="B1605" s="7">
        <v>46242</v>
      </c>
      <c r="C1605" s="8">
        <f>YEAR(SalesDataTable[[#This Row],[Order Date]])</f>
        <v>2026</v>
      </c>
      <c r="D1605" s="9" t="str">
        <f>"Q" &amp;ROUNDUP(MONTH(SalesDataTable[[#This Row],[Order Date]]),0)</f>
        <v>Q8</v>
      </c>
      <c r="E1605" s="9">
        <f>MONTH(SalesDataTable[[#This Row],[Order Date]])</f>
        <v>8</v>
      </c>
      <c r="F1605" s="8" t="str">
        <f>TEXT(SalesDataTable[[#This Row],[Order Date]],"mmm")</f>
        <v>Aug</v>
      </c>
      <c r="G1605" s="8" t="s">
        <v>6</v>
      </c>
      <c r="H1605" s="8" t="s">
        <v>43</v>
      </c>
      <c r="I1605" s="8" t="s">
        <v>19</v>
      </c>
      <c r="J1605" s="8" t="s">
        <v>13</v>
      </c>
      <c r="K1605" s="8" t="s">
        <v>9</v>
      </c>
      <c r="L1605" s="8" t="s">
        <v>37</v>
      </c>
      <c r="M1605" s="3">
        <v>1</v>
      </c>
      <c r="N1605" s="10">
        <v>152.72</v>
      </c>
      <c r="O1605" s="11">
        <v>0</v>
      </c>
      <c r="P1605" s="10">
        <v>77.73</v>
      </c>
      <c r="Q1605" s="10">
        <f t="shared" si="100"/>
        <v>152.72</v>
      </c>
      <c r="R1605" s="10">
        <f t="shared" si="101"/>
        <v>77.73</v>
      </c>
      <c r="S1605" s="10">
        <f t="shared" si="102"/>
        <v>74.989999999999995</v>
      </c>
      <c r="T1605" s="2">
        <f t="shared" si="103"/>
        <v>0.4910293347302252</v>
      </c>
      <c r="U1605" s="3">
        <f>YEAR(SalesDataTable[[#This Row],[Order Date]])</f>
        <v>2026</v>
      </c>
      <c r="V1605" s="2" t="str">
        <f>"Q"&amp;ROUNDUP(MONTH(SalesDataTable[[#This Row],[Order Date]])/3,0)</f>
        <v>Q3</v>
      </c>
      <c r="W1605" s="3">
        <f>MONTH(SalesDataTable[[#This Row],[Order Date]])</f>
        <v>8</v>
      </c>
      <c r="X1605" s="2" t="str">
        <f>TEXT(SalesDataTable[[#This Row],[Order Date]],"mmm")</f>
        <v>Aug</v>
      </c>
    </row>
    <row r="1606" spans="1:24" ht="15.6">
      <c r="A1606" s="6">
        <v>5132</v>
      </c>
      <c r="B1606" s="7">
        <v>46242</v>
      </c>
      <c r="C1606" s="8">
        <f>YEAR(SalesDataTable[[#This Row],[Order Date]])</f>
        <v>2026</v>
      </c>
      <c r="D1606" s="9" t="str">
        <f>"Q" &amp;ROUNDUP(MONTH(SalesDataTable[[#This Row],[Order Date]]),0)</f>
        <v>Q8</v>
      </c>
      <c r="E1606" s="9">
        <f>MONTH(SalesDataTable[[#This Row],[Order Date]])</f>
        <v>8</v>
      </c>
      <c r="F1606" s="8" t="str">
        <f>TEXT(SalesDataTable[[#This Row],[Order Date]],"mmm")</f>
        <v>Aug</v>
      </c>
      <c r="G1606" s="8" t="s">
        <v>6</v>
      </c>
      <c r="H1606" s="8" t="s">
        <v>43</v>
      </c>
      <c r="I1606" s="8" t="s">
        <v>2</v>
      </c>
      <c r="J1606" s="8" t="s">
        <v>16</v>
      </c>
      <c r="K1606" s="8" t="s">
        <v>4</v>
      </c>
      <c r="L1606" s="8" t="s">
        <v>26</v>
      </c>
      <c r="M1606" s="3">
        <v>1</v>
      </c>
      <c r="N1606" s="10">
        <v>40.51</v>
      </c>
      <c r="O1606" s="11">
        <v>0.05</v>
      </c>
      <c r="P1606" s="10">
        <v>16.29</v>
      </c>
      <c r="Q1606" s="10">
        <f t="shared" si="100"/>
        <v>38.484499999999997</v>
      </c>
      <c r="R1606" s="10">
        <f t="shared" si="101"/>
        <v>16.29</v>
      </c>
      <c r="S1606" s="10">
        <f t="shared" si="102"/>
        <v>22.194499999999998</v>
      </c>
      <c r="T1606" s="2">
        <f t="shared" si="103"/>
        <v>0.57671270251659756</v>
      </c>
      <c r="U1606" s="3">
        <f>YEAR(SalesDataTable[[#This Row],[Order Date]])</f>
        <v>2026</v>
      </c>
      <c r="V1606" s="2" t="str">
        <f>"Q"&amp;ROUNDUP(MONTH(SalesDataTable[[#This Row],[Order Date]])/3,0)</f>
        <v>Q3</v>
      </c>
      <c r="W1606" s="3">
        <f>MONTH(SalesDataTable[[#This Row],[Order Date]])</f>
        <v>8</v>
      </c>
      <c r="X1606" s="2" t="str">
        <f>TEXT(SalesDataTable[[#This Row],[Order Date]],"mmm")</f>
        <v>Aug</v>
      </c>
    </row>
    <row r="1607" spans="1:24" ht="15.6">
      <c r="A1607" s="6">
        <v>227</v>
      </c>
      <c r="B1607" s="7">
        <v>46243</v>
      </c>
      <c r="C1607" s="8">
        <f>YEAR(SalesDataTable[[#This Row],[Order Date]])</f>
        <v>2026</v>
      </c>
      <c r="D1607" s="9" t="str">
        <f>"Q" &amp;ROUNDUP(MONTH(SalesDataTable[[#This Row],[Order Date]]),0)</f>
        <v>Q8</v>
      </c>
      <c r="E1607" s="9">
        <f>MONTH(SalesDataTable[[#This Row],[Order Date]])</f>
        <v>8</v>
      </c>
      <c r="F1607" s="8" t="str">
        <f>TEXT(SalesDataTable[[#This Row],[Order Date]],"mmm")</f>
        <v>Aug</v>
      </c>
      <c r="G1607" s="8" t="s">
        <v>20</v>
      </c>
      <c r="H1607" s="8" t="s">
        <v>31</v>
      </c>
      <c r="I1607" s="8" t="s">
        <v>28</v>
      </c>
      <c r="J1607" s="8" t="s">
        <v>3</v>
      </c>
      <c r="K1607" s="8" t="s">
        <v>34</v>
      </c>
      <c r="L1607" s="8" t="s">
        <v>35</v>
      </c>
      <c r="M1607" s="3">
        <v>3</v>
      </c>
      <c r="N1607" s="10">
        <v>40.61</v>
      </c>
      <c r="O1607" s="11">
        <v>0</v>
      </c>
      <c r="P1607" s="10">
        <v>14.72</v>
      </c>
      <c r="Q1607" s="10">
        <f t="shared" si="100"/>
        <v>121.83</v>
      </c>
      <c r="R1607" s="10">
        <f t="shared" si="101"/>
        <v>44.160000000000004</v>
      </c>
      <c r="S1607" s="10">
        <f t="shared" si="102"/>
        <v>77.669999999999987</v>
      </c>
      <c r="T1607" s="2">
        <f t="shared" si="103"/>
        <v>0.63752770253632096</v>
      </c>
      <c r="U1607" s="3">
        <f>YEAR(SalesDataTable[[#This Row],[Order Date]])</f>
        <v>2026</v>
      </c>
      <c r="V1607" s="2" t="str">
        <f>"Q"&amp;ROUNDUP(MONTH(SalesDataTable[[#This Row],[Order Date]])/3,0)</f>
        <v>Q3</v>
      </c>
      <c r="W1607" s="3">
        <f>MONTH(SalesDataTable[[#This Row],[Order Date]])</f>
        <v>8</v>
      </c>
      <c r="X1607" s="2" t="str">
        <f>TEXT(SalesDataTable[[#This Row],[Order Date]],"mmm")</f>
        <v>Aug</v>
      </c>
    </row>
    <row r="1608" spans="1:24" ht="15.6">
      <c r="A1608" s="6">
        <v>390</v>
      </c>
      <c r="B1608" s="7">
        <v>46243</v>
      </c>
      <c r="C1608" s="8">
        <f>YEAR(SalesDataTable[[#This Row],[Order Date]])</f>
        <v>2026</v>
      </c>
      <c r="D1608" s="9" t="str">
        <f>"Q" &amp;ROUNDUP(MONTH(SalesDataTable[[#This Row],[Order Date]]),0)</f>
        <v>Q8</v>
      </c>
      <c r="E1608" s="9">
        <f>MONTH(SalesDataTable[[#This Row],[Order Date]])</f>
        <v>8</v>
      </c>
      <c r="F1608" s="8" t="str">
        <f>TEXT(SalesDataTable[[#This Row],[Order Date]],"mmm")</f>
        <v>Aug</v>
      </c>
      <c r="G1608" s="8" t="s">
        <v>11</v>
      </c>
      <c r="H1608" s="8" t="s">
        <v>25</v>
      </c>
      <c r="I1608" s="8" t="s">
        <v>19</v>
      </c>
      <c r="J1608" s="8" t="s">
        <v>13</v>
      </c>
      <c r="K1608" s="8" t="s">
        <v>9</v>
      </c>
      <c r="L1608" s="8" t="s">
        <v>10</v>
      </c>
      <c r="M1608" s="3">
        <v>1</v>
      </c>
      <c r="N1608" s="10">
        <v>93.41</v>
      </c>
      <c r="O1608" s="11">
        <v>0.05</v>
      </c>
      <c r="P1608" s="10">
        <v>44.7</v>
      </c>
      <c r="Q1608" s="10">
        <f t="shared" si="100"/>
        <v>88.739499999999992</v>
      </c>
      <c r="R1608" s="10">
        <f t="shared" si="101"/>
        <v>44.7</v>
      </c>
      <c r="S1608" s="10">
        <f t="shared" si="102"/>
        <v>44.03949999999999</v>
      </c>
      <c r="T1608" s="2">
        <f t="shared" si="103"/>
        <v>0.49627843294136198</v>
      </c>
      <c r="U1608" s="3">
        <f>YEAR(SalesDataTable[[#This Row],[Order Date]])</f>
        <v>2026</v>
      </c>
      <c r="V1608" s="2" t="str">
        <f>"Q"&amp;ROUNDUP(MONTH(SalesDataTable[[#This Row],[Order Date]])/3,0)</f>
        <v>Q3</v>
      </c>
      <c r="W1608" s="3">
        <f>MONTH(SalesDataTable[[#This Row],[Order Date]])</f>
        <v>8</v>
      </c>
      <c r="X1608" s="2" t="str">
        <f>TEXT(SalesDataTable[[#This Row],[Order Date]],"mmm")</f>
        <v>Aug</v>
      </c>
    </row>
    <row r="1609" spans="1:24" ht="15.6">
      <c r="A1609" s="6">
        <v>859</v>
      </c>
      <c r="B1609" s="7">
        <v>46243</v>
      </c>
      <c r="C1609" s="8">
        <f>YEAR(SalesDataTable[[#This Row],[Order Date]])</f>
        <v>2026</v>
      </c>
      <c r="D1609" s="9" t="str">
        <f>"Q" &amp;ROUNDUP(MONTH(SalesDataTable[[#This Row],[Order Date]]),0)</f>
        <v>Q8</v>
      </c>
      <c r="E1609" s="9">
        <f>MONTH(SalesDataTable[[#This Row],[Order Date]])</f>
        <v>8</v>
      </c>
      <c r="F1609" s="8" t="str">
        <f>TEXT(SalesDataTable[[#This Row],[Order Date]],"mmm")</f>
        <v>Aug</v>
      </c>
      <c r="G1609" s="8" t="s">
        <v>0</v>
      </c>
      <c r="H1609" s="8" t="s">
        <v>1</v>
      </c>
      <c r="I1609" s="8" t="s">
        <v>19</v>
      </c>
      <c r="J1609" s="8" t="s">
        <v>13</v>
      </c>
      <c r="K1609" s="8" t="s">
        <v>9</v>
      </c>
      <c r="L1609" s="8" t="s">
        <v>10</v>
      </c>
      <c r="M1609" s="3">
        <v>2</v>
      </c>
      <c r="N1609" s="10">
        <v>90.23</v>
      </c>
      <c r="O1609" s="11">
        <v>0</v>
      </c>
      <c r="P1609" s="10">
        <v>44.22</v>
      </c>
      <c r="Q1609" s="10">
        <f t="shared" si="100"/>
        <v>180.46</v>
      </c>
      <c r="R1609" s="10">
        <f t="shared" si="101"/>
        <v>88.44</v>
      </c>
      <c r="S1609" s="10">
        <f t="shared" si="102"/>
        <v>92.02000000000001</v>
      </c>
      <c r="T1609" s="2">
        <f t="shared" si="103"/>
        <v>0.50991909564446414</v>
      </c>
      <c r="U1609" s="3">
        <f>YEAR(SalesDataTable[[#This Row],[Order Date]])</f>
        <v>2026</v>
      </c>
      <c r="V1609" s="2" t="str">
        <f>"Q"&amp;ROUNDUP(MONTH(SalesDataTable[[#This Row],[Order Date]])/3,0)</f>
        <v>Q3</v>
      </c>
      <c r="W1609" s="3">
        <f>MONTH(SalesDataTable[[#This Row],[Order Date]])</f>
        <v>8</v>
      </c>
      <c r="X1609" s="2" t="str">
        <f>TEXT(SalesDataTable[[#This Row],[Order Date]],"mmm")</f>
        <v>Aug</v>
      </c>
    </row>
    <row r="1610" spans="1:24" ht="15.6">
      <c r="A1610" s="6">
        <v>1468</v>
      </c>
      <c r="B1610" s="7">
        <v>46243</v>
      </c>
      <c r="C1610" s="8">
        <f>YEAR(SalesDataTable[[#This Row],[Order Date]])</f>
        <v>2026</v>
      </c>
      <c r="D1610" s="9" t="str">
        <f>"Q" &amp;ROUNDUP(MONTH(SalesDataTable[[#This Row],[Order Date]]),0)</f>
        <v>Q8</v>
      </c>
      <c r="E1610" s="9">
        <f>MONTH(SalesDataTable[[#This Row],[Order Date]])</f>
        <v>8</v>
      </c>
      <c r="F1610" s="8" t="str">
        <f>TEXT(SalesDataTable[[#This Row],[Order Date]],"mmm")</f>
        <v>Aug</v>
      </c>
      <c r="G1610" s="8" t="s">
        <v>6</v>
      </c>
      <c r="H1610" s="8" t="s">
        <v>41</v>
      </c>
      <c r="I1610" s="8" t="s">
        <v>19</v>
      </c>
      <c r="J1610" s="8" t="s">
        <v>3</v>
      </c>
      <c r="K1610" s="8" t="s">
        <v>4</v>
      </c>
      <c r="L1610" s="8" t="s">
        <v>22</v>
      </c>
      <c r="M1610" s="3">
        <v>1</v>
      </c>
      <c r="N1610" s="10">
        <v>51.75</v>
      </c>
      <c r="O1610" s="11">
        <v>0</v>
      </c>
      <c r="P1610" s="10">
        <v>22.36</v>
      </c>
      <c r="Q1610" s="10">
        <f t="shared" si="100"/>
        <v>51.75</v>
      </c>
      <c r="R1610" s="10">
        <f t="shared" si="101"/>
        <v>22.36</v>
      </c>
      <c r="S1610" s="10">
        <f t="shared" si="102"/>
        <v>29.39</v>
      </c>
      <c r="T1610" s="2">
        <f t="shared" si="103"/>
        <v>0.56792270531400968</v>
      </c>
      <c r="U1610" s="3">
        <f>YEAR(SalesDataTable[[#This Row],[Order Date]])</f>
        <v>2026</v>
      </c>
      <c r="V1610" s="2" t="str">
        <f>"Q"&amp;ROUNDUP(MONTH(SalesDataTable[[#This Row],[Order Date]])/3,0)</f>
        <v>Q3</v>
      </c>
      <c r="W1610" s="3">
        <f>MONTH(SalesDataTable[[#This Row],[Order Date]])</f>
        <v>8</v>
      </c>
      <c r="X1610" s="2" t="str">
        <f>TEXT(SalesDataTable[[#This Row],[Order Date]],"mmm")</f>
        <v>Aug</v>
      </c>
    </row>
    <row r="1611" spans="1:24" ht="15.6">
      <c r="A1611" s="6">
        <v>2356</v>
      </c>
      <c r="B1611" s="7">
        <v>46243</v>
      </c>
      <c r="C1611" s="8">
        <f>YEAR(SalesDataTable[[#This Row],[Order Date]])</f>
        <v>2026</v>
      </c>
      <c r="D1611" s="9" t="str">
        <f>"Q" &amp;ROUNDUP(MONTH(SalesDataTable[[#This Row],[Order Date]]),0)</f>
        <v>Q8</v>
      </c>
      <c r="E1611" s="9">
        <f>MONTH(SalesDataTable[[#This Row],[Order Date]])</f>
        <v>8</v>
      </c>
      <c r="F1611" s="8" t="str">
        <f>TEXT(SalesDataTable[[#This Row],[Order Date]],"mmm")</f>
        <v>Aug</v>
      </c>
      <c r="G1611" s="8" t="s">
        <v>20</v>
      </c>
      <c r="H1611" s="8" t="s">
        <v>47</v>
      </c>
      <c r="I1611" s="8" t="s">
        <v>19</v>
      </c>
      <c r="J1611" s="8" t="s">
        <v>13</v>
      </c>
      <c r="K1611" s="8" t="s">
        <v>4</v>
      </c>
      <c r="L1611" s="8" t="s">
        <v>30</v>
      </c>
      <c r="M1611" s="3">
        <v>3</v>
      </c>
      <c r="N1611" s="10">
        <v>102.91</v>
      </c>
      <c r="O1611" s="11">
        <v>0.1</v>
      </c>
      <c r="P1611" s="10">
        <v>50.23</v>
      </c>
      <c r="Q1611" s="10">
        <f t="shared" si="100"/>
        <v>277.85700000000003</v>
      </c>
      <c r="R1611" s="10">
        <f t="shared" si="101"/>
        <v>150.69</v>
      </c>
      <c r="S1611" s="10">
        <f t="shared" si="102"/>
        <v>127.16700000000003</v>
      </c>
      <c r="T1611" s="2">
        <f t="shared" si="103"/>
        <v>0.45767067232425318</v>
      </c>
      <c r="U1611" s="3">
        <f>YEAR(SalesDataTable[[#This Row],[Order Date]])</f>
        <v>2026</v>
      </c>
      <c r="V1611" s="2" t="str">
        <f>"Q"&amp;ROUNDUP(MONTH(SalesDataTable[[#This Row],[Order Date]])/3,0)</f>
        <v>Q3</v>
      </c>
      <c r="W1611" s="3">
        <f>MONTH(SalesDataTable[[#This Row],[Order Date]])</f>
        <v>8</v>
      </c>
      <c r="X1611" s="2" t="str">
        <f>TEXT(SalesDataTable[[#This Row],[Order Date]],"mmm")</f>
        <v>Aug</v>
      </c>
    </row>
    <row r="1612" spans="1:24" ht="15.6">
      <c r="A1612" s="6">
        <v>3556</v>
      </c>
      <c r="B1612" s="7">
        <v>46243</v>
      </c>
      <c r="C1612" s="8">
        <f>YEAR(SalesDataTable[[#This Row],[Order Date]])</f>
        <v>2026</v>
      </c>
      <c r="D1612" s="9" t="str">
        <f>"Q" &amp;ROUNDUP(MONTH(SalesDataTable[[#This Row],[Order Date]]),0)</f>
        <v>Q8</v>
      </c>
      <c r="E1612" s="9">
        <f>MONTH(SalesDataTable[[#This Row],[Order Date]])</f>
        <v>8</v>
      </c>
      <c r="F1612" s="8" t="str">
        <f>TEXT(SalesDataTable[[#This Row],[Order Date]],"mmm")</f>
        <v>Aug</v>
      </c>
      <c r="G1612" s="8" t="s">
        <v>11</v>
      </c>
      <c r="H1612" s="8" t="s">
        <v>52</v>
      </c>
      <c r="I1612" s="8" t="s">
        <v>2</v>
      </c>
      <c r="J1612" s="8" t="s">
        <v>13</v>
      </c>
      <c r="K1612" s="8" t="s">
        <v>4</v>
      </c>
      <c r="L1612" s="8" t="s">
        <v>5</v>
      </c>
      <c r="M1612" s="3">
        <v>4</v>
      </c>
      <c r="N1612" s="10">
        <v>82.63</v>
      </c>
      <c r="O1612" s="11">
        <v>0.1</v>
      </c>
      <c r="P1612" s="10">
        <v>43.78</v>
      </c>
      <c r="Q1612" s="10">
        <f t="shared" si="100"/>
        <v>297.46800000000002</v>
      </c>
      <c r="R1612" s="10">
        <f t="shared" si="101"/>
        <v>175.12</v>
      </c>
      <c r="S1612" s="10">
        <f t="shared" si="102"/>
        <v>122.34800000000001</v>
      </c>
      <c r="T1612" s="2">
        <f t="shared" si="103"/>
        <v>0.41129802197211129</v>
      </c>
      <c r="U1612" s="3">
        <f>YEAR(SalesDataTable[[#This Row],[Order Date]])</f>
        <v>2026</v>
      </c>
      <c r="V1612" s="2" t="str">
        <f>"Q"&amp;ROUNDUP(MONTH(SalesDataTable[[#This Row],[Order Date]])/3,0)</f>
        <v>Q3</v>
      </c>
      <c r="W1612" s="3">
        <f>MONTH(SalesDataTable[[#This Row],[Order Date]])</f>
        <v>8</v>
      </c>
      <c r="X1612" s="2" t="str">
        <f>TEXT(SalesDataTable[[#This Row],[Order Date]],"mmm")</f>
        <v>Aug</v>
      </c>
    </row>
    <row r="1613" spans="1:24" ht="15.6">
      <c r="A1613" s="6">
        <v>925</v>
      </c>
      <c r="B1613" s="7">
        <v>46244</v>
      </c>
      <c r="C1613" s="8">
        <f>YEAR(SalesDataTable[[#This Row],[Order Date]])</f>
        <v>2026</v>
      </c>
      <c r="D1613" s="9" t="str">
        <f>"Q" &amp;ROUNDUP(MONTH(SalesDataTable[[#This Row],[Order Date]]),0)</f>
        <v>Q8</v>
      </c>
      <c r="E1613" s="9">
        <f>MONTH(SalesDataTable[[#This Row],[Order Date]])</f>
        <v>8</v>
      </c>
      <c r="F1613" s="8" t="str">
        <f>TEXT(SalesDataTable[[#This Row],[Order Date]],"mmm")</f>
        <v>Aug</v>
      </c>
      <c r="G1613" s="8" t="s">
        <v>0</v>
      </c>
      <c r="H1613" s="8" t="s">
        <v>1</v>
      </c>
      <c r="I1613" s="8" t="s">
        <v>19</v>
      </c>
      <c r="J1613" s="8" t="s">
        <v>3</v>
      </c>
      <c r="K1613" s="8" t="s">
        <v>23</v>
      </c>
      <c r="L1613" s="8" t="s">
        <v>29</v>
      </c>
      <c r="M1613" s="3">
        <v>1</v>
      </c>
      <c r="N1613" s="10">
        <v>196.39</v>
      </c>
      <c r="O1613" s="11">
        <v>0</v>
      </c>
      <c r="P1613" s="10">
        <v>102.92</v>
      </c>
      <c r="Q1613" s="10">
        <f t="shared" si="100"/>
        <v>196.39</v>
      </c>
      <c r="R1613" s="10">
        <f t="shared" si="101"/>
        <v>102.92</v>
      </c>
      <c r="S1613" s="10">
        <f t="shared" si="102"/>
        <v>93.469999999999985</v>
      </c>
      <c r="T1613" s="2">
        <f t="shared" si="103"/>
        <v>0.47594073017974436</v>
      </c>
      <c r="U1613" s="3">
        <f>YEAR(SalesDataTable[[#This Row],[Order Date]])</f>
        <v>2026</v>
      </c>
      <c r="V1613" s="2" t="str">
        <f>"Q"&amp;ROUNDUP(MONTH(SalesDataTable[[#This Row],[Order Date]])/3,0)</f>
        <v>Q3</v>
      </c>
      <c r="W1613" s="3">
        <f>MONTH(SalesDataTable[[#This Row],[Order Date]])</f>
        <v>8</v>
      </c>
      <c r="X1613" s="2" t="str">
        <f>TEXT(SalesDataTable[[#This Row],[Order Date]],"mmm")</f>
        <v>Aug</v>
      </c>
    </row>
    <row r="1614" spans="1:24" ht="15.6">
      <c r="A1614" s="6">
        <v>1563</v>
      </c>
      <c r="B1614" s="7">
        <v>46244</v>
      </c>
      <c r="C1614" s="8">
        <f>YEAR(SalesDataTable[[#This Row],[Order Date]])</f>
        <v>2026</v>
      </c>
      <c r="D1614" s="9" t="str">
        <f>"Q" &amp;ROUNDUP(MONTH(SalesDataTable[[#This Row],[Order Date]]),0)</f>
        <v>Q8</v>
      </c>
      <c r="E1614" s="9">
        <f>MONTH(SalesDataTable[[#This Row],[Order Date]])</f>
        <v>8</v>
      </c>
      <c r="F1614" s="8" t="str">
        <f>TEXT(SalesDataTable[[#This Row],[Order Date]],"mmm")</f>
        <v>Aug</v>
      </c>
      <c r="G1614" s="8" t="s">
        <v>11</v>
      </c>
      <c r="H1614" s="8" t="s">
        <v>39</v>
      </c>
      <c r="I1614" s="8" t="s">
        <v>28</v>
      </c>
      <c r="J1614" s="8" t="s">
        <v>16</v>
      </c>
      <c r="K1614" s="8" t="s">
        <v>14</v>
      </c>
      <c r="L1614" s="8" t="s">
        <v>15</v>
      </c>
      <c r="M1614" s="3">
        <v>2</v>
      </c>
      <c r="N1614" s="10">
        <v>36.25</v>
      </c>
      <c r="O1614" s="11">
        <v>0</v>
      </c>
      <c r="P1614" s="10">
        <v>13.77</v>
      </c>
      <c r="Q1614" s="10">
        <f t="shared" si="100"/>
        <v>72.5</v>
      </c>
      <c r="R1614" s="10">
        <f t="shared" si="101"/>
        <v>27.54</v>
      </c>
      <c r="S1614" s="10">
        <f t="shared" si="102"/>
        <v>44.96</v>
      </c>
      <c r="T1614" s="2">
        <f t="shared" si="103"/>
        <v>0.62013793103448278</v>
      </c>
      <c r="U1614" s="3">
        <f>YEAR(SalesDataTable[[#This Row],[Order Date]])</f>
        <v>2026</v>
      </c>
      <c r="V1614" s="2" t="str">
        <f>"Q"&amp;ROUNDUP(MONTH(SalesDataTable[[#This Row],[Order Date]])/3,0)</f>
        <v>Q3</v>
      </c>
      <c r="W1614" s="3">
        <f>MONTH(SalesDataTable[[#This Row],[Order Date]])</f>
        <v>8</v>
      </c>
      <c r="X1614" s="2" t="str">
        <f>TEXT(SalesDataTable[[#This Row],[Order Date]],"mmm")</f>
        <v>Aug</v>
      </c>
    </row>
    <row r="1615" spans="1:24" ht="15.6">
      <c r="A1615" s="6">
        <v>1634</v>
      </c>
      <c r="B1615" s="7">
        <v>46244</v>
      </c>
      <c r="C1615" s="8">
        <f>YEAR(SalesDataTable[[#This Row],[Order Date]])</f>
        <v>2026</v>
      </c>
      <c r="D1615" s="9" t="str">
        <f>"Q" &amp;ROUNDUP(MONTH(SalesDataTable[[#This Row],[Order Date]]),0)</f>
        <v>Q8</v>
      </c>
      <c r="E1615" s="9">
        <f>MONTH(SalesDataTable[[#This Row],[Order Date]])</f>
        <v>8</v>
      </c>
      <c r="F1615" s="8" t="str">
        <f>TEXT(SalesDataTable[[#This Row],[Order Date]],"mmm")</f>
        <v>Aug</v>
      </c>
      <c r="G1615" s="8" t="s">
        <v>6</v>
      </c>
      <c r="H1615" s="8" t="s">
        <v>7</v>
      </c>
      <c r="I1615" s="8" t="s">
        <v>19</v>
      </c>
      <c r="J1615" s="8" t="s">
        <v>3</v>
      </c>
      <c r="K1615" s="8" t="s">
        <v>23</v>
      </c>
      <c r="L1615" s="8" t="s">
        <v>29</v>
      </c>
      <c r="M1615" s="3">
        <v>2</v>
      </c>
      <c r="N1615" s="10">
        <v>199.85</v>
      </c>
      <c r="O1615" s="11">
        <v>0.05</v>
      </c>
      <c r="P1615" s="10">
        <v>104.34</v>
      </c>
      <c r="Q1615" s="10">
        <f t="shared" si="100"/>
        <v>379.71499999999997</v>
      </c>
      <c r="R1615" s="10">
        <f t="shared" si="101"/>
        <v>208.68</v>
      </c>
      <c r="S1615" s="10">
        <f t="shared" si="102"/>
        <v>171.03499999999997</v>
      </c>
      <c r="T1615" s="2">
        <f t="shared" si="103"/>
        <v>0.45042992770893953</v>
      </c>
      <c r="U1615" s="3">
        <f>YEAR(SalesDataTable[[#This Row],[Order Date]])</f>
        <v>2026</v>
      </c>
      <c r="V1615" s="2" t="str">
        <f>"Q"&amp;ROUNDUP(MONTH(SalesDataTable[[#This Row],[Order Date]])/3,0)</f>
        <v>Q3</v>
      </c>
      <c r="W1615" s="3">
        <f>MONTH(SalesDataTable[[#This Row],[Order Date]])</f>
        <v>8</v>
      </c>
      <c r="X1615" s="2" t="str">
        <f>TEXT(SalesDataTable[[#This Row],[Order Date]],"mmm")</f>
        <v>Aug</v>
      </c>
    </row>
    <row r="1616" spans="1:24" ht="15.6">
      <c r="A1616" s="6">
        <v>2187</v>
      </c>
      <c r="B1616" s="7">
        <v>46244</v>
      </c>
      <c r="C1616" s="8">
        <f>YEAR(SalesDataTable[[#This Row],[Order Date]])</f>
        <v>2026</v>
      </c>
      <c r="D1616" s="9" t="str">
        <f>"Q" &amp;ROUNDUP(MONTH(SalesDataTable[[#This Row],[Order Date]]),0)</f>
        <v>Q8</v>
      </c>
      <c r="E1616" s="9">
        <f>MONTH(SalesDataTable[[#This Row],[Order Date]])</f>
        <v>8</v>
      </c>
      <c r="F1616" s="8" t="str">
        <f>TEXT(SalesDataTable[[#This Row],[Order Date]],"mmm")</f>
        <v>Aug</v>
      </c>
      <c r="G1616" s="8" t="s">
        <v>11</v>
      </c>
      <c r="H1616" s="8" t="s">
        <v>12</v>
      </c>
      <c r="I1616" s="8" t="s">
        <v>19</v>
      </c>
      <c r="J1616" s="8" t="s">
        <v>13</v>
      </c>
      <c r="K1616" s="8" t="s">
        <v>14</v>
      </c>
      <c r="L1616" s="8" t="s">
        <v>32</v>
      </c>
      <c r="M1616" s="3">
        <v>1</v>
      </c>
      <c r="N1616" s="10">
        <v>46.32</v>
      </c>
      <c r="O1616" s="11">
        <v>0.05</v>
      </c>
      <c r="P1616" s="10">
        <v>18.34</v>
      </c>
      <c r="Q1616" s="10">
        <f t="shared" si="100"/>
        <v>44.003999999999998</v>
      </c>
      <c r="R1616" s="10">
        <f t="shared" si="101"/>
        <v>18.34</v>
      </c>
      <c r="S1616" s="10">
        <f t="shared" si="102"/>
        <v>25.663999999999998</v>
      </c>
      <c r="T1616" s="2">
        <f t="shared" si="103"/>
        <v>0.58321970729933637</v>
      </c>
      <c r="U1616" s="3">
        <f>YEAR(SalesDataTable[[#This Row],[Order Date]])</f>
        <v>2026</v>
      </c>
      <c r="V1616" s="2" t="str">
        <f>"Q"&amp;ROUNDUP(MONTH(SalesDataTable[[#This Row],[Order Date]])/3,0)</f>
        <v>Q3</v>
      </c>
      <c r="W1616" s="3">
        <f>MONTH(SalesDataTable[[#This Row],[Order Date]])</f>
        <v>8</v>
      </c>
      <c r="X1616" s="2" t="str">
        <f>TEXT(SalesDataTable[[#This Row],[Order Date]],"mmm")</f>
        <v>Aug</v>
      </c>
    </row>
    <row r="1617" spans="1:24" ht="15.6">
      <c r="A1617" s="6">
        <v>2773</v>
      </c>
      <c r="B1617" s="7">
        <v>46244</v>
      </c>
      <c r="C1617" s="8">
        <f>YEAR(SalesDataTable[[#This Row],[Order Date]])</f>
        <v>2026</v>
      </c>
      <c r="D1617" s="9" t="str">
        <f>"Q" &amp;ROUNDUP(MONTH(SalesDataTable[[#This Row],[Order Date]]),0)</f>
        <v>Q8</v>
      </c>
      <c r="E1617" s="9">
        <f>MONTH(SalesDataTable[[#This Row],[Order Date]])</f>
        <v>8</v>
      </c>
      <c r="F1617" s="8" t="str">
        <f>TEXT(SalesDataTable[[#This Row],[Order Date]],"mmm")</f>
        <v>Aug</v>
      </c>
      <c r="G1617" s="8" t="s">
        <v>6</v>
      </c>
      <c r="H1617" s="8" t="s">
        <v>49</v>
      </c>
      <c r="I1617" s="8" t="s">
        <v>2</v>
      </c>
      <c r="J1617" s="8" t="s">
        <v>13</v>
      </c>
      <c r="K1617" s="8" t="s">
        <v>9</v>
      </c>
      <c r="L1617" s="8" t="s">
        <v>37</v>
      </c>
      <c r="M1617" s="3">
        <v>4</v>
      </c>
      <c r="N1617" s="10">
        <v>151.06</v>
      </c>
      <c r="O1617" s="11">
        <v>0</v>
      </c>
      <c r="P1617" s="10">
        <v>77.67</v>
      </c>
      <c r="Q1617" s="10">
        <f t="shared" si="100"/>
        <v>604.24</v>
      </c>
      <c r="R1617" s="10">
        <f t="shared" si="101"/>
        <v>310.68</v>
      </c>
      <c r="S1617" s="10">
        <f t="shared" si="102"/>
        <v>293.56</v>
      </c>
      <c r="T1617" s="2">
        <f t="shared" si="103"/>
        <v>0.48583344366476894</v>
      </c>
      <c r="U1617" s="3">
        <f>YEAR(SalesDataTable[[#This Row],[Order Date]])</f>
        <v>2026</v>
      </c>
      <c r="V1617" s="2" t="str">
        <f>"Q"&amp;ROUNDUP(MONTH(SalesDataTable[[#This Row],[Order Date]])/3,0)</f>
        <v>Q3</v>
      </c>
      <c r="W1617" s="3">
        <f>MONTH(SalesDataTable[[#This Row],[Order Date]])</f>
        <v>8</v>
      </c>
      <c r="X1617" s="2" t="str">
        <f>TEXT(SalesDataTable[[#This Row],[Order Date]],"mmm")</f>
        <v>Aug</v>
      </c>
    </row>
    <row r="1618" spans="1:24" ht="15.6">
      <c r="A1618" s="6">
        <v>5040</v>
      </c>
      <c r="B1618" s="7">
        <v>46244</v>
      </c>
      <c r="C1618" s="8">
        <f>YEAR(SalesDataTable[[#This Row],[Order Date]])</f>
        <v>2026</v>
      </c>
      <c r="D1618" s="9" t="str">
        <f>"Q" &amp;ROUNDUP(MONTH(SalesDataTable[[#This Row],[Order Date]]),0)</f>
        <v>Q8</v>
      </c>
      <c r="E1618" s="9">
        <f>MONTH(SalesDataTable[[#This Row],[Order Date]])</f>
        <v>8</v>
      </c>
      <c r="F1618" s="8" t="str">
        <f>TEXT(SalesDataTable[[#This Row],[Order Date]],"mmm")</f>
        <v>Aug</v>
      </c>
      <c r="G1618" s="8" t="s">
        <v>20</v>
      </c>
      <c r="H1618" s="8" t="s">
        <v>31</v>
      </c>
      <c r="I1618" s="8" t="s">
        <v>2</v>
      </c>
      <c r="J1618" s="8" t="s">
        <v>3</v>
      </c>
      <c r="K1618" s="8" t="s">
        <v>9</v>
      </c>
      <c r="L1618" s="8" t="s">
        <v>46</v>
      </c>
      <c r="M1618" s="3">
        <v>1</v>
      </c>
      <c r="N1618" s="10">
        <v>72.39</v>
      </c>
      <c r="O1618" s="11">
        <v>0.1</v>
      </c>
      <c r="P1618" s="10">
        <v>31.64</v>
      </c>
      <c r="Q1618" s="10">
        <f t="shared" si="100"/>
        <v>65.150999999999996</v>
      </c>
      <c r="R1618" s="10">
        <f t="shared" si="101"/>
        <v>31.64</v>
      </c>
      <c r="S1618" s="10">
        <f t="shared" si="102"/>
        <v>33.510999999999996</v>
      </c>
      <c r="T1618" s="2">
        <f t="shared" si="103"/>
        <v>0.51435895074519189</v>
      </c>
      <c r="U1618" s="3">
        <f>YEAR(SalesDataTable[[#This Row],[Order Date]])</f>
        <v>2026</v>
      </c>
      <c r="V1618" s="2" t="str">
        <f>"Q"&amp;ROUNDUP(MONTH(SalesDataTable[[#This Row],[Order Date]])/3,0)</f>
        <v>Q3</v>
      </c>
      <c r="W1618" s="3">
        <f>MONTH(SalesDataTable[[#This Row],[Order Date]])</f>
        <v>8</v>
      </c>
      <c r="X1618" s="2" t="str">
        <f>TEXT(SalesDataTable[[#This Row],[Order Date]],"mmm")</f>
        <v>Aug</v>
      </c>
    </row>
    <row r="1619" spans="1:24" ht="15.6">
      <c r="A1619" s="6">
        <v>415</v>
      </c>
      <c r="B1619" s="7">
        <v>46245</v>
      </c>
      <c r="C1619" s="8">
        <f>YEAR(SalesDataTable[[#This Row],[Order Date]])</f>
        <v>2026</v>
      </c>
      <c r="D1619" s="9" t="str">
        <f>"Q" &amp;ROUNDUP(MONTH(SalesDataTable[[#This Row],[Order Date]]),0)</f>
        <v>Q8</v>
      </c>
      <c r="E1619" s="9">
        <f>MONTH(SalesDataTable[[#This Row],[Order Date]])</f>
        <v>8</v>
      </c>
      <c r="F1619" s="8" t="str">
        <f>TEXT(SalesDataTable[[#This Row],[Order Date]],"mmm")</f>
        <v>Aug</v>
      </c>
      <c r="G1619" s="8" t="s">
        <v>0</v>
      </c>
      <c r="H1619" s="8" t="s">
        <v>36</v>
      </c>
      <c r="I1619" s="8" t="s">
        <v>19</v>
      </c>
      <c r="J1619" s="8" t="s">
        <v>3</v>
      </c>
      <c r="K1619" s="8" t="s">
        <v>9</v>
      </c>
      <c r="L1619" s="8" t="s">
        <v>46</v>
      </c>
      <c r="M1619" s="3">
        <v>1</v>
      </c>
      <c r="N1619" s="10">
        <v>72.650000000000006</v>
      </c>
      <c r="O1619" s="11">
        <v>0</v>
      </c>
      <c r="P1619" s="10">
        <v>31.72</v>
      </c>
      <c r="Q1619" s="10">
        <f t="shared" si="100"/>
        <v>72.650000000000006</v>
      </c>
      <c r="R1619" s="10">
        <f t="shared" si="101"/>
        <v>31.72</v>
      </c>
      <c r="S1619" s="10">
        <f t="shared" si="102"/>
        <v>40.930000000000007</v>
      </c>
      <c r="T1619" s="2">
        <f t="shared" si="103"/>
        <v>0.56338609772883697</v>
      </c>
      <c r="U1619" s="3">
        <f>YEAR(SalesDataTable[[#This Row],[Order Date]])</f>
        <v>2026</v>
      </c>
      <c r="V1619" s="2" t="str">
        <f>"Q"&amp;ROUNDUP(MONTH(SalesDataTable[[#This Row],[Order Date]])/3,0)</f>
        <v>Q3</v>
      </c>
      <c r="W1619" s="3">
        <f>MONTH(SalesDataTable[[#This Row],[Order Date]])</f>
        <v>8</v>
      </c>
      <c r="X1619" s="2" t="str">
        <f>TEXT(SalesDataTable[[#This Row],[Order Date]],"mmm")</f>
        <v>Aug</v>
      </c>
    </row>
    <row r="1620" spans="1:24" ht="15.6">
      <c r="A1620" s="6">
        <v>1111</v>
      </c>
      <c r="B1620" s="7">
        <v>46245</v>
      </c>
      <c r="C1620" s="8">
        <f>YEAR(SalesDataTable[[#This Row],[Order Date]])</f>
        <v>2026</v>
      </c>
      <c r="D1620" s="9" t="str">
        <f>"Q" &amp;ROUNDUP(MONTH(SalesDataTable[[#This Row],[Order Date]]),0)</f>
        <v>Q8</v>
      </c>
      <c r="E1620" s="9">
        <f>MONTH(SalesDataTable[[#This Row],[Order Date]])</f>
        <v>8</v>
      </c>
      <c r="F1620" s="8" t="str">
        <f>TEXT(SalesDataTable[[#This Row],[Order Date]],"mmm")</f>
        <v>Aug</v>
      </c>
      <c r="G1620" s="8" t="s">
        <v>20</v>
      </c>
      <c r="H1620" s="8" t="s">
        <v>47</v>
      </c>
      <c r="I1620" s="8" t="s">
        <v>2</v>
      </c>
      <c r="J1620" s="8" t="s">
        <v>13</v>
      </c>
      <c r="K1620" s="8" t="s">
        <v>23</v>
      </c>
      <c r="L1620" s="8" t="s">
        <v>29</v>
      </c>
      <c r="M1620" s="3">
        <v>1</v>
      </c>
      <c r="N1620" s="10">
        <v>198.44</v>
      </c>
      <c r="O1620" s="11">
        <v>0</v>
      </c>
      <c r="P1620" s="10">
        <v>106.79</v>
      </c>
      <c r="Q1620" s="10">
        <f t="shared" si="100"/>
        <v>198.44</v>
      </c>
      <c r="R1620" s="10">
        <f t="shared" si="101"/>
        <v>106.79</v>
      </c>
      <c r="S1620" s="10">
        <f t="shared" si="102"/>
        <v>91.649999999999991</v>
      </c>
      <c r="T1620" s="2">
        <f t="shared" si="103"/>
        <v>0.46185244910300338</v>
      </c>
      <c r="U1620" s="3">
        <f>YEAR(SalesDataTable[[#This Row],[Order Date]])</f>
        <v>2026</v>
      </c>
      <c r="V1620" s="2" t="str">
        <f>"Q"&amp;ROUNDUP(MONTH(SalesDataTable[[#This Row],[Order Date]])/3,0)</f>
        <v>Q3</v>
      </c>
      <c r="W1620" s="3">
        <f>MONTH(SalesDataTable[[#This Row],[Order Date]])</f>
        <v>8</v>
      </c>
      <c r="X1620" s="2" t="str">
        <f>TEXT(SalesDataTable[[#This Row],[Order Date]],"mmm")</f>
        <v>Aug</v>
      </c>
    </row>
    <row r="1621" spans="1:24" ht="15.6">
      <c r="A1621" s="6">
        <v>1243</v>
      </c>
      <c r="B1621" s="7">
        <v>46245</v>
      </c>
      <c r="C1621" s="8">
        <f>YEAR(SalesDataTable[[#This Row],[Order Date]])</f>
        <v>2026</v>
      </c>
      <c r="D1621" s="9" t="str">
        <f>"Q" &amp;ROUNDUP(MONTH(SalesDataTable[[#This Row],[Order Date]]),0)</f>
        <v>Q8</v>
      </c>
      <c r="E1621" s="9">
        <f>MONTH(SalesDataTable[[#This Row],[Order Date]])</f>
        <v>8</v>
      </c>
      <c r="F1621" s="8" t="str">
        <f>TEXT(SalesDataTable[[#This Row],[Order Date]],"mmm")</f>
        <v>Aug</v>
      </c>
      <c r="G1621" s="8" t="s">
        <v>11</v>
      </c>
      <c r="H1621" s="8" t="s">
        <v>52</v>
      </c>
      <c r="I1621" s="8" t="s">
        <v>2</v>
      </c>
      <c r="J1621" s="8" t="s">
        <v>3</v>
      </c>
      <c r="K1621" s="8" t="s">
        <v>23</v>
      </c>
      <c r="L1621" s="8" t="s">
        <v>29</v>
      </c>
      <c r="M1621" s="3">
        <v>1</v>
      </c>
      <c r="N1621" s="10">
        <v>193.67</v>
      </c>
      <c r="O1621" s="11">
        <v>0</v>
      </c>
      <c r="P1621" s="10">
        <v>103.79</v>
      </c>
      <c r="Q1621" s="10">
        <f t="shared" si="100"/>
        <v>193.67</v>
      </c>
      <c r="R1621" s="10">
        <f t="shared" si="101"/>
        <v>103.79</v>
      </c>
      <c r="S1621" s="10">
        <f t="shared" si="102"/>
        <v>89.879999999999981</v>
      </c>
      <c r="T1621" s="2">
        <f t="shared" si="103"/>
        <v>0.46408839779005517</v>
      </c>
      <c r="U1621" s="3">
        <f>YEAR(SalesDataTable[[#This Row],[Order Date]])</f>
        <v>2026</v>
      </c>
      <c r="V1621" s="2" t="str">
        <f>"Q"&amp;ROUNDUP(MONTH(SalesDataTable[[#This Row],[Order Date]])/3,0)</f>
        <v>Q3</v>
      </c>
      <c r="W1621" s="3">
        <f>MONTH(SalesDataTable[[#This Row],[Order Date]])</f>
        <v>8</v>
      </c>
      <c r="X1621" s="2" t="str">
        <f>TEXT(SalesDataTable[[#This Row],[Order Date]],"mmm")</f>
        <v>Aug</v>
      </c>
    </row>
    <row r="1622" spans="1:24" ht="15.6">
      <c r="A1622" s="6">
        <v>1326</v>
      </c>
      <c r="B1622" s="7">
        <v>46245</v>
      </c>
      <c r="C1622" s="8">
        <f>YEAR(SalesDataTable[[#This Row],[Order Date]])</f>
        <v>2026</v>
      </c>
      <c r="D1622" s="9" t="str">
        <f>"Q" &amp;ROUNDUP(MONTH(SalesDataTable[[#This Row],[Order Date]]),0)</f>
        <v>Q8</v>
      </c>
      <c r="E1622" s="9">
        <f>MONTH(SalesDataTable[[#This Row],[Order Date]])</f>
        <v>8</v>
      </c>
      <c r="F1622" s="8" t="str">
        <f>TEXT(SalesDataTable[[#This Row],[Order Date]],"mmm")</f>
        <v>Aug</v>
      </c>
      <c r="G1622" s="8" t="s">
        <v>20</v>
      </c>
      <c r="H1622" s="8" t="s">
        <v>33</v>
      </c>
      <c r="I1622" s="8" t="s">
        <v>2</v>
      </c>
      <c r="J1622" s="8" t="s">
        <v>3</v>
      </c>
      <c r="K1622" s="8" t="s">
        <v>14</v>
      </c>
      <c r="L1622" s="8" t="s">
        <v>48</v>
      </c>
      <c r="M1622" s="3">
        <v>5</v>
      </c>
      <c r="N1622" s="10">
        <v>166.03</v>
      </c>
      <c r="O1622" s="11">
        <v>0</v>
      </c>
      <c r="P1622" s="10">
        <v>87.46</v>
      </c>
      <c r="Q1622" s="10">
        <f t="shared" si="100"/>
        <v>830.15</v>
      </c>
      <c r="R1622" s="10">
        <f t="shared" si="101"/>
        <v>437.29999999999995</v>
      </c>
      <c r="S1622" s="10">
        <f t="shared" si="102"/>
        <v>392.85</v>
      </c>
      <c r="T1622" s="2">
        <f t="shared" si="103"/>
        <v>0.47322772992832624</v>
      </c>
      <c r="U1622" s="3">
        <f>YEAR(SalesDataTable[[#This Row],[Order Date]])</f>
        <v>2026</v>
      </c>
      <c r="V1622" s="2" t="str">
        <f>"Q"&amp;ROUNDUP(MONTH(SalesDataTable[[#This Row],[Order Date]])/3,0)</f>
        <v>Q3</v>
      </c>
      <c r="W1622" s="3">
        <f>MONTH(SalesDataTable[[#This Row],[Order Date]])</f>
        <v>8</v>
      </c>
      <c r="X1622" s="2" t="str">
        <f>TEXT(SalesDataTable[[#This Row],[Order Date]],"mmm")</f>
        <v>Aug</v>
      </c>
    </row>
    <row r="1623" spans="1:24" ht="15.6">
      <c r="A1623" s="6">
        <v>1682</v>
      </c>
      <c r="B1623" s="7">
        <v>46245</v>
      </c>
      <c r="C1623" s="8">
        <f>YEAR(SalesDataTable[[#This Row],[Order Date]])</f>
        <v>2026</v>
      </c>
      <c r="D1623" s="9" t="str">
        <f>"Q" &amp;ROUNDUP(MONTH(SalesDataTable[[#This Row],[Order Date]]),0)</f>
        <v>Q8</v>
      </c>
      <c r="E1623" s="9">
        <f>MONTH(SalesDataTable[[#This Row],[Order Date]])</f>
        <v>8</v>
      </c>
      <c r="F1623" s="8" t="str">
        <f>TEXT(SalesDataTable[[#This Row],[Order Date]],"mmm")</f>
        <v>Aug</v>
      </c>
      <c r="G1623" s="8" t="s">
        <v>0</v>
      </c>
      <c r="H1623" s="8" t="s">
        <v>1</v>
      </c>
      <c r="I1623" s="8" t="s">
        <v>2</v>
      </c>
      <c r="J1623" s="8" t="s">
        <v>16</v>
      </c>
      <c r="K1623" s="8" t="s">
        <v>23</v>
      </c>
      <c r="L1623" s="8" t="s">
        <v>40</v>
      </c>
      <c r="M1623" s="3">
        <v>2</v>
      </c>
      <c r="N1623" s="10">
        <v>81.569999999999993</v>
      </c>
      <c r="O1623" s="11">
        <v>0</v>
      </c>
      <c r="P1623" s="10">
        <v>40.36</v>
      </c>
      <c r="Q1623" s="10">
        <f t="shared" si="100"/>
        <v>163.13999999999999</v>
      </c>
      <c r="R1623" s="10">
        <f t="shared" si="101"/>
        <v>80.72</v>
      </c>
      <c r="S1623" s="10">
        <f t="shared" si="102"/>
        <v>82.419999999999987</v>
      </c>
      <c r="T1623" s="2">
        <f t="shared" si="103"/>
        <v>0.50521024886600463</v>
      </c>
      <c r="U1623" s="3">
        <f>YEAR(SalesDataTable[[#This Row],[Order Date]])</f>
        <v>2026</v>
      </c>
      <c r="V1623" s="2" t="str">
        <f>"Q"&amp;ROUNDUP(MONTH(SalesDataTable[[#This Row],[Order Date]])/3,0)</f>
        <v>Q3</v>
      </c>
      <c r="W1623" s="3">
        <f>MONTH(SalesDataTable[[#This Row],[Order Date]])</f>
        <v>8</v>
      </c>
      <c r="X1623" s="2" t="str">
        <f>TEXT(SalesDataTable[[#This Row],[Order Date]],"mmm")</f>
        <v>Aug</v>
      </c>
    </row>
    <row r="1624" spans="1:24" ht="15.6">
      <c r="A1624" s="6">
        <v>2618</v>
      </c>
      <c r="B1624" s="7">
        <v>46245</v>
      </c>
      <c r="C1624" s="8">
        <f>YEAR(SalesDataTable[[#This Row],[Order Date]])</f>
        <v>2026</v>
      </c>
      <c r="D1624" s="9" t="str">
        <f>"Q" &amp;ROUNDUP(MONTH(SalesDataTable[[#This Row],[Order Date]]),0)</f>
        <v>Q8</v>
      </c>
      <c r="E1624" s="9">
        <f>MONTH(SalesDataTable[[#This Row],[Order Date]])</f>
        <v>8</v>
      </c>
      <c r="F1624" s="8" t="str">
        <f>TEXT(SalesDataTable[[#This Row],[Order Date]],"mmm")</f>
        <v>Aug</v>
      </c>
      <c r="G1624" s="8" t="s">
        <v>0</v>
      </c>
      <c r="H1624" s="8" t="s">
        <v>50</v>
      </c>
      <c r="I1624" s="8" t="s">
        <v>19</v>
      </c>
      <c r="J1624" s="8" t="s">
        <v>16</v>
      </c>
      <c r="K1624" s="8" t="s">
        <v>9</v>
      </c>
      <c r="L1624" s="8" t="s">
        <v>17</v>
      </c>
      <c r="M1624" s="3">
        <v>2</v>
      </c>
      <c r="N1624" s="10">
        <v>143.86000000000001</v>
      </c>
      <c r="O1624" s="11">
        <v>0</v>
      </c>
      <c r="P1624" s="10">
        <v>81.23</v>
      </c>
      <c r="Q1624" s="10">
        <f t="shared" si="100"/>
        <v>287.72000000000003</v>
      </c>
      <c r="R1624" s="10">
        <f t="shared" si="101"/>
        <v>162.46</v>
      </c>
      <c r="S1624" s="10">
        <f t="shared" si="102"/>
        <v>125.26000000000002</v>
      </c>
      <c r="T1624" s="2">
        <f t="shared" si="103"/>
        <v>0.43535381621020441</v>
      </c>
      <c r="U1624" s="3">
        <f>YEAR(SalesDataTable[[#This Row],[Order Date]])</f>
        <v>2026</v>
      </c>
      <c r="V1624" s="2" t="str">
        <f>"Q"&amp;ROUNDUP(MONTH(SalesDataTable[[#This Row],[Order Date]])/3,0)</f>
        <v>Q3</v>
      </c>
      <c r="W1624" s="3">
        <f>MONTH(SalesDataTable[[#This Row],[Order Date]])</f>
        <v>8</v>
      </c>
      <c r="X1624" s="2" t="str">
        <f>TEXT(SalesDataTable[[#This Row],[Order Date]],"mmm")</f>
        <v>Aug</v>
      </c>
    </row>
    <row r="1625" spans="1:24" ht="15.6">
      <c r="A1625" s="6">
        <v>3319</v>
      </c>
      <c r="B1625" s="7">
        <v>46245</v>
      </c>
      <c r="C1625" s="8">
        <f>YEAR(SalesDataTable[[#This Row],[Order Date]])</f>
        <v>2026</v>
      </c>
      <c r="D1625" s="9" t="str">
        <f>"Q" &amp;ROUNDUP(MONTH(SalesDataTable[[#This Row],[Order Date]]),0)</f>
        <v>Q8</v>
      </c>
      <c r="E1625" s="9">
        <f>MONTH(SalesDataTable[[#This Row],[Order Date]])</f>
        <v>8</v>
      </c>
      <c r="F1625" s="8" t="str">
        <f>TEXT(SalesDataTable[[#This Row],[Order Date]],"mmm")</f>
        <v>Aug</v>
      </c>
      <c r="G1625" s="8" t="s">
        <v>6</v>
      </c>
      <c r="H1625" s="8" t="s">
        <v>49</v>
      </c>
      <c r="I1625" s="8" t="s">
        <v>2</v>
      </c>
      <c r="J1625" s="8" t="s">
        <v>3</v>
      </c>
      <c r="K1625" s="8" t="s">
        <v>9</v>
      </c>
      <c r="L1625" s="8" t="s">
        <v>10</v>
      </c>
      <c r="M1625" s="3">
        <v>3</v>
      </c>
      <c r="N1625" s="10">
        <v>93.53</v>
      </c>
      <c r="O1625" s="11">
        <v>0</v>
      </c>
      <c r="P1625" s="10">
        <v>46.19</v>
      </c>
      <c r="Q1625" s="10">
        <f t="shared" si="100"/>
        <v>280.59000000000003</v>
      </c>
      <c r="R1625" s="10">
        <f t="shared" si="101"/>
        <v>138.57</v>
      </c>
      <c r="S1625" s="10">
        <f t="shared" si="102"/>
        <v>142.02000000000004</v>
      </c>
      <c r="T1625" s="2">
        <f t="shared" si="103"/>
        <v>0.5061477600769807</v>
      </c>
      <c r="U1625" s="3">
        <f>YEAR(SalesDataTable[[#This Row],[Order Date]])</f>
        <v>2026</v>
      </c>
      <c r="V1625" s="2" t="str">
        <f>"Q"&amp;ROUNDUP(MONTH(SalesDataTable[[#This Row],[Order Date]])/3,0)</f>
        <v>Q3</v>
      </c>
      <c r="W1625" s="3">
        <f>MONTH(SalesDataTable[[#This Row],[Order Date]])</f>
        <v>8</v>
      </c>
      <c r="X1625" s="2" t="str">
        <f>TEXT(SalesDataTable[[#This Row],[Order Date]],"mmm")</f>
        <v>Aug</v>
      </c>
    </row>
    <row r="1626" spans="1:24" ht="15.6">
      <c r="A1626" s="6">
        <v>4600</v>
      </c>
      <c r="B1626" s="7">
        <v>46245</v>
      </c>
      <c r="C1626" s="8">
        <f>YEAR(SalesDataTable[[#This Row],[Order Date]])</f>
        <v>2026</v>
      </c>
      <c r="D1626" s="9" t="str">
        <f>"Q" &amp;ROUNDUP(MONTH(SalesDataTable[[#This Row],[Order Date]]),0)</f>
        <v>Q8</v>
      </c>
      <c r="E1626" s="9">
        <f>MONTH(SalesDataTable[[#This Row],[Order Date]])</f>
        <v>8</v>
      </c>
      <c r="F1626" s="8" t="str">
        <f>TEXT(SalesDataTable[[#This Row],[Order Date]],"mmm")</f>
        <v>Aug</v>
      </c>
      <c r="G1626" s="8" t="s">
        <v>20</v>
      </c>
      <c r="H1626" s="8" t="s">
        <v>21</v>
      </c>
      <c r="I1626" s="8" t="s">
        <v>8</v>
      </c>
      <c r="J1626" s="8" t="s">
        <v>16</v>
      </c>
      <c r="K1626" s="8" t="s">
        <v>14</v>
      </c>
      <c r="L1626" s="8" t="s">
        <v>48</v>
      </c>
      <c r="M1626" s="3">
        <v>10</v>
      </c>
      <c r="N1626" s="10">
        <v>162.38</v>
      </c>
      <c r="O1626" s="11">
        <v>0.05</v>
      </c>
      <c r="P1626" s="10">
        <v>85.82</v>
      </c>
      <c r="Q1626" s="10">
        <f t="shared" si="100"/>
        <v>1542.61</v>
      </c>
      <c r="R1626" s="10">
        <f t="shared" si="101"/>
        <v>858.19999999999993</v>
      </c>
      <c r="S1626" s="10">
        <f t="shared" si="102"/>
        <v>684.41</v>
      </c>
      <c r="T1626" s="2">
        <f t="shared" si="103"/>
        <v>0.44367014345816508</v>
      </c>
      <c r="U1626" s="3">
        <f>YEAR(SalesDataTable[[#This Row],[Order Date]])</f>
        <v>2026</v>
      </c>
      <c r="V1626" s="2" t="str">
        <f>"Q"&amp;ROUNDUP(MONTH(SalesDataTable[[#This Row],[Order Date]])/3,0)</f>
        <v>Q3</v>
      </c>
      <c r="W1626" s="3">
        <f>MONTH(SalesDataTable[[#This Row],[Order Date]])</f>
        <v>8</v>
      </c>
      <c r="X1626" s="2" t="str">
        <f>TEXT(SalesDataTable[[#This Row],[Order Date]],"mmm")</f>
        <v>Aug</v>
      </c>
    </row>
    <row r="1627" spans="1:24" ht="15.6">
      <c r="A1627" s="6">
        <v>5168</v>
      </c>
      <c r="B1627" s="7">
        <v>46245</v>
      </c>
      <c r="C1627" s="8">
        <f>YEAR(SalesDataTable[[#This Row],[Order Date]])</f>
        <v>2026</v>
      </c>
      <c r="D1627" s="9" t="str">
        <f>"Q" &amp;ROUNDUP(MONTH(SalesDataTable[[#This Row],[Order Date]]),0)</f>
        <v>Q8</v>
      </c>
      <c r="E1627" s="9">
        <f>MONTH(SalesDataTable[[#This Row],[Order Date]])</f>
        <v>8</v>
      </c>
      <c r="F1627" s="8" t="str">
        <f>TEXT(SalesDataTable[[#This Row],[Order Date]],"mmm")</f>
        <v>Aug</v>
      </c>
      <c r="G1627" s="8" t="s">
        <v>0</v>
      </c>
      <c r="H1627" s="8" t="s">
        <v>50</v>
      </c>
      <c r="I1627" s="8" t="s">
        <v>28</v>
      </c>
      <c r="J1627" s="8" t="s">
        <v>16</v>
      </c>
      <c r="K1627" s="8" t="s">
        <v>34</v>
      </c>
      <c r="L1627" s="8" t="s">
        <v>38</v>
      </c>
      <c r="M1627" s="3">
        <v>1</v>
      </c>
      <c r="N1627" s="10">
        <v>122.52</v>
      </c>
      <c r="O1627" s="11">
        <v>0.05</v>
      </c>
      <c r="P1627" s="10">
        <v>69.66</v>
      </c>
      <c r="Q1627" s="10">
        <f t="shared" si="100"/>
        <v>116.39399999999999</v>
      </c>
      <c r="R1627" s="10">
        <f t="shared" si="101"/>
        <v>69.66</v>
      </c>
      <c r="S1627" s="10">
        <f t="shared" si="102"/>
        <v>46.733999999999995</v>
      </c>
      <c r="T1627" s="2">
        <f t="shared" si="103"/>
        <v>0.40151554203824935</v>
      </c>
      <c r="U1627" s="3">
        <f>YEAR(SalesDataTable[[#This Row],[Order Date]])</f>
        <v>2026</v>
      </c>
      <c r="V1627" s="2" t="str">
        <f>"Q"&amp;ROUNDUP(MONTH(SalesDataTable[[#This Row],[Order Date]])/3,0)</f>
        <v>Q3</v>
      </c>
      <c r="W1627" s="3">
        <f>MONTH(SalesDataTable[[#This Row],[Order Date]])</f>
        <v>8</v>
      </c>
      <c r="X1627" s="2" t="str">
        <f>TEXT(SalesDataTable[[#This Row],[Order Date]],"mmm")</f>
        <v>Aug</v>
      </c>
    </row>
    <row r="1628" spans="1:24" ht="15.6">
      <c r="A1628" s="6">
        <v>245</v>
      </c>
      <c r="B1628" s="7">
        <v>46246</v>
      </c>
      <c r="C1628" s="8">
        <f>YEAR(SalesDataTable[[#This Row],[Order Date]])</f>
        <v>2026</v>
      </c>
      <c r="D1628" s="9" t="str">
        <f>"Q" &amp;ROUNDUP(MONTH(SalesDataTable[[#This Row],[Order Date]]),0)</f>
        <v>Q8</v>
      </c>
      <c r="E1628" s="9">
        <f>MONTH(SalesDataTable[[#This Row],[Order Date]])</f>
        <v>8</v>
      </c>
      <c r="F1628" s="8" t="str">
        <f>TEXT(SalesDataTable[[#This Row],[Order Date]],"mmm")</f>
        <v>Aug</v>
      </c>
      <c r="G1628" s="8" t="s">
        <v>20</v>
      </c>
      <c r="H1628" s="8" t="s">
        <v>47</v>
      </c>
      <c r="I1628" s="8" t="s">
        <v>28</v>
      </c>
      <c r="J1628" s="8" t="s">
        <v>3</v>
      </c>
      <c r="K1628" s="8" t="s">
        <v>9</v>
      </c>
      <c r="L1628" s="8" t="s">
        <v>17</v>
      </c>
      <c r="M1628" s="3">
        <v>1</v>
      </c>
      <c r="N1628" s="10">
        <v>142.84</v>
      </c>
      <c r="O1628" s="11">
        <v>0</v>
      </c>
      <c r="P1628" s="10">
        <v>77.7</v>
      </c>
      <c r="Q1628" s="10">
        <f t="shared" si="100"/>
        <v>142.84</v>
      </c>
      <c r="R1628" s="10">
        <f t="shared" si="101"/>
        <v>77.7</v>
      </c>
      <c r="S1628" s="10">
        <f t="shared" si="102"/>
        <v>65.14</v>
      </c>
      <c r="T1628" s="2">
        <f t="shared" si="103"/>
        <v>0.4560347241669</v>
      </c>
      <c r="U1628" s="3">
        <f>YEAR(SalesDataTable[[#This Row],[Order Date]])</f>
        <v>2026</v>
      </c>
      <c r="V1628" s="2" t="str">
        <f>"Q"&amp;ROUNDUP(MONTH(SalesDataTable[[#This Row],[Order Date]])/3,0)</f>
        <v>Q3</v>
      </c>
      <c r="W1628" s="3">
        <f>MONTH(SalesDataTable[[#This Row],[Order Date]])</f>
        <v>8</v>
      </c>
      <c r="X1628" s="2" t="str">
        <f>TEXT(SalesDataTable[[#This Row],[Order Date]],"mmm")</f>
        <v>Aug</v>
      </c>
    </row>
    <row r="1629" spans="1:24" ht="15.6">
      <c r="A1629" s="6">
        <v>322</v>
      </c>
      <c r="B1629" s="7">
        <v>46246</v>
      </c>
      <c r="C1629" s="8">
        <f>YEAR(SalesDataTable[[#This Row],[Order Date]])</f>
        <v>2026</v>
      </c>
      <c r="D1629" s="9" t="str">
        <f>"Q" &amp;ROUNDUP(MONTH(SalesDataTable[[#This Row],[Order Date]]),0)</f>
        <v>Q8</v>
      </c>
      <c r="E1629" s="9">
        <f>MONTH(SalesDataTable[[#This Row],[Order Date]])</f>
        <v>8</v>
      </c>
      <c r="F1629" s="8" t="str">
        <f>TEXT(SalesDataTable[[#This Row],[Order Date]],"mmm")</f>
        <v>Aug</v>
      </c>
      <c r="G1629" s="8" t="s">
        <v>6</v>
      </c>
      <c r="H1629" s="8" t="s">
        <v>49</v>
      </c>
      <c r="I1629" s="8" t="s">
        <v>19</v>
      </c>
      <c r="J1629" s="8" t="s">
        <v>3</v>
      </c>
      <c r="K1629" s="8" t="s">
        <v>9</v>
      </c>
      <c r="L1629" s="8" t="s">
        <v>46</v>
      </c>
      <c r="M1629" s="3">
        <v>3</v>
      </c>
      <c r="N1629" s="10">
        <v>72.349999999999994</v>
      </c>
      <c r="O1629" s="11">
        <v>0</v>
      </c>
      <c r="P1629" s="10">
        <v>32.119999999999997</v>
      </c>
      <c r="Q1629" s="10">
        <f t="shared" si="100"/>
        <v>217.04999999999998</v>
      </c>
      <c r="R1629" s="10">
        <f t="shared" si="101"/>
        <v>96.359999999999985</v>
      </c>
      <c r="S1629" s="10">
        <f t="shared" si="102"/>
        <v>120.69</v>
      </c>
      <c r="T1629" s="2">
        <f t="shared" si="103"/>
        <v>0.55604699378023503</v>
      </c>
      <c r="U1629" s="3">
        <f>YEAR(SalesDataTable[[#This Row],[Order Date]])</f>
        <v>2026</v>
      </c>
      <c r="V1629" s="2" t="str">
        <f>"Q"&amp;ROUNDUP(MONTH(SalesDataTable[[#This Row],[Order Date]])/3,0)</f>
        <v>Q3</v>
      </c>
      <c r="W1629" s="3">
        <f>MONTH(SalesDataTable[[#This Row],[Order Date]])</f>
        <v>8</v>
      </c>
      <c r="X1629" s="2" t="str">
        <f>TEXT(SalesDataTable[[#This Row],[Order Date]],"mmm")</f>
        <v>Aug</v>
      </c>
    </row>
    <row r="1630" spans="1:24" ht="15.6">
      <c r="A1630" s="6">
        <v>1101</v>
      </c>
      <c r="B1630" s="7">
        <v>46246</v>
      </c>
      <c r="C1630" s="8">
        <f>YEAR(SalesDataTable[[#This Row],[Order Date]])</f>
        <v>2026</v>
      </c>
      <c r="D1630" s="9" t="str">
        <f>"Q" &amp;ROUNDUP(MONTH(SalesDataTable[[#This Row],[Order Date]]),0)</f>
        <v>Q8</v>
      </c>
      <c r="E1630" s="9">
        <f>MONTH(SalesDataTable[[#This Row],[Order Date]])</f>
        <v>8</v>
      </c>
      <c r="F1630" s="8" t="str">
        <f>TEXT(SalesDataTable[[#This Row],[Order Date]],"mmm")</f>
        <v>Aug</v>
      </c>
      <c r="G1630" s="8" t="s">
        <v>20</v>
      </c>
      <c r="H1630" s="8" t="s">
        <v>21</v>
      </c>
      <c r="I1630" s="8" t="s">
        <v>2</v>
      </c>
      <c r="J1630" s="8" t="s">
        <v>13</v>
      </c>
      <c r="K1630" s="8" t="s">
        <v>34</v>
      </c>
      <c r="L1630" s="8" t="s">
        <v>35</v>
      </c>
      <c r="M1630" s="3">
        <v>3</v>
      </c>
      <c r="N1630" s="10">
        <v>40.14</v>
      </c>
      <c r="O1630" s="11">
        <v>0.05</v>
      </c>
      <c r="P1630" s="10">
        <v>14.53</v>
      </c>
      <c r="Q1630" s="10">
        <f t="shared" si="100"/>
        <v>114.399</v>
      </c>
      <c r="R1630" s="10">
        <f t="shared" si="101"/>
        <v>43.589999999999996</v>
      </c>
      <c r="S1630" s="10">
        <f t="shared" si="102"/>
        <v>70.808999999999997</v>
      </c>
      <c r="T1630" s="2">
        <f t="shared" si="103"/>
        <v>0.61896520074476169</v>
      </c>
      <c r="U1630" s="3">
        <f>YEAR(SalesDataTable[[#This Row],[Order Date]])</f>
        <v>2026</v>
      </c>
      <c r="V1630" s="2" t="str">
        <f>"Q"&amp;ROUNDUP(MONTH(SalesDataTable[[#This Row],[Order Date]])/3,0)</f>
        <v>Q3</v>
      </c>
      <c r="W1630" s="3">
        <f>MONTH(SalesDataTable[[#This Row],[Order Date]])</f>
        <v>8</v>
      </c>
      <c r="X1630" s="2" t="str">
        <f>TEXT(SalesDataTable[[#This Row],[Order Date]],"mmm")</f>
        <v>Aug</v>
      </c>
    </row>
    <row r="1631" spans="1:24" ht="15.6">
      <c r="A1631" s="6">
        <v>1564</v>
      </c>
      <c r="B1631" s="7">
        <v>46246</v>
      </c>
      <c r="C1631" s="8">
        <f>YEAR(SalesDataTable[[#This Row],[Order Date]])</f>
        <v>2026</v>
      </c>
      <c r="D1631" s="9" t="str">
        <f>"Q" &amp;ROUNDUP(MONTH(SalesDataTable[[#This Row],[Order Date]]),0)</f>
        <v>Q8</v>
      </c>
      <c r="E1631" s="9">
        <f>MONTH(SalesDataTable[[#This Row],[Order Date]])</f>
        <v>8</v>
      </c>
      <c r="F1631" s="8" t="str">
        <f>TEXT(SalesDataTable[[#This Row],[Order Date]],"mmm")</f>
        <v>Aug</v>
      </c>
      <c r="G1631" s="8" t="s">
        <v>20</v>
      </c>
      <c r="H1631" s="8" t="s">
        <v>47</v>
      </c>
      <c r="I1631" s="8" t="s">
        <v>2</v>
      </c>
      <c r="J1631" s="8" t="s">
        <v>13</v>
      </c>
      <c r="K1631" s="8" t="s">
        <v>34</v>
      </c>
      <c r="L1631" s="8" t="s">
        <v>45</v>
      </c>
      <c r="M1631" s="3">
        <v>2</v>
      </c>
      <c r="N1631" s="10">
        <v>51.84</v>
      </c>
      <c r="O1631" s="11">
        <v>0</v>
      </c>
      <c r="P1631" s="10">
        <v>21.62</v>
      </c>
      <c r="Q1631" s="10">
        <f t="shared" si="100"/>
        <v>103.68</v>
      </c>
      <c r="R1631" s="10">
        <f t="shared" si="101"/>
        <v>43.24</v>
      </c>
      <c r="S1631" s="10">
        <f t="shared" si="102"/>
        <v>60.440000000000005</v>
      </c>
      <c r="T1631" s="2">
        <f t="shared" si="103"/>
        <v>0.58294753086419759</v>
      </c>
      <c r="U1631" s="3">
        <f>YEAR(SalesDataTable[[#This Row],[Order Date]])</f>
        <v>2026</v>
      </c>
      <c r="V1631" s="2" t="str">
        <f>"Q"&amp;ROUNDUP(MONTH(SalesDataTable[[#This Row],[Order Date]])/3,0)</f>
        <v>Q3</v>
      </c>
      <c r="W1631" s="3">
        <f>MONTH(SalesDataTable[[#This Row],[Order Date]])</f>
        <v>8</v>
      </c>
      <c r="X1631" s="2" t="str">
        <f>TEXT(SalesDataTable[[#This Row],[Order Date]],"mmm")</f>
        <v>Aug</v>
      </c>
    </row>
    <row r="1632" spans="1:24" ht="15.6">
      <c r="A1632" s="6">
        <v>3712</v>
      </c>
      <c r="B1632" s="7">
        <v>46246</v>
      </c>
      <c r="C1632" s="8">
        <f>YEAR(SalesDataTable[[#This Row],[Order Date]])</f>
        <v>2026</v>
      </c>
      <c r="D1632" s="9" t="str">
        <f>"Q" &amp;ROUNDUP(MONTH(SalesDataTable[[#This Row],[Order Date]]),0)</f>
        <v>Q8</v>
      </c>
      <c r="E1632" s="9">
        <f>MONTH(SalesDataTable[[#This Row],[Order Date]])</f>
        <v>8</v>
      </c>
      <c r="F1632" s="8" t="str">
        <f>TEXT(SalesDataTable[[#This Row],[Order Date]],"mmm")</f>
        <v>Aug</v>
      </c>
      <c r="G1632" s="8" t="s">
        <v>20</v>
      </c>
      <c r="H1632" s="8" t="s">
        <v>33</v>
      </c>
      <c r="I1632" s="8" t="s">
        <v>2</v>
      </c>
      <c r="J1632" s="8" t="s">
        <v>13</v>
      </c>
      <c r="K1632" s="8" t="s">
        <v>4</v>
      </c>
      <c r="L1632" s="8" t="s">
        <v>5</v>
      </c>
      <c r="M1632" s="3">
        <v>3</v>
      </c>
      <c r="N1632" s="10">
        <v>82.32</v>
      </c>
      <c r="O1632" s="11">
        <v>0.15</v>
      </c>
      <c r="P1632" s="10">
        <v>41.95</v>
      </c>
      <c r="Q1632" s="10">
        <f t="shared" si="100"/>
        <v>209.91599999999997</v>
      </c>
      <c r="R1632" s="10">
        <f t="shared" si="101"/>
        <v>125.85000000000001</v>
      </c>
      <c r="S1632" s="10">
        <f t="shared" si="102"/>
        <v>84.06599999999996</v>
      </c>
      <c r="T1632" s="2">
        <f t="shared" si="103"/>
        <v>0.40047447550448739</v>
      </c>
      <c r="U1632" s="3">
        <f>YEAR(SalesDataTable[[#This Row],[Order Date]])</f>
        <v>2026</v>
      </c>
      <c r="V1632" s="2" t="str">
        <f>"Q"&amp;ROUNDUP(MONTH(SalesDataTable[[#This Row],[Order Date]])/3,0)</f>
        <v>Q3</v>
      </c>
      <c r="W1632" s="3">
        <f>MONTH(SalesDataTable[[#This Row],[Order Date]])</f>
        <v>8</v>
      </c>
      <c r="X1632" s="2" t="str">
        <f>TEXT(SalesDataTable[[#This Row],[Order Date]],"mmm")</f>
        <v>Aug</v>
      </c>
    </row>
    <row r="1633" spans="1:24" ht="15.6">
      <c r="A1633" s="6">
        <v>771</v>
      </c>
      <c r="B1633" s="7">
        <v>46247</v>
      </c>
      <c r="C1633" s="8">
        <f>YEAR(SalesDataTable[[#This Row],[Order Date]])</f>
        <v>2026</v>
      </c>
      <c r="D1633" s="9" t="str">
        <f>"Q" &amp;ROUNDUP(MONTH(SalesDataTable[[#This Row],[Order Date]]),0)</f>
        <v>Q8</v>
      </c>
      <c r="E1633" s="9">
        <f>MONTH(SalesDataTable[[#This Row],[Order Date]])</f>
        <v>8</v>
      </c>
      <c r="F1633" s="8" t="str">
        <f>TEXT(SalesDataTable[[#This Row],[Order Date]],"mmm")</f>
        <v>Aug</v>
      </c>
      <c r="G1633" s="8" t="s">
        <v>11</v>
      </c>
      <c r="H1633" s="8" t="s">
        <v>25</v>
      </c>
      <c r="I1633" s="8" t="s">
        <v>2</v>
      </c>
      <c r="J1633" s="8" t="s">
        <v>3</v>
      </c>
      <c r="K1633" s="8" t="s">
        <v>9</v>
      </c>
      <c r="L1633" s="8" t="s">
        <v>10</v>
      </c>
      <c r="M1633" s="3">
        <v>1</v>
      </c>
      <c r="N1633" s="10">
        <v>91.78</v>
      </c>
      <c r="O1633" s="11">
        <v>0</v>
      </c>
      <c r="P1633" s="10">
        <v>46.15</v>
      </c>
      <c r="Q1633" s="10">
        <f t="shared" si="100"/>
        <v>91.78</v>
      </c>
      <c r="R1633" s="10">
        <f t="shared" si="101"/>
        <v>46.15</v>
      </c>
      <c r="S1633" s="10">
        <f t="shared" si="102"/>
        <v>45.63</v>
      </c>
      <c r="T1633" s="2">
        <f t="shared" si="103"/>
        <v>0.49716713881019831</v>
      </c>
      <c r="U1633" s="3">
        <f>YEAR(SalesDataTable[[#This Row],[Order Date]])</f>
        <v>2026</v>
      </c>
      <c r="V1633" s="2" t="str">
        <f>"Q"&amp;ROUNDUP(MONTH(SalesDataTable[[#This Row],[Order Date]])/3,0)</f>
        <v>Q3</v>
      </c>
      <c r="W1633" s="3">
        <f>MONTH(SalesDataTable[[#This Row],[Order Date]])</f>
        <v>8</v>
      </c>
      <c r="X1633" s="2" t="str">
        <f>TEXT(SalesDataTable[[#This Row],[Order Date]],"mmm")</f>
        <v>Aug</v>
      </c>
    </row>
    <row r="1634" spans="1:24" ht="15.6">
      <c r="A1634" s="6">
        <v>2749</v>
      </c>
      <c r="B1634" s="7">
        <v>46247</v>
      </c>
      <c r="C1634" s="8">
        <f>YEAR(SalesDataTable[[#This Row],[Order Date]])</f>
        <v>2026</v>
      </c>
      <c r="D1634" s="9" t="str">
        <f>"Q" &amp;ROUNDUP(MONTH(SalesDataTable[[#This Row],[Order Date]]),0)</f>
        <v>Q8</v>
      </c>
      <c r="E1634" s="9">
        <f>MONTH(SalesDataTable[[#This Row],[Order Date]])</f>
        <v>8</v>
      </c>
      <c r="F1634" s="8" t="str">
        <f>TEXT(SalesDataTable[[#This Row],[Order Date]],"mmm")</f>
        <v>Aug</v>
      </c>
      <c r="G1634" s="8" t="s">
        <v>6</v>
      </c>
      <c r="H1634" s="8" t="s">
        <v>49</v>
      </c>
      <c r="I1634" s="8" t="s">
        <v>2</v>
      </c>
      <c r="J1634" s="8" t="s">
        <v>16</v>
      </c>
      <c r="K1634" s="8" t="s">
        <v>9</v>
      </c>
      <c r="L1634" s="8" t="s">
        <v>10</v>
      </c>
      <c r="M1634" s="3">
        <v>2</v>
      </c>
      <c r="N1634" s="10">
        <v>93.13</v>
      </c>
      <c r="O1634" s="11">
        <v>0</v>
      </c>
      <c r="P1634" s="10">
        <v>45.68</v>
      </c>
      <c r="Q1634" s="10">
        <f t="shared" si="100"/>
        <v>186.26</v>
      </c>
      <c r="R1634" s="10">
        <f t="shared" si="101"/>
        <v>91.36</v>
      </c>
      <c r="S1634" s="10">
        <f t="shared" si="102"/>
        <v>94.899999999999991</v>
      </c>
      <c r="T1634" s="2">
        <f t="shared" si="103"/>
        <v>0.50950284548480618</v>
      </c>
      <c r="U1634" s="3">
        <f>YEAR(SalesDataTable[[#This Row],[Order Date]])</f>
        <v>2026</v>
      </c>
      <c r="V1634" s="2" t="str">
        <f>"Q"&amp;ROUNDUP(MONTH(SalesDataTable[[#This Row],[Order Date]])/3,0)</f>
        <v>Q3</v>
      </c>
      <c r="W1634" s="3">
        <f>MONTH(SalesDataTable[[#This Row],[Order Date]])</f>
        <v>8</v>
      </c>
      <c r="X1634" s="2" t="str">
        <f>TEXT(SalesDataTable[[#This Row],[Order Date]],"mmm")</f>
        <v>Aug</v>
      </c>
    </row>
    <row r="1635" spans="1:24" ht="15.6">
      <c r="A1635" s="6">
        <v>4252</v>
      </c>
      <c r="B1635" s="7">
        <v>46247</v>
      </c>
      <c r="C1635" s="8">
        <f>YEAR(SalesDataTable[[#This Row],[Order Date]])</f>
        <v>2026</v>
      </c>
      <c r="D1635" s="9" t="str">
        <f>"Q" &amp;ROUNDUP(MONTH(SalesDataTable[[#This Row],[Order Date]]),0)</f>
        <v>Q8</v>
      </c>
      <c r="E1635" s="9">
        <f>MONTH(SalesDataTable[[#This Row],[Order Date]])</f>
        <v>8</v>
      </c>
      <c r="F1635" s="8" t="str">
        <f>TEXT(SalesDataTable[[#This Row],[Order Date]],"mmm")</f>
        <v>Aug</v>
      </c>
      <c r="G1635" s="8" t="s">
        <v>6</v>
      </c>
      <c r="H1635" s="8" t="s">
        <v>43</v>
      </c>
      <c r="I1635" s="8" t="s">
        <v>2</v>
      </c>
      <c r="J1635" s="8" t="s">
        <v>3</v>
      </c>
      <c r="K1635" s="8" t="s">
        <v>14</v>
      </c>
      <c r="L1635" s="8" t="s">
        <v>15</v>
      </c>
      <c r="M1635" s="3">
        <v>1</v>
      </c>
      <c r="N1635" s="10">
        <v>36.67</v>
      </c>
      <c r="O1635" s="11">
        <v>0.1</v>
      </c>
      <c r="P1635" s="10">
        <v>13.18</v>
      </c>
      <c r="Q1635" s="10">
        <f t="shared" si="100"/>
        <v>33.003</v>
      </c>
      <c r="R1635" s="10">
        <f t="shared" si="101"/>
        <v>13.18</v>
      </c>
      <c r="S1635" s="10">
        <f t="shared" si="102"/>
        <v>19.823</v>
      </c>
      <c r="T1635" s="2">
        <f t="shared" si="103"/>
        <v>0.60064236584552921</v>
      </c>
      <c r="U1635" s="3">
        <f>YEAR(SalesDataTable[[#This Row],[Order Date]])</f>
        <v>2026</v>
      </c>
      <c r="V1635" s="2" t="str">
        <f>"Q"&amp;ROUNDUP(MONTH(SalesDataTable[[#This Row],[Order Date]])/3,0)</f>
        <v>Q3</v>
      </c>
      <c r="W1635" s="3">
        <f>MONTH(SalesDataTable[[#This Row],[Order Date]])</f>
        <v>8</v>
      </c>
      <c r="X1635" s="2" t="str">
        <f>TEXT(SalesDataTable[[#This Row],[Order Date]],"mmm")</f>
        <v>Aug</v>
      </c>
    </row>
    <row r="1636" spans="1:24" ht="15.6">
      <c r="A1636" s="6">
        <v>4665</v>
      </c>
      <c r="B1636" s="7">
        <v>46247</v>
      </c>
      <c r="C1636" s="8">
        <f>YEAR(SalesDataTable[[#This Row],[Order Date]])</f>
        <v>2026</v>
      </c>
      <c r="D1636" s="9" t="str">
        <f>"Q" &amp;ROUNDUP(MONTH(SalesDataTable[[#This Row],[Order Date]]),0)</f>
        <v>Q8</v>
      </c>
      <c r="E1636" s="9">
        <f>MONTH(SalesDataTable[[#This Row],[Order Date]])</f>
        <v>8</v>
      </c>
      <c r="F1636" s="8" t="str">
        <f>TEXT(SalesDataTable[[#This Row],[Order Date]],"mmm")</f>
        <v>Aug</v>
      </c>
      <c r="G1636" s="8" t="s">
        <v>20</v>
      </c>
      <c r="H1636" s="8" t="s">
        <v>33</v>
      </c>
      <c r="I1636" s="8" t="s">
        <v>8</v>
      </c>
      <c r="J1636" s="8" t="s">
        <v>3</v>
      </c>
      <c r="K1636" s="8" t="s">
        <v>34</v>
      </c>
      <c r="L1636" s="8" t="s">
        <v>45</v>
      </c>
      <c r="M1636" s="3">
        <v>4</v>
      </c>
      <c r="N1636" s="10">
        <v>51.25</v>
      </c>
      <c r="O1636" s="11">
        <v>0.1</v>
      </c>
      <c r="P1636" s="10">
        <v>21.77</v>
      </c>
      <c r="Q1636" s="10">
        <f t="shared" si="100"/>
        <v>184.5</v>
      </c>
      <c r="R1636" s="10">
        <f t="shared" si="101"/>
        <v>87.08</v>
      </c>
      <c r="S1636" s="10">
        <f t="shared" si="102"/>
        <v>97.42</v>
      </c>
      <c r="T1636" s="2">
        <f t="shared" si="103"/>
        <v>0.52802168021680218</v>
      </c>
      <c r="U1636" s="3">
        <f>YEAR(SalesDataTable[[#This Row],[Order Date]])</f>
        <v>2026</v>
      </c>
      <c r="V1636" s="2" t="str">
        <f>"Q"&amp;ROUNDUP(MONTH(SalesDataTable[[#This Row],[Order Date]])/3,0)</f>
        <v>Q3</v>
      </c>
      <c r="W1636" s="3">
        <f>MONTH(SalesDataTable[[#This Row],[Order Date]])</f>
        <v>8</v>
      </c>
      <c r="X1636" s="2" t="str">
        <f>TEXT(SalesDataTable[[#This Row],[Order Date]],"mmm")</f>
        <v>Aug</v>
      </c>
    </row>
    <row r="1637" spans="1:24" ht="15.6">
      <c r="A1637" s="6">
        <v>4767</v>
      </c>
      <c r="B1637" s="7">
        <v>46247</v>
      </c>
      <c r="C1637" s="8">
        <f>YEAR(SalesDataTable[[#This Row],[Order Date]])</f>
        <v>2026</v>
      </c>
      <c r="D1637" s="9" t="str">
        <f>"Q" &amp;ROUNDUP(MONTH(SalesDataTable[[#This Row],[Order Date]]),0)</f>
        <v>Q8</v>
      </c>
      <c r="E1637" s="9">
        <f>MONTH(SalesDataTable[[#This Row],[Order Date]])</f>
        <v>8</v>
      </c>
      <c r="F1637" s="8" t="str">
        <f>TEXT(SalesDataTable[[#This Row],[Order Date]],"mmm")</f>
        <v>Aug</v>
      </c>
      <c r="G1637" s="8" t="s">
        <v>20</v>
      </c>
      <c r="H1637" s="8" t="s">
        <v>33</v>
      </c>
      <c r="I1637" s="8" t="s">
        <v>28</v>
      </c>
      <c r="J1637" s="8" t="s">
        <v>16</v>
      </c>
      <c r="K1637" s="8" t="s">
        <v>34</v>
      </c>
      <c r="L1637" s="8" t="s">
        <v>35</v>
      </c>
      <c r="M1637" s="3">
        <v>1</v>
      </c>
      <c r="N1637" s="10">
        <v>39.61</v>
      </c>
      <c r="O1637" s="11">
        <v>0.1</v>
      </c>
      <c r="P1637" s="10">
        <v>14.85</v>
      </c>
      <c r="Q1637" s="10">
        <f t="shared" si="100"/>
        <v>35.649000000000001</v>
      </c>
      <c r="R1637" s="10">
        <f t="shared" si="101"/>
        <v>14.85</v>
      </c>
      <c r="S1637" s="10">
        <f t="shared" si="102"/>
        <v>20.798999999999999</v>
      </c>
      <c r="T1637" s="2">
        <f t="shared" si="103"/>
        <v>0.58343852562484222</v>
      </c>
      <c r="U1637" s="3">
        <f>YEAR(SalesDataTable[[#This Row],[Order Date]])</f>
        <v>2026</v>
      </c>
      <c r="V1637" s="2" t="str">
        <f>"Q"&amp;ROUNDUP(MONTH(SalesDataTable[[#This Row],[Order Date]])/3,0)</f>
        <v>Q3</v>
      </c>
      <c r="W1637" s="3">
        <f>MONTH(SalesDataTable[[#This Row],[Order Date]])</f>
        <v>8</v>
      </c>
      <c r="X1637" s="2" t="str">
        <f>TEXT(SalesDataTable[[#This Row],[Order Date]],"mmm")</f>
        <v>Aug</v>
      </c>
    </row>
    <row r="1638" spans="1:24" ht="15.6">
      <c r="A1638" s="6">
        <v>4832</v>
      </c>
      <c r="B1638" s="7">
        <v>46247</v>
      </c>
      <c r="C1638" s="8">
        <f>YEAR(SalesDataTable[[#This Row],[Order Date]])</f>
        <v>2026</v>
      </c>
      <c r="D1638" s="9" t="str">
        <f>"Q" &amp;ROUNDUP(MONTH(SalesDataTable[[#This Row],[Order Date]]),0)</f>
        <v>Q8</v>
      </c>
      <c r="E1638" s="9">
        <f>MONTH(SalesDataTable[[#This Row],[Order Date]])</f>
        <v>8</v>
      </c>
      <c r="F1638" s="8" t="str">
        <f>TEXT(SalesDataTable[[#This Row],[Order Date]],"mmm")</f>
        <v>Aug</v>
      </c>
      <c r="G1638" s="8" t="s">
        <v>0</v>
      </c>
      <c r="H1638" s="8" t="s">
        <v>50</v>
      </c>
      <c r="I1638" s="8" t="s">
        <v>28</v>
      </c>
      <c r="J1638" s="8" t="s">
        <v>3</v>
      </c>
      <c r="K1638" s="8" t="s">
        <v>4</v>
      </c>
      <c r="L1638" s="8" t="s">
        <v>5</v>
      </c>
      <c r="M1638" s="3">
        <v>2</v>
      </c>
      <c r="N1638" s="10">
        <v>81.59</v>
      </c>
      <c r="O1638" s="11">
        <v>0.15</v>
      </c>
      <c r="P1638" s="10">
        <v>43.9</v>
      </c>
      <c r="Q1638" s="10">
        <f t="shared" si="100"/>
        <v>138.703</v>
      </c>
      <c r="R1638" s="10">
        <f t="shared" si="101"/>
        <v>87.8</v>
      </c>
      <c r="S1638" s="10">
        <f t="shared" si="102"/>
        <v>50.903000000000006</v>
      </c>
      <c r="T1638" s="2">
        <f t="shared" si="103"/>
        <v>0.3669927831409559</v>
      </c>
      <c r="U1638" s="3">
        <f>YEAR(SalesDataTable[[#This Row],[Order Date]])</f>
        <v>2026</v>
      </c>
      <c r="V1638" s="2" t="str">
        <f>"Q"&amp;ROUNDUP(MONTH(SalesDataTable[[#This Row],[Order Date]])/3,0)</f>
        <v>Q3</v>
      </c>
      <c r="W1638" s="3">
        <f>MONTH(SalesDataTable[[#This Row],[Order Date]])</f>
        <v>8</v>
      </c>
      <c r="X1638" s="2" t="str">
        <f>TEXT(SalesDataTable[[#This Row],[Order Date]],"mmm")</f>
        <v>Aug</v>
      </c>
    </row>
    <row r="1639" spans="1:24" ht="15.6">
      <c r="A1639" s="6">
        <v>747</v>
      </c>
      <c r="B1639" s="7">
        <v>46248</v>
      </c>
      <c r="C1639" s="8">
        <f>YEAR(SalesDataTable[[#This Row],[Order Date]])</f>
        <v>2026</v>
      </c>
      <c r="D1639" s="9" t="str">
        <f>"Q" &amp;ROUNDUP(MONTH(SalesDataTable[[#This Row],[Order Date]]),0)</f>
        <v>Q8</v>
      </c>
      <c r="E1639" s="9">
        <f>MONTH(SalesDataTable[[#This Row],[Order Date]])</f>
        <v>8</v>
      </c>
      <c r="F1639" s="8" t="str">
        <f>TEXT(SalesDataTable[[#This Row],[Order Date]],"mmm")</f>
        <v>Aug</v>
      </c>
      <c r="G1639" s="8" t="s">
        <v>6</v>
      </c>
      <c r="H1639" s="8" t="s">
        <v>7</v>
      </c>
      <c r="I1639" s="8" t="s">
        <v>19</v>
      </c>
      <c r="J1639" s="8" t="s">
        <v>13</v>
      </c>
      <c r="K1639" s="8" t="s">
        <v>34</v>
      </c>
      <c r="L1639" s="8" t="s">
        <v>38</v>
      </c>
      <c r="M1639" s="3">
        <v>3</v>
      </c>
      <c r="N1639" s="10">
        <v>122.96</v>
      </c>
      <c r="O1639" s="11">
        <v>0.1</v>
      </c>
      <c r="P1639" s="10">
        <v>67.62</v>
      </c>
      <c r="Q1639" s="10">
        <f t="shared" si="100"/>
        <v>331.99200000000002</v>
      </c>
      <c r="R1639" s="10">
        <f t="shared" si="101"/>
        <v>202.86</v>
      </c>
      <c r="S1639" s="10">
        <f t="shared" si="102"/>
        <v>129.13200000000001</v>
      </c>
      <c r="T1639" s="2">
        <f t="shared" si="103"/>
        <v>0.38896117978746475</v>
      </c>
      <c r="U1639" s="3">
        <f>YEAR(SalesDataTable[[#This Row],[Order Date]])</f>
        <v>2026</v>
      </c>
      <c r="V1639" s="2" t="str">
        <f>"Q"&amp;ROUNDUP(MONTH(SalesDataTable[[#This Row],[Order Date]])/3,0)</f>
        <v>Q3</v>
      </c>
      <c r="W1639" s="3">
        <f>MONTH(SalesDataTable[[#This Row],[Order Date]])</f>
        <v>8</v>
      </c>
      <c r="X1639" s="2" t="str">
        <f>TEXT(SalesDataTable[[#This Row],[Order Date]],"mmm")</f>
        <v>Aug</v>
      </c>
    </row>
    <row r="1640" spans="1:24" ht="15.6">
      <c r="A1640" s="6">
        <v>2281</v>
      </c>
      <c r="B1640" s="7">
        <v>46248</v>
      </c>
      <c r="C1640" s="8">
        <f>YEAR(SalesDataTable[[#This Row],[Order Date]])</f>
        <v>2026</v>
      </c>
      <c r="D1640" s="9" t="str">
        <f>"Q" &amp;ROUNDUP(MONTH(SalesDataTable[[#This Row],[Order Date]]),0)</f>
        <v>Q8</v>
      </c>
      <c r="E1640" s="9">
        <f>MONTH(SalesDataTable[[#This Row],[Order Date]])</f>
        <v>8</v>
      </c>
      <c r="F1640" s="8" t="str">
        <f>TEXT(SalesDataTable[[#This Row],[Order Date]],"mmm")</f>
        <v>Aug</v>
      </c>
      <c r="G1640" s="8" t="s">
        <v>6</v>
      </c>
      <c r="H1640" s="8" t="s">
        <v>41</v>
      </c>
      <c r="I1640" s="8" t="s">
        <v>19</v>
      </c>
      <c r="J1640" s="8" t="s">
        <v>3</v>
      </c>
      <c r="K1640" s="8" t="s">
        <v>9</v>
      </c>
      <c r="L1640" s="8" t="s">
        <v>46</v>
      </c>
      <c r="M1640" s="3">
        <v>1</v>
      </c>
      <c r="N1640" s="10">
        <v>70.91</v>
      </c>
      <c r="O1640" s="11">
        <v>0</v>
      </c>
      <c r="P1640" s="10">
        <v>33.11</v>
      </c>
      <c r="Q1640" s="10">
        <f t="shared" si="100"/>
        <v>70.91</v>
      </c>
      <c r="R1640" s="10">
        <f t="shared" si="101"/>
        <v>33.11</v>
      </c>
      <c r="S1640" s="10">
        <f t="shared" si="102"/>
        <v>37.799999999999997</v>
      </c>
      <c r="T1640" s="2">
        <f t="shared" si="103"/>
        <v>0.53307008884501483</v>
      </c>
      <c r="U1640" s="3">
        <f>YEAR(SalesDataTable[[#This Row],[Order Date]])</f>
        <v>2026</v>
      </c>
      <c r="V1640" s="2" t="str">
        <f>"Q"&amp;ROUNDUP(MONTH(SalesDataTable[[#This Row],[Order Date]])/3,0)</f>
        <v>Q3</v>
      </c>
      <c r="W1640" s="3">
        <f>MONTH(SalesDataTable[[#This Row],[Order Date]])</f>
        <v>8</v>
      </c>
      <c r="X1640" s="2" t="str">
        <f>TEXT(SalesDataTable[[#This Row],[Order Date]],"mmm")</f>
        <v>Aug</v>
      </c>
    </row>
    <row r="1641" spans="1:24" ht="15.6">
      <c r="A1641" s="6">
        <v>2414</v>
      </c>
      <c r="B1641" s="7">
        <v>46248</v>
      </c>
      <c r="C1641" s="8">
        <f>YEAR(SalesDataTable[[#This Row],[Order Date]])</f>
        <v>2026</v>
      </c>
      <c r="D1641" s="9" t="str">
        <f>"Q" &amp;ROUNDUP(MONTH(SalesDataTable[[#This Row],[Order Date]]),0)</f>
        <v>Q8</v>
      </c>
      <c r="E1641" s="9">
        <f>MONTH(SalesDataTable[[#This Row],[Order Date]])</f>
        <v>8</v>
      </c>
      <c r="F1641" s="8" t="str">
        <f>TEXT(SalesDataTable[[#This Row],[Order Date]],"mmm")</f>
        <v>Aug</v>
      </c>
      <c r="G1641" s="8" t="s">
        <v>6</v>
      </c>
      <c r="H1641" s="8" t="s">
        <v>27</v>
      </c>
      <c r="I1641" s="8" t="s">
        <v>8</v>
      </c>
      <c r="J1641" s="8" t="s">
        <v>16</v>
      </c>
      <c r="K1641" s="8" t="s">
        <v>4</v>
      </c>
      <c r="L1641" s="8" t="s">
        <v>22</v>
      </c>
      <c r="M1641" s="3">
        <v>6</v>
      </c>
      <c r="N1641" s="10">
        <v>50.94</v>
      </c>
      <c r="O1641" s="11">
        <v>0.1</v>
      </c>
      <c r="P1641" s="10">
        <v>22.76</v>
      </c>
      <c r="Q1641" s="10">
        <f t="shared" si="100"/>
        <v>275.07600000000002</v>
      </c>
      <c r="R1641" s="10">
        <f t="shared" si="101"/>
        <v>136.56</v>
      </c>
      <c r="S1641" s="10">
        <f t="shared" si="102"/>
        <v>138.51600000000002</v>
      </c>
      <c r="T1641" s="2">
        <f t="shared" si="103"/>
        <v>0.50355538105832576</v>
      </c>
      <c r="U1641" s="3">
        <f>YEAR(SalesDataTable[[#This Row],[Order Date]])</f>
        <v>2026</v>
      </c>
      <c r="V1641" s="2" t="str">
        <f>"Q"&amp;ROUNDUP(MONTH(SalesDataTable[[#This Row],[Order Date]])/3,0)</f>
        <v>Q3</v>
      </c>
      <c r="W1641" s="3">
        <f>MONTH(SalesDataTable[[#This Row],[Order Date]])</f>
        <v>8</v>
      </c>
      <c r="X1641" s="2" t="str">
        <f>TEXT(SalesDataTable[[#This Row],[Order Date]],"mmm")</f>
        <v>Aug</v>
      </c>
    </row>
    <row r="1642" spans="1:24" ht="15.6">
      <c r="A1642" s="6">
        <v>3162</v>
      </c>
      <c r="B1642" s="7">
        <v>46248</v>
      </c>
      <c r="C1642" s="8">
        <f>YEAR(SalesDataTable[[#This Row],[Order Date]])</f>
        <v>2026</v>
      </c>
      <c r="D1642" s="9" t="str">
        <f>"Q" &amp;ROUNDUP(MONTH(SalesDataTable[[#This Row],[Order Date]]),0)</f>
        <v>Q8</v>
      </c>
      <c r="E1642" s="9">
        <f>MONTH(SalesDataTable[[#This Row],[Order Date]])</f>
        <v>8</v>
      </c>
      <c r="F1642" s="8" t="str">
        <f>TEXT(SalesDataTable[[#This Row],[Order Date]],"mmm")</f>
        <v>Aug</v>
      </c>
      <c r="G1642" s="8" t="s">
        <v>6</v>
      </c>
      <c r="H1642" s="8" t="s">
        <v>7</v>
      </c>
      <c r="I1642" s="8" t="s">
        <v>2</v>
      </c>
      <c r="J1642" s="8" t="s">
        <v>13</v>
      </c>
      <c r="K1642" s="8" t="s">
        <v>9</v>
      </c>
      <c r="L1642" s="8" t="s">
        <v>17</v>
      </c>
      <c r="M1642" s="3">
        <v>1</v>
      </c>
      <c r="N1642" s="10">
        <v>144.96</v>
      </c>
      <c r="O1642" s="11">
        <v>0.05</v>
      </c>
      <c r="P1642" s="10">
        <v>77.959999999999994</v>
      </c>
      <c r="Q1642" s="10">
        <f t="shared" si="100"/>
        <v>137.71199999999999</v>
      </c>
      <c r="R1642" s="10">
        <f t="shared" si="101"/>
        <v>77.959999999999994</v>
      </c>
      <c r="S1642" s="10">
        <f t="shared" si="102"/>
        <v>59.751999999999995</v>
      </c>
      <c r="T1642" s="2">
        <f t="shared" si="103"/>
        <v>0.43389101893807364</v>
      </c>
      <c r="U1642" s="3">
        <f>YEAR(SalesDataTable[[#This Row],[Order Date]])</f>
        <v>2026</v>
      </c>
      <c r="V1642" s="2" t="str">
        <f>"Q"&amp;ROUNDUP(MONTH(SalesDataTable[[#This Row],[Order Date]])/3,0)</f>
        <v>Q3</v>
      </c>
      <c r="W1642" s="3">
        <f>MONTH(SalesDataTable[[#This Row],[Order Date]])</f>
        <v>8</v>
      </c>
      <c r="X1642" s="2" t="str">
        <f>TEXT(SalesDataTable[[#This Row],[Order Date]],"mmm")</f>
        <v>Aug</v>
      </c>
    </row>
    <row r="1643" spans="1:24" ht="15.6">
      <c r="A1643" s="6">
        <v>3200</v>
      </c>
      <c r="B1643" s="7">
        <v>46248</v>
      </c>
      <c r="C1643" s="8">
        <f>YEAR(SalesDataTable[[#This Row],[Order Date]])</f>
        <v>2026</v>
      </c>
      <c r="D1643" s="9" t="str">
        <f>"Q" &amp;ROUNDUP(MONTH(SalesDataTable[[#This Row],[Order Date]]),0)</f>
        <v>Q8</v>
      </c>
      <c r="E1643" s="9">
        <f>MONTH(SalesDataTable[[#This Row],[Order Date]])</f>
        <v>8</v>
      </c>
      <c r="F1643" s="8" t="str">
        <f>TEXT(SalesDataTable[[#This Row],[Order Date]],"mmm")</f>
        <v>Aug</v>
      </c>
      <c r="G1643" s="8" t="s">
        <v>20</v>
      </c>
      <c r="H1643" s="8" t="s">
        <v>33</v>
      </c>
      <c r="I1643" s="8" t="s">
        <v>19</v>
      </c>
      <c r="J1643" s="8" t="s">
        <v>13</v>
      </c>
      <c r="K1643" s="8" t="s">
        <v>9</v>
      </c>
      <c r="L1643" s="8" t="s">
        <v>37</v>
      </c>
      <c r="M1643" s="3">
        <v>1</v>
      </c>
      <c r="N1643" s="10">
        <v>152.97</v>
      </c>
      <c r="O1643" s="11">
        <v>0</v>
      </c>
      <c r="P1643" s="10">
        <v>79.66</v>
      </c>
      <c r="Q1643" s="10">
        <f t="shared" si="100"/>
        <v>152.97</v>
      </c>
      <c r="R1643" s="10">
        <f t="shared" si="101"/>
        <v>79.66</v>
      </c>
      <c r="S1643" s="10">
        <f t="shared" si="102"/>
        <v>73.31</v>
      </c>
      <c r="T1643" s="2">
        <f t="shared" si="103"/>
        <v>0.47924429626724196</v>
      </c>
      <c r="U1643" s="3">
        <f>YEAR(SalesDataTable[[#This Row],[Order Date]])</f>
        <v>2026</v>
      </c>
      <c r="V1643" s="2" t="str">
        <f>"Q"&amp;ROUNDUP(MONTH(SalesDataTable[[#This Row],[Order Date]])/3,0)</f>
        <v>Q3</v>
      </c>
      <c r="W1643" s="3">
        <f>MONTH(SalesDataTable[[#This Row],[Order Date]])</f>
        <v>8</v>
      </c>
      <c r="X1643" s="2" t="str">
        <f>TEXT(SalesDataTable[[#This Row],[Order Date]],"mmm")</f>
        <v>Aug</v>
      </c>
    </row>
    <row r="1644" spans="1:24" ht="15.6">
      <c r="A1644" s="6">
        <v>3521</v>
      </c>
      <c r="B1644" s="7">
        <v>46248</v>
      </c>
      <c r="C1644" s="8">
        <f>YEAR(SalesDataTable[[#This Row],[Order Date]])</f>
        <v>2026</v>
      </c>
      <c r="D1644" s="9" t="str">
        <f>"Q" &amp;ROUNDUP(MONTH(SalesDataTable[[#This Row],[Order Date]]),0)</f>
        <v>Q8</v>
      </c>
      <c r="E1644" s="9">
        <f>MONTH(SalesDataTable[[#This Row],[Order Date]])</f>
        <v>8</v>
      </c>
      <c r="F1644" s="8" t="str">
        <f>TEXT(SalesDataTable[[#This Row],[Order Date]],"mmm")</f>
        <v>Aug</v>
      </c>
      <c r="G1644" s="8" t="s">
        <v>11</v>
      </c>
      <c r="H1644" s="8" t="s">
        <v>52</v>
      </c>
      <c r="I1644" s="8" t="s">
        <v>2</v>
      </c>
      <c r="J1644" s="8" t="s">
        <v>16</v>
      </c>
      <c r="K1644" s="8" t="s">
        <v>14</v>
      </c>
      <c r="L1644" s="8" t="s">
        <v>32</v>
      </c>
      <c r="M1644" s="3">
        <v>2</v>
      </c>
      <c r="N1644" s="10">
        <v>45.79</v>
      </c>
      <c r="O1644" s="11">
        <v>0</v>
      </c>
      <c r="P1644" s="10">
        <v>18.23</v>
      </c>
      <c r="Q1644" s="10">
        <f t="shared" si="100"/>
        <v>91.58</v>
      </c>
      <c r="R1644" s="10">
        <f t="shared" si="101"/>
        <v>36.46</v>
      </c>
      <c r="S1644" s="10">
        <f t="shared" si="102"/>
        <v>55.12</v>
      </c>
      <c r="T1644" s="2">
        <f t="shared" si="103"/>
        <v>0.60187813933173184</v>
      </c>
      <c r="U1644" s="3">
        <f>YEAR(SalesDataTable[[#This Row],[Order Date]])</f>
        <v>2026</v>
      </c>
      <c r="V1644" s="2" t="str">
        <f>"Q"&amp;ROUNDUP(MONTH(SalesDataTable[[#This Row],[Order Date]])/3,0)</f>
        <v>Q3</v>
      </c>
      <c r="W1644" s="3">
        <f>MONTH(SalesDataTable[[#This Row],[Order Date]])</f>
        <v>8</v>
      </c>
      <c r="X1644" s="2" t="str">
        <f>TEXT(SalesDataTable[[#This Row],[Order Date]],"mmm")</f>
        <v>Aug</v>
      </c>
    </row>
    <row r="1645" spans="1:24" ht="15.6">
      <c r="A1645" s="6">
        <v>4447</v>
      </c>
      <c r="B1645" s="7">
        <v>46248</v>
      </c>
      <c r="C1645" s="8">
        <f>YEAR(SalesDataTable[[#This Row],[Order Date]])</f>
        <v>2026</v>
      </c>
      <c r="D1645" s="9" t="str">
        <f>"Q" &amp;ROUNDUP(MONTH(SalesDataTable[[#This Row],[Order Date]]),0)</f>
        <v>Q8</v>
      </c>
      <c r="E1645" s="9">
        <f>MONTH(SalesDataTable[[#This Row],[Order Date]])</f>
        <v>8</v>
      </c>
      <c r="F1645" s="8" t="str">
        <f>TEXT(SalesDataTable[[#This Row],[Order Date]],"mmm")</f>
        <v>Aug</v>
      </c>
      <c r="G1645" s="8" t="s">
        <v>6</v>
      </c>
      <c r="H1645" s="8" t="s">
        <v>27</v>
      </c>
      <c r="I1645" s="8" t="s">
        <v>2</v>
      </c>
      <c r="J1645" s="8" t="s">
        <v>13</v>
      </c>
      <c r="K1645" s="8" t="s">
        <v>14</v>
      </c>
      <c r="L1645" s="8" t="s">
        <v>48</v>
      </c>
      <c r="M1645" s="3">
        <v>1</v>
      </c>
      <c r="N1645" s="10">
        <v>161.31</v>
      </c>
      <c r="O1645" s="11">
        <v>0</v>
      </c>
      <c r="P1645" s="10">
        <v>87.81</v>
      </c>
      <c r="Q1645" s="10">
        <f t="shared" si="100"/>
        <v>161.31</v>
      </c>
      <c r="R1645" s="10">
        <f t="shared" si="101"/>
        <v>87.81</v>
      </c>
      <c r="S1645" s="10">
        <f t="shared" si="102"/>
        <v>73.5</v>
      </c>
      <c r="T1645" s="2">
        <f t="shared" si="103"/>
        <v>0.45564441138181139</v>
      </c>
      <c r="U1645" s="3">
        <f>YEAR(SalesDataTable[[#This Row],[Order Date]])</f>
        <v>2026</v>
      </c>
      <c r="V1645" s="2" t="str">
        <f>"Q"&amp;ROUNDUP(MONTH(SalesDataTable[[#This Row],[Order Date]])/3,0)</f>
        <v>Q3</v>
      </c>
      <c r="W1645" s="3">
        <f>MONTH(SalesDataTable[[#This Row],[Order Date]])</f>
        <v>8</v>
      </c>
      <c r="X1645" s="2" t="str">
        <f>TEXT(SalesDataTable[[#This Row],[Order Date]],"mmm")</f>
        <v>Aug</v>
      </c>
    </row>
    <row r="1646" spans="1:24" ht="15.6">
      <c r="A1646" s="6">
        <v>421</v>
      </c>
      <c r="B1646" s="7">
        <v>46249</v>
      </c>
      <c r="C1646" s="8">
        <f>YEAR(SalesDataTable[[#This Row],[Order Date]])</f>
        <v>2026</v>
      </c>
      <c r="D1646" s="9" t="str">
        <f>"Q" &amp;ROUNDUP(MONTH(SalesDataTable[[#This Row],[Order Date]]),0)</f>
        <v>Q8</v>
      </c>
      <c r="E1646" s="9">
        <f>MONTH(SalesDataTable[[#This Row],[Order Date]])</f>
        <v>8</v>
      </c>
      <c r="F1646" s="8" t="str">
        <f>TEXT(SalesDataTable[[#This Row],[Order Date]],"mmm")</f>
        <v>Aug</v>
      </c>
      <c r="G1646" s="8" t="s">
        <v>20</v>
      </c>
      <c r="H1646" s="8" t="s">
        <v>31</v>
      </c>
      <c r="I1646" s="8" t="s">
        <v>2</v>
      </c>
      <c r="J1646" s="8" t="s">
        <v>13</v>
      </c>
      <c r="K1646" s="8" t="s">
        <v>34</v>
      </c>
      <c r="L1646" s="8" t="s">
        <v>42</v>
      </c>
      <c r="M1646" s="3">
        <v>2</v>
      </c>
      <c r="N1646" s="10">
        <v>35.97</v>
      </c>
      <c r="O1646" s="11">
        <v>0.05</v>
      </c>
      <c r="P1646" s="10">
        <v>14.28</v>
      </c>
      <c r="Q1646" s="10">
        <f t="shared" si="100"/>
        <v>68.342999999999989</v>
      </c>
      <c r="R1646" s="10">
        <f t="shared" si="101"/>
        <v>28.56</v>
      </c>
      <c r="S1646" s="10">
        <f t="shared" si="102"/>
        <v>39.782999999999987</v>
      </c>
      <c r="T1646" s="2">
        <f t="shared" si="103"/>
        <v>0.58210789693165343</v>
      </c>
      <c r="U1646" s="3">
        <f>YEAR(SalesDataTable[[#This Row],[Order Date]])</f>
        <v>2026</v>
      </c>
      <c r="V1646" s="2" t="str">
        <f>"Q"&amp;ROUNDUP(MONTH(SalesDataTable[[#This Row],[Order Date]])/3,0)</f>
        <v>Q3</v>
      </c>
      <c r="W1646" s="3">
        <f>MONTH(SalesDataTable[[#This Row],[Order Date]])</f>
        <v>8</v>
      </c>
      <c r="X1646" s="2" t="str">
        <f>TEXT(SalesDataTable[[#This Row],[Order Date]],"mmm")</f>
        <v>Aug</v>
      </c>
    </row>
    <row r="1647" spans="1:24" ht="15.6">
      <c r="A1647" s="6">
        <v>962</v>
      </c>
      <c r="B1647" s="7">
        <v>46249</v>
      </c>
      <c r="C1647" s="8">
        <f>YEAR(SalesDataTable[[#This Row],[Order Date]])</f>
        <v>2026</v>
      </c>
      <c r="D1647" s="9" t="str">
        <f>"Q" &amp;ROUNDUP(MONTH(SalesDataTable[[#This Row],[Order Date]]),0)</f>
        <v>Q8</v>
      </c>
      <c r="E1647" s="9">
        <f>MONTH(SalesDataTable[[#This Row],[Order Date]])</f>
        <v>8</v>
      </c>
      <c r="F1647" s="8" t="str">
        <f>TEXT(SalesDataTable[[#This Row],[Order Date]],"mmm")</f>
        <v>Aug</v>
      </c>
      <c r="G1647" s="8" t="s">
        <v>0</v>
      </c>
      <c r="H1647" s="8" t="s">
        <v>1</v>
      </c>
      <c r="I1647" s="8" t="s">
        <v>19</v>
      </c>
      <c r="J1647" s="8" t="s">
        <v>13</v>
      </c>
      <c r="K1647" s="8" t="s">
        <v>34</v>
      </c>
      <c r="L1647" s="8" t="s">
        <v>35</v>
      </c>
      <c r="M1647" s="3">
        <v>2</v>
      </c>
      <c r="N1647" s="10">
        <v>39.729999999999997</v>
      </c>
      <c r="O1647" s="11">
        <v>0</v>
      </c>
      <c r="P1647" s="10">
        <v>14.95</v>
      </c>
      <c r="Q1647" s="10">
        <f t="shared" si="100"/>
        <v>79.459999999999994</v>
      </c>
      <c r="R1647" s="10">
        <f t="shared" si="101"/>
        <v>29.9</v>
      </c>
      <c r="S1647" s="10">
        <f t="shared" si="102"/>
        <v>49.559999999999995</v>
      </c>
      <c r="T1647" s="2">
        <f t="shared" si="103"/>
        <v>0.62371004278882458</v>
      </c>
      <c r="U1647" s="3">
        <f>YEAR(SalesDataTable[[#This Row],[Order Date]])</f>
        <v>2026</v>
      </c>
      <c r="V1647" s="2" t="str">
        <f>"Q"&amp;ROUNDUP(MONTH(SalesDataTable[[#This Row],[Order Date]])/3,0)</f>
        <v>Q3</v>
      </c>
      <c r="W1647" s="3">
        <f>MONTH(SalesDataTable[[#This Row],[Order Date]])</f>
        <v>8</v>
      </c>
      <c r="X1647" s="2" t="str">
        <f>TEXT(SalesDataTable[[#This Row],[Order Date]],"mmm")</f>
        <v>Aug</v>
      </c>
    </row>
    <row r="1648" spans="1:24" ht="15.6">
      <c r="A1648" s="6">
        <v>1386</v>
      </c>
      <c r="B1648" s="7">
        <v>46249</v>
      </c>
      <c r="C1648" s="8">
        <f>YEAR(SalesDataTable[[#This Row],[Order Date]])</f>
        <v>2026</v>
      </c>
      <c r="D1648" s="9" t="str">
        <f>"Q" &amp;ROUNDUP(MONTH(SalesDataTable[[#This Row],[Order Date]]),0)</f>
        <v>Q8</v>
      </c>
      <c r="E1648" s="9">
        <f>MONTH(SalesDataTable[[#This Row],[Order Date]])</f>
        <v>8</v>
      </c>
      <c r="F1648" s="8" t="str">
        <f>TEXT(SalesDataTable[[#This Row],[Order Date]],"mmm")</f>
        <v>Aug</v>
      </c>
      <c r="G1648" s="8" t="s">
        <v>6</v>
      </c>
      <c r="H1648" s="8" t="s">
        <v>43</v>
      </c>
      <c r="I1648" s="8" t="s">
        <v>2</v>
      </c>
      <c r="J1648" s="8" t="s">
        <v>16</v>
      </c>
      <c r="K1648" s="8" t="s">
        <v>14</v>
      </c>
      <c r="L1648" s="8" t="s">
        <v>15</v>
      </c>
      <c r="M1648" s="3">
        <v>2</v>
      </c>
      <c r="N1648" s="10">
        <v>36.049999999999997</v>
      </c>
      <c r="O1648" s="11">
        <v>0</v>
      </c>
      <c r="P1648" s="10">
        <v>13.8</v>
      </c>
      <c r="Q1648" s="10">
        <f t="shared" si="100"/>
        <v>72.099999999999994</v>
      </c>
      <c r="R1648" s="10">
        <f t="shared" si="101"/>
        <v>27.6</v>
      </c>
      <c r="S1648" s="10">
        <f t="shared" si="102"/>
        <v>44.499999999999993</v>
      </c>
      <c r="T1648" s="2">
        <f t="shared" si="103"/>
        <v>0.61719833564493753</v>
      </c>
      <c r="U1648" s="3">
        <f>YEAR(SalesDataTable[[#This Row],[Order Date]])</f>
        <v>2026</v>
      </c>
      <c r="V1648" s="2" t="str">
        <f>"Q"&amp;ROUNDUP(MONTH(SalesDataTable[[#This Row],[Order Date]])/3,0)</f>
        <v>Q3</v>
      </c>
      <c r="W1648" s="3">
        <f>MONTH(SalesDataTable[[#This Row],[Order Date]])</f>
        <v>8</v>
      </c>
      <c r="X1648" s="2" t="str">
        <f>TEXT(SalesDataTable[[#This Row],[Order Date]],"mmm")</f>
        <v>Aug</v>
      </c>
    </row>
    <row r="1649" spans="1:24" ht="15.6">
      <c r="A1649" s="6">
        <v>3083</v>
      </c>
      <c r="B1649" s="7">
        <v>46249</v>
      </c>
      <c r="C1649" s="8">
        <f>YEAR(SalesDataTable[[#This Row],[Order Date]])</f>
        <v>2026</v>
      </c>
      <c r="D1649" s="9" t="str">
        <f>"Q" &amp;ROUNDUP(MONTH(SalesDataTable[[#This Row],[Order Date]]),0)</f>
        <v>Q8</v>
      </c>
      <c r="E1649" s="9">
        <f>MONTH(SalesDataTable[[#This Row],[Order Date]])</f>
        <v>8</v>
      </c>
      <c r="F1649" s="8" t="str">
        <f>TEXT(SalesDataTable[[#This Row],[Order Date]],"mmm")</f>
        <v>Aug</v>
      </c>
      <c r="G1649" s="8" t="s">
        <v>20</v>
      </c>
      <c r="H1649" s="8" t="s">
        <v>31</v>
      </c>
      <c r="I1649" s="8" t="s">
        <v>2</v>
      </c>
      <c r="J1649" s="8" t="s">
        <v>13</v>
      </c>
      <c r="K1649" s="8" t="s">
        <v>23</v>
      </c>
      <c r="L1649" s="8" t="s">
        <v>29</v>
      </c>
      <c r="M1649" s="3">
        <v>1</v>
      </c>
      <c r="N1649" s="10">
        <v>194.36</v>
      </c>
      <c r="O1649" s="11">
        <v>0</v>
      </c>
      <c r="P1649" s="10">
        <v>106.01</v>
      </c>
      <c r="Q1649" s="10">
        <f t="shared" si="100"/>
        <v>194.36</v>
      </c>
      <c r="R1649" s="10">
        <f t="shared" si="101"/>
        <v>106.01</v>
      </c>
      <c r="S1649" s="10">
        <f t="shared" si="102"/>
        <v>88.350000000000009</v>
      </c>
      <c r="T1649" s="2">
        <f t="shared" si="103"/>
        <v>0.45456884132537562</v>
      </c>
      <c r="U1649" s="3">
        <f>YEAR(SalesDataTable[[#This Row],[Order Date]])</f>
        <v>2026</v>
      </c>
      <c r="V1649" s="2" t="str">
        <f>"Q"&amp;ROUNDUP(MONTH(SalesDataTable[[#This Row],[Order Date]])/3,0)</f>
        <v>Q3</v>
      </c>
      <c r="W1649" s="3">
        <f>MONTH(SalesDataTable[[#This Row],[Order Date]])</f>
        <v>8</v>
      </c>
      <c r="X1649" s="2" t="str">
        <f>TEXT(SalesDataTable[[#This Row],[Order Date]],"mmm")</f>
        <v>Aug</v>
      </c>
    </row>
    <row r="1650" spans="1:24" ht="15.6">
      <c r="A1650" s="6">
        <v>3174</v>
      </c>
      <c r="B1650" s="7">
        <v>46249</v>
      </c>
      <c r="C1650" s="8">
        <f>YEAR(SalesDataTable[[#This Row],[Order Date]])</f>
        <v>2026</v>
      </c>
      <c r="D1650" s="9" t="str">
        <f>"Q" &amp;ROUNDUP(MONTH(SalesDataTable[[#This Row],[Order Date]]),0)</f>
        <v>Q8</v>
      </c>
      <c r="E1650" s="9">
        <f>MONTH(SalesDataTable[[#This Row],[Order Date]])</f>
        <v>8</v>
      </c>
      <c r="F1650" s="8" t="str">
        <f>TEXT(SalesDataTable[[#This Row],[Order Date]],"mmm")</f>
        <v>Aug</v>
      </c>
      <c r="G1650" s="8" t="s">
        <v>20</v>
      </c>
      <c r="H1650" s="8" t="s">
        <v>21</v>
      </c>
      <c r="I1650" s="8" t="s">
        <v>19</v>
      </c>
      <c r="J1650" s="8" t="s">
        <v>3</v>
      </c>
      <c r="K1650" s="8" t="s">
        <v>23</v>
      </c>
      <c r="L1650" s="8" t="s">
        <v>29</v>
      </c>
      <c r="M1650" s="3">
        <v>1</v>
      </c>
      <c r="N1650" s="10">
        <v>192.67</v>
      </c>
      <c r="O1650" s="11">
        <v>0.05</v>
      </c>
      <c r="P1650" s="10">
        <v>103.37</v>
      </c>
      <c r="Q1650" s="10">
        <f t="shared" si="100"/>
        <v>183.03649999999999</v>
      </c>
      <c r="R1650" s="10">
        <f t="shared" si="101"/>
        <v>103.37</v>
      </c>
      <c r="S1650" s="10">
        <f t="shared" si="102"/>
        <v>79.666499999999985</v>
      </c>
      <c r="T1650" s="2">
        <f t="shared" si="103"/>
        <v>0.43524925356417976</v>
      </c>
      <c r="U1650" s="3">
        <f>YEAR(SalesDataTable[[#This Row],[Order Date]])</f>
        <v>2026</v>
      </c>
      <c r="V1650" s="2" t="str">
        <f>"Q"&amp;ROUNDUP(MONTH(SalesDataTable[[#This Row],[Order Date]])/3,0)</f>
        <v>Q3</v>
      </c>
      <c r="W1650" s="3">
        <f>MONTH(SalesDataTable[[#This Row],[Order Date]])</f>
        <v>8</v>
      </c>
      <c r="X1650" s="2" t="str">
        <f>TEXT(SalesDataTable[[#This Row],[Order Date]],"mmm")</f>
        <v>Aug</v>
      </c>
    </row>
    <row r="1651" spans="1:24" ht="15.6">
      <c r="A1651" s="6">
        <v>4045</v>
      </c>
      <c r="B1651" s="7">
        <v>46249</v>
      </c>
      <c r="C1651" s="8">
        <f>YEAR(SalesDataTable[[#This Row],[Order Date]])</f>
        <v>2026</v>
      </c>
      <c r="D1651" s="9" t="str">
        <f>"Q" &amp;ROUNDUP(MONTH(SalesDataTable[[#This Row],[Order Date]]),0)</f>
        <v>Q8</v>
      </c>
      <c r="E1651" s="9">
        <f>MONTH(SalesDataTable[[#This Row],[Order Date]])</f>
        <v>8</v>
      </c>
      <c r="F1651" s="8" t="str">
        <f>TEXT(SalesDataTable[[#This Row],[Order Date]],"mmm")</f>
        <v>Aug</v>
      </c>
      <c r="G1651" s="8" t="s">
        <v>11</v>
      </c>
      <c r="H1651" s="8" t="s">
        <v>52</v>
      </c>
      <c r="I1651" s="8" t="s">
        <v>2</v>
      </c>
      <c r="J1651" s="8" t="s">
        <v>13</v>
      </c>
      <c r="K1651" s="8" t="s">
        <v>9</v>
      </c>
      <c r="L1651" s="8" t="s">
        <v>10</v>
      </c>
      <c r="M1651" s="3">
        <v>3</v>
      </c>
      <c r="N1651" s="10">
        <v>92.12</v>
      </c>
      <c r="O1651" s="11">
        <v>0.1</v>
      </c>
      <c r="P1651" s="10">
        <v>44.1</v>
      </c>
      <c r="Q1651" s="10">
        <f t="shared" si="100"/>
        <v>248.72400000000002</v>
      </c>
      <c r="R1651" s="10">
        <f t="shared" si="101"/>
        <v>132.30000000000001</v>
      </c>
      <c r="S1651" s="10">
        <f t="shared" si="102"/>
        <v>116.42400000000001</v>
      </c>
      <c r="T1651" s="2">
        <f t="shared" si="103"/>
        <v>0.46808510638297873</v>
      </c>
      <c r="U1651" s="3">
        <f>YEAR(SalesDataTable[[#This Row],[Order Date]])</f>
        <v>2026</v>
      </c>
      <c r="V1651" s="2" t="str">
        <f>"Q"&amp;ROUNDUP(MONTH(SalesDataTable[[#This Row],[Order Date]])/3,0)</f>
        <v>Q3</v>
      </c>
      <c r="W1651" s="3">
        <f>MONTH(SalesDataTable[[#This Row],[Order Date]])</f>
        <v>8</v>
      </c>
      <c r="X1651" s="2" t="str">
        <f>TEXT(SalesDataTable[[#This Row],[Order Date]],"mmm")</f>
        <v>Aug</v>
      </c>
    </row>
    <row r="1652" spans="1:24" ht="15.6">
      <c r="A1652" s="6">
        <v>4850</v>
      </c>
      <c r="B1652" s="7">
        <v>46249</v>
      </c>
      <c r="C1652" s="8">
        <f>YEAR(SalesDataTable[[#This Row],[Order Date]])</f>
        <v>2026</v>
      </c>
      <c r="D1652" s="9" t="str">
        <f>"Q" &amp;ROUNDUP(MONTH(SalesDataTable[[#This Row],[Order Date]]),0)</f>
        <v>Q8</v>
      </c>
      <c r="E1652" s="9">
        <f>MONTH(SalesDataTable[[#This Row],[Order Date]])</f>
        <v>8</v>
      </c>
      <c r="F1652" s="8" t="str">
        <f>TEXT(SalesDataTable[[#This Row],[Order Date]],"mmm")</f>
        <v>Aug</v>
      </c>
      <c r="G1652" s="8" t="s">
        <v>6</v>
      </c>
      <c r="H1652" s="8" t="s">
        <v>7</v>
      </c>
      <c r="I1652" s="8" t="s">
        <v>19</v>
      </c>
      <c r="J1652" s="8" t="s">
        <v>16</v>
      </c>
      <c r="K1652" s="8" t="s">
        <v>23</v>
      </c>
      <c r="L1652" s="8" t="s">
        <v>29</v>
      </c>
      <c r="M1652" s="3">
        <v>1</v>
      </c>
      <c r="N1652" s="10">
        <v>192.82</v>
      </c>
      <c r="O1652" s="11">
        <v>0</v>
      </c>
      <c r="P1652" s="10">
        <v>104.98</v>
      </c>
      <c r="Q1652" s="10">
        <f t="shared" si="100"/>
        <v>192.82</v>
      </c>
      <c r="R1652" s="10">
        <f t="shared" si="101"/>
        <v>104.98</v>
      </c>
      <c r="S1652" s="10">
        <f t="shared" si="102"/>
        <v>87.839999999999989</v>
      </c>
      <c r="T1652" s="2">
        <f t="shared" si="103"/>
        <v>0.45555440307022088</v>
      </c>
      <c r="U1652" s="3">
        <f>YEAR(SalesDataTable[[#This Row],[Order Date]])</f>
        <v>2026</v>
      </c>
      <c r="V1652" s="2" t="str">
        <f>"Q"&amp;ROUNDUP(MONTH(SalesDataTable[[#This Row],[Order Date]])/3,0)</f>
        <v>Q3</v>
      </c>
      <c r="W1652" s="3">
        <f>MONTH(SalesDataTable[[#This Row],[Order Date]])</f>
        <v>8</v>
      </c>
      <c r="X1652" s="2" t="str">
        <f>TEXT(SalesDataTable[[#This Row],[Order Date]],"mmm")</f>
        <v>Aug</v>
      </c>
    </row>
    <row r="1653" spans="1:24" ht="15.6">
      <c r="A1653" s="6">
        <v>71</v>
      </c>
      <c r="B1653" s="7">
        <v>46250</v>
      </c>
      <c r="C1653" s="8">
        <f>YEAR(SalesDataTable[[#This Row],[Order Date]])</f>
        <v>2026</v>
      </c>
      <c r="D1653" s="9" t="str">
        <f>"Q" &amp;ROUNDUP(MONTH(SalesDataTable[[#This Row],[Order Date]]),0)</f>
        <v>Q8</v>
      </c>
      <c r="E1653" s="9">
        <f>MONTH(SalesDataTable[[#This Row],[Order Date]])</f>
        <v>8</v>
      </c>
      <c r="F1653" s="8" t="str">
        <f>TEXT(SalesDataTable[[#This Row],[Order Date]],"mmm")</f>
        <v>Aug</v>
      </c>
      <c r="G1653" s="8" t="s">
        <v>11</v>
      </c>
      <c r="H1653" s="8" t="s">
        <v>52</v>
      </c>
      <c r="I1653" s="8" t="s">
        <v>2</v>
      </c>
      <c r="J1653" s="8" t="s">
        <v>13</v>
      </c>
      <c r="K1653" s="8" t="s">
        <v>4</v>
      </c>
      <c r="L1653" s="8" t="s">
        <v>5</v>
      </c>
      <c r="M1653" s="3">
        <v>3</v>
      </c>
      <c r="N1653" s="10">
        <v>80.099999999999994</v>
      </c>
      <c r="O1653" s="11">
        <v>0</v>
      </c>
      <c r="P1653" s="10">
        <v>42.41</v>
      </c>
      <c r="Q1653" s="10">
        <f t="shared" si="100"/>
        <v>240.29999999999998</v>
      </c>
      <c r="R1653" s="10">
        <f t="shared" si="101"/>
        <v>127.22999999999999</v>
      </c>
      <c r="S1653" s="10">
        <f t="shared" si="102"/>
        <v>113.07</v>
      </c>
      <c r="T1653" s="2">
        <f t="shared" si="103"/>
        <v>0.47053682896379528</v>
      </c>
      <c r="U1653" s="3">
        <f>YEAR(SalesDataTable[[#This Row],[Order Date]])</f>
        <v>2026</v>
      </c>
      <c r="V1653" s="2" t="str">
        <f>"Q"&amp;ROUNDUP(MONTH(SalesDataTable[[#This Row],[Order Date]])/3,0)</f>
        <v>Q3</v>
      </c>
      <c r="W1653" s="3">
        <f>MONTH(SalesDataTable[[#This Row],[Order Date]])</f>
        <v>8</v>
      </c>
      <c r="X1653" s="2" t="str">
        <f>TEXT(SalesDataTable[[#This Row],[Order Date]],"mmm")</f>
        <v>Aug</v>
      </c>
    </row>
    <row r="1654" spans="1:24" ht="15.6">
      <c r="A1654" s="6">
        <v>627</v>
      </c>
      <c r="B1654" s="7">
        <v>46250</v>
      </c>
      <c r="C1654" s="8">
        <f>YEAR(SalesDataTable[[#This Row],[Order Date]])</f>
        <v>2026</v>
      </c>
      <c r="D1654" s="9" t="str">
        <f>"Q" &amp;ROUNDUP(MONTH(SalesDataTable[[#This Row],[Order Date]]),0)</f>
        <v>Q8</v>
      </c>
      <c r="E1654" s="9">
        <f>MONTH(SalesDataTable[[#This Row],[Order Date]])</f>
        <v>8</v>
      </c>
      <c r="F1654" s="8" t="str">
        <f>TEXT(SalesDataTable[[#This Row],[Order Date]],"mmm")</f>
        <v>Aug</v>
      </c>
      <c r="G1654" s="8" t="s">
        <v>20</v>
      </c>
      <c r="H1654" s="8" t="s">
        <v>31</v>
      </c>
      <c r="I1654" s="8" t="s">
        <v>28</v>
      </c>
      <c r="J1654" s="8" t="s">
        <v>13</v>
      </c>
      <c r="K1654" s="8" t="s">
        <v>4</v>
      </c>
      <c r="L1654" s="8" t="s">
        <v>5</v>
      </c>
      <c r="M1654" s="3">
        <v>6</v>
      </c>
      <c r="N1654" s="10">
        <v>83.26</v>
      </c>
      <c r="O1654" s="11">
        <v>0</v>
      </c>
      <c r="P1654" s="10">
        <v>43.8</v>
      </c>
      <c r="Q1654" s="10">
        <f t="shared" si="100"/>
        <v>499.56000000000006</v>
      </c>
      <c r="R1654" s="10">
        <f t="shared" si="101"/>
        <v>262.79999999999995</v>
      </c>
      <c r="S1654" s="10">
        <f t="shared" si="102"/>
        <v>236.7600000000001</v>
      </c>
      <c r="T1654" s="2">
        <f t="shared" si="103"/>
        <v>0.47393706461686297</v>
      </c>
      <c r="U1654" s="3">
        <f>YEAR(SalesDataTable[[#This Row],[Order Date]])</f>
        <v>2026</v>
      </c>
      <c r="V1654" s="2" t="str">
        <f>"Q"&amp;ROUNDUP(MONTH(SalesDataTable[[#This Row],[Order Date]])/3,0)</f>
        <v>Q3</v>
      </c>
      <c r="W1654" s="3">
        <f>MONTH(SalesDataTable[[#This Row],[Order Date]])</f>
        <v>8</v>
      </c>
      <c r="X1654" s="2" t="str">
        <f>TEXT(SalesDataTable[[#This Row],[Order Date]],"mmm")</f>
        <v>Aug</v>
      </c>
    </row>
    <row r="1655" spans="1:24" ht="15.6">
      <c r="A1655" s="6">
        <v>959</v>
      </c>
      <c r="B1655" s="7">
        <v>46250</v>
      </c>
      <c r="C1655" s="8">
        <f>YEAR(SalesDataTable[[#This Row],[Order Date]])</f>
        <v>2026</v>
      </c>
      <c r="D1655" s="9" t="str">
        <f>"Q" &amp;ROUNDUP(MONTH(SalesDataTable[[#This Row],[Order Date]]),0)</f>
        <v>Q8</v>
      </c>
      <c r="E1655" s="9">
        <f>MONTH(SalesDataTable[[#This Row],[Order Date]])</f>
        <v>8</v>
      </c>
      <c r="F1655" s="8" t="str">
        <f>TEXT(SalesDataTable[[#This Row],[Order Date]],"mmm")</f>
        <v>Aug</v>
      </c>
      <c r="G1655" s="8" t="s">
        <v>6</v>
      </c>
      <c r="H1655" s="8" t="s">
        <v>7</v>
      </c>
      <c r="I1655" s="8" t="s">
        <v>19</v>
      </c>
      <c r="J1655" s="8" t="s">
        <v>3</v>
      </c>
      <c r="K1655" s="8" t="s">
        <v>34</v>
      </c>
      <c r="L1655" s="8" t="s">
        <v>35</v>
      </c>
      <c r="M1655" s="3">
        <v>4</v>
      </c>
      <c r="N1655" s="10">
        <v>40.46</v>
      </c>
      <c r="O1655" s="11">
        <v>0</v>
      </c>
      <c r="P1655" s="10">
        <v>15.12</v>
      </c>
      <c r="Q1655" s="10">
        <f t="shared" si="100"/>
        <v>161.84</v>
      </c>
      <c r="R1655" s="10">
        <f t="shared" si="101"/>
        <v>60.48</v>
      </c>
      <c r="S1655" s="10">
        <f t="shared" si="102"/>
        <v>101.36000000000001</v>
      </c>
      <c r="T1655" s="2">
        <f t="shared" si="103"/>
        <v>0.62629757785467133</v>
      </c>
      <c r="U1655" s="3">
        <f>YEAR(SalesDataTable[[#This Row],[Order Date]])</f>
        <v>2026</v>
      </c>
      <c r="V1655" s="2" t="str">
        <f>"Q"&amp;ROUNDUP(MONTH(SalesDataTable[[#This Row],[Order Date]])/3,0)</f>
        <v>Q3</v>
      </c>
      <c r="W1655" s="3">
        <f>MONTH(SalesDataTable[[#This Row],[Order Date]])</f>
        <v>8</v>
      </c>
      <c r="X1655" s="2" t="str">
        <f>TEXT(SalesDataTable[[#This Row],[Order Date]],"mmm")</f>
        <v>Aug</v>
      </c>
    </row>
    <row r="1656" spans="1:24" ht="15.6">
      <c r="A1656" s="6">
        <v>967</v>
      </c>
      <c r="B1656" s="7">
        <v>46250</v>
      </c>
      <c r="C1656" s="8">
        <f>YEAR(SalesDataTable[[#This Row],[Order Date]])</f>
        <v>2026</v>
      </c>
      <c r="D1656" s="9" t="str">
        <f>"Q" &amp;ROUNDUP(MONTH(SalesDataTable[[#This Row],[Order Date]]),0)</f>
        <v>Q8</v>
      </c>
      <c r="E1656" s="9">
        <f>MONTH(SalesDataTable[[#This Row],[Order Date]])</f>
        <v>8</v>
      </c>
      <c r="F1656" s="8" t="str">
        <f>TEXT(SalesDataTable[[#This Row],[Order Date]],"mmm")</f>
        <v>Aug</v>
      </c>
      <c r="G1656" s="8" t="s">
        <v>11</v>
      </c>
      <c r="H1656" s="8" t="s">
        <v>52</v>
      </c>
      <c r="I1656" s="8" t="s">
        <v>8</v>
      </c>
      <c r="J1656" s="8" t="s">
        <v>3</v>
      </c>
      <c r="K1656" s="8" t="s">
        <v>4</v>
      </c>
      <c r="L1656" s="8" t="s">
        <v>5</v>
      </c>
      <c r="M1656" s="3">
        <v>5</v>
      </c>
      <c r="N1656" s="10">
        <v>81.55</v>
      </c>
      <c r="O1656" s="11">
        <v>0.2</v>
      </c>
      <c r="P1656" s="10">
        <v>42.09</v>
      </c>
      <c r="Q1656" s="10">
        <f t="shared" si="100"/>
        <v>326.20000000000005</v>
      </c>
      <c r="R1656" s="10">
        <f t="shared" si="101"/>
        <v>210.45000000000002</v>
      </c>
      <c r="S1656" s="10">
        <f t="shared" si="102"/>
        <v>115.75000000000003</v>
      </c>
      <c r="T1656" s="2">
        <f t="shared" si="103"/>
        <v>0.3548436541998774</v>
      </c>
      <c r="U1656" s="3">
        <f>YEAR(SalesDataTable[[#This Row],[Order Date]])</f>
        <v>2026</v>
      </c>
      <c r="V1656" s="2" t="str">
        <f>"Q"&amp;ROUNDUP(MONTH(SalesDataTable[[#This Row],[Order Date]])/3,0)</f>
        <v>Q3</v>
      </c>
      <c r="W1656" s="3">
        <f>MONTH(SalesDataTable[[#This Row],[Order Date]])</f>
        <v>8</v>
      </c>
      <c r="X1656" s="2" t="str">
        <f>TEXT(SalesDataTable[[#This Row],[Order Date]],"mmm")</f>
        <v>Aug</v>
      </c>
    </row>
    <row r="1657" spans="1:24" ht="15.6">
      <c r="A1657" s="6">
        <v>1267</v>
      </c>
      <c r="B1657" s="7">
        <v>46250</v>
      </c>
      <c r="C1657" s="8">
        <f>YEAR(SalesDataTable[[#This Row],[Order Date]])</f>
        <v>2026</v>
      </c>
      <c r="D1657" s="9" t="str">
        <f>"Q" &amp;ROUNDUP(MONTH(SalesDataTable[[#This Row],[Order Date]]),0)</f>
        <v>Q8</v>
      </c>
      <c r="E1657" s="9">
        <f>MONTH(SalesDataTable[[#This Row],[Order Date]])</f>
        <v>8</v>
      </c>
      <c r="F1657" s="8" t="str">
        <f>TEXT(SalesDataTable[[#This Row],[Order Date]],"mmm")</f>
        <v>Aug</v>
      </c>
      <c r="G1657" s="8" t="s">
        <v>6</v>
      </c>
      <c r="H1657" s="8" t="s">
        <v>43</v>
      </c>
      <c r="I1657" s="8" t="s">
        <v>19</v>
      </c>
      <c r="J1657" s="8" t="s">
        <v>13</v>
      </c>
      <c r="K1657" s="8" t="s">
        <v>23</v>
      </c>
      <c r="L1657" s="8" t="s">
        <v>40</v>
      </c>
      <c r="M1657" s="3">
        <v>2</v>
      </c>
      <c r="N1657" s="10">
        <v>83.56</v>
      </c>
      <c r="O1657" s="11">
        <v>0</v>
      </c>
      <c r="P1657" s="10">
        <v>39.119999999999997</v>
      </c>
      <c r="Q1657" s="10">
        <f t="shared" si="100"/>
        <v>167.12</v>
      </c>
      <c r="R1657" s="10">
        <f t="shared" si="101"/>
        <v>78.239999999999995</v>
      </c>
      <c r="S1657" s="10">
        <f t="shared" si="102"/>
        <v>88.88000000000001</v>
      </c>
      <c r="T1657" s="2">
        <f t="shared" si="103"/>
        <v>0.53183341311632359</v>
      </c>
      <c r="U1657" s="3">
        <f>YEAR(SalesDataTable[[#This Row],[Order Date]])</f>
        <v>2026</v>
      </c>
      <c r="V1657" s="2" t="str">
        <f>"Q"&amp;ROUNDUP(MONTH(SalesDataTable[[#This Row],[Order Date]])/3,0)</f>
        <v>Q3</v>
      </c>
      <c r="W1657" s="3">
        <f>MONTH(SalesDataTable[[#This Row],[Order Date]])</f>
        <v>8</v>
      </c>
      <c r="X1657" s="2" t="str">
        <f>TEXT(SalesDataTable[[#This Row],[Order Date]],"mmm")</f>
        <v>Aug</v>
      </c>
    </row>
    <row r="1658" spans="1:24" ht="15.6">
      <c r="A1658" s="6">
        <v>1394</v>
      </c>
      <c r="B1658" s="7">
        <v>46250</v>
      </c>
      <c r="C1658" s="8">
        <f>YEAR(SalesDataTable[[#This Row],[Order Date]])</f>
        <v>2026</v>
      </c>
      <c r="D1658" s="9" t="str">
        <f>"Q" &amp;ROUNDUP(MONTH(SalesDataTable[[#This Row],[Order Date]]),0)</f>
        <v>Q8</v>
      </c>
      <c r="E1658" s="9">
        <f>MONTH(SalesDataTable[[#This Row],[Order Date]])</f>
        <v>8</v>
      </c>
      <c r="F1658" s="8" t="str">
        <f>TEXT(SalesDataTable[[#This Row],[Order Date]],"mmm")</f>
        <v>Aug</v>
      </c>
      <c r="G1658" s="8" t="s">
        <v>11</v>
      </c>
      <c r="H1658" s="8" t="s">
        <v>39</v>
      </c>
      <c r="I1658" s="8" t="s">
        <v>2</v>
      </c>
      <c r="J1658" s="8" t="s">
        <v>3</v>
      </c>
      <c r="K1658" s="8" t="s">
        <v>23</v>
      </c>
      <c r="L1658" s="8" t="s">
        <v>51</v>
      </c>
      <c r="M1658" s="3">
        <v>3</v>
      </c>
      <c r="N1658" s="10">
        <v>125.75</v>
      </c>
      <c r="O1658" s="11">
        <v>0</v>
      </c>
      <c r="P1658" s="10">
        <v>62.05</v>
      </c>
      <c r="Q1658" s="10">
        <f t="shared" si="100"/>
        <v>377.25</v>
      </c>
      <c r="R1658" s="10">
        <f t="shared" si="101"/>
        <v>186.14999999999998</v>
      </c>
      <c r="S1658" s="10">
        <f t="shared" si="102"/>
        <v>191.10000000000002</v>
      </c>
      <c r="T1658" s="2">
        <f t="shared" si="103"/>
        <v>0.50656063618290259</v>
      </c>
      <c r="U1658" s="3">
        <f>YEAR(SalesDataTable[[#This Row],[Order Date]])</f>
        <v>2026</v>
      </c>
      <c r="V1658" s="2" t="str">
        <f>"Q"&amp;ROUNDUP(MONTH(SalesDataTable[[#This Row],[Order Date]])/3,0)</f>
        <v>Q3</v>
      </c>
      <c r="W1658" s="3">
        <f>MONTH(SalesDataTable[[#This Row],[Order Date]])</f>
        <v>8</v>
      </c>
      <c r="X1658" s="2" t="str">
        <f>TEXT(SalesDataTable[[#This Row],[Order Date]],"mmm")</f>
        <v>Aug</v>
      </c>
    </row>
    <row r="1659" spans="1:24" ht="15.6">
      <c r="A1659" s="6">
        <v>1652</v>
      </c>
      <c r="B1659" s="7">
        <v>46250</v>
      </c>
      <c r="C1659" s="8">
        <f>YEAR(SalesDataTable[[#This Row],[Order Date]])</f>
        <v>2026</v>
      </c>
      <c r="D1659" s="9" t="str">
        <f>"Q" &amp;ROUNDUP(MONTH(SalesDataTable[[#This Row],[Order Date]]),0)</f>
        <v>Q8</v>
      </c>
      <c r="E1659" s="9">
        <f>MONTH(SalesDataTable[[#This Row],[Order Date]])</f>
        <v>8</v>
      </c>
      <c r="F1659" s="8" t="str">
        <f>TEXT(SalesDataTable[[#This Row],[Order Date]],"mmm")</f>
        <v>Aug</v>
      </c>
      <c r="G1659" s="8" t="s">
        <v>0</v>
      </c>
      <c r="H1659" s="8" t="s">
        <v>1</v>
      </c>
      <c r="I1659" s="8" t="s">
        <v>2</v>
      </c>
      <c r="J1659" s="8" t="s">
        <v>3</v>
      </c>
      <c r="K1659" s="8" t="s">
        <v>14</v>
      </c>
      <c r="L1659" s="8" t="s">
        <v>15</v>
      </c>
      <c r="M1659" s="3">
        <v>1</v>
      </c>
      <c r="N1659" s="10">
        <v>35.619999999999997</v>
      </c>
      <c r="O1659" s="11">
        <v>0.1</v>
      </c>
      <c r="P1659" s="10">
        <v>13.55</v>
      </c>
      <c r="Q1659" s="10">
        <f t="shared" si="100"/>
        <v>32.058</v>
      </c>
      <c r="R1659" s="10">
        <f t="shared" si="101"/>
        <v>13.55</v>
      </c>
      <c r="S1659" s="10">
        <f t="shared" si="102"/>
        <v>18.507999999999999</v>
      </c>
      <c r="T1659" s="2">
        <f t="shared" si="103"/>
        <v>0.57732859192713204</v>
      </c>
      <c r="U1659" s="3">
        <f>YEAR(SalesDataTable[[#This Row],[Order Date]])</f>
        <v>2026</v>
      </c>
      <c r="V1659" s="2" t="str">
        <f>"Q"&amp;ROUNDUP(MONTH(SalesDataTable[[#This Row],[Order Date]])/3,0)</f>
        <v>Q3</v>
      </c>
      <c r="W1659" s="3">
        <f>MONTH(SalesDataTable[[#This Row],[Order Date]])</f>
        <v>8</v>
      </c>
      <c r="X1659" s="2" t="str">
        <f>TEXT(SalesDataTable[[#This Row],[Order Date]],"mmm")</f>
        <v>Aug</v>
      </c>
    </row>
    <row r="1660" spans="1:24" ht="15.6">
      <c r="A1660" s="6">
        <v>2126</v>
      </c>
      <c r="B1660" s="7">
        <v>46250</v>
      </c>
      <c r="C1660" s="8">
        <f>YEAR(SalesDataTable[[#This Row],[Order Date]])</f>
        <v>2026</v>
      </c>
      <c r="D1660" s="9" t="str">
        <f>"Q" &amp;ROUNDUP(MONTH(SalesDataTable[[#This Row],[Order Date]]),0)</f>
        <v>Q8</v>
      </c>
      <c r="E1660" s="9">
        <f>MONTH(SalesDataTable[[#This Row],[Order Date]])</f>
        <v>8</v>
      </c>
      <c r="F1660" s="8" t="str">
        <f>TEXT(SalesDataTable[[#This Row],[Order Date]],"mmm")</f>
        <v>Aug</v>
      </c>
      <c r="G1660" s="8" t="s">
        <v>6</v>
      </c>
      <c r="H1660" s="8" t="s">
        <v>49</v>
      </c>
      <c r="I1660" s="8" t="s">
        <v>2</v>
      </c>
      <c r="J1660" s="8" t="s">
        <v>16</v>
      </c>
      <c r="K1660" s="8" t="s">
        <v>4</v>
      </c>
      <c r="L1660" s="8" t="s">
        <v>30</v>
      </c>
      <c r="M1660" s="3">
        <v>2</v>
      </c>
      <c r="N1660" s="10">
        <v>104.02</v>
      </c>
      <c r="O1660" s="11">
        <v>0</v>
      </c>
      <c r="P1660" s="10">
        <v>50.26</v>
      </c>
      <c r="Q1660" s="10">
        <f t="shared" si="100"/>
        <v>208.04</v>
      </c>
      <c r="R1660" s="10">
        <f t="shared" si="101"/>
        <v>100.52</v>
      </c>
      <c r="S1660" s="10">
        <f t="shared" si="102"/>
        <v>107.52</v>
      </c>
      <c r="T1660" s="2">
        <f t="shared" si="103"/>
        <v>0.51682368775235532</v>
      </c>
      <c r="U1660" s="3">
        <f>YEAR(SalesDataTable[[#This Row],[Order Date]])</f>
        <v>2026</v>
      </c>
      <c r="V1660" s="2" t="str">
        <f>"Q"&amp;ROUNDUP(MONTH(SalesDataTable[[#This Row],[Order Date]])/3,0)</f>
        <v>Q3</v>
      </c>
      <c r="W1660" s="3">
        <f>MONTH(SalesDataTable[[#This Row],[Order Date]])</f>
        <v>8</v>
      </c>
      <c r="X1660" s="2" t="str">
        <f>TEXT(SalesDataTable[[#This Row],[Order Date]],"mmm")</f>
        <v>Aug</v>
      </c>
    </row>
    <row r="1661" spans="1:24" ht="15.6">
      <c r="A1661" s="6">
        <v>2282</v>
      </c>
      <c r="B1661" s="7">
        <v>46250</v>
      </c>
      <c r="C1661" s="8">
        <f>YEAR(SalesDataTable[[#This Row],[Order Date]])</f>
        <v>2026</v>
      </c>
      <c r="D1661" s="9" t="str">
        <f>"Q" &amp;ROUNDUP(MONTH(SalesDataTable[[#This Row],[Order Date]]),0)</f>
        <v>Q8</v>
      </c>
      <c r="E1661" s="9">
        <f>MONTH(SalesDataTable[[#This Row],[Order Date]])</f>
        <v>8</v>
      </c>
      <c r="F1661" s="8" t="str">
        <f>TEXT(SalesDataTable[[#This Row],[Order Date]],"mmm")</f>
        <v>Aug</v>
      </c>
      <c r="G1661" s="8" t="s">
        <v>6</v>
      </c>
      <c r="H1661" s="8" t="s">
        <v>27</v>
      </c>
      <c r="I1661" s="8" t="s">
        <v>8</v>
      </c>
      <c r="J1661" s="8" t="s">
        <v>16</v>
      </c>
      <c r="K1661" s="8" t="s">
        <v>9</v>
      </c>
      <c r="L1661" s="8" t="s">
        <v>10</v>
      </c>
      <c r="M1661" s="3">
        <v>8</v>
      </c>
      <c r="N1661" s="10">
        <v>92.71</v>
      </c>
      <c r="O1661" s="11">
        <v>0.1</v>
      </c>
      <c r="P1661" s="10">
        <v>44.83</v>
      </c>
      <c r="Q1661" s="10">
        <f t="shared" si="100"/>
        <v>667.51199999999994</v>
      </c>
      <c r="R1661" s="10">
        <f t="shared" si="101"/>
        <v>358.64</v>
      </c>
      <c r="S1661" s="10">
        <f t="shared" si="102"/>
        <v>308.87199999999996</v>
      </c>
      <c r="T1661" s="2">
        <f t="shared" si="103"/>
        <v>0.46272126943036229</v>
      </c>
      <c r="U1661" s="3">
        <f>YEAR(SalesDataTable[[#This Row],[Order Date]])</f>
        <v>2026</v>
      </c>
      <c r="V1661" s="2" t="str">
        <f>"Q"&amp;ROUNDUP(MONTH(SalesDataTable[[#This Row],[Order Date]])/3,0)</f>
        <v>Q3</v>
      </c>
      <c r="W1661" s="3">
        <f>MONTH(SalesDataTable[[#This Row],[Order Date]])</f>
        <v>8</v>
      </c>
      <c r="X1661" s="2" t="str">
        <f>TEXT(SalesDataTable[[#This Row],[Order Date]],"mmm")</f>
        <v>Aug</v>
      </c>
    </row>
    <row r="1662" spans="1:24" ht="15.6">
      <c r="A1662" s="6">
        <v>2426</v>
      </c>
      <c r="B1662" s="7">
        <v>46250</v>
      </c>
      <c r="C1662" s="8">
        <f>YEAR(SalesDataTable[[#This Row],[Order Date]])</f>
        <v>2026</v>
      </c>
      <c r="D1662" s="9" t="str">
        <f>"Q" &amp;ROUNDUP(MONTH(SalesDataTable[[#This Row],[Order Date]]),0)</f>
        <v>Q8</v>
      </c>
      <c r="E1662" s="9">
        <f>MONTH(SalesDataTable[[#This Row],[Order Date]])</f>
        <v>8</v>
      </c>
      <c r="F1662" s="8" t="str">
        <f>TEXT(SalesDataTable[[#This Row],[Order Date]],"mmm")</f>
        <v>Aug</v>
      </c>
      <c r="G1662" s="8" t="s">
        <v>6</v>
      </c>
      <c r="H1662" s="8" t="s">
        <v>43</v>
      </c>
      <c r="I1662" s="8" t="s">
        <v>2</v>
      </c>
      <c r="J1662" s="8" t="s">
        <v>13</v>
      </c>
      <c r="K1662" s="8" t="s">
        <v>9</v>
      </c>
      <c r="L1662" s="8" t="s">
        <v>10</v>
      </c>
      <c r="M1662" s="3">
        <v>1</v>
      </c>
      <c r="N1662" s="10">
        <v>90.58</v>
      </c>
      <c r="O1662" s="11">
        <v>0</v>
      </c>
      <c r="P1662" s="10">
        <v>44.53</v>
      </c>
      <c r="Q1662" s="10">
        <f t="shared" si="100"/>
        <v>90.58</v>
      </c>
      <c r="R1662" s="10">
        <f t="shared" si="101"/>
        <v>44.53</v>
      </c>
      <c r="S1662" s="10">
        <f t="shared" si="102"/>
        <v>46.05</v>
      </c>
      <c r="T1662" s="2">
        <f t="shared" si="103"/>
        <v>0.50839037315080593</v>
      </c>
      <c r="U1662" s="3">
        <f>YEAR(SalesDataTable[[#This Row],[Order Date]])</f>
        <v>2026</v>
      </c>
      <c r="V1662" s="2" t="str">
        <f>"Q"&amp;ROUNDUP(MONTH(SalesDataTable[[#This Row],[Order Date]])/3,0)</f>
        <v>Q3</v>
      </c>
      <c r="W1662" s="3">
        <f>MONTH(SalesDataTable[[#This Row],[Order Date]])</f>
        <v>8</v>
      </c>
      <c r="X1662" s="2" t="str">
        <f>TEXT(SalesDataTable[[#This Row],[Order Date]],"mmm")</f>
        <v>Aug</v>
      </c>
    </row>
    <row r="1663" spans="1:24" ht="15.6">
      <c r="A1663" s="6">
        <v>2534</v>
      </c>
      <c r="B1663" s="7">
        <v>46250</v>
      </c>
      <c r="C1663" s="8">
        <f>YEAR(SalesDataTable[[#This Row],[Order Date]])</f>
        <v>2026</v>
      </c>
      <c r="D1663" s="9" t="str">
        <f>"Q" &amp;ROUNDUP(MONTH(SalesDataTable[[#This Row],[Order Date]]),0)</f>
        <v>Q8</v>
      </c>
      <c r="E1663" s="9">
        <f>MONTH(SalesDataTable[[#This Row],[Order Date]])</f>
        <v>8</v>
      </c>
      <c r="F1663" s="8" t="str">
        <f>TEXT(SalesDataTable[[#This Row],[Order Date]],"mmm")</f>
        <v>Aug</v>
      </c>
      <c r="G1663" s="8" t="s">
        <v>6</v>
      </c>
      <c r="H1663" s="8" t="s">
        <v>49</v>
      </c>
      <c r="I1663" s="8" t="s">
        <v>2</v>
      </c>
      <c r="J1663" s="8" t="s">
        <v>13</v>
      </c>
      <c r="K1663" s="8" t="s">
        <v>23</v>
      </c>
      <c r="L1663" s="8" t="s">
        <v>51</v>
      </c>
      <c r="M1663" s="3">
        <v>1</v>
      </c>
      <c r="N1663" s="10">
        <v>120.22</v>
      </c>
      <c r="O1663" s="11">
        <v>0</v>
      </c>
      <c r="P1663" s="10">
        <v>62.31</v>
      </c>
      <c r="Q1663" s="10">
        <f t="shared" si="100"/>
        <v>120.22</v>
      </c>
      <c r="R1663" s="10">
        <f t="shared" si="101"/>
        <v>62.31</v>
      </c>
      <c r="S1663" s="10">
        <f t="shared" si="102"/>
        <v>57.91</v>
      </c>
      <c r="T1663" s="2">
        <f t="shared" si="103"/>
        <v>0.48170021627017134</v>
      </c>
      <c r="U1663" s="3">
        <f>YEAR(SalesDataTable[[#This Row],[Order Date]])</f>
        <v>2026</v>
      </c>
      <c r="V1663" s="2" t="str">
        <f>"Q"&amp;ROUNDUP(MONTH(SalesDataTable[[#This Row],[Order Date]])/3,0)</f>
        <v>Q3</v>
      </c>
      <c r="W1663" s="3">
        <f>MONTH(SalesDataTable[[#This Row],[Order Date]])</f>
        <v>8</v>
      </c>
      <c r="X1663" s="2" t="str">
        <f>TEXT(SalesDataTable[[#This Row],[Order Date]],"mmm")</f>
        <v>Aug</v>
      </c>
    </row>
    <row r="1664" spans="1:24" ht="15.6">
      <c r="A1664" s="6">
        <v>2948</v>
      </c>
      <c r="B1664" s="7">
        <v>46250</v>
      </c>
      <c r="C1664" s="8">
        <f>YEAR(SalesDataTable[[#This Row],[Order Date]])</f>
        <v>2026</v>
      </c>
      <c r="D1664" s="9" t="str">
        <f>"Q" &amp;ROUNDUP(MONTH(SalesDataTable[[#This Row],[Order Date]]),0)</f>
        <v>Q8</v>
      </c>
      <c r="E1664" s="9">
        <f>MONTH(SalesDataTable[[#This Row],[Order Date]])</f>
        <v>8</v>
      </c>
      <c r="F1664" s="8" t="str">
        <f>TEXT(SalesDataTable[[#This Row],[Order Date]],"mmm")</f>
        <v>Aug</v>
      </c>
      <c r="G1664" s="8" t="s">
        <v>11</v>
      </c>
      <c r="H1664" s="8" t="s">
        <v>12</v>
      </c>
      <c r="I1664" s="8" t="s">
        <v>19</v>
      </c>
      <c r="J1664" s="8" t="s">
        <v>13</v>
      </c>
      <c r="K1664" s="8" t="s">
        <v>14</v>
      </c>
      <c r="L1664" s="8" t="s">
        <v>15</v>
      </c>
      <c r="M1664" s="3">
        <v>3</v>
      </c>
      <c r="N1664" s="10">
        <v>36.35</v>
      </c>
      <c r="O1664" s="11">
        <v>0</v>
      </c>
      <c r="P1664" s="10">
        <v>13.42</v>
      </c>
      <c r="Q1664" s="10">
        <f t="shared" si="100"/>
        <v>109.05000000000001</v>
      </c>
      <c r="R1664" s="10">
        <f t="shared" si="101"/>
        <v>40.26</v>
      </c>
      <c r="S1664" s="10">
        <f t="shared" si="102"/>
        <v>68.79000000000002</v>
      </c>
      <c r="T1664" s="2">
        <f t="shared" si="103"/>
        <v>0.63081155433287495</v>
      </c>
      <c r="U1664" s="3">
        <f>YEAR(SalesDataTable[[#This Row],[Order Date]])</f>
        <v>2026</v>
      </c>
      <c r="V1664" s="2" t="str">
        <f>"Q"&amp;ROUNDUP(MONTH(SalesDataTable[[#This Row],[Order Date]])/3,0)</f>
        <v>Q3</v>
      </c>
      <c r="W1664" s="3">
        <f>MONTH(SalesDataTable[[#This Row],[Order Date]])</f>
        <v>8</v>
      </c>
      <c r="X1664" s="2" t="str">
        <f>TEXT(SalesDataTable[[#This Row],[Order Date]],"mmm")</f>
        <v>Aug</v>
      </c>
    </row>
    <row r="1665" spans="1:24" ht="15.6">
      <c r="A1665" s="6">
        <v>3141</v>
      </c>
      <c r="B1665" s="7">
        <v>46250</v>
      </c>
      <c r="C1665" s="8">
        <f>YEAR(SalesDataTable[[#This Row],[Order Date]])</f>
        <v>2026</v>
      </c>
      <c r="D1665" s="9" t="str">
        <f>"Q" &amp;ROUNDUP(MONTH(SalesDataTable[[#This Row],[Order Date]]),0)</f>
        <v>Q8</v>
      </c>
      <c r="E1665" s="9">
        <f>MONTH(SalesDataTable[[#This Row],[Order Date]])</f>
        <v>8</v>
      </c>
      <c r="F1665" s="8" t="str">
        <f>TEXT(SalesDataTable[[#This Row],[Order Date]],"mmm")</f>
        <v>Aug</v>
      </c>
      <c r="G1665" s="8" t="s">
        <v>6</v>
      </c>
      <c r="H1665" s="8" t="s">
        <v>43</v>
      </c>
      <c r="I1665" s="8" t="s">
        <v>28</v>
      </c>
      <c r="J1665" s="8" t="s">
        <v>3</v>
      </c>
      <c r="K1665" s="8" t="s">
        <v>23</v>
      </c>
      <c r="L1665" s="8" t="s">
        <v>29</v>
      </c>
      <c r="M1665" s="3">
        <v>2</v>
      </c>
      <c r="N1665" s="10">
        <v>195.28</v>
      </c>
      <c r="O1665" s="11">
        <v>0</v>
      </c>
      <c r="P1665" s="10">
        <v>102.24</v>
      </c>
      <c r="Q1665" s="10">
        <f t="shared" si="100"/>
        <v>390.56</v>
      </c>
      <c r="R1665" s="10">
        <f t="shared" si="101"/>
        <v>204.48</v>
      </c>
      <c r="S1665" s="10">
        <f t="shared" si="102"/>
        <v>186.08</v>
      </c>
      <c r="T1665" s="2">
        <f t="shared" si="103"/>
        <v>0.4764440802949611</v>
      </c>
      <c r="U1665" s="3">
        <f>YEAR(SalesDataTable[[#This Row],[Order Date]])</f>
        <v>2026</v>
      </c>
      <c r="V1665" s="2" t="str">
        <f>"Q"&amp;ROUNDUP(MONTH(SalesDataTable[[#This Row],[Order Date]])/3,0)</f>
        <v>Q3</v>
      </c>
      <c r="W1665" s="3">
        <f>MONTH(SalesDataTable[[#This Row],[Order Date]])</f>
        <v>8</v>
      </c>
      <c r="X1665" s="2" t="str">
        <f>TEXT(SalesDataTable[[#This Row],[Order Date]],"mmm")</f>
        <v>Aug</v>
      </c>
    </row>
    <row r="1666" spans="1:24" ht="15.6">
      <c r="A1666" s="6">
        <v>3935</v>
      </c>
      <c r="B1666" s="7">
        <v>46250</v>
      </c>
      <c r="C1666" s="8">
        <f>YEAR(SalesDataTable[[#This Row],[Order Date]])</f>
        <v>2026</v>
      </c>
      <c r="D1666" s="9" t="str">
        <f>"Q" &amp;ROUNDUP(MONTH(SalesDataTable[[#This Row],[Order Date]]),0)</f>
        <v>Q8</v>
      </c>
      <c r="E1666" s="9">
        <f>MONTH(SalesDataTable[[#This Row],[Order Date]])</f>
        <v>8</v>
      </c>
      <c r="F1666" s="8" t="str">
        <f>TEXT(SalesDataTable[[#This Row],[Order Date]],"mmm")</f>
        <v>Aug</v>
      </c>
      <c r="G1666" s="8" t="s">
        <v>11</v>
      </c>
      <c r="H1666" s="8" t="s">
        <v>52</v>
      </c>
      <c r="I1666" s="8" t="s">
        <v>28</v>
      </c>
      <c r="J1666" s="8" t="s">
        <v>3</v>
      </c>
      <c r="K1666" s="8" t="s">
        <v>14</v>
      </c>
      <c r="L1666" s="8" t="s">
        <v>32</v>
      </c>
      <c r="M1666" s="3">
        <v>4</v>
      </c>
      <c r="N1666" s="10">
        <v>46.05</v>
      </c>
      <c r="O1666" s="11">
        <v>0</v>
      </c>
      <c r="P1666" s="10">
        <v>18.75</v>
      </c>
      <c r="Q1666" s="10">
        <f t="shared" ref="Q1666:Q1729" si="104">M1666*N1666*(1-O1666)</f>
        <v>184.2</v>
      </c>
      <c r="R1666" s="10">
        <f t="shared" ref="R1666:R1729" si="105">M1666*P1666</f>
        <v>75</v>
      </c>
      <c r="S1666" s="10">
        <f t="shared" ref="S1666:S1729" si="106">Q1666-R1666</f>
        <v>109.19999999999999</v>
      </c>
      <c r="T1666" s="2">
        <f t="shared" ref="T1666:T1729" si="107">IFERROR(S1666/Q1666,0)</f>
        <v>0.5928338762214983</v>
      </c>
      <c r="U1666" s="3">
        <f>YEAR(SalesDataTable[[#This Row],[Order Date]])</f>
        <v>2026</v>
      </c>
      <c r="V1666" s="2" t="str">
        <f>"Q"&amp;ROUNDUP(MONTH(SalesDataTable[[#This Row],[Order Date]])/3,0)</f>
        <v>Q3</v>
      </c>
      <c r="W1666" s="3">
        <f>MONTH(SalesDataTable[[#This Row],[Order Date]])</f>
        <v>8</v>
      </c>
      <c r="X1666" s="2" t="str">
        <f>TEXT(SalesDataTable[[#This Row],[Order Date]],"mmm")</f>
        <v>Aug</v>
      </c>
    </row>
    <row r="1667" spans="1:24" ht="15.6">
      <c r="A1667" s="6">
        <v>4636</v>
      </c>
      <c r="B1667" s="7">
        <v>46250</v>
      </c>
      <c r="C1667" s="8">
        <f>YEAR(SalesDataTable[[#This Row],[Order Date]])</f>
        <v>2026</v>
      </c>
      <c r="D1667" s="9" t="str">
        <f>"Q" &amp;ROUNDUP(MONTH(SalesDataTable[[#This Row],[Order Date]]),0)</f>
        <v>Q8</v>
      </c>
      <c r="E1667" s="9">
        <f>MONTH(SalesDataTable[[#This Row],[Order Date]])</f>
        <v>8</v>
      </c>
      <c r="F1667" s="8" t="str">
        <f>TEXT(SalesDataTable[[#This Row],[Order Date]],"mmm")</f>
        <v>Aug</v>
      </c>
      <c r="G1667" s="8" t="s">
        <v>0</v>
      </c>
      <c r="H1667" s="8" t="s">
        <v>1</v>
      </c>
      <c r="I1667" s="8" t="s">
        <v>19</v>
      </c>
      <c r="J1667" s="8" t="s">
        <v>3</v>
      </c>
      <c r="K1667" s="8" t="s">
        <v>23</v>
      </c>
      <c r="L1667" s="8" t="s">
        <v>40</v>
      </c>
      <c r="M1667" s="3">
        <v>1</v>
      </c>
      <c r="N1667" s="10">
        <v>81.040000000000006</v>
      </c>
      <c r="O1667" s="11">
        <v>0.1</v>
      </c>
      <c r="P1667" s="10">
        <v>39.29</v>
      </c>
      <c r="Q1667" s="10">
        <f t="shared" si="104"/>
        <v>72.936000000000007</v>
      </c>
      <c r="R1667" s="10">
        <f t="shared" si="105"/>
        <v>39.29</v>
      </c>
      <c r="S1667" s="10">
        <f t="shared" si="106"/>
        <v>33.646000000000008</v>
      </c>
      <c r="T1667" s="2">
        <f t="shared" si="107"/>
        <v>0.46130854447735009</v>
      </c>
      <c r="U1667" s="3">
        <f>YEAR(SalesDataTable[[#This Row],[Order Date]])</f>
        <v>2026</v>
      </c>
      <c r="V1667" s="2" t="str">
        <f>"Q"&amp;ROUNDUP(MONTH(SalesDataTable[[#This Row],[Order Date]])/3,0)</f>
        <v>Q3</v>
      </c>
      <c r="W1667" s="3">
        <f>MONTH(SalesDataTable[[#This Row],[Order Date]])</f>
        <v>8</v>
      </c>
      <c r="X1667" s="2" t="str">
        <f>TEXT(SalesDataTable[[#This Row],[Order Date]],"mmm")</f>
        <v>Aug</v>
      </c>
    </row>
    <row r="1668" spans="1:24" ht="15.6">
      <c r="A1668" s="6">
        <v>4895</v>
      </c>
      <c r="B1668" s="7">
        <v>46250</v>
      </c>
      <c r="C1668" s="8">
        <f>YEAR(SalesDataTable[[#This Row],[Order Date]])</f>
        <v>2026</v>
      </c>
      <c r="D1668" s="9" t="str">
        <f>"Q" &amp;ROUNDUP(MONTH(SalesDataTable[[#This Row],[Order Date]]),0)</f>
        <v>Q8</v>
      </c>
      <c r="E1668" s="9">
        <f>MONTH(SalesDataTable[[#This Row],[Order Date]])</f>
        <v>8</v>
      </c>
      <c r="F1668" s="8" t="str">
        <f>TEXT(SalesDataTable[[#This Row],[Order Date]],"mmm")</f>
        <v>Aug</v>
      </c>
      <c r="G1668" s="8" t="s">
        <v>0</v>
      </c>
      <c r="H1668" s="8" t="s">
        <v>50</v>
      </c>
      <c r="I1668" s="8" t="s">
        <v>19</v>
      </c>
      <c r="J1668" s="8" t="s">
        <v>16</v>
      </c>
      <c r="K1668" s="8" t="s">
        <v>23</v>
      </c>
      <c r="L1668" s="8" t="s">
        <v>29</v>
      </c>
      <c r="M1668" s="3">
        <v>1</v>
      </c>
      <c r="N1668" s="10">
        <v>191.12</v>
      </c>
      <c r="O1668" s="11">
        <v>0.05</v>
      </c>
      <c r="P1668" s="10">
        <v>106.14</v>
      </c>
      <c r="Q1668" s="10">
        <f t="shared" si="104"/>
        <v>181.56399999999999</v>
      </c>
      <c r="R1668" s="10">
        <f t="shared" si="105"/>
        <v>106.14</v>
      </c>
      <c r="S1668" s="10">
        <f t="shared" si="106"/>
        <v>75.423999999999992</v>
      </c>
      <c r="T1668" s="2">
        <f t="shared" si="107"/>
        <v>0.41541274702033443</v>
      </c>
      <c r="U1668" s="3">
        <f>YEAR(SalesDataTable[[#This Row],[Order Date]])</f>
        <v>2026</v>
      </c>
      <c r="V1668" s="2" t="str">
        <f>"Q"&amp;ROUNDUP(MONTH(SalesDataTable[[#This Row],[Order Date]])/3,0)</f>
        <v>Q3</v>
      </c>
      <c r="W1668" s="3">
        <f>MONTH(SalesDataTable[[#This Row],[Order Date]])</f>
        <v>8</v>
      </c>
      <c r="X1668" s="2" t="str">
        <f>TEXT(SalesDataTable[[#This Row],[Order Date]],"mmm")</f>
        <v>Aug</v>
      </c>
    </row>
    <row r="1669" spans="1:24" ht="15.6">
      <c r="A1669" s="6">
        <v>5029</v>
      </c>
      <c r="B1669" s="7">
        <v>46250</v>
      </c>
      <c r="C1669" s="8">
        <f>YEAR(SalesDataTable[[#This Row],[Order Date]])</f>
        <v>2026</v>
      </c>
      <c r="D1669" s="9" t="str">
        <f>"Q" &amp;ROUNDUP(MONTH(SalesDataTable[[#This Row],[Order Date]]),0)</f>
        <v>Q8</v>
      </c>
      <c r="E1669" s="9">
        <f>MONTH(SalesDataTable[[#This Row],[Order Date]])</f>
        <v>8</v>
      </c>
      <c r="F1669" s="8" t="str">
        <f>TEXT(SalesDataTable[[#This Row],[Order Date]],"mmm")</f>
        <v>Aug</v>
      </c>
      <c r="G1669" s="8" t="s">
        <v>0</v>
      </c>
      <c r="H1669" s="8" t="s">
        <v>50</v>
      </c>
      <c r="I1669" s="8" t="s">
        <v>2</v>
      </c>
      <c r="J1669" s="8" t="s">
        <v>13</v>
      </c>
      <c r="K1669" s="8" t="s">
        <v>9</v>
      </c>
      <c r="L1669" s="8" t="s">
        <v>37</v>
      </c>
      <c r="M1669" s="3">
        <v>1</v>
      </c>
      <c r="N1669" s="10">
        <v>156.19</v>
      </c>
      <c r="O1669" s="11">
        <v>0</v>
      </c>
      <c r="P1669" s="10">
        <v>79.239999999999995</v>
      </c>
      <c r="Q1669" s="10">
        <f t="shared" si="104"/>
        <v>156.19</v>
      </c>
      <c r="R1669" s="10">
        <f t="shared" si="105"/>
        <v>79.239999999999995</v>
      </c>
      <c r="S1669" s="10">
        <f t="shared" si="106"/>
        <v>76.95</v>
      </c>
      <c r="T1669" s="2">
        <f t="shared" si="107"/>
        <v>0.49266918496702738</v>
      </c>
      <c r="U1669" s="3">
        <f>YEAR(SalesDataTable[[#This Row],[Order Date]])</f>
        <v>2026</v>
      </c>
      <c r="V1669" s="2" t="str">
        <f>"Q"&amp;ROUNDUP(MONTH(SalesDataTable[[#This Row],[Order Date]])/3,0)</f>
        <v>Q3</v>
      </c>
      <c r="W1669" s="3">
        <f>MONTH(SalesDataTable[[#This Row],[Order Date]])</f>
        <v>8</v>
      </c>
      <c r="X1669" s="2" t="str">
        <f>TEXT(SalesDataTable[[#This Row],[Order Date]],"mmm")</f>
        <v>Aug</v>
      </c>
    </row>
    <row r="1670" spans="1:24" ht="15.6">
      <c r="A1670" s="6">
        <v>1965</v>
      </c>
      <c r="B1670" s="7">
        <v>46251</v>
      </c>
      <c r="C1670" s="8">
        <f>YEAR(SalesDataTable[[#This Row],[Order Date]])</f>
        <v>2026</v>
      </c>
      <c r="D1670" s="9" t="str">
        <f>"Q" &amp;ROUNDUP(MONTH(SalesDataTable[[#This Row],[Order Date]]),0)</f>
        <v>Q8</v>
      </c>
      <c r="E1670" s="9">
        <f>MONTH(SalesDataTable[[#This Row],[Order Date]])</f>
        <v>8</v>
      </c>
      <c r="F1670" s="8" t="str">
        <f>TEXT(SalesDataTable[[#This Row],[Order Date]],"mmm")</f>
        <v>Aug</v>
      </c>
      <c r="G1670" s="8" t="s">
        <v>6</v>
      </c>
      <c r="H1670" s="8" t="s">
        <v>41</v>
      </c>
      <c r="I1670" s="8" t="s">
        <v>2</v>
      </c>
      <c r="J1670" s="8" t="s">
        <v>3</v>
      </c>
      <c r="K1670" s="8" t="s">
        <v>14</v>
      </c>
      <c r="L1670" s="8" t="s">
        <v>15</v>
      </c>
      <c r="M1670" s="3">
        <v>4</v>
      </c>
      <c r="N1670" s="10">
        <v>36.93</v>
      </c>
      <c r="O1670" s="11">
        <v>0</v>
      </c>
      <c r="P1670" s="10">
        <v>13.36</v>
      </c>
      <c r="Q1670" s="10">
        <f t="shared" si="104"/>
        <v>147.72</v>
      </c>
      <c r="R1670" s="10">
        <f t="shared" si="105"/>
        <v>53.44</v>
      </c>
      <c r="S1670" s="10">
        <f t="shared" si="106"/>
        <v>94.28</v>
      </c>
      <c r="T1670" s="2">
        <f t="shared" si="107"/>
        <v>0.63823449769834828</v>
      </c>
      <c r="U1670" s="3">
        <f>YEAR(SalesDataTable[[#This Row],[Order Date]])</f>
        <v>2026</v>
      </c>
      <c r="V1670" s="2" t="str">
        <f>"Q"&amp;ROUNDUP(MONTH(SalesDataTable[[#This Row],[Order Date]])/3,0)</f>
        <v>Q3</v>
      </c>
      <c r="W1670" s="3">
        <f>MONTH(SalesDataTable[[#This Row],[Order Date]])</f>
        <v>8</v>
      </c>
      <c r="X1670" s="2" t="str">
        <f>TEXT(SalesDataTable[[#This Row],[Order Date]],"mmm")</f>
        <v>Aug</v>
      </c>
    </row>
    <row r="1671" spans="1:24" ht="15.6">
      <c r="A1671" s="6">
        <v>3647</v>
      </c>
      <c r="B1671" s="7">
        <v>46251</v>
      </c>
      <c r="C1671" s="8">
        <f>YEAR(SalesDataTable[[#This Row],[Order Date]])</f>
        <v>2026</v>
      </c>
      <c r="D1671" s="9" t="str">
        <f>"Q" &amp;ROUNDUP(MONTH(SalesDataTable[[#This Row],[Order Date]]),0)</f>
        <v>Q8</v>
      </c>
      <c r="E1671" s="9">
        <f>MONTH(SalesDataTable[[#This Row],[Order Date]])</f>
        <v>8</v>
      </c>
      <c r="F1671" s="8" t="str">
        <f>TEXT(SalesDataTable[[#This Row],[Order Date]],"mmm")</f>
        <v>Aug</v>
      </c>
      <c r="G1671" s="8" t="s">
        <v>6</v>
      </c>
      <c r="H1671" s="8" t="s">
        <v>43</v>
      </c>
      <c r="I1671" s="8" t="s">
        <v>19</v>
      </c>
      <c r="J1671" s="8" t="s">
        <v>3</v>
      </c>
      <c r="K1671" s="8" t="s">
        <v>4</v>
      </c>
      <c r="L1671" s="8" t="s">
        <v>30</v>
      </c>
      <c r="M1671" s="3">
        <v>3</v>
      </c>
      <c r="N1671" s="10">
        <v>104.96</v>
      </c>
      <c r="O1671" s="11">
        <v>0.05</v>
      </c>
      <c r="P1671" s="10">
        <v>51.66</v>
      </c>
      <c r="Q1671" s="10">
        <f t="shared" si="104"/>
        <v>299.13599999999997</v>
      </c>
      <c r="R1671" s="10">
        <f t="shared" si="105"/>
        <v>154.97999999999999</v>
      </c>
      <c r="S1671" s="10">
        <f t="shared" si="106"/>
        <v>144.15599999999998</v>
      </c>
      <c r="T1671" s="2">
        <f t="shared" si="107"/>
        <v>0.48190789473684209</v>
      </c>
      <c r="U1671" s="3">
        <f>YEAR(SalesDataTable[[#This Row],[Order Date]])</f>
        <v>2026</v>
      </c>
      <c r="V1671" s="2" t="str">
        <f>"Q"&amp;ROUNDUP(MONTH(SalesDataTable[[#This Row],[Order Date]])/3,0)</f>
        <v>Q3</v>
      </c>
      <c r="W1671" s="3">
        <f>MONTH(SalesDataTable[[#This Row],[Order Date]])</f>
        <v>8</v>
      </c>
      <c r="X1671" s="2" t="str">
        <f>TEXT(SalesDataTable[[#This Row],[Order Date]],"mmm")</f>
        <v>Aug</v>
      </c>
    </row>
    <row r="1672" spans="1:24" ht="15.6">
      <c r="A1672" s="6">
        <v>3918</v>
      </c>
      <c r="B1672" s="7">
        <v>46251</v>
      </c>
      <c r="C1672" s="8">
        <f>YEAR(SalesDataTable[[#This Row],[Order Date]])</f>
        <v>2026</v>
      </c>
      <c r="D1672" s="9" t="str">
        <f>"Q" &amp;ROUNDUP(MONTH(SalesDataTable[[#This Row],[Order Date]]),0)</f>
        <v>Q8</v>
      </c>
      <c r="E1672" s="9">
        <f>MONTH(SalesDataTable[[#This Row],[Order Date]])</f>
        <v>8</v>
      </c>
      <c r="F1672" s="8" t="str">
        <f>TEXT(SalesDataTable[[#This Row],[Order Date]],"mmm")</f>
        <v>Aug</v>
      </c>
      <c r="G1672" s="8" t="s">
        <v>6</v>
      </c>
      <c r="H1672" s="8" t="s">
        <v>7</v>
      </c>
      <c r="I1672" s="8" t="s">
        <v>28</v>
      </c>
      <c r="J1672" s="8" t="s">
        <v>13</v>
      </c>
      <c r="K1672" s="8" t="s">
        <v>14</v>
      </c>
      <c r="L1672" s="8" t="s">
        <v>48</v>
      </c>
      <c r="M1672" s="3">
        <v>3</v>
      </c>
      <c r="N1672" s="10">
        <v>168.51</v>
      </c>
      <c r="O1672" s="11">
        <v>0</v>
      </c>
      <c r="P1672" s="10">
        <v>85.34</v>
      </c>
      <c r="Q1672" s="10">
        <f t="shared" si="104"/>
        <v>505.53</v>
      </c>
      <c r="R1672" s="10">
        <f t="shared" si="105"/>
        <v>256.02</v>
      </c>
      <c r="S1672" s="10">
        <f t="shared" si="106"/>
        <v>249.51</v>
      </c>
      <c r="T1672" s="2">
        <f t="shared" si="107"/>
        <v>0.49356121298439265</v>
      </c>
      <c r="U1672" s="3">
        <f>YEAR(SalesDataTable[[#This Row],[Order Date]])</f>
        <v>2026</v>
      </c>
      <c r="V1672" s="2" t="str">
        <f>"Q"&amp;ROUNDUP(MONTH(SalesDataTable[[#This Row],[Order Date]])/3,0)</f>
        <v>Q3</v>
      </c>
      <c r="W1672" s="3">
        <f>MONTH(SalesDataTable[[#This Row],[Order Date]])</f>
        <v>8</v>
      </c>
      <c r="X1672" s="2" t="str">
        <f>TEXT(SalesDataTable[[#This Row],[Order Date]],"mmm")</f>
        <v>Aug</v>
      </c>
    </row>
    <row r="1673" spans="1:24" ht="15.6">
      <c r="A1673" s="6">
        <v>4256</v>
      </c>
      <c r="B1673" s="7">
        <v>46251</v>
      </c>
      <c r="C1673" s="8">
        <f>YEAR(SalesDataTable[[#This Row],[Order Date]])</f>
        <v>2026</v>
      </c>
      <c r="D1673" s="9" t="str">
        <f>"Q" &amp;ROUNDUP(MONTH(SalesDataTable[[#This Row],[Order Date]]),0)</f>
        <v>Q8</v>
      </c>
      <c r="E1673" s="9">
        <f>MONTH(SalesDataTable[[#This Row],[Order Date]])</f>
        <v>8</v>
      </c>
      <c r="F1673" s="8" t="str">
        <f>TEXT(SalesDataTable[[#This Row],[Order Date]],"mmm")</f>
        <v>Aug</v>
      </c>
      <c r="G1673" s="8" t="s">
        <v>6</v>
      </c>
      <c r="H1673" s="8" t="s">
        <v>43</v>
      </c>
      <c r="I1673" s="8" t="s">
        <v>19</v>
      </c>
      <c r="J1673" s="8" t="s">
        <v>13</v>
      </c>
      <c r="K1673" s="8" t="s">
        <v>14</v>
      </c>
      <c r="L1673" s="8" t="s">
        <v>32</v>
      </c>
      <c r="M1673" s="3">
        <v>1</v>
      </c>
      <c r="N1673" s="10">
        <v>46.44</v>
      </c>
      <c r="O1673" s="11">
        <v>0.05</v>
      </c>
      <c r="P1673" s="10">
        <v>18.59</v>
      </c>
      <c r="Q1673" s="10">
        <f t="shared" si="104"/>
        <v>44.117999999999995</v>
      </c>
      <c r="R1673" s="10">
        <f t="shared" si="105"/>
        <v>18.59</v>
      </c>
      <c r="S1673" s="10">
        <f t="shared" si="106"/>
        <v>25.527999999999995</v>
      </c>
      <c r="T1673" s="2">
        <f t="shared" si="107"/>
        <v>0.57863003762636556</v>
      </c>
      <c r="U1673" s="3">
        <f>YEAR(SalesDataTable[[#This Row],[Order Date]])</f>
        <v>2026</v>
      </c>
      <c r="V1673" s="2" t="str">
        <f>"Q"&amp;ROUNDUP(MONTH(SalesDataTable[[#This Row],[Order Date]])/3,0)</f>
        <v>Q3</v>
      </c>
      <c r="W1673" s="3">
        <f>MONTH(SalesDataTable[[#This Row],[Order Date]])</f>
        <v>8</v>
      </c>
      <c r="X1673" s="2" t="str">
        <f>TEXT(SalesDataTable[[#This Row],[Order Date]],"mmm")</f>
        <v>Aug</v>
      </c>
    </row>
    <row r="1674" spans="1:24" ht="15.6">
      <c r="A1674" s="6">
        <v>5087</v>
      </c>
      <c r="B1674" s="7">
        <v>46251</v>
      </c>
      <c r="C1674" s="8">
        <f>YEAR(SalesDataTable[[#This Row],[Order Date]])</f>
        <v>2026</v>
      </c>
      <c r="D1674" s="9" t="str">
        <f>"Q" &amp;ROUNDUP(MONTH(SalesDataTable[[#This Row],[Order Date]]),0)</f>
        <v>Q8</v>
      </c>
      <c r="E1674" s="9">
        <f>MONTH(SalesDataTable[[#This Row],[Order Date]])</f>
        <v>8</v>
      </c>
      <c r="F1674" s="8" t="str">
        <f>TEXT(SalesDataTable[[#This Row],[Order Date]],"mmm")</f>
        <v>Aug</v>
      </c>
      <c r="G1674" s="8" t="s">
        <v>0</v>
      </c>
      <c r="H1674" s="8" t="s">
        <v>1</v>
      </c>
      <c r="I1674" s="8" t="s">
        <v>2</v>
      </c>
      <c r="J1674" s="8" t="s">
        <v>13</v>
      </c>
      <c r="K1674" s="8" t="s">
        <v>9</v>
      </c>
      <c r="L1674" s="8" t="s">
        <v>46</v>
      </c>
      <c r="M1674" s="3">
        <v>1</v>
      </c>
      <c r="N1674" s="10">
        <v>69.900000000000006</v>
      </c>
      <c r="O1674" s="11">
        <v>0.1</v>
      </c>
      <c r="P1674" s="10">
        <v>31.43</v>
      </c>
      <c r="Q1674" s="10">
        <f t="shared" si="104"/>
        <v>62.910000000000004</v>
      </c>
      <c r="R1674" s="10">
        <f t="shared" si="105"/>
        <v>31.43</v>
      </c>
      <c r="S1674" s="10">
        <f t="shared" si="106"/>
        <v>31.480000000000004</v>
      </c>
      <c r="T1674" s="2">
        <f t="shared" si="107"/>
        <v>0.50039739310125575</v>
      </c>
      <c r="U1674" s="3">
        <f>YEAR(SalesDataTable[[#This Row],[Order Date]])</f>
        <v>2026</v>
      </c>
      <c r="V1674" s="2" t="str">
        <f>"Q"&amp;ROUNDUP(MONTH(SalesDataTable[[#This Row],[Order Date]])/3,0)</f>
        <v>Q3</v>
      </c>
      <c r="W1674" s="3">
        <f>MONTH(SalesDataTable[[#This Row],[Order Date]])</f>
        <v>8</v>
      </c>
      <c r="X1674" s="2" t="str">
        <f>TEXT(SalesDataTable[[#This Row],[Order Date]],"mmm")</f>
        <v>Aug</v>
      </c>
    </row>
    <row r="1675" spans="1:24" ht="15.6">
      <c r="A1675" s="6">
        <v>1921</v>
      </c>
      <c r="B1675" s="7">
        <v>46252</v>
      </c>
      <c r="C1675" s="8">
        <f>YEAR(SalesDataTable[[#This Row],[Order Date]])</f>
        <v>2026</v>
      </c>
      <c r="D1675" s="9" t="str">
        <f>"Q" &amp;ROUNDUP(MONTH(SalesDataTable[[#This Row],[Order Date]]),0)</f>
        <v>Q8</v>
      </c>
      <c r="E1675" s="9">
        <f>MONTH(SalesDataTable[[#This Row],[Order Date]])</f>
        <v>8</v>
      </c>
      <c r="F1675" s="8" t="str">
        <f>TEXT(SalesDataTable[[#This Row],[Order Date]],"mmm")</f>
        <v>Aug</v>
      </c>
      <c r="G1675" s="8" t="s">
        <v>20</v>
      </c>
      <c r="H1675" s="8" t="s">
        <v>47</v>
      </c>
      <c r="I1675" s="8" t="s">
        <v>2</v>
      </c>
      <c r="J1675" s="8" t="s">
        <v>13</v>
      </c>
      <c r="K1675" s="8" t="s">
        <v>4</v>
      </c>
      <c r="L1675" s="8" t="s">
        <v>26</v>
      </c>
      <c r="M1675" s="3">
        <v>2</v>
      </c>
      <c r="N1675" s="10">
        <v>39.83</v>
      </c>
      <c r="O1675" s="11">
        <v>0</v>
      </c>
      <c r="P1675" s="10">
        <v>17.18</v>
      </c>
      <c r="Q1675" s="10">
        <f t="shared" si="104"/>
        <v>79.66</v>
      </c>
      <c r="R1675" s="10">
        <f t="shared" si="105"/>
        <v>34.36</v>
      </c>
      <c r="S1675" s="10">
        <f t="shared" si="106"/>
        <v>45.3</v>
      </c>
      <c r="T1675" s="2">
        <f t="shared" si="107"/>
        <v>0.56866683404468987</v>
      </c>
      <c r="U1675" s="3">
        <f>YEAR(SalesDataTable[[#This Row],[Order Date]])</f>
        <v>2026</v>
      </c>
      <c r="V1675" s="2" t="str">
        <f>"Q"&amp;ROUNDUP(MONTH(SalesDataTable[[#This Row],[Order Date]])/3,0)</f>
        <v>Q3</v>
      </c>
      <c r="W1675" s="3">
        <f>MONTH(SalesDataTable[[#This Row],[Order Date]])</f>
        <v>8</v>
      </c>
      <c r="X1675" s="2" t="str">
        <f>TEXT(SalesDataTable[[#This Row],[Order Date]],"mmm")</f>
        <v>Aug</v>
      </c>
    </row>
    <row r="1676" spans="1:24" ht="15.6">
      <c r="A1676" s="6">
        <v>1966</v>
      </c>
      <c r="B1676" s="7">
        <v>46252</v>
      </c>
      <c r="C1676" s="8">
        <f>YEAR(SalesDataTable[[#This Row],[Order Date]])</f>
        <v>2026</v>
      </c>
      <c r="D1676" s="9" t="str">
        <f>"Q" &amp;ROUNDUP(MONTH(SalesDataTable[[#This Row],[Order Date]]),0)</f>
        <v>Q8</v>
      </c>
      <c r="E1676" s="9">
        <f>MONTH(SalesDataTable[[#This Row],[Order Date]])</f>
        <v>8</v>
      </c>
      <c r="F1676" s="8" t="str">
        <f>TEXT(SalesDataTable[[#This Row],[Order Date]],"mmm")</f>
        <v>Aug</v>
      </c>
      <c r="G1676" s="8" t="s">
        <v>0</v>
      </c>
      <c r="H1676" s="8" t="s">
        <v>36</v>
      </c>
      <c r="I1676" s="8" t="s">
        <v>2</v>
      </c>
      <c r="J1676" s="8" t="s">
        <v>13</v>
      </c>
      <c r="K1676" s="8" t="s">
        <v>14</v>
      </c>
      <c r="L1676" s="8" t="s">
        <v>15</v>
      </c>
      <c r="M1676" s="3">
        <v>2</v>
      </c>
      <c r="N1676" s="10">
        <v>36.020000000000003</v>
      </c>
      <c r="O1676" s="11">
        <v>0</v>
      </c>
      <c r="P1676" s="10">
        <v>13.87</v>
      </c>
      <c r="Q1676" s="10">
        <f t="shared" si="104"/>
        <v>72.040000000000006</v>
      </c>
      <c r="R1676" s="10">
        <f t="shared" si="105"/>
        <v>27.74</v>
      </c>
      <c r="S1676" s="10">
        <f t="shared" si="106"/>
        <v>44.300000000000011</v>
      </c>
      <c r="T1676" s="2">
        <f t="shared" si="107"/>
        <v>0.61493614658523055</v>
      </c>
      <c r="U1676" s="3">
        <f>YEAR(SalesDataTable[[#This Row],[Order Date]])</f>
        <v>2026</v>
      </c>
      <c r="V1676" s="2" t="str">
        <f>"Q"&amp;ROUNDUP(MONTH(SalesDataTable[[#This Row],[Order Date]])/3,0)</f>
        <v>Q3</v>
      </c>
      <c r="W1676" s="3">
        <f>MONTH(SalesDataTable[[#This Row],[Order Date]])</f>
        <v>8</v>
      </c>
      <c r="X1676" s="2" t="str">
        <f>TEXT(SalesDataTable[[#This Row],[Order Date]],"mmm")</f>
        <v>Aug</v>
      </c>
    </row>
    <row r="1677" spans="1:24" ht="15.6">
      <c r="A1677" s="6">
        <v>2431</v>
      </c>
      <c r="B1677" s="7">
        <v>46252</v>
      </c>
      <c r="C1677" s="8">
        <f>YEAR(SalesDataTable[[#This Row],[Order Date]])</f>
        <v>2026</v>
      </c>
      <c r="D1677" s="9" t="str">
        <f>"Q" &amp;ROUNDUP(MONTH(SalesDataTable[[#This Row],[Order Date]]),0)</f>
        <v>Q8</v>
      </c>
      <c r="E1677" s="9">
        <f>MONTH(SalesDataTable[[#This Row],[Order Date]])</f>
        <v>8</v>
      </c>
      <c r="F1677" s="8" t="str">
        <f>TEXT(SalesDataTable[[#This Row],[Order Date]],"mmm")</f>
        <v>Aug</v>
      </c>
      <c r="G1677" s="8" t="s">
        <v>0</v>
      </c>
      <c r="H1677" s="8" t="s">
        <v>50</v>
      </c>
      <c r="I1677" s="8" t="s">
        <v>28</v>
      </c>
      <c r="J1677" s="8" t="s">
        <v>16</v>
      </c>
      <c r="K1677" s="8" t="s">
        <v>34</v>
      </c>
      <c r="L1677" s="8" t="s">
        <v>38</v>
      </c>
      <c r="M1677" s="3">
        <v>3</v>
      </c>
      <c r="N1677" s="10">
        <v>125.31</v>
      </c>
      <c r="O1677" s="11">
        <v>0</v>
      </c>
      <c r="P1677" s="10">
        <v>67.64</v>
      </c>
      <c r="Q1677" s="10">
        <f t="shared" si="104"/>
        <v>375.93</v>
      </c>
      <c r="R1677" s="10">
        <f t="shared" si="105"/>
        <v>202.92000000000002</v>
      </c>
      <c r="S1677" s="10">
        <f t="shared" si="106"/>
        <v>173.01</v>
      </c>
      <c r="T1677" s="2">
        <f t="shared" si="107"/>
        <v>0.46021865772883247</v>
      </c>
      <c r="U1677" s="3">
        <f>YEAR(SalesDataTable[[#This Row],[Order Date]])</f>
        <v>2026</v>
      </c>
      <c r="V1677" s="2" t="str">
        <f>"Q"&amp;ROUNDUP(MONTH(SalesDataTable[[#This Row],[Order Date]])/3,0)</f>
        <v>Q3</v>
      </c>
      <c r="W1677" s="3">
        <f>MONTH(SalesDataTable[[#This Row],[Order Date]])</f>
        <v>8</v>
      </c>
      <c r="X1677" s="2" t="str">
        <f>TEXT(SalesDataTable[[#This Row],[Order Date]],"mmm")</f>
        <v>Aug</v>
      </c>
    </row>
    <row r="1678" spans="1:24" ht="15.6">
      <c r="A1678" s="6">
        <v>3676</v>
      </c>
      <c r="B1678" s="7">
        <v>46252</v>
      </c>
      <c r="C1678" s="8">
        <f>YEAR(SalesDataTable[[#This Row],[Order Date]])</f>
        <v>2026</v>
      </c>
      <c r="D1678" s="9" t="str">
        <f>"Q" &amp;ROUNDUP(MONTH(SalesDataTable[[#This Row],[Order Date]]),0)</f>
        <v>Q8</v>
      </c>
      <c r="E1678" s="9">
        <f>MONTH(SalesDataTable[[#This Row],[Order Date]])</f>
        <v>8</v>
      </c>
      <c r="F1678" s="8" t="str">
        <f>TEXT(SalesDataTable[[#This Row],[Order Date]],"mmm")</f>
        <v>Aug</v>
      </c>
      <c r="G1678" s="8" t="s">
        <v>6</v>
      </c>
      <c r="H1678" s="8" t="s">
        <v>43</v>
      </c>
      <c r="I1678" s="8" t="s">
        <v>2</v>
      </c>
      <c r="J1678" s="8" t="s">
        <v>3</v>
      </c>
      <c r="K1678" s="8" t="s">
        <v>9</v>
      </c>
      <c r="L1678" s="8" t="s">
        <v>10</v>
      </c>
      <c r="M1678" s="3">
        <v>3</v>
      </c>
      <c r="N1678" s="10">
        <v>92.5</v>
      </c>
      <c r="O1678" s="11">
        <v>0.1</v>
      </c>
      <c r="P1678" s="10">
        <v>46.38</v>
      </c>
      <c r="Q1678" s="10">
        <f t="shared" si="104"/>
        <v>249.75</v>
      </c>
      <c r="R1678" s="10">
        <f t="shared" si="105"/>
        <v>139.14000000000001</v>
      </c>
      <c r="S1678" s="10">
        <f t="shared" si="106"/>
        <v>110.60999999999999</v>
      </c>
      <c r="T1678" s="2">
        <f t="shared" si="107"/>
        <v>0.4428828828828828</v>
      </c>
      <c r="U1678" s="3">
        <f>YEAR(SalesDataTable[[#This Row],[Order Date]])</f>
        <v>2026</v>
      </c>
      <c r="V1678" s="2" t="str">
        <f>"Q"&amp;ROUNDUP(MONTH(SalesDataTable[[#This Row],[Order Date]])/3,0)</f>
        <v>Q3</v>
      </c>
      <c r="W1678" s="3">
        <f>MONTH(SalesDataTable[[#This Row],[Order Date]])</f>
        <v>8</v>
      </c>
      <c r="X1678" s="2" t="str">
        <f>TEXT(SalesDataTable[[#This Row],[Order Date]],"mmm")</f>
        <v>Aug</v>
      </c>
    </row>
    <row r="1679" spans="1:24" ht="15.6">
      <c r="A1679" s="6">
        <v>3972</v>
      </c>
      <c r="B1679" s="7">
        <v>46252</v>
      </c>
      <c r="C1679" s="8">
        <f>YEAR(SalesDataTable[[#This Row],[Order Date]])</f>
        <v>2026</v>
      </c>
      <c r="D1679" s="9" t="str">
        <f>"Q" &amp;ROUNDUP(MONTH(SalesDataTable[[#This Row],[Order Date]]),0)</f>
        <v>Q8</v>
      </c>
      <c r="E1679" s="9">
        <f>MONTH(SalesDataTable[[#This Row],[Order Date]])</f>
        <v>8</v>
      </c>
      <c r="F1679" s="8" t="str">
        <f>TEXT(SalesDataTable[[#This Row],[Order Date]],"mmm")</f>
        <v>Aug</v>
      </c>
      <c r="G1679" s="8" t="s">
        <v>6</v>
      </c>
      <c r="H1679" s="8" t="s">
        <v>7</v>
      </c>
      <c r="I1679" s="8" t="s">
        <v>8</v>
      </c>
      <c r="J1679" s="8" t="s">
        <v>16</v>
      </c>
      <c r="K1679" s="8" t="s">
        <v>4</v>
      </c>
      <c r="L1679" s="8" t="s">
        <v>30</v>
      </c>
      <c r="M1679" s="3">
        <v>5</v>
      </c>
      <c r="N1679" s="10">
        <v>100.48</v>
      </c>
      <c r="O1679" s="11">
        <v>0.1</v>
      </c>
      <c r="P1679" s="10">
        <v>49.67</v>
      </c>
      <c r="Q1679" s="10">
        <f t="shared" si="104"/>
        <v>452.16</v>
      </c>
      <c r="R1679" s="10">
        <f t="shared" si="105"/>
        <v>248.35000000000002</v>
      </c>
      <c r="S1679" s="10">
        <f t="shared" si="106"/>
        <v>203.81</v>
      </c>
      <c r="T1679" s="2">
        <f t="shared" si="107"/>
        <v>0.45074752300070769</v>
      </c>
      <c r="U1679" s="3">
        <f>YEAR(SalesDataTable[[#This Row],[Order Date]])</f>
        <v>2026</v>
      </c>
      <c r="V1679" s="2" t="str">
        <f>"Q"&amp;ROUNDUP(MONTH(SalesDataTable[[#This Row],[Order Date]])/3,0)</f>
        <v>Q3</v>
      </c>
      <c r="W1679" s="3">
        <f>MONTH(SalesDataTable[[#This Row],[Order Date]])</f>
        <v>8</v>
      </c>
      <c r="X1679" s="2" t="str">
        <f>TEXT(SalesDataTable[[#This Row],[Order Date]],"mmm")</f>
        <v>Aug</v>
      </c>
    </row>
    <row r="1680" spans="1:24" ht="15.6">
      <c r="A1680" s="6">
        <v>4056</v>
      </c>
      <c r="B1680" s="7">
        <v>46252</v>
      </c>
      <c r="C1680" s="8">
        <f>YEAR(SalesDataTable[[#This Row],[Order Date]])</f>
        <v>2026</v>
      </c>
      <c r="D1680" s="9" t="str">
        <f>"Q" &amp;ROUNDUP(MONTH(SalesDataTable[[#This Row],[Order Date]]),0)</f>
        <v>Q8</v>
      </c>
      <c r="E1680" s="9">
        <f>MONTH(SalesDataTable[[#This Row],[Order Date]])</f>
        <v>8</v>
      </c>
      <c r="F1680" s="8" t="str">
        <f>TEXT(SalesDataTable[[#This Row],[Order Date]],"mmm")</f>
        <v>Aug</v>
      </c>
      <c r="G1680" s="8" t="s">
        <v>0</v>
      </c>
      <c r="H1680" s="8" t="s">
        <v>50</v>
      </c>
      <c r="I1680" s="8" t="s">
        <v>28</v>
      </c>
      <c r="J1680" s="8" t="s">
        <v>13</v>
      </c>
      <c r="K1680" s="8" t="s">
        <v>23</v>
      </c>
      <c r="L1680" s="8" t="s">
        <v>40</v>
      </c>
      <c r="M1680" s="3">
        <v>2</v>
      </c>
      <c r="N1680" s="10">
        <v>79.78</v>
      </c>
      <c r="O1680" s="11">
        <v>0</v>
      </c>
      <c r="P1680" s="10">
        <v>38.770000000000003</v>
      </c>
      <c r="Q1680" s="10">
        <f t="shared" si="104"/>
        <v>159.56</v>
      </c>
      <c r="R1680" s="10">
        <f t="shared" si="105"/>
        <v>77.540000000000006</v>
      </c>
      <c r="S1680" s="10">
        <f t="shared" si="106"/>
        <v>82.02</v>
      </c>
      <c r="T1680" s="2">
        <f t="shared" si="107"/>
        <v>0.51403860616695907</v>
      </c>
      <c r="U1680" s="3">
        <f>YEAR(SalesDataTable[[#This Row],[Order Date]])</f>
        <v>2026</v>
      </c>
      <c r="V1680" s="2" t="str">
        <f>"Q"&amp;ROUNDUP(MONTH(SalesDataTable[[#This Row],[Order Date]])/3,0)</f>
        <v>Q3</v>
      </c>
      <c r="W1680" s="3">
        <f>MONTH(SalesDataTable[[#This Row],[Order Date]])</f>
        <v>8</v>
      </c>
      <c r="X1680" s="2" t="str">
        <f>TEXT(SalesDataTable[[#This Row],[Order Date]],"mmm")</f>
        <v>Aug</v>
      </c>
    </row>
    <row r="1681" spans="1:24" ht="15.6">
      <c r="A1681" s="6">
        <v>4471</v>
      </c>
      <c r="B1681" s="7">
        <v>46252</v>
      </c>
      <c r="C1681" s="8">
        <f>YEAR(SalesDataTable[[#This Row],[Order Date]])</f>
        <v>2026</v>
      </c>
      <c r="D1681" s="9" t="str">
        <f>"Q" &amp;ROUNDUP(MONTH(SalesDataTable[[#This Row],[Order Date]]),0)</f>
        <v>Q8</v>
      </c>
      <c r="E1681" s="9">
        <f>MONTH(SalesDataTable[[#This Row],[Order Date]])</f>
        <v>8</v>
      </c>
      <c r="F1681" s="8" t="str">
        <f>TEXT(SalesDataTable[[#This Row],[Order Date]],"mmm")</f>
        <v>Aug</v>
      </c>
      <c r="G1681" s="8" t="s">
        <v>11</v>
      </c>
      <c r="H1681" s="8" t="s">
        <v>39</v>
      </c>
      <c r="I1681" s="8" t="s">
        <v>8</v>
      </c>
      <c r="J1681" s="8" t="s">
        <v>16</v>
      </c>
      <c r="K1681" s="8" t="s">
        <v>9</v>
      </c>
      <c r="L1681" s="8" t="s">
        <v>17</v>
      </c>
      <c r="M1681" s="3">
        <v>4</v>
      </c>
      <c r="N1681" s="10">
        <v>144.44</v>
      </c>
      <c r="O1681" s="11">
        <v>0.1</v>
      </c>
      <c r="P1681" s="10">
        <v>77.66</v>
      </c>
      <c r="Q1681" s="10">
        <f t="shared" si="104"/>
        <v>519.98400000000004</v>
      </c>
      <c r="R1681" s="10">
        <f t="shared" si="105"/>
        <v>310.64</v>
      </c>
      <c r="S1681" s="10">
        <f t="shared" si="106"/>
        <v>209.34400000000005</v>
      </c>
      <c r="T1681" s="2">
        <f t="shared" si="107"/>
        <v>0.4025970029847073</v>
      </c>
      <c r="U1681" s="3">
        <f>YEAR(SalesDataTable[[#This Row],[Order Date]])</f>
        <v>2026</v>
      </c>
      <c r="V1681" s="2" t="str">
        <f>"Q"&amp;ROUNDUP(MONTH(SalesDataTable[[#This Row],[Order Date]])/3,0)</f>
        <v>Q3</v>
      </c>
      <c r="W1681" s="3">
        <f>MONTH(SalesDataTable[[#This Row],[Order Date]])</f>
        <v>8</v>
      </c>
      <c r="X1681" s="2" t="str">
        <f>TEXT(SalesDataTable[[#This Row],[Order Date]],"mmm")</f>
        <v>Aug</v>
      </c>
    </row>
    <row r="1682" spans="1:24" ht="15.6">
      <c r="A1682" s="6">
        <v>1054</v>
      </c>
      <c r="B1682" s="7">
        <v>46253</v>
      </c>
      <c r="C1682" s="8">
        <f>YEAR(SalesDataTable[[#This Row],[Order Date]])</f>
        <v>2026</v>
      </c>
      <c r="D1682" s="9" t="str">
        <f>"Q" &amp;ROUNDUP(MONTH(SalesDataTable[[#This Row],[Order Date]]),0)</f>
        <v>Q8</v>
      </c>
      <c r="E1682" s="9">
        <f>MONTH(SalesDataTable[[#This Row],[Order Date]])</f>
        <v>8</v>
      </c>
      <c r="F1682" s="8" t="str">
        <f>TEXT(SalesDataTable[[#This Row],[Order Date]],"mmm")</f>
        <v>Aug</v>
      </c>
      <c r="G1682" s="8" t="s">
        <v>6</v>
      </c>
      <c r="H1682" s="8" t="s">
        <v>7</v>
      </c>
      <c r="I1682" s="8" t="s">
        <v>2</v>
      </c>
      <c r="J1682" s="8" t="s">
        <v>3</v>
      </c>
      <c r="K1682" s="8" t="s">
        <v>9</v>
      </c>
      <c r="L1682" s="8" t="s">
        <v>37</v>
      </c>
      <c r="M1682" s="3">
        <v>3</v>
      </c>
      <c r="N1682" s="10">
        <v>157.41999999999999</v>
      </c>
      <c r="O1682" s="11">
        <v>0</v>
      </c>
      <c r="P1682" s="10">
        <v>77.989999999999995</v>
      </c>
      <c r="Q1682" s="10">
        <f t="shared" si="104"/>
        <v>472.26</v>
      </c>
      <c r="R1682" s="10">
        <f t="shared" si="105"/>
        <v>233.96999999999997</v>
      </c>
      <c r="S1682" s="10">
        <f t="shared" si="106"/>
        <v>238.29000000000002</v>
      </c>
      <c r="T1682" s="2">
        <f t="shared" si="107"/>
        <v>0.5045737517469191</v>
      </c>
      <c r="U1682" s="3">
        <f>YEAR(SalesDataTable[[#This Row],[Order Date]])</f>
        <v>2026</v>
      </c>
      <c r="V1682" s="2" t="str">
        <f>"Q"&amp;ROUNDUP(MONTH(SalesDataTable[[#This Row],[Order Date]])/3,0)</f>
        <v>Q3</v>
      </c>
      <c r="W1682" s="3">
        <f>MONTH(SalesDataTable[[#This Row],[Order Date]])</f>
        <v>8</v>
      </c>
      <c r="X1682" s="2" t="str">
        <f>TEXT(SalesDataTable[[#This Row],[Order Date]],"mmm")</f>
        <v>Aug</v>
      </c>
    </row>
    <row r="1683" spans="1:24" ht="15.6">
      <c r="A1683" s="6">
        <v>1854</v>
      </c>
      <c r="B1683" s="7">
        <v>46253</v>
      </c>
      <c r="C1683" s="8">
        <f>YEAR(SalesDataTable[[#This Row],[Order Date]])</f>
        <v>2026</v>
      </c>
      <c r="D1683" s="9" t="str">
        <f>"Q" &amp;ROUNDUP(MONTH(SalesDataTable[[#This Row],[Order Date]]),0)</f>
        <v>Q8</v>
      </c>
      <c r="E1683" s="9">
        <f>MONTH(SalesDataTable[[#This Row],[Order Date]])</f>
        <v>8</v>
      </c>
      <c r="F1683" s="8" t="str">
        <f>TEXT(SalesDataTable[[#This Row],[Order Date]],"mmm")</f>
        <v>Aug</v>
      </c>
      <c r="G1683" s="8" t="s">
        <v>6</v>
      </c>
      <c r="H1683" s="8" t="s">
        <v>49</v>
      </c>
      <c r="I1683" s="8" t="s">
        <v>28</v>
      </c>
      <c r="J1683" s="8" t="s">
        <v>16</v>
      </c>
      <c r="K1683" s="8" t="s">
        <v>9</v>
      </c>
      <c r="L1683" s="8" t="s">
        <v>10</v>
      </c>
      <c r="M1683" s="3">
        <v>1</v>
      </c>
      <c r="N1683" s="10">
        <v>90.37</v>
      </c>
      <c r="O1683" s="11">
        <v>0.05</v>
      </c>
      <c r="P1683" s="10">
        <v>45.89</v>
      </c>
      <c r="Q1683" s="10">
        <f t="shared" si="104"/>
        <v>85.851500000000001</v>
      </c>
      <c r="R1683" s="10">
        <f t="shared" si="105"/>
        <v>45.89</v>
      </c>
      <c r="S1683" s="10">
        <f t="shared" si="106"/>
        <v>39.961500000000001</v>
      </c>
      <c r="T1683" s="2">
        <f t="shared" si="107"/>
        <v>0.46547235633623174</v>
      </c>
      <c r="U1683" s="3">
        <f>YEAR(SalesDataTable[[#This Row],[Order Date]])</f>
        <v>2026</v>
      </c>
      <c r="V1683" s="2" t="str">
        <f>"Q"&amp;ROUNDUP(MONTH(SalesDataTable[[#This Row],[Order Date]])/3,0)</f>
        <v>Q3</v>
      </c>
      <c r="W1683" s="3">
        <f>MONTH(SalesDataTable[[#This Row],[Order Date]])</f>
        <v>8</v>
      </c>
      <c r="X1683" s="2" t="str">
        <f>TEXT(SalesDataTable[[#This Row],[Order Date]],"mmm")</f>
        <v>Aug</v>
      </c>
    </row>
    <row r="1684" spans="1:24" ht="15.6">
      <c r="A1684" s="6">
        <v>2140</v>
      </c>
      <c r="B1684" s="7">
        <v>46253</v>
      </c>
      <c r="C1684" s="8">
        <f>YEAR(SalesDataTable[[#This Row],[Order Date]])</f>
        <v>2026</v>
      </c>
      <c r="D1684" s="9" t="str">
        <f>"Q" &amp;ROUNDUP(MONTH(SalesDataTable[[#This Row],[Order Date]]),0)</f>
        <v>Q8</v>
      </c>
      <c r="E1684" s="9">
        <f>MONTH(SalesDataTable[[#This Row],[Order Date]])</f>
        <v>8</v>
      </c>
      <c r="F1684" s="8" t="str">
        <f>TEXT(SalesDataTable[[#This Row],[Order Date]],"mmm")</f>
        <v>Aug</v>
      </c>
      <c r="G1684" s="8" t="s">
        <v>6</v>
      </c>
      <c r="H1684" s="8" t="s">
        <v>27</v>
      </c>
      <c r="I1684" s="8" t="s">
        <v>8</v>
      </c>
      <c r="J1684" s="8" t="s">
        <v>16</v>
      </c>
      <c r="K1684" s="8" t="s">
        <v>4</v>
      </c>
      <c r="L1684" s="8" t="s">
        <v>30</v>
      </c>
      <c r="M1684" s="3">
        <v>15</v>
      </c>
      <c r="N1684" s="10">
        <v>104.79</v>
      </c>
      <c r="O1684" s="11">
        <v>0.15</v>
      </c>
      <c r="P1684" s="10">
        <v>49.67</v>
      </c>
      <c r="Q1684" s="10">
        <f t="shared" si="104"/>
        <v>1336.0725</v>
      </c>
      <c r="R1684" s="10">
        <f t="shared" si="105"/>
        <v>745.05000000000007</v>
      </c>
      <c r="S1684" s="10">
        <f t="shared" si="106"/>
        <v>591.02249999999992</v>
      </c>
      <c r="T1684" s="2">
        <f t="shared" si="107"/>
        <v>0.44235810556687599</v>
      </c>
      <c r="U1684" s="3">
        <f>YEAR(SalesDataTable[[#This Row],[Order Date]])</f>
        <v>2026</v>
      </c>
      <c r="V1684" s="2" t="str">
        <f>"Q"&amp;ROUNDUP(MONTH(SalesDataTable[[#This Row],[Order Date]])/3,0)</f>
        <v>Q3</v>
      </c>
      <c r="W1684" s="3">
        <f>MONTH(SalesDataTable[[#This Row],[Order Date]])</f>
        <v>8</v>
      </c>
      <c r="X1684" s="2" t="str">
        <f>TEXT(SalesDataTable[[#This Row],[Order Date]],"mmm")</f>
        <v>Aug</v>
      </c>
    </row>
    <row r="1685" spans="1:24" ht="15.6">
      <c r="A1685" s="6">
        <v>2328</v>
      </c>
      <c r="B1685" s="7">
        <v>46253</v>
      </c>
      <c r="C1685" s="8">
        <f>YEAR(SalesDataTable[[#This Row],[Order Date]])</f>
        <v>2026</v>
      </c>
      <c r="D1685" s="9" t="str">
        <f>"Q" &amp;ROUNDUP(MONTH(SalesDataTable[[#This Row],[Order Date]]),0)</f>
        <v>Q8</v>
      </c>
      <c r="E1685" s="9">
        <f>MONTH(SalesDataTable[[#This Row],[Order Date]])</f>
        <v>8</v>
      </c>
      <c r="F1685" s="8" t="str">
        <f>TEXT(SalesDataTable[[#This Row],[Order Date]],"mmm")</f>
        <v>Aug</v>
      </c>
      <c r="G1685" s="8" t="s">
        <v>11</v>
      </c>
      <c r="H1685" s="8" t="s">
        <v>12</v>
      </c>
      <c r="I1685" s="8" t="s">
        <v>2</v>
      </c>
      <c r="J1685" s="8" t="s">
        <v>3</v>
      </c>
      <c r="K1685" s="8" t="s">
        <v>14</v>
      </c>
      <c r="L1685" s="8" t="s">
        <v>44</v>
      </c>
      <c r="M1685" s="3">
        <v>1</v>
      </c>
      <c r="N1685" s="10">
        <v>130.94</v>
      </c>
      <c r="O1685" s="11">
        <v>0</v>
      </c>
      <c r="P1685" s="10">
        <v>66.06</v>
      </c>
      <c r="Q1685" s="10">
        <f t="shared" si="104"/>
        <v>130.94</v>
      </c>
      <c r="R1685" s="10">
        <f t="shared" si="105"/>
        <v>66.06</v>
      </c>
      <c r="S1685" s="10">
        <f t="shared" si="106"/>
        <v>64.88</v>
      </c>
      <c r="T1685" s="2">
        <f t="shared" si="107"/>
        <v>0.49549411944402011</v>
      </c>
      <c r="U1685" s="3">
        <f>YEAR(SalesDataTable[[#This Row],[Order Date]])</f>
        <v>2026</v>
      </c>
      <c r="V1685" s="2" t="str">
        <f>"Q"&amp;ROUNDUP(MONTH(SalesDataTable[[#This Row],[Order Date]])/3,0)</f>
        <v>Q3</v>
      </c>
      <c r="W1685" s="3">
        <f>MONTH(SalesDataTable[[#This Row],[Order Date]])</f>
        <v>8</v>
      </c>
      <c r="X1685" s="2" t="str">
        <f>TEXT(SalesDataTable[[#This Row],[Order Date]],"mmm")</f>
        <v>Aug</v>
      </c>
    </row>
    <row r="1686" spans="1:24" ht="15.6">
      <c r="A1686" s="6">
        <v>4215</v>
      </c>
      <c r="B1686" s="7">
        <v>46253</v>
      </c>
      <c r="C1686" s="8">
        <f>YEAR(SalesDataTable[[#This Row],[Order Date]])</f>
        <v>2026</v>
      </c>
      <c r="D1686" s="9" t="str">
        <f>"Q" &amp;ROUNDUP(MONTH(SalesDataTable[[#This Row],[Order Date]]),0)</f>
        <v>Q8</v>
      </c>
      <c r="E1686" s="9">
        <f>MONTH(SalesDataTable[[#This Row],[Order Date]])</f>
        <v>8</v>
      </c>
      <c r="F1686" s="8" t="str">
        <f>TEXT(SalesDataTable[[#This Row],[Order Date]],"mmm")</f>
        <v>Aug</v>
      </c>
      <c r="G1686" s="8" t="s">
        <v>6</v>
      </c>
      <c r="H1686" s="8" t="s">
        <v>27</v>
      </c>
      <c r="I1686" s="8" t="s">
        <v>2</v>
      </c>
      <c r="J1686" s="8" t="s">
        <v>3</v>
      </c>
      <c r="K1686" s="8" t="s">
        <v>4</v>
      </c>
      <c r="L1686" s="8" t="s">
        <v>26</v>
      </c>
      <c r="M1686" s="3">
        <v>1</v>
      </c>
      <c r="N1686" s="10">
        <v>40.42</v>
      </c>
      <c r="O1686" s="11">
        <v>0.05</v>
      </c>
      <c r="P1686" s="10">
        <v>16.62</v>
      </c>
      <c r="Q1686" s="10">
        <f t="shared" si="104"/>
        <v>38.399000000000001</v>
      </c>
      <c r="R1686" s="10">
        <f t="shared" si="105"/>
        <v>16.62</v>
      </c>
      <c r="S1686" s="10">
        <f t="shared" si="106"/>
        <v>21.779</v>
      </c>
      <c r="T1686" s="2">
        <f t="shared" si="107"/>
        <v>0.5671762285476184</v>
      </c>
      <c r="U1686" s="3">
        <f>YEAR(SalesDataTable[[#This Row],[Order Date]])</f>
        <v>2026</v>
      </c>
      <c r="V1686" s="2" t="str">
        <f>"Q"&amp;ROUNDUP(MONTH(SalesDataTable[[#This Row],[Order Date]])/3,0)</f>
        <v>Q3</v>
      </c>
      <c r="W1686" s="3">
        <f>MONTH(SalesDataTable[[#This Row],[Order Date]])</f>
        <v>8</v>
      </c>
      <c r="X1686" s="2" t="str">
        <f>TEXT(SalesDataTable[[#This Row],[Order Date]],"mmm")</f>
        <v>Aug</v>
      </c>
    </row>
    <row r="1687" spans="1:24" ht="15.6">
      <c r="A1687" s="6">
        <v>4563</v>
      </c>
      <c r="B1687" s="7">
        <v>46253</v>
      </c>
      <c r="C1687" s="8">
        <f>YEAR(SalesDataTable[[#This Row],[Order Date]])</f>
        <v>2026</v>
      </c>
      <c r="D1687" s="9" t="str">
        <f>"Q" &amp;ROUNDUP(MONTH(SalesDataTable[[#This Row],[Order Date]]),0)</f>
        <v>Q8</v>
      </c>
      <c r="E1687" s="9">
        <f>MONTH(SalesDataTable[[#This Row],[Order Date]])</f>
        <v>8</v>
      </c>
      <c r="F1687" s="8" t="str">
        <f>TEXT(SalesDataTable[[#This Row],[Order Date]],"mmm")</f>
        <v>Aug</v>
      </c>
      <c r="G1687" s="8" t="s">
        <v>6</v>
      </c>
      <c r="H1687" s="8" t="s">
        <v>41</v>
      </c>
      <c r="I1687" s="8" t="s">
        <v>28</v>
      </c>
      <c r="J1687" s="8" t="s">
        <v>3</v>
      </c>
      <c r="K1687" s="8" t="s">
        <v>23</v>
      </c>
      <c r="L1687" s="8" t="s">
        <v>24</v>
      </c>
      <c r="M1687" s="3">
        <v>1</v>
      </c>
      <c r="N1687" s="10">
        <v>338.45</v>
      </c>
      <c r="O1687" s="11">
        <v>0.15</v>
      </c>
      <c r="P1687" s="10">
        <v>197.2</v>
      </c>
      <c r="Q1687" s="10">
        <f t="shared" si="104"/>
        <v>287.6825</v>
      </c>
      <c r="R1687" s="10">
        <f t="shared" si="105"/>
        <v>197.2</v>
      </c>
      <c r="S1687" s="10">
        <f t="shared" si="106"/>
        <v>90.482500000000016</v>
      </c>
      <c r="T1687" s="2">
        <f t="shared" si="107"/>
        <v>0.31452208598020392</v>
      </c>
      <c r="U1687" s="3">
        <f>YEAR(SalesDataTable[[#This Row],[Order Date]])</f>
        <v>2026</v>
      </c>
      <c r="V1687" s="2" t="str">
        <f>"Q"&amp;ROUNDUP(MONTH(SalesDataTable[[#This Row],[Order Date]])/3,0)</f>
        <v>Q3</v>
      </c>
      <c r="W1687" s="3">
        <f>MONTH(SalesDataTable[[#This Row],[Order Date]])</f>
        <v>8</v>
      </c>
      <c r="X1687" s="2" t="str">
        <f>TEXT(SalesDataTable[[#This Row],[Order Date]],"mmm")</f>
        <v>Aug</v>
      </c>
    </row>
    <row r="1688" spans="1:24" ht="15.6">
      <c r="A1688" s="6">
        <v>4775</v>
      </c>
      <c r="B1688" s="7">
        <v>46253</v>
      </c>
      <c r="C1688" s="8">
        <f>YEAR(SalesDataTable[[#This Row],[Order Date]])</f>
        <v>2026</v>
      </c>
      <c r="D1688" s="9" t="str">
        <f>"Q" &amp;ROUNDUP(MONTH(SalesDataTable[[#This Row],[Order Date]]),0)</f>
        <v>Q8</v>
      </c>
      <c r="E1688" s="9">
        <f>MONTH(SalesDataTable[[#This Row],[Order Date]])</f>
        <v>8</v>
      </c>
      <c r="F1688" s="8" t="str">
        <f>TEXT(SalesDataTable[[#This Row],[Order Date]],"mmm")</f>
        <v>Aug</v>
      </c>
      <c r="G1688" s="8" t="s">
        <v>11</v>
      </c>
      <c r="H1688" s="8" t="s">
        <v>39</v>
      </c>
      <c r="I1688" s="8" t="s">
        <v>28</v>
      </c>
      <c r="J1688" s="8" t="s">
        <v>3</v>
      </c>
      <c r="K1688" s="8" t="s">
        <v>4</v>
      </c>
      <c r="L1688" s="8" t="s">
        <v>30</v>
      </c>
      <c r="M1688" s="3">
        <v>1</v>
      </c>
      <c r="N1688" s="10">
        <v>103.92</v>
      </c>
      <c r="O1688" s="11">
        <v>0.05</v>
      </c>
      <c r="P1688" s="10">
        <v>50.71</v>
      </c>
      <c r="Q1688" s="10">
        <f t="shared" si="104"/>
        <v>98.724000000000004</v>
      </c>
      <c r="R1688" s="10">
        <f t="shared" si="105"/>
        <v>50.71</v>
      </c>
      <c r="S1688" s="10">
        <f t="shared" si="106"/>
        <v>48.014000000000003</v>
      </c>
      <c r="T1688" s="2">
        <f t="shared" si="107"/>
        <v>0.48634577205137558</v>
      </c>
      <c r="U1688" s="3">
        <f>YEAR(SalesDataTable[[#This Row],[Order Date]])</f>
        <v>2026</v>
      </c>
      <c r="V1688" s="2" t="str">
        <f>"Q"&amp;ROUNDUP(MONTH(SalesDataTable[[#This Row],[Order Date]])/3,0)</f>
        <v>Q3</v>
      </c>
      <c r="W1688" s="3">
        <f>MONTH(SalesDataTable[[#This Row],[Order Date]])</f>
        <v>8</v>
      </c>
      <c r="X1688" s="2" t="str">
        <f>TEXT(SalesDataTable[[#This Row],[Order Date]],"mmm")</f>
        <v>Aug</v>
      </c>
    </row>
    <row r="1689" spans="1:24" ht="15.6">
      <c r="A1689" s="6">
        <v>247</v>
      </c>
      <c r="B1689" s="7">
        <v>46254</v>
      </c>
      <c r="C1689" s="8">
        <f>YEAR(SalesDataTable[[#This Row],[Order Date]])</f>
        <v>2026</v>
      </c>
      <c r="D1689" s="9" t="str">
        <f>"Q" &amp;ROUNDUP(MONTH(SalesDataTable[[#This Row],[Order Date]]),0)</f>
        <v>Q8</v>
      </c>
      <c r="E1689" s="9">
        <f>MONTH(SalesDataTable[[#This Row],[Order Date]])</f>
        <v>8</v>
      </c>
      <c r="F1689" s="8" t="str">
        <f>TEXT(SalesDataTable[[#This Row],[Order Date]],"mmm")</f>
        <v>Aug</v>
      </c>
      <c r="G1689" s="8" t="s">
        <v>0</v>
      </c>
      <c r="H1689" s="8" t="s">
        <v>36</v>
      </c>
      <c r="I1689" s="8" t="s">
        <v>2</v>
      </c>
      <c r="J1689" s="8" t="s">
        <v>13</v>
      </c>
      <c r="K1689" s="8" t="s">
        <v>4</v>
      </c>
      <c r="L1689" s="8" t="s">
        <v>22</v>
      </c>
      <c r="M1689" s="3">
        <v>6</v>
      </c>
      <c r="N1689" s="10">
        <v>51.67</v>
      </c>
      <c r="O1689" s="11">
        <v>0.1</v>
      </c>
      <c r="P1689" s="10">
        <v>23.1</v>
      </c>
      <c r="Q1689" s="10">
        <f t="shared" si="104"/>
        <v>279.01799999999997</v>
      </c>
      <c r="R1689" s="10">
        <f t="shared" si="105"/>
        <v>138.60000000000002</v>
      </c>
      <c r="S1689" s="10">
        <f t="shared" si="106"/>
        <v>140.41799999999995</v>
      </c>
      <c r="T1689" s="2">
        <f t="shared" si="107"/>
        <v>0.50325785433197845</v>
      </c>
      <c r="U1689" s="3">
        <f>YEAR(SalesDataTable[[#This Row],[Order Date]])</f>
        <v>2026</v>
      </c>
      <c r="V1689" s="2" t="str">
        <f>"Q"&amp;ROUNDUP(MONTH(SalesDataTable[[#This Row],[Order Date]])/3,0)</f>
        <v>Q3</v>
      </c>
      <c r="W1689" s="3">
        <f>MONTH(SalesDataTable[[#This Row],[Order Date]])</f>
        <v>8</v>
      </c>
      <c r="X1689" s="2" t="str">
        <f>TEXT(SalesDataTable[[#This Row],[Order Date]],"mmm")</f>
        <v>Aug</v>
      </c>
    </row>
    <row r="1690" spans="1:24" ht="15.6">
      <c r="A1690" s="6">
        <v>827</v>
      </c>
      <c r="B1690" s="7">
        <v>46254</v>
      </c>
      <c r="C1690" s="8">
        <f>YEAR(SalesDataTable[[#This Row],[Order Date]])</f>
        <v>2026</v>
      </c>
      <c r="D1690" s="9" t="str">
        <f>"Q" &amp;ROUNDUP(MONTH(SalesDataTable[[#This Row],[Order Date]]),0)</f>
        <v>Q8</v>
      </c>
      <c r="E1690" s="9">
        <f>MONTH(SalesDataTable[[#This Row],[Order Date]])</f>
        <v>8</v>
      </c>
      <c r="F1690" s="8" t="str">
        <f>TEXT(SalesDataTable[[#This Row],[Order Date]],"mmm")</f>
        <v>Aug</v>
      </c>
      <c r="G1690" s="8" t="s">
        <v>6</v>
      </c>
      <c r="H1690" s="8" t="s">
        <v>43</v>
      </c>
      <c r="I1690" s="8" t="s">
        <v>8</v>
      </c>
      <c r="J1690" s="8" t="s">
        <v>3</v>
      </c>
      <c r="K1690" s="8" t="s">
        <v>14</v>
      </c>
      <c r="L1690" s="8" t="s">
        <v>48</v>
      </c>
      <c r="M1690" s="3">
        <v>4</v>
      </c>
      <c r="N1690" s="10">
        <v>166.02</v>
      </c>
      <c r="O1690" s="11">
        <v>0.1</v>
      </c>
      <c r="P1690" s="10">
        <v>87.99</v>
      </c>
      <c r="Q1690" s="10">
        <f t="shared" si="104"/>
        <v>597.67200000000003</v>
      </c>
      <c r="R1690" s="10">
        <f t="shared" si="105"/>
        <v>351.96</v>
      </c>
      <c r="S1690" s="10">
        <f t="shared" si="106"/>
        <v>245.71200000000005</v>
      </c>
      <c r="T1690" s="2">
        <f t="shared" si="107"/>
        <v>0.4111151266915633</v>
      </c>
      <c r="U1690" s="3">
        <f>YEAR(SalesDataTable[[#This Row],[Order Date]])</f>
        <v>2026</v>
      </c>
      <c r="V1690" s="2" t="str">
        <f>"Q"&amp;ROUNDUP(MONTH(SalesDataTable[[#This Row],[Order Date]])/3,0)</f>
        <v>Q3</v>
      </c>
      <c r="W1690" s="3">
        <f>MONTH(SalesDataTable[[#This Row],[Order Date]])</f>
        <v>8</v>
      </c>
      <c r="X1690" s="2" t="str">
        <f>TEXT(SalesDataTable[[#This Row],[Order Date]],"mmm")</f>
        <v>Aug</v>
      </c>
    </row>
    <row r="1691" spans="1:24" ht="15.6">
      <c r="A1691" s="6">
        <v>1156</v>
      </c>
      <c r="B1691" s="7">
        <v>46254</v>
      </c>
      <c r="C1691" s="8">
        <f>YEAR(SalesDataTable[[#This Row],[Order Date]])</f>
        <v>2026</v>
      </c>
      <c r="D1691" s="9" t="str">
        <f>"Q" &amp;ROUNDUP(MONTH(SalesDataTable[[#This Row],[Order Date]]),0)</f>
        <v>Q8</v>
      </c>
      <c r="E1691" s="9">
        <f>MONTH(SalesDataTable[[#This Row],[Order Date]])</f>
        <v>8</v>
      </c>
      <c r="F1691" s="8" t="str">
        <f>TEXT(SalesDataTable[[#This Row],[Order Date]],"mmm")</f>
        <v>Aug</v>
      </c>
      <c r="G1691" s="8" t="s">
        <v>11</v>
      </c>
      <c r="H1691" s="8" t="s">
        <v>25</v>
      </c>
      <c r="I1691" s="8" t="s">
        <v>19</v>
      </c>
      <c r="J1691" s="8" t="s">
        <v>13</v>
      </c>
      <c r="K1691" s="8" t="s">
        <v>4</v>
      </c>
      <c r="L1691" s="8" t="s">
        <v>22</v>
      </c>
      <c r="M1691" s="3">
        <v>2</v>
      </c>
      <c r="N1691" s="10">
        <v>50.59</v>
      </c>
      <c r="O1691" s="11">
        <v>0.1</v>
      </c>
      <c r="P1691" s="10">
        <v>22.68</v>
      </c>
      <c r="Q1691" s="10">
        <f t="shared" si="104"/>
        <v>91.062000000000012</v>
      </c>
      <c r="R1691" s="10">
        <f t="shared" si="105"/>
        <v>45.36</v>
      </c>
      <c r="S1691" s="10">
        <f t="shared" si="106"/>
        <v>45.702000000000012</v>
      </c>
      <c r="T1691" s="2">
        <f t="shared" si="107"/>
        <v>0.5018778414706464</v>
      </c>
      <c r="U1691" s="3">
        <f>YEAR(SalesDataTable[[#This Row],[Order Date]])</f>
        <v>2026</v>
      </c>
      <c r="V1691" s="2" t="str">
        <f>"Q"&amp;ROUNDUP(MONTH(SalesDataTable[[#This Row],[Order Date]])/3,0)</f>
        <v>Q3</v>
      </c>
      <c r="W1691" s="3">
        <f>MONTH(SalesDataTable[[#This Row],[Order Date]])</f>
        <v>8</v>
      </c>
      <c r="X1691" s="2" t="str">
        <f>TEXT(SalesDataTable[[#This Row],[Order Date]],"mmm")</f>
        <v>Aug</v>
      </c>
    </row>
    <row r="1692" spans="1:24" ht="15.6">
      <c r="A1692" s="6">
        <v>1543</v>
      </c>
      <c r="B1692" s="7">
        <v>46254</v>
      </c>
      <c r="C1692" s="8">
        <f>YEAR(SalesDataTable[[#This Row],[Order Date]])</f>
        <v>2026</v>
      </c>
      <c r="D1692" s="9" t="str">
        <f>"Q" &amp;ROUNDUP(MONTH(SalesDataTable[[#This Row],[Order Date]]),0)</f>
        <v>Q8</v>
      </c>
      <c r="E1692" s="9">
        <f>MONTH(SalesDataTable[[#This Row],[Order Date]])</f>
        <v>8</v>
      </c>
      <c r="F1692" s="8" t="str">
        <f>TEXT(SalesDataTable[[#This Row],[Order Date]],"mmm")</f>
        <v>Aug</v>
      </c>
      <c r="G1692" s="8" t="s">
        <v>20</v>
      </c>
      <c r="H1692" s="8" t="s">
        <v>31</v>
      </c>
      <c r="I1692" s="8" t="s">
        <v>19</v>
      </c>
      <c r="J1692" s="8" t="s">
        <v>3</v>
      </c>
      <c r="K1692" s="8" t="s">
        <v>9</v>
      </c>
      <c r="L1692" s="8" t="s">
        <v>37</v>
      </c>
      <c r="M1692" s="3">
        <v>1</v>
      </c>
      <c r="N1692" s="10">
        <v>155.83000000000001</v>
      </c>
      <c r="O1692" s="11">
        <v>0</v>
      </c>
      <c r="P1692" s="10">
        <v>77.260000000000005</v>
      </c>
      <c r="Q1692" s="10">
        <f t="shared" si="104"/>
        <v>155.83000000000001</v>
      </c>
      <c r="R1692" s="10">
        <f t="shared" si="105"/>
        <v>77.260000000000005</v>
      </c>
      <c r="S1692" s="10">
        <f t="shared" si="106"/>
        <v>78.570000000000007</v>
      </c>
      <c r="T1692" s="2">
        <f t="shared" si="107"/>
        <v>0.50420329846627732</v>
      </c>
      <c r="U1692" s="3">
        <f>YEAR(SalesDataTable[[#This Row],[Order Date]])</f>
        <v>2026</v>
      </c>
      <c r="V1692" s="2" t="str">
        <f>"Q"&amp;ROUNDUP(MONTH(SalesDataTable[[#This Row],[Order Date]])/3,0)</f>
        <v>Q3</v>
      </c>
      <c r="W1692" s="3">
        <f>MONTH(SalesDataTable[[#This Row],[Order Date]])</f>
        <v>8</v>
      </c>
      <c r="X1692" s="2" t="str">
        <f>TEXT(SalesDataTable[[#This Row],[Order Date]],"mmm")</f>
        <v>Aug</v>
      </c>
    </row>
    <row r="1693" spans="1:24" ht="15.6">
      <c r="A1693" s="6">
        <v>2613</v>
      </c>
      <c r="B1693" s="7">
        <v>46254</v>
      </c>
      <c r="C1693" s="8">
        <f>YEAR(SalesDataTable[[#This Row],[Order Date]])</f>
        <v>2026</v>
      </c>
      <c r="D1693" s="9" t="str">
        <f>"Q" &amp;ROUNDUP(MONTH(SalesDataTable[[#This Row],[Order Date]]),0)</f>
        <v>Q8</v>
      </c>
      <c r="E1693" s="9">
        <f>MONTH(SalesDataTable[[#This Row],[Order Date]])</f>
        <v>8</v>
      </c>
      <c r="F1693" s="8" t="str">
        <f>TEXT(SalesDataTable[[#This Row],[Order Date]],"mmm")</f>
        <v>Aug</v>
      </c>
      <c r="G1693" s="8" t="s">
        <v>20</v>
      </c>
      <c r="H1693" s="8" t="s">
        <v>21</v>
      </c>
      <c r="I1693" s="8" t="s">
        <v>2</v>
      </c>
      <c r="J1693" s="8" t="s">
        <v>13</v>
      </c>
      <c r="K1693" s="8" t="s">
        <v>34</v>
      </c>
      <c r="L1693" s="8" t="s">
        <v>42</v>
      </c>
      <c r="M1693" s="3">
        <v>1</v>
      </c>
      <c r="N1693" s="10">
        <v>36.380000000000003</v>
      </c>
      <c r="O1693" s="11">
        <v>0.05</v>
      </c>
      <c r="P1693" s="10">
        <v>14.2</v>
      </c>
      <c r="Q1693" s="10">
        <f t="shared" si="104"/>
        <v>34.561</v>
      </c>
      <c r="R1693" s="10">
        <f t="shared" si="105"/>
        <v>14.2</v>
      </c>
      <c r="S1693" s="10">
        <f t="shared" si="106"/>
        <v>20.361000000000001</v>
      </c>
      <c r="T1693" s="2">
        <f t="shared" si="107"/>
        <v>0.58913225890454557</v>
      </c>
      <c r="U1693" s="3">
        <f>YEAR(SalesDataTable[[#This Row],[Order Date]])</f>
        <v>2026</v>
      </c>
      <c r="V1693" s="2" t="str">
        <f>"Q"&amp;ROUNDUP(MONTH(SalesDataTable[[#This Row],[Order Date]])/3,0)</f>
        <v>Q3</v>
      </c>
      <c r="W1693" s="3">
        <f>MONTH(SalesDataTable[[#This Row],[Order Date]])</f>
        <v>8</v>
      </c>
      <c r="X1693" s="2" t="str">
        <f>TEXT(SalesDataTable[[#This Row],[Order Date]],"mmm")</f>
        <v>Aug</v>
      </c>
    </row>
    <row r="1694" spans="1:24" ht="15.6">
      <c r="A1694" s="6">
        <v>3002</v>
      </c>
      <c r="B1694" s="7">
        <v>46254</v>
      </c>
      <c r="C1694" s="8">
        <f>YEAR(SalesDataTable[[#This Row],[Order Date]])</f>
        <v>2026</v>
      </c>
      <c r="D1694" s="9" t="str">
        <f>"Q" &amp;ROUNDUP(MONTH(SalesDataTable[[#This Row],[Order Date]]),0)</f>
        <v>Q8</v>
      </c>
      <c r="E1694" s="9">
        <f>MONTH(SalesDataTable[[#This Row],[Order Date]])</f>
        <v>8</v>
      </c>
      <c r="F1694" s="8" t="str">
        <f>TEXT(SalesDataTable[[#This Row],[Order Date]],"mmm")</f>
        <v>Aug</v>
      </c>
      <c r="G1694" s="8" t="s">
        <v>6</v>
      </c>
      <c r="H1694" s="8" t="s">
        <v>43</v>
      </c>
      <c r="I1694" s="8" t="s">
        <v>19</v>
      </c>
      <c r="J1694" s="8" t="s">
        <v>13</v>
      </c>
      <c r="K1694" s="8" t="s">
        <v>23</v>
      </c>
      <c r="L1694" s="8" t="s">
        <v>51</v>
      </c>
      <c r="M1694" s="3">
        <v>2</v>
      </c>
      <c r="N1694" s="10">
        <v>124.09</v>
      </c>
      <c r="O1694" s="11">
        <v>0</v>
      </c>
      <c r="P1694" s="10">
        <v>60.39</v>
      </c>
      <c r="Q1694" s="10">
        <f t="shared" si="104"/>
        <v>248.18</v>
      </c>
      <c r="R1694" s="10">
        <f t="shared" si="105"/>
        <v>120.78</v>
      </c>
      <c r="S1694" s="10">
        <f t="shared" si="106"/>
        <v>127.4</v>
      </c>
      <c r="T1694" s="2">
        <f t="shared" si="107"/>
        <v>0.513337094044645</v>
      </c>
      <c r="U1694" s="3">
        <f>YEAR(SalesDataTable[[#This Row],[Order Date]])</f>
        <v>2026</v>
      </c>
      <c r="V1694" s="2" t="str">
        <f>"Q"&amp;ROUNDUP(MONTH(SalesDataTable[[#This Row],[Order Date]])/3,0)</f>
        <v>Q3</v>
      </c>
      <c r="W1694" s="3">
        <f>MONTH(SalesDataTable[[#This Row],[Order Date]])</f>
        <v>8</v>
      </c>
      <c r="X1694" s="2" t="str">
        <f>TEXT(SalesDataTable[[#This Row],[Order Date]],"mmm")</f>
        <v>Aug</v>
      </c>
    </row>
    <row r="1695" spans="1:24" ht="15.6">
      <c r="A1695" s="6">
        <v>3103</v>
      </c>
      <c r="B1695" s="7">
        <v>46254</v>
      </c>
      <c r="C1695" s="8">
        <f>YEAR(SalesDataTable[[#This Row],[Order Date]])</f>
        <v>2026</v>
      </c>
      <c r="D1695" s="9" t="str">
        <f>"Q" &amp;ROUNDUP(MONTH(SalesDataTable[[#This Row],[Order Date]]),0)</f>
        <v>Q8</v>
      </c>
      <c r="E1695" s="9">
        <f>MONTH(SalesDataTable[[#This Row],[Order Date]])</f>
        <v>8</v>
      </c>
      <c r="F1695" s="8" t="str">
        <f>TEXT(SalesDataTable[[#This Row],[Order Date]],"mmm")</f>
        <v>Aug</v>
      </c>
      <c r="G1695" s="8" t="s">
        <v>20</v>
      </c>
      <c r="H1695" s="8" t="s">
        <v>33</v>
      </c>
      <c r="I1695" s="8" t="s">
        <v>2</v>
      </c>
      <c r="J1695" s="8" t="s">
        <v>13</v>
      </c>
      <c r="K1695" s="8" t="s">
        <v>9</v>
      </c>
      <c r="L1695" s="8" t="s">
        <v>17</v>
      </c>
      <c r="M1695" s="3">
        <v>1</v>
      </c>
      <c r="N1695" s="10">
        <v>141.97999999999999</v>
      </c>
      <c r="O1695" s="11">
        <v>0.05</v>
      </c>
      <c r="P1695" s="10">
        <v>79.510000000000005</v>
      </c>
      <c r="Q1695" s="10">
        <f t="shared" si="104"/>
        <v>134.88099999999997</v>
      </c>
      <c r="R1695" s="10">
        <f t="shared" si="105"/>
        <v>79.510000000000005</v>
      </c>
      <c r="S1695" s="10">
        <f t="shared" si="106"/>
        <v>55.370999999999967</v>
      </c>
      <c r="T1695" s="2">
        <f t="shared" si="107"/>
        <v>0.41051741905828082</v>
      </c>
      <c r="U1695" s="3">
        <f>YEAR(SalesDataTable[[#This Row],[Order Date]])</f>
        <v>2026</v>
      </c>
      <c r="V1695" s="2" t="str">
        <f>"Q"&amp;ROUNDUP(MONTH(SalesDataTable[[#This Row],[Order Date]])/3,0)</f>
        <v>Q3</v>
      </c>
      <c r="W1695" s="3">
        <f>MONTH(SalesDataTable[[#This Row],[Order Date]])</f>
        <v>8</v>
      </c>
      <c r="X1695" s="2" t="str">
        <f>TEXT(SalesDataTable[[#This Row],[Order Date]],"mmm")</f>
        <v>Aug</v>
      </c>
    </row>
    <row r="1696" spans="1:24" ht="15.6">
      <c r="A1696" s="6">
        <v>3234</v>
      </c>
      <c r="B1696" s="7">
        <v>46254</v>
      </c>
      <c r="C1696" s="8">
        <f>YEAR(SalesDataTable[[#This Row],[Order Date]])</f>
        <v>2026</v>
      </c>
      <c r="D1696" s="9" t="str">
        <f>"Q" &amp;ROUNDUP(MONTH(SalesDataTable[[#This Row],[Order Date]]),0)</f>
        <v>Q8</v>
      </c>
      <c r="E1696" s="9">
        <f>MONTH(SalesDataTable[[#This Row],[Order Date]])</f>
        <v>8</v>
      </c>
      <c r="F1696" s="8" t="str">
        <f>TEXT(SalesDataTable[[#This Row],[Order Date]],"mmm")</f>
        <v>Aug</v>
      </c>
      <c r="G1696" s="8" t="s">
        <v>20</v>
      </c>
      <c r="H1696" s="8" t="s">
        <v>47</v>
      </c>
      <c r="I1696" s="8" t="s">
        <v>19</v>
      </c>
      <c r="J1696" s="8" t="s">
        <v>13</v>
      </c>
      <c r="K1696" s="8" t="s">
        <v>23</v>
      </c>
      <c r="L1696" s="8" t="s">
        <v>51</v>
      </c>
      <c r="M1696" s="3">
        <v>5</v>
      </c>
      <c r="N1696" s="10">
        <v>121.93</v>
      </c>
      <c r="O1696" s="11">
        <v>0.15</v>
      </c>
      <c r="P1696" s="10">
        <v>62.28</v>
      </c>
      <c r="Q1696" s="10">
        <f t="shared" si="104"/>
        <v>518.2025000000001</v>
      </c>
      <c r="R1696" s="10">
        <f t="shared" si="105"/>
        <v>311.39999999999998</v>
      </c>
      <c r="S1696" s="10">
        <f t="shared" si="106"/>
        <v>206.80250000000012</v>
      </c>
      <c r="T1696" s="2">
        <f t="shared" si="107"/>
        <v>0.39907661580173792</v>
      </c>
      <c r="U1696" s="3">
        <f>YEAR(SalesDataTable[[#This Row],[Order Date]])</f>
        <v>2026</v>
      </c>
      <c r="V1696" s="2" t="str">
        <f>"Q"&amp;ROUNDUP(MONTH(SalesDataTable[[#This Row],[Order Date]])/3,0)</f>
        <v>Q3</v>
      </c>
      <c r="W1696" s="3">
        <f>MONTH(SalesDataTable[[#This Row],[Order Date]])</f>
        <v>8</v>
      </c>
      <c r="X1696" s="2" t="str">
        <f>TEXT(SalesDataTable[[#This Row],[Order Date]],"mmm")</f>
        <v>Aug</v>
      </c>
    </row>
    <row r="1697" spans="1:24" ht="15.6">
      <c r="A1697" s="6">
        <v>3281</v>
      </c>
      <c r="B1697" s="7">
        <v>46254</v>
      </c>
      <c r="C1697" s="8">
        <f>YEAR(SalesDataTable[[#This Row],[Order Date]])</f>
        <v>2026</v>
      </c>
      <c r="D1697" s="9" t="str">
        <f>"Q" &amp;ROUNDUP(MONTH(SalesDataTable[[#This Row],[Order Date]]),0)</f>
        <v>Q8</v>
      </c>
      <c r="E1697" s="9">
        <f>MONTH(SalesDataTable[[#This Row],[Order Date]])</f>
        <v>8</v>
      </c>
      <c r="F1697" s="8" t="str">
        <f>TEXT(SalesDataTable[[#This Row],[Order Date]],"mmm")</f>
        <v>Aug</v>
      </c>
      <c r="G1697" s="8" t="s">
        <v>20</v>
      </c>
      <c r="H1697" s="8" t="s">
        <v>21</v>
      </c>
      <c r="I1697" s="8" t="s">
        <v>2</v>
      </c>
      <c r="J1697" s="8" t="s">
        <v>13</v>
      </c>
      <c r="K1697" s="8" t="s">
        <v>14</v>
      </c>
      <c r="L1697" s="8" t="s">
        <v>15</v>
      </c>
      <c r="M1697" s="3">
        <v>1</v>
      </c>
      <c r="N1697" s="10">
        <v>35.58</v>
      </c>
      <c r="O1697" s="11">
        <v>0.15</v>
      </c>
      <c r="P1697" s="10">
        <v>13.94</v>
      </c>
      <c r="Q1697" s="10">
        <f t="shared" si="104"/>
        <v>30.242999999999999</v>
      </c>
      <c r="R1697" s="10">
        <f t="shared" si="105"/>
        <v>13.94</v>
      </c>
      <c r="S1697" s="10">
        <f t="shared" si="106"/>
        <v>16.302999999999997</v>
      </c>
      <c r="T1697" s="2">
        <f t="shared" si="107"/>
        <v>0.53906689151208542</v>
      </c>
      <c r="U1697" s="3">
        <f>YEAR(SalesDataTable[[#This Row],[Order Date]])</f>
        <v>2026</v>
      </c>
      <c r="V1697" s="2" t="str">
        <f>"Q"&amp;ROUNDUP(MONTH(SalesDataTable[[#This Row],[Order Date]])/3,0)</f>
        <v>Q3</v>
      </c>
      <c r="W1697" s="3">
        <f>MONTH(SalesDataTable[[#This Row],[Order Date]])</f>
        <v>8</v>
      </c>
      <c r="X1697" s="2" t="str">
        <f>TEXT(SalesDataTable[[#This Row],[Order Date]],"mmm")</f>
        <v>Aug</v>
      </c>
    </row>
    <row r="1698" spans="1:24" ht="15.6">
      <c r="A1698" s="6">
        <v>3870</v>
      </c>
      <c r="B1698" s="7">
        <v>46254</v>
      </c>
      <c r="C1698" s="8">
        <f>YEAR(SalesDataTable[[#This Row],[Order Date]])</f>
        <v>2026</v>
      </c>
      <c r="D1698" s="9" t="str">
        <f>"Q" &amp;ROUNDUP(MONTH(SalesDataTable[[#This Row],[Order Date]]),0)</f>
        <v>Q8</v>
      </c>
      <c r="E1698" s="9">
        <f>MONTH(SalesDataTable[[#This Row],[Order Date]])</f>
        <v>8</v>
      </c>
      <c r="F1698" s="8" t="str">
        <f>TEXT(SalesDataTable[[#This Row],[Order Date]],"mmm")</f>
        <v>Aug</v>
      </c>
      <c r="G1698" s="8" t="s">
        <v>11</v>
      </c>
      <c r="H1698" s="8" t="s">
        <v>25</v>
      </c>
      <c r="I1698" s="8" t="s">
        <v>28</v>
      </c>
      <c r="J1698" s="8" t="s">
        <v>3</v>
      </c>
      <c r="K1698" s="8" t="s">
        <v>9</v>
      </c>
      <c r="L1698" s="8" t="s">
        <v>37</v>
      </c>
      <c r="M1698" s="3">
        <v>1</v>
      </c>
      <c r="N1698" s="10">
        <v>157.84</v>
      </c>
      <c r="O1698" s="11">
        <v>0</v>
      </c>
      <c r="P1698" s="10">
        <v>77.87</v>
      </c>
      <c r="Q1698" s="10">
        <f t="shared" si="104"/>
        <v>157.84</v>
      </c>
      <c r="R1698" s="10">
        <f t="shared" si="105"/>
        <v>77.87</v>
      </c>
      <c r="S1698" s="10">
        <f t="shared" si="106"/>
        <v>79.97</v>
      </c>
      <c r="T1698" s="2">
        <f t="shared" si="107"/>
        <v>0.50665230613279266</v>
      </c>
      <c r="U1698" s="3">
        <f>YEAR(SalesDataTable[[#This Row],[Order Date]])</f>
        <v>2026</v>
      </c>
      <c r="V1698" s="2" t="str">
        <f>"Q"&amp;ROUNDUP(MONTH(SalesDataTable[[#This Row],[Order Date]])/3,0)</f>
        <v>Q3</v>
      </c>
      <c r="W1698" s="3">
        <f>MONTH(SalesDataTable[[#This Row],[Order Date]])</f>
        <v>8</v>
      </c>
      <c r="X1698" s="2" t="str">
        <f>TEXT(SalesDataTable[[#This Row],[Order Date]],"mmm")</f>
        <v>Aug</v>
      </c>
    </row>
    <row r="1699" spans="1:24" ht="15.6">
      <c r="A1699" s="6">
        <v>3938</v>
      </c>
      <c r="B1699" s="7">
        <v>46254</v>
      </c>
      <c r="C1699" s="8">
        <f>YEAR(SalesDataTable[[#This Row],[Order Date]])</f>
        <v>2026</v>
      </c>
      <c r="D1699" s="9" t="str">
        <f>"Q" &amp;ROUNDUP(MONTH(SalesDataTable[[#This Row],[Order Date]]),0)</f>
        <v>Q8</v>
      </c>
      <c r="E1699" s="9">
        <f>MONTH(SalesDataTable[[#This Row],[Order Date]])</f>
        <v>8</v>
      </c>
      <c r="F1699" s="8" t="str">
        <f>TEXT(SalesDataTable[[#This Row],[Order Date]],"mmm")</f>
        <v>Aug</v>
      </c>
      <c r="G1699" s="8" t="s">
        <v>6</v>
      </c>
      <c r="H1699" s="8" t="s">
        <v>43</v>
      </c>
      <c r="I1699" s="8" t="s">
        <v>2</v>
      </c>
      <c r="J1699" s="8" t="s">
        <v>13</v>
      </c>
      <c r="K1699" s="8" t="s">
        <v>23</v>
      </c>
      <c r="L1699" s="8" t="s">
        <v>24</v>
      </c>
      <c r="M1699" s="3">
        <v>1</v>
      </c>
      <c r="N1699" s="10">
        <v>336.35</v>
      </c>
      <c r="O1699" s="11">
        <v>0</v>
      </c>
      <c r="P1699" s="10">
        <v>195.07</v>
      </c>
      <c r="Q1699" s="10">
        <f t="shared" si="104"/>
        <v>336.35</v>
      </c>
      <c r="R1699" s="10">
        <f t="shared" si="105"/>
        <v>195.07</v>
      </c>
      <c r="S1699" s="10">
        <f t="shared" si="106"/>
        <v>141.28000000000003</v>
      </c>
      <c r="T1699" s="2">
        <f t="shared" si="107"/>
        <v>0.42003865021554931</v>
      </c>
      <c r="U1699" s="3">
        <f>YEAR(SalesDataTable[[#This Row],[Order Date]])</f>
        <v>2026</v>
      </c>
      <c r="V1699" s="2" t="str">
        <f>"Q"&amp;ROUNDUP(MONTH(SalesDataTable[[#This Row],[Order Date]])/3,0)</f>
        <v>Q3</v>
      </c>
      <c r="W1699" s="3">
        <f>MONTH(SalesDataTable[[#This Row],[Order Date]])</f>
        <v>8</v>
      </c>
      <c r="X1699" s="2" t="str">
        <f>TEXT(SalesDataTable[[#This Row],[Order Date]],"mmm")</f>
        <v>Aug</v>
      </c>
    </row>
    <row r="1700" spans="1:24" ht="15.6">
      <c r="A1700" s="6">
        <v>4237</v>
      </c>
      <c r="B1700" s="7">
        <v>46254</v>
      </c>
      <c r="C1700" s="8">
        <f>YEAR(SalesDataTable[[#This Row],[Order Date]])</f>
        <v>2026</v>
      </c>
      <c r="D1700" s="9" t="str">
        <f>"Q" &amp;ROUNDUP(MONTH(SalesDataTable[[#This Row],[Order Date]]),0)</f>
        <v>Q8</v>
      </c>
      <c r="E1700" s="9">
        <f>MONTH(SalesDataTable[[#This Row],[Order Date]])</f>
        <v>8</v>
      </c>
      <c r="F1700" s="8" t="str">
        <f>TEXT(SalesDataTable[[#This Row],[Order Date]],"mmm")</f>
        <v>Aug</v>
      </c>
      <c r="G1700" s="8" t="s">
        <v>20</v>
      </c>
      <c r="H1700" s="8" t="s">
        <v>47</v>
      </c>
      <c r="I1700" s="8" t="s">
        <v>8</v>
      </c>
      <c r="J1700" s="8" t="s">
        <v>3</v>
      </c>
      <c r="K1700" s="8" t="s">
        <v>9</v>
      </c>
      <c r="L1700" s="8" t="s">
        <v>37</v>
      </c>
      <c r="M1700" s="3">
        <v>3</v>
      </c>
      <c r="N1700" s="10">
        <v>153.03</v>
      </c>
      <c r="O1700" s="11">
        <v>0.15</v>
      </c>
      <c r="P1700" s="10">
        <v>78.239999999999995</v>
      </c>
      <c r="Q1700" s="10">
        <f t="shared" si="104"/>
        <v>390.22650000000004</v>
      </c>
      <c r="R1700" s="10">
        <f t="shared" si="105"/>
        <v>234.71999999999997</v>
      </c>
      <c r="S1700" s="10">
        <f t="shared" si="106"/>
        <v>155.50650000000007</v>
      </c>
      <c r="T1700" s="2">
        <f t="shared" si="107"/>
        <v>0.39850317700104954</v>
      </c>
      <c r="U1700" s="3">
        <f>YEAR(SalesDataTable[[#This Row],[Order Date]])</f>
        <v>2026</v>
      </c>
      <c r="V1700" s="2" t="str">
        <f>"Q"&amp;ROUNDUP(MONTH(SalesDataTable[[#This Row],[Order Date]])/3,0)</f>
        <v>Q3</v>
      </c>
      <c r="W1700" s="3">
        <f>MONTH(SalesDataTable[[#This Row],[Order Date]])</f>
        <v>8</v>
      </c>
      <c r="X1700" s="2" t="str">
        <f>TEXT(SalesDataTable[[#This Row],[Order Date]],"mmm")</f>
        <v>Aug</v>
      </c>
    </row>
    <row r="1701" spans="1:24" ht="15.6">
      <c r="A1701" s="6">
        <v>4970</v>
      </c>
      <c r="B1701" s="7">
        <v>46254</v>
      </c>
      <c r="C1701" s="8">
        <f>YEAR(SalesDataTable[[#This Row],[Order Date]])</f>
        <v>2026</v>
      </c>
      <c r="D1701" s="9" t="str">
        <f>"Q" &amp;ROUNDUP(MONTH(SalesDataTable[[#This Row],[Order Date]]),0)</f>
        <v>Q8</v>
      </c>
      <c r="E1701" s="9">
        <f>MONTH(SalesDataTable[[#This Row],[Order Date]])</f>
        <v>8</v>
      </c>
      <c r="F1701" s="8" t="str">
        <f>TEXT(SalesDataTable[[#This Row],[Order Date]],"mmm")</f>
        <v>Aug</v>
      </c>
      <c r="G1701" s="8" t="s">
        <v>6</v>
      </c>
      <c r="H1701" s="8" t="s">
        <v>49</v>
      </c>
      <c r="I1701" s="8" t="s">
        <v>2</v>
      </c>
      <c r="J1701" s="8" t="s">
        <v>3</v>
      </c>
      <c r="K1701" s="8" t="s">
        <v>4</v>
      </c>
      <c r="L1701" s="8" t="s">
        <v>30</v>
      </c>
      <c r="M1701" s="3">
        <v>2</v>
      </c>
      <c r="N1701" s="10">
        <v>105.01</v>
      </c>
      <c r="O1701" s="11">
        <v>0.15</v>
      </c>
      <c r="P1701" s="10">
        <v>50.56</v>
      </c>
      <c r="Q1701" s="10">
        <f t="shared" si="104"/>
        <v>178.517</v>
      </c>
      <c r="R1701" s="10">
        <f t="shared" si="105"/>
        <v>101.12</v>
      </c>
      <c r="S1701" s="10">
        <f t="shared" si="106"/>
        <v>77.396999999999991</v>
      </c>
      <c r="T1701" s="2">
        <f t="shared" si="107"/>
        <v>0.43355534766996978</v>
      </c>
      <c r="U1701" s="3">
        <f>YEAR(SalesDataTable[[#This Row],[Order Date]])</f>
        <v>2026</v>
      </c>
      <c r="V1701" s="2" t="str">
        <f>"Q"&amp;ROUNDUP(MONTH(SalesDataTable[[#This Row],[Order Date]])/3,0)</f>
        <v>Q3</v>
      </c>
      <c r="W1701" s="3">
        <f>MONTH(SalesDataTable[[#This Row],[Order Date]])</f>
        <v>8</v>
      </c>
      <c r="X1701" s="2" t="str">
        <f>TEXT(SalesDataTable[[#This Row],[Order Date]],"mmm")</f>
        <v>Aug</v>
      </c>
    </row>
    <row r="1702" spans="1:24" ht="15.6">
      <c r="A1702" s="6">
        <v>515</v>
      </c>
      <c r="B1702" s="7">
        <v>46255</v>
      </c>
      <c r="C1702" s="8">
        <f>YEAR(SalesDataTable[[#This Row],[Order Date]])</f>
        <v>2026</v>
      </c>
      <c r="D1702" s="9" t="str">
        <f>"Q" &amp;ROUNDUP(MONTH(SalesDataTable[[#This Row],[Order Date]]),0)</f>
        <v>Q8</v>
      </c>
      <c r="E1702" s="9">
        <f>MONTH(SalesDataTable[[#This Row],[Order Date]])</f>
        <v>8</v>
      </c>
      <c r="F1702" s="8" t="str">
        <f>TEXT(SalesDataTable[[#This Row],[Order Date]],"mmm")</f>
        <v>Aug</v>
      </c>
      <c r="G1702" s="8" t="s">
        <v>0</v>
      </c>
      <c r="H1702" s="8" t="s">
        <v>1</v>
      </c>
      <c r="I1702" s="8" t="s">
        <v>19</v>
      </c>
      <c r="J1702" s="8" t="s">
        <v>3</v>
      </c>
      <c r="K1702" s="8" t="s">
        <v>14</v>
      </c>
      <c r="L1702" s="8" t="s">
        <v>32</v>
      </c>
      <c r="M1702" s="3">
        <v>2</v>
      </c>
      <c r="N1702" s="10">
        <v>45.47</v>
      </c>
      <c r="O1702" s="11">
        <v>0</v>
      </c>
      <c r="P1702" s="10">
        <v>18.27</v>
      </c>
      <c r="Q1702" s="10">
        <f t="shared" si="104"/>
        <v>90.94</v>
      </c>
      <c r="R1702" s="10">
        <f t="shared" si="105"/>
        <v>36.54</v>
      </c>
      <c r="S1702" s="10">
        <f t="shared" si="106"/>
        <v>54.4</v>
      </c>
      <c r="T1702" s="2">
        <f t="shared" si="107"/>
        <v>0.5981966131515285</v>
      </c>
      <c r="U1702" s="3">
        <f>YEAR(SalesDataTable[[#This Row],[Order Date]])</f>
        <v>2026</v>
      </c>
      <c r="V1702" s="2" t="str">
        <f>"Q"&amp;ROUNDUP(MONTH(SalesDataTable[[#This Row],[Order Date]])/3,0)</f>
        <v>Q3</v>
      </c>
      <c r="W1702" s="3">
        <f>MONTH(SalesDataTable[[#This Row],[Order Date]])</f>
        <v>8</v>
      </c>
      <c r="X1702" s="2" t="str">
        <f>TEXT(SalesDataTable[[#This Row],[Order Date]],"mmm")</f>
        <v>Aug</v>
      </c>
    </row>
    <row r="1703" spans="1:24" ht="15.6">
      <c r="A1703" s="6">
        <v>661</v>
      </c>
      <c r="B1703" s="7">
        <v>46255</v>
      </c>
      <c r="C1703" s="8">
        <f>YEAR(SalesDataTable[[#This Row],[Order Date]])</f>
        <v>2026</v>
      </c>
      <c r="D1703" s="9" t="str">
        <f>"Q" &amp;ROUNDUP(MONTH(SalesDataTable[[#This Row],[Order Date]]),0)</f>
        <v>Q8</v>
      </c>
      <c r="E1703" s="9">
        <f>MONTH(SalesDataTable[[#This Row],[Order Date]])</f>
        <v>8</v>
      </c>
      <c r="F1703" s="8" t="str">
        <f>TEXT(SalesDataTable[[#This Row],[Order Date]],"mmm")</f>
        <v>Aug</v>
      </c>
      <c r="G1703" s="8" t="s">
        <v>0</v>
      </c>
      <c r="H1703" s="8" t="s">
        <v>50</v>
      </c>
      <c r="I1703" s="8" t="s">
        <v>19</v>
      </c>
      <c r="J1703" s="8" t="s">
        <v>13</v>
      </c>
      <c r="K1703" s="8" t="s">
        <v>14</v>
      </c>
      <c r="L1703" s="8" t="s">
        <v>32</v>
      </c>
      <c r="M1703" s="3">
        <v>2</v>
      </c>
      <c r="N1703" s="10">
        <v>47.58</v>
      </c>
      <c r="O1703" s="11">
        <v>0.1</v>
      </c>
      <c r="P1703" s="10">
        <v>18.47</v>
      </c>
      <c r="Q1703" s="10">
        <f t="shared" si="104"/>
        <v>85.644000000000005</v>
      </c>
      <c r="R1703" s="10">
        <f t="shared" si="105"/>
        <v>36.94</v>
      </c>
      <c r="S1703" s="10">
        <f t="shared" si="106"/>
        <v>48.704000000000008</v>
      </c>
      <c r="T1703" s="2">
        <f t="shared" si="107"/>
        <v>0.56867965064686377</v>
      </c>
      <c r="U1703" s="3">
        <f>YEAR(SalesDataTable[[#This Row],[Order Date]])</f>
        <v>2026</v>
      </c>
      <c r="V1703" s="2" t="str">
        <f>"Q"&amp;ROUNDUP(MONTH(SalesDataTable[[#This Row],[Order Date]])/3,0)</f>
        <v>Q3</v>
      </c>
      <c r="W1703" s="3">
        <f>MONTH(SalesDataTable[[#This Row],[Order Date]])</f>
        <v>8</v>
      </c>
      <c r="X1703" s="2" t="str">
        <f>TEXT(SalesDataTable[[#This Row],[Order Date]],"mmm")</f>
        <v>Aug</v>
      </c>
    </row>
    <row r="1704" spans="1:24" ht="15.6">
      <c r="A1704" s="6">
        <v>1443</v>
      </c>
      <c r="B1704" s="7">
        <v>46255</v>
      </c>
      <c r="C1704" s="8">
        <f>YEAR(SalesDataTable[[#This Row],[Order Date]])</f>
        <v>2026</v>
      </c>
      <c r="D1704" s="9" t="str">
        <f>"Q" &amp;ROUNDUP(MONTH(SalesDataTable[[#This Row],[Order Date]]),0)</f>
        <v>Q8</v>
      </c>
      <c r="E1704" s="9">
        <f>MONTH(SalesDataTable[[#This Row],[Order Date]])</f>
        <v>8</v>
      </c>
      <c r="F1704" s="8" t="str">
        <f>TEXT(SalesDataTable[[#This Row],[Order Date]],"mmm")</f>
        <v>Aug</v>
      </c>
      <c r="G1704" s="8" t="s">
        <v>20</v>
      </c>
      <c r="H1704" s="8" t="s">
        <v>21</v>
      </c>
      <c r="I1704" s="8" t="s">
        <v>2</v>
      </c>
      <c r="J1704" s="8" t="s">
        <v>13</v>
      </c>
      <c r="K1704" s="8" t="s">
        <v>9</v>
      </c>
      <c r="L1704" s="8" t="s">
        <v>37</v>
      </c>
      <c r="M1704" s="3">
        <v>5</v>
      </c>
      <c r="N1704" s="10">
        <v>155.65</v>
      </c>
      <c r="O1704" s="11">
        <v>0</v>
      </c>
      <c r="P1704" s="10">
        <v>79.13</v>
      </c>
      <c r="Q1704" s="10">
        <f t="shared" si="104"/>
        <v>778.25</v>
      </c>
      <c r="R1704" s="10">
        <f t="shared" si="105"/>
        <v>395.65</v>
      </c>
      <c r="S1704" s="10">
        <f t="shared" si="106"/>
        <v>382.6</v>
      </c>
      <c r="T1704" s="2">
        <f t="shared" si="107"/>
        <v>0.49161580469000965</v>
      </c>
      <c r="U1704" s="3">
        <f>YEAR(SalesDataTable[[#This Row],[Order Date]])</f>
        <v>2026</v>
      </c>
      <c r="V1704" s="2" t="str">
        <f>"Q"&amp;ROUNDUP(MONTH(SalesDataTable[[#This Row],[Order Date]])/3,0)</f>
        <v>Q3</v>
      </c>
      <c r="W1704" s="3">
        <f>MONTH(SalesDataTable[[#This Row],[Order Date]])</f>
        <v>8</v>
      </c>
      <c r="X1704" s="2" t="str">
        <f>TEXT(SalesDataTable[[#This Row],[Order Date]],"mmm")</f>
        <v>Aug</v>
      </c>
    </row>
    <row r="1705" spans="1:24" ht="15.6">
      <c r="A1705" s="6">
        <v>1446</v>
      </c>
      <c r="B1705" s="7">
        <v>46255</v>
      </c>
      <c r="C1705" s="8">
        <f>YEAR(SalesDataTable[[#This Row],[Order Date]])</f>
        <v>2026</v>
      </c>
      <c r="D1705" s="9" t="str">
        <f>"Q" &amp;ROUNDUP(MONTH(SalesDataTable[[#This Row],[Order Date]]),0)</f>
        <v>Q8</v>
      </c>
      <c r="E1705" s="9">
        <f>MONTH(SalesDataTable[[#This Row],[Order Date]])</f>
        <v>8</v>
      </c>
      <c r="F1705" s="8" t="str">
        <f>TEXT(SalesDataTable[[#This Row],[Order Date]],"mmm")</f>
        <v>Aug</v>
      </c>
      <c r="G1705" s="8" t="s">
        <v>20</v>
      </c>
      <c r="H1705" s="8" t="s">
        <v>47</v>
      </c>
      <c r="I1705" s="8" t="s">
        <v>19</v>
      </c>
      <c r="J1705" s="8" t="s">
        <v>3</v>
      </c>
      <c r="K1705" s="8" t="s">
        <v>23</v>
      </c>
      <c r="L1705" s="8" t="s">
        <v>29</v>
      </c>
      <c r="M1705" s="3">
        <v>1</v>
      </c>
      <c r="N1705" s="10">
        <v>195.15</v>
      </c>
      <c r="O1705" s="11">
        <v>0</v>
      </c>
      <c r="P1705" s="10">
        <v>101.99</v>
      </c>
      <c r="Q1705" s="10">
        <f t="shared" si="104"/>
        <v>195.15</v>
      </c>
      <c r="R1705" s="10">
        <f t="shared" si="105"/>
        <v>101.99</v>
      </c>
      <c r="S1705" s="10">
        <f t="shared" si="106"/>
        <v>93.160000000000011</v>
      </c>
      <c r="T1705" s="2">
        <f t="shared" si="107"/>
        <v>0.47737637714578535</v>
      </c>
      <c r="U1705" s="3">
        <f>YEAR(SalesDataTable[[#This Row],[Order Date]])</f>
        <v>2026</v>
      </c>
      <c r="V1705" s="2" t="str">
        <f>"Q"&amp;ROUNDUP(MONTH(SalesDataTable[[#This Row],[Order Date]])/3,0)</f>
        <v>Q3</v>
      </c>
      <c r="W1705" s="3">
        <f>MONTH(SalesDataTable[[#This Row],[Order Date]])</f>
        <v>8</v>
      </c>
      <c r="X1705" s="2" t="str">
        <f>TEXT(SalesDataTable[[#This Row],[Order Date]],"mmm")</f>
        <v>Aug</v>
      </c>
    </row>
    <row r="1706" spans="1:24" ht="15.6">
      <c r="A1706" s="6">
        <v>1524</v>
      </c>
      <c r="B1706" s="7">
        <v>46255</v>
      </c>
      <c r="C1706" s="8">
        <f>YEAR(SalesDataTable[[#This Row],[Order Date]])</f>
        <v>2026</v>
      </c>
      <c r="D1706" s="9" t="str">
        <f>"Q" &amp;ROUNDUP(MONTH(SalesDataTable[[#This Row],[Order Date]]),0)</f>
        <v>Q8</v>
      </c>
      <c r="E1706" s="9">
        <f>MONTH(SalesDataTable[[#This Row],[Order Date]])</f>
        <v>8</v>
      </c>
      <c r="F1706" s="8" t="str">
        <f>TEXT(SalesDataTable[[#This Row],[Order Date]],"mmm")</f>
        <v>Aug</v>
      </c>
      <c r="G1706" s="8" t="s">
        <v>6</v>
      </c>
      <c r="H1706" s="8" t="s">
        <v>27</v>
      </c>
      <c r="I1706" s="8" t="s">
        <v>28</v>
      </c>
      <c r="J1706" s="8" t="s">
        <v>13</v>
      </c>
      <c r="K1706" s="8" t="s">
        <v>4</v>
      </c>
      <c r="L1706" s="8" t="s">
        <v>5</v>
      </c>
      <c r="M1706" s="3">
        <v>1</v>
      </c>
      <c r="N1706" s="10">
        <v>81.569999999999993</v>
      </c>
      <c r="O1706" s="11">
        <v>0</v>
      </c>
      <c r="P1706" s="10">
        <v>43.79</v>
      </c>
      <c r="Q1706" s="10">
        <f t="shared" si="104"/>
        <v>81.569999999999993</v>
      </c>
      <c r="R1706" s="10">
        <f t="shared" si="105"/>
        <v>43.79</v>
      </c>
      <c r="S1706" s="10">
        <f t="shared" si="106"/>
        <v>37.779999999999994</v>
      </c>
      <c r="T1706" s="2">
        <f t="shared" si="107"/>
        <v>0.4631604756650729</v>
      </c>
      <c r="U1706" s="3">
        <f>YEAR(SalesDataTable[[#This Row],[Order Date]])</f>
        <v>2026</v>
      </c>
      <c r="V1706" s="2" t="str">
        <f>"Q"&amp;ROUNDUP(MONTH(SalesDataTable[[#This Row],[Order Date]])/3,0)</f>
        <v>Q3</v>
      </c>
      <c r="W1706" s="3">
        <f>MONTH(SalesDataTable[[#This Row],[Order Date]])</f>
        <v>8</v>
      </c>
      <c r="X1706" s="2" t="str">
        <f>TEXT(SalesDataTable[[#This Row],[Order Date]],"mmm")</f>
        <v>Aug</v>
      </c>
    </row>
    <row r="1707" spans="1:24" ht="15.6">
      <c r="A1707" s="6">
        <v>1946</v>
      </c>
      <c r="B1707" s="7">
        <v>46255</v>
      </c>
      <c r="C1707" s="8">
        <f>YEAR(SalesDataTable[[#This Row],[Order Date]])</f>
        <v>2026</v>
      </c>
      <c r="D1707" s="9" t="str">
        <f>"Q" &amp;ROUNDUP(MONTH(SalesDataTable[[#This Row],[Order Date]]),0)</f>
        <v>Q8</v>
      </c>
      <c r="E1707" s="9">
        <f>MONTH(SalesDataTable[[#This Row],[Order Date]])</f>
        <v>8</v>
      </c>
      <c r="F1707" s="8" t="str">
        <f>TEXT(SalesDataTable[[#This Row],[Order Date]],"mmm")</f>
        <v>Aug</v>
      </c>
      <c r="G1707" s="8" t="s">
        <v>0</v>
      </c>
      <c r="H1707" s="8" t="s">
        <v>50</v>
      </c>
      <c r="I1707" s="8" t="s">
        <v>19</v>
      </c>
      <c r="J1707" s="8" t="s">
        <v>13</v>
      </c>
      <c r="K1707" s="8" t="s">
        <v>23</v>
      </c>
      <c r="L1707" s="8" t="s">
        <v>51</v>
      </c>
      <c r="M1707" s="3">
        <v>5</v>
      </c>
      <c r="N1707" s="10">
        <v>125.44</v>
      </c>
      <c r="O1707" s="11">
        <v>0</v>
      </c>
      <c r="P1707" s="10">
        <v>59.58</v>
      </c>
      <c r="Q1707" s="10">
        <f t="shared" si="104"/>
        <v>627.20000000000005</v>
      </c>
      <c r="R1707" s="10">
        <f t="shared" si="105"/>
        <v>297.89999999999998</v>
      </c>
      <c r="S1707" s="10">
        <f t="shared" si="106"/>
        <v>329.30000000000007</v>
      </c>
      <c r="T1707" s="2">
        <f t="shared" si="107"/>
        <v>0.52503188775510212</v>
      </c>
      <c r="U1707" s="3">
        <f>YEAR(SalesDataTable[[#This Row],[Order Date]])</f>
        <v>2026</v>
      </c>
      <c r="V1707" s="2" t="str">
        <f>"Q"&amp;ROUNDUP(MONTH(SalesDataTable[[#This Row],[Order Date]])/3,0)</f>
        <v>Q3</v>
      </c>
      <c r="W1707" s="3">
        <f>MONTH(SalesDataTable[[#This Row],[Order Date]])</f>
        <v>8</v>
      </c>
      <c r="X1707" s="2" t="str">
        <f>TEXT(SalesDataTable[[#This Row],[Order Date]],"mmm")</f>
        <v>Aug</v>
      </c>
    </row>
    <row r="1708" spans="1:24" ht="15.6">
      <c r="A1708" s="6">
        <v>2285</v>
      </c>
      <c r="B1708" s="7">
        <v>46255</v>
      </c>
      <c r="C1708" s="8">
        <f>YEAR(SalesDataTable[[#This Row],[Order Date]])</f>
        <v>2026</v>
      </c>
      <c r="D1708" s="9" t="str">
        <f>"Q" &amp;ROUNDUP(MONTH(SalesDataTable[[#This Row],[Order Date]]),0)</f>
        <v>Q8</v>
      </c>
      <c r="E1708" s="9">
        <f>MONTH(SalesDataTable[[#This Row],[Order Date]])</f>
        <v>8</v>
      </c>
      <c r="F1708" s="8" t="str">
        <f>TEXT(SalesDataTable[[#This Row],[Order Date]],"mmm")</f>
        <v>Aug</v>
      </c>
      <c r="G1708" s="8" t="s">
        <v>6</v>
      </c>
      <c r="H1708" s="8" t="s">
        <v>41</v>
      </c>
      <c r="I1708" s="8" t="s">
        <v>2</v>
      </c>
      <c r="J1708" s="8" t="s">
        <v>16</v>
      </c>
      <c r="K1708" s="8" t="s">
        <v>9</v>
      </c>
      <c r="L1708" s="8" t="s">
        <v>37</v>
      </c>
      <c r="M1708" s="3">
        <v>2</v>
      </c>
      <c r="N1708" s="10">
        <v>155.11000000000001</v>
      </c>
      <c r="O1708" s="11">
        <v>0.05</v>
      </c>
      <c r="P1708" s="10">
        <v>80.13</v>
      </c>
      <c r="Q1708" s="10">
        <f t="shared" si="104"/>
        <v>294.709</v>
      </c>
      <c r="R1708" s="10">
        <f t="shared" si="105"/>
        <v>160.26</v>
      </c>
      <c r="S1708" s="10">
        <f t="shared" si="106"/>
        <v>134.44900000000001</v>
      </c>
      <c r="T1708" s="2">
        <f t="shared" si="107"/>
        <v>0.45620934548995795</v>
      </c>
      <c r="U1708" s="3">
        <f>YEAR(SalesDataTable[[#This Row],[Order Date]])</f>
        <v>2026</v>
      </c>
      <c r="V1708" s="2" t="str">
        <f>"Q"&amp;ROUNDUP(MONTH(SalesDataTable[[#This Row],[Order Date]])/3,0)</f>
        <v>Q3</v>
      </c>
      <c r="W1708" s="3">
        <f>MONTH(SalesDataTable[[#This Row],[Order Date]])</f>
        <v>8</v>
      </c>
      <c r="X1708" s="2" t="str">
        <f>TEXT(SalesDataTable[[#This Row],[Order Date]],"mmm")</f>
        <v>Aug</v>
      </c>
    </row>
    <row r="1709" spans="1:24" ht="15.6">
      <c r="A1709" s="6">
        <v>2978</v>
      </c>
      <c r="B1709" s="7">
        <v>46255</v>
      </c>
      <c r="C1709" s="8">
        <f>YEAR(SalesDataTable[[#This Row],[Order Date]])</f>
        <v>2026</v>
      </c>
      <c r="D1709" s="9" t="str">
        <f>"Q" &amp;ROUNDUP(MONTH(SalesDataTable[[#This Row],[Order Date]]),0)</f>
        <v>Q8</v>
      </c>
      <c r="E1709" s="9">
        <f>MONTH(SalesDataTable[[#This Row],[Order Date]])</f>
        <v>8</v>
      </c>
      <c r="F1709" s="8" t="str">
        <f>TEXT(SalesDataTable[[#This Row],[Order Date]],"mmm")</f>
        <v>Aug</v>
      </c>
      <c r="G1709" s="8" t="s">
        <v>11</v>
      </c>
      <c r="H1709" s="8" t="s">
        <v>39</v>
      </c>
      <c r="I1709" s="8" t="s">
        <v>19</v>
      </c>
      <c r="J1709" s="8" t="s">
        <v>13</v>
      </c>
      <c r="K1709" s="8" t="s">
        <v>4</v>
      </c>
      <c r="L1709" s="8" t="s">
        <v>5</v>
      </c>
      <c r="M1709" s="3">
        <v>1</v>
      </c>
      <c r="N1709" s="10">
        <v>80.7</v>
      </c>
      <c r="O1709" s="11">
        <v>0</v>
      </c>
      <c r="P1709" s="10">
        <v>41.98</v>
      </c>
      <c r="Q1709" s="10">
        <f t="shared" si="104"/>
        <v>80.7</v>
      </c>
      <c r="R1709" s="10">
        <f t="shared" si="105"/>
        <v>41.98</v>
      </c>
      <c r="S1709" s="10">
        <f t="shared" si="106"/>
        <v>38.720000000000006</v>
      </c>
      <c r="T1709" s="2">
        <f t="shared" si="107"/>
        <v>0.47980173482032223</v>
      </c>
      <c r="U1709" s="3">
        <f>YEAR(SalesDataTable[[#This Row],[Order Date]])</f>
        <v>2026</v>
      </c>
      <c r="V1709" s="2" t="str">
        <f>"Q"&amp;ROUNDUP(MONTH(SalesDataTable[[#This Row],[Order Date]])/3,0)</f>
        <v>Q3</v>
      </c>
      <c r="W1709" s="3">
        <f>MONTH(SalesDataTable[[#This Row],[Order Date]])</f>
        <v>8</v>
      </c>
      <c r="X1709" s="2" t="str">
        <f>TEXT(SalesDataTable[[#This Row],[Order Date]],"mmm")</f>
        <v>Aug</v>
      </c>
    </row>
    <row r="1710" spans="1:24" ht="15.6">
      <c r="A1710" s="6">
        <v>3842</v>
      </c>
      <c r="B1710" s="7">
        <v>46255</v>
      </c>
      <c r="C1710" s="8">
        <f>YEAR(SalesDataTable[[#This Row],[Order Date]])</f>
        <v>2026</v>
      </c>
      <c r="D1710" s="9" t="str">
        <f>"Q" &amp;ROUNDUP(MONTH(SalesDataTable[[#This Row],[Order Date]]),0)</f>
        <v>Q8</v>
      </c>
      <c r="E1710" s="9">
        <f>MONTH(SalesDataTable[[#This Row],[Order Date]])</f>
        <v>8</v>
      </c>
      <c r="F1710" s="8" t="str">
        <f>TEXT(SalesDataTable[[#This Row],[Order Date]],"mmm")</f>
        <v>Aug</v>
      </c>
      <c r="G1710" s="8" t="s">
        <v>20</v>
      </c>
      <c r="H1710" s="8" t="s">
        <v>33</v>
      </c>
      <c r="I1710" s="8" t="s">
        <v>8</v>
      </c>
      <c r="J1710" s="8" t="s">
        <v>3</v>
      </c>
      <c r="K1710" s="8" t="s">
        <v>9</v>
      </c>
      <c r="L1710" s="8" t="s">
        <v>37</v>
      </c>
      <c r="M1710" s="3">
        <v>10</v>
      </c>
      <c r="N1710" s="10">
        <v>156.72</v>
      </c>
      <c r="O1710" s="11">
        <v>0.15</v>
      </c>
      <c r="P1710" s="10">
        <v>78.12</v>
      </c>
      <c r="Q1710" s="10">
        <f t="shared" si="104"/>
        <v>1332.12</v>
      </c>
      <c r="R1710" s="10">
        <f t="shared" si="105"/>
        <v>781.2</v>
      </c>
      <c r="S1710" s="10">
        <f t="shared" si="106"/>
        <v>550.91999999999985</v>
      </c>
      <c r="T1710" s="2">
        <f t="shared" si="107"/>
        <v>0.41356634537429054</v>
      </c>
      <c r="U1710" s="3">
        <f>YEAR(SalesDataTable[[#This Row],[Order Date]])</f>
        <v>2026</v>
      </c>
      <c r="V1710" s="2" t="str">
        <f>"Q"&amp;ROUNDUP(MONTH(SalesDataTable[[#This Row],[Order Date]])/3,0)</f>
        <v>Q3</v>
      </c>
      <c r="W1710" s="3">
        <f>MONTH(SalesDataTable[[#This Row],[Order Date]])</f>
        <v>8</v>
      </c>
      <c r="X1710" s="2" t="str">
        <f>TEXT(SalesDataTable[[#This Row],[Order Date]],"mmm")</f>
        <v>Aug</v>
      </c>
    </row>
    <row r="1711" spans="1:24" ht="15.6">
      <c r="A1711" s="6">
        <v>4220</v>
      </c>
      <c r="B1711" s="7">
        <v>46255</v>
      </c>
      <c r="C1711" s="8">
        <f>YEAR(SalesDataTable[[#This Row],[Order Date]])</f>
        <v>2026</v>
      </c>
      <c r="D1711" s="9" t="str">
        <f>"Q" &amp;ROUNDUP(MONTH(SalesDataTable[[#This Row],[Order Date]]),0)</f>
        <v>Q8</v>
      </c>
      <c r="E1711" s="9">
        <f>MONTH(SalesDataTable[[#This Row],[Order Date]])</f>
        <v>8</v>
      </c>
      <c r="F1711" s="8" t="str">
        <f>TEXT(SalesDataTable[[#This Row],[Order Date]],"mmm")</f>
        <v>Aug</v>
      </c>
      <c r="G1711" s="8" t="s">
        <v>6</v>
      </c>
      <c r="H1711" s="8" t="s">
        <v>49</v>
      </c>
      <c r="I1711" s="8" t="s">
        <v>8</v>
      </c>
      <c r="J1711" s="8" t="s">
        <v>16</v>
      </c>
      <c r="K1711" s="8" t="s">
        <v>14</v>
      </c>
      <c r="L1711" s="8" t="s">
        <v>48</v>
      </c>
      <c r="M1711" s="3">
        <v>5</v>
      </c>
      <c r="N1711" s="10">
        <v>162.76</v>
      </c>
      <c r="O1711" s="11">
        <v>0.15</v>
      </c>
      <c r="P1711" s="10">
        <v>85.32</v>
      </c>
      <c r="Q1711" s="10">
        <f t="shared" si="104"/>
        <v>691.7299999999999</v>
      </c>
      <c r="R1711" s="10">
        <f t="shared" si="105"/>
        <v>426.59999999999997</v>
      </c>
      <c r="S1711" s="10">
        <f t="shared" si="106"/>
        <v>265.12999999999994</v>
      </c>
      <c r="T1711" s="2">
        <f t="shared" si="107"/>
        <v>0.38328538591647027</v>
      </c>
      <c r="U1711" s="3">
        <f>YEAR(SalesDataTable[[#This Row],[Order Date]])</f>
        <v>2026</v>
      </c>
      <c r="V1711" s="2" t="str">
        <f>"Q"&amp;ROUNDUP(MONTH(SalesDataTable[[#This Row],[Order Date]])/3,0)</f>
        <v>Q3</v>
      </c>
      <c r="W1711" s="3">
        <f>MONTH(SalesDataTable[[#This Row],[Order Date]])</f>
        <v>8</v>
      </c>
      <c r="X1711" s="2" t="str">
        <f>TEXT(SalesDataTable[[#This Row],[Order Date]],"mmm")</f>
        <v>Aug</v>
      </c>
    </row>
    <row r="1712" spans="1:24" ht="15.6">
      <c r="A1712" s="6">
        <v>478</v>
      </c>
      <c r="B1712" s="7">
        <v>46256</v>
      </c>
      <c r="C1712" s="8">
        <f>YEAR(SalesDataTable[[#This Row],[Order Date]])</f>
        <v>2026</v>
      </c>
      <c r="D1712" s="9" t="str">
        <f>"Q" &amp;ROUNDUP(MONTH(SalesDataTable[[#This Row],[Order Date]]),0)</f>
        <v>Q8</v>
      </c>
      <c r="E1712" s="9">
        <f>MONTH(SalesDataTable[[#This Row],[Order Date]])</f>
        <v>8</v>
      </c>
      <c r="F1712" s="8" t="str">
        <f>TEXT(SalesDataTable[[#This Row],[Order Date]],"mmm")</f>
        <v>Aug</v>
      </c>
      <c r="G1712" s="8" t="s">
        <v>20</v>
      </c>
      <c r="H1712" s="8" t="s">
        <v>33</v>
      </c>
      <c r="I1712" s="8" t="s">
        <v>19</v>
      </c>
      <c r="J1712" s="8" t="s">
        <v>16</v>
      </c>
      <c r="K1712" s="8" t="s">
        <v>34</v>
      </c>
      <c r="L1712" s="8" t="s">
        <v>35</v>
      </c>
      <c r="M1712" s="3">
        <v>2</v>
      </c>
      <c r="N1712" s="10">
        <v>40.22</v>
      </c>
      <c r="O1712" s="11">
        <v>0</v>
      </c>
      <c r="P1712" s="10">
        <v>14.45</v>
      </c>
      <c r="Q1712" s="10">
        <f t="shared" si="104"/>
        <v>80.44</v>
      </c>
      <c r="R1712" s="10">
        <f t="shared" si="105"/>
        <v>28.9</v>
      </c>
      <c r="S1712" s="10">
        <f t="shared" si="106"/>
        <v>51.54</v>
      </c>
      <c r="T1712" s="2">
        <f t="shared" si="107"/>
        <v>0.64072600696171056</v>
      </c>
      <c r="U1712" s="3">
        <f>YEAR(SalesDataTable[[#This Row],[Order Date]])</f>
        <v>2026</v>
      </c>
      <c r="V1712" s="2" t="str">
        <f>"Q"&amp;ROUNDUP(MONTH(SalesDataTable[[#This Row],[Order Date]])/3,0)</f>
        <v>Q3</v>
      </c>
      <c r="W1712" s="3">
        <f>MONTH(SalesDataTable[[#This Row],[Order Date]])</f>
        <v>8</v>
      </c>
      <c r="X1712" s="2" t="str">
        <f>TEXT(SalesDataTable[[#This Row],[Order Date]],"mmm")</f>
        <v>Aug</v>
      </c>
    </row>
    <row r="1713" spans="1:24" ht="15.6">
      <c r="A1713" s="6">
        <v>491</v>
      </c>
      <c r="B1713" s="7">
        <v>46256</v>
      </c>
      <c r="C1713" s="8">
        <f>YEAR(SalesDataTable[[#This Row],[Order Date]])</f>
        <v>2026</v>
      </c>
      <c r="D1713" s="9" t="str">
        <f>"Q" &amp;ROUNDUP(MONTH(SalesDataTable[[#This Row],[Order Date]]),0)</f>
        <v>Q8</v>
      </c>
      <c r="E1713" s="9">
        <f>MONTH(SalesDataTable[[#This Row],[Order Date]])</f>
        <v>8</v>
      </c>
      <c r="F1713" s="8" t="str">
        <f>TEXT(SalesDataTable[[#This Row],[Order Date]],"mmm")</f>
        <v>Aug</v>
      </c>
      <c r="G1713" s="8" t="s">
        <v>0</v>
      </c>
      <c r="H1713" s="8" t="s">
        <v>36</v>
      </c>
      <c r="I1713" s="8" t="s">
        <v>28</v>
      </c>
      <c r="J1713" s="8" t="s">
        <v>13</v>
      </c>
      <c r="K1713" s="8" t="s">
        <v>14</v>
      </c>
      <c r="L1713" s="8" t="s">
        <v>32</v>
      </c>
      <c r="M1713" s="3">
        <v>1</v>
      </c>
      <c r="N1713" s="10">
        <v>45.42</v>
      </c>
      <c r="O1713" s="11">
        <v>0.15</v>
      </c>
      <c r="P1713" s="10">
        <v>18.079999999999998</v>
      </c>
      <c r="Q1713" s="10">
        <f t="shared" si="104"/>
        <v>38.606999999999999</v>
      </c>
      <c r="R1713" s="10">
        <f t="shared" si="105"/>
        <v>18.079999999999998</v>
      </c>
      <c r="S1713" s="10">
        <f t="shared" si="106"/>
        <v>20.527000000000001</v>
      </c>
      <c r="T1713" s="2">
        <f t="shared" si="107"/>
        <v>0.53169114409304019</v>
      </c>
      <c r="U1713" s="3">
        <f>YEAR(SalesDataTable[[#This Row],[Order Date]])</f>
        <v>2026</v>
      </c>
      <c r="V1713" s="2" t="str">
        <f>"Q"&amp;ROUNDUP(MONTH(SalesDataTable[[#This Row],[Order Date]])/3,0)</f>
        <v>Q3</v>
      </c>
      <c r="W1713" s="3">
        <f>MONTH(SalesDataTable[[#This Row],[Order Date]])</f>
        <v>8</v>
      </c>
      <c r="X1713" s="2" t="str">
        <f>TEXT(SalesDataTable[[#This Row],[Order Date]],"mmm")</f>
        <v>Aug</v>
      </c>
    </row>
    <row r="1714" spans="1:24" ht="15.6">
      <c r="A1714" s="6">
        <v>862</v>
      </c>
      <c r="B1714" s="7">
        <v>46256</v>
      </c>
      <c r="C1714" s="8">
        <f>YEAR(SalesDataTable[[#This Row],[Order Date]])</f>
        <v>2026</v>
      </c>
      <c r="D1714" s="9" t="str">
        <f>"Q" &amp;ROUNDUP(MONTH(SalesDataTable[[#This Row],[Order Date]]),0)</f>
        <v>Q8</v>
      </c>
      <c r="E1714" s="9">
        <f>MONTH(SalesDataTable[[#This Row],[Order Date]])</f>
        <v>8</v>
      </c>
      <c r="F1714" s="8" t="str">
        <f>TEXT(SalesDataTable[[#This Row],[Order Date]],"mmm")</f>
        <v>Aug</v>
      </c>
      <c r="G1714" s="8" t="s">
        <v>0</v>
      </c>
      <c r="H1714" s="8" t="s">
        <v>36</v>
      </c>
      <c r="I1714" s="8" t="s">
        <v>2</v>
      </c>
      <c r="J1714" s="8" t="s">
        <v>3</v>
      </c>
      <c r="K1714" s="8" t="s">
        <v>9</v>
      </c>
      <c r="L1714" s="8" t="s">
        <v>10</v>
      </c>
      <c r="M1714" s="3">
        <v>1</v>
      </c>
      <c r="N1714" s="10">
        <v>93.55</v>
      </c>
      <c r="O1714" s="11">
        <v>0</v>
      </c>
      <c r="P1714" s="10">
        <v>44.89</v>
      </c>
      <c r="Q1714" s="10">
        <f t="shared" si="104"/>
        <v>93.55</v>
      </c>
      <c r="R1714" s="10">
        <f t="shared" si="105"/>
        <v>44.89</v>
      </c>
      <c r="S1714" s="10">
        <f t="shared" si="106"/>
        <v>48.66</v>
      </c>
      <c r="T1714" s="2">
        <f t="shared" si="107"/>
        <v>0.5201496525921967</v>
      </c>
      <c r="U1714" s="3">
        <f>YEAR(SalesDataTable[[#This Row],[Order Date]])</f>
        <v>2026</v>
      </c>
      <c r="V1714" s="2" t="str">
        <f>"Q"&amp;ROUNDUP(MONTH(SalesDataTable[[#This Row],[Order Date]])/3,0)</f>
        <v>Q3</v>
      </c>
      <c r="W1714" s="3">
        <f>MONTH(SalesDataTable[[#This Row],[Order Date]])</f>
        <v>8</v>
      </c>
      <c r="X1714" s="2" t="str">
        <f>TEXT(SalesDataTable[[#This Row],[Order Date]],"mmm")</f>
        <v>Aug</v>
      </c>
    </row>
    <row r="1715" spans="1:24" ht="15.6">
      <c r="A1715" s="6">
        <v>957</v>
      </c>
      <c r="B1715" s="7">
        <v>46256</v>
      </c>
      <c r="C1715" s="8">
        <f>YEAR(SalesDataTable[[#This Row],[Order Date]])</f>
        <v>2026</v>
      </c>
      <c r="D1715" s="9" t="str">
        <f>"Q" &amp;ROUNDUP(MONTH(SalesDataTable[[#This Row],[Order Date]]),0)</f>
        <v>Q8</v>
      </c>
      <c r="E1715" s="9">
        <f>MONTH(SalesDataTable[[#This Row],[Order Date]])</f>
        <v>8</v>
      </c>
      <c r="F1715" s="8" t="str">
        <f>TEXT(SalesDataTable[[#This Row],[Order Date]],"mmm")</f>
        <v>Aug</v>
      </c>
      <c r="G1715" s="8" t="s">
        <v>11</v>
      </c>
      <c r="H1715" s="8" t="s">
        <v>12</v>
      </c>
      <c r="I1715" s="8" t="s">
        <v>2</v>
      </c>
      <c r="J1715" s="8" t="s">
        <v>3</v>
      </c>
      <c r="K1715" s="8" t="s">
        <v>9</v>
      </c>
      <c r="L1715" s="8" t="s">
        <v>17</v>
      </c>
      <c r="M1715" s="3">
        <v>2</v>
      </c>
      <c r="N1715" s="10">
        <v>146.85</v>
      </c>
      <c r="O1715" s="11">
        <v>0</v>
      </c>
      <c r="P1715" s="10">
        <v>81.010000000000005</v>
      </c>
      <c r="Q1715" s="10">
        <f t="shared" si="104"/>
        <v>293.7</v>
      </c>
      <c r="R1715" s="10">
        <f t="shared" si="105"/>
        <v>162.02000000000001</v>
      </c>
      <c r="S1715" s="10">
        <f t="shared" si="106"/>
        <v>131.67999999999998</v>
      </c>
      <c r="T1715" s="2">
        <f t="shared" si="107"/>
        <v>0.44834865509022809</v>
      </c>
      <c r="U1715" s="3">
        <f>YEAR(SalesDataTable[[#This Row],[Order Date]])</f>
        <v>2026</v>
      </c>
      <c r="V1715" s="2" t="str">
        <f>"Q"&amp;ROUNDUP(MONTH(SalesDataTable[[#This Row],[Order Date]])/3,0)</f>
        <v>Q3</v>
      </c>
      <c r="W1715" s="3">
        <f>MONTH(SalesDataTable[[#This Row],[Order Date]])</f>
        <v>8</v>
      </c>
      <c r="X1715" s="2" t="str">
        <f>TEXT(SalesDataTable[[#This Row],[Order Date]],"mmm")</f>
        <v>Aug</v>
      </c>
    </row>
    <row r="1716" spans="1:24" ht="15.6">
      <c r="A1716" s="6">
        <v>1728</v>
      </c>
      <c r="B1716" s="7">
        <v>46256</v>
      </c>
      <c r="C1716" s="8">
        <f>YEAR(SalesDataTable[[#This Row],[Order Date]])</f>
        <v>2026</v>
      </c>
      <c r="D1716" s="9" t="str">
        <f>"Q" &amp;ROUNDUP(MONTH(SalesDataTable[[#This Row],[Order Date]]),0)</f>
        <v>Q8</v>
      </c>
      <c r="E1716" s="9">
        <f>MONTH(SalesDataTable[[#This Row],[Order Date]])</f>
        <v>8</v>
      </c>
      <c r="F1716" s="8" t="str">
        <f>TEXT(SalesDataTable[[#This Row],[Order Date]],"mmm")</f>
        <v>Aug</v>
      </c>
      <c r="G1716" s="8" t="s">
        <v>0</v>
      </c>
      <c r="H1716" s="8" t="s">
        <v>36</v>
      </c>
      <c r="I1716" s="8" t="s">
        <v>8</v>
      </c>
      <c r="J1716" s="8" t="s">
        <v>16</v>
      </c>
      <c r="K1716" s="8" t="s">
        <v>4</v>
      </c>
      <c r="L1716" s="8" t="s">
        <v>30</v>
      </c>
      <c r="M1716" s="3">
        <v>6</v>
      </c>
      <c r="N1716" s="10">
        <v>101.54</v>
      </c>
      <c r="O1716" s="11">
        <v>0.1</v>
      </c>
      <c r="P1716" s="10">
        <v>50</v>
      </c>
      <c r="Q1716" s="10">
        <f t="shared" si="104"/>
        <v>548.31600000000003</v>
      </c>
      <c r="R1716" s="10">
        <f t="shared" si="105"/>
        <v>300</v>
      </c>
      <c r="S1716" s="10">
        <f t="shared" si="106"/>
        <v>248.31600000000003</v>
      </c>
      <c r="T1716" s="2">
        <f t="shared" si="107"/>
        <v>0.45287024270676035</v>
      </c>
      <c r="U1716" s="3">
        <f>YEAR(SalesDataTable[[#This Row],[Order Date]])</f>
        <v>2026</v>
      </c>
      <c r="V1716" s="2" t="str">
        <f>"Q"&amp;ROUNDUP(MONTH(SalesDataTable[[#This Row],[Order Date]])/3,0)</f>
        <v>Q3</v>
      </c>
      <c r="W1716" s="3">
        <f>MONTH(SalesDataTable[[#This Row],[Order Date]])</f>
        <v>8</v>
      </c>
      <c r="X1716" s="2" t="str">
        <f>TEXT(SalesDataTable[[#This Row],[Order Date]],"mmm")</f>
        <v>Aug</v>
      </c>
    </row>
    <row r="1717" spans="1:24" ht="15.6">
      <c r="A1717" s="6">
        <v>2743</v>
      </c>
      <c r="B1717" s="7">
        <v>46256</v>
      </c>
      <c r="C1717" s="8">
        <f>YEAR(SalesDataTable[[#This Row],[Order Date]])</f>
        <v>2026</v>
      </c>
      <c r="D1717" s="9" t="str">
        <f>"Q" &amp;ROUNDUP(MONTH(SalesDataTable[[#This Row],[Order Date]]),0)</f>
        <v>Q8</v>
      </c>
      <c r="E1717" s="9">
        <f>MONTH(SalesDataTable[[#This Row],[Order Date]])</f>
        <v>8</v>
      </c>
      <c r="F1717" s="8" t="str">
        <f>TEXT(SalesDataTable[[#This Row],[Order Date]],"mmm")</f>
        <v>Aug</v>
      </c>
      <c r="G1717" s="8" t="s">
        <v>20</v>
      </c>
      <c r="H1717" s="8" t="s">
        <v>31</v>
      </c>
      <c r="I1717" s="8" t="s">
        <v>2</v>
      </c>
      <c r="J1717" s="8" t="s">
        <v>16</v>
      </c>
      <c r="K1717" s="8" t="s">
        <v>34</v>
      </c>
      <c r="L1717" s="8" t="s">
        <v>38</v>
      </c>
      <c r="M1717" s="3">
        <v>1</v>
      </c>
      <c r="N1717" s="10">
        <v>125.14</v>
      </c>
      <c r="O1717" s="11">
        <v>0</v>
      </c>
      <c r="P1717" s="10">
        <v>69.44</v>
      </c>
      <c r="Q1717" s="10">
        <f t="shared" si="104"/>
        <v>125.14</v>
      </c>
      <c r="R1717" s="10">
        <f t="shared" si="105"/>
        <v>69.44</v>
      </c>
      <c r="S1717" s="10">
        <f t="shared" si="106"/>
        <v>55.7</v>
      </c>
      <c r="T1717" s="2">
        <f t="shared" si="107"/>
        <v>0.4451014863353045</v>
      </c>
      <c r="U1717" s="3">
        <f>YEAR(SalesDataTable[[#This Row],[Order Date]])</f>
        <v>2026</v>
      </c>
      <c r="V1717" s="2" t="str">
        <f>"Q"&amp;ROUNDUP(MONTH(SalesDataTable[[#This Row],[Order Date]])/3,0)</f>
        <v>Q3</v>
      </c>
      <c r="W1717" s="3">
        <f>MONTH(SalesDataTable[[#This Row],[Order Date]])</f>
        <v>8</v>
      </c>
      <c r="X1717" s="2" t="str">
        <f>TEXT(SalesDataTable[[#This Row],[Order Date]],"mmm")</f>
        <v>Aug</v>
      </c>
    </row>
    <row r="1718" spans="1:24" ht="15.6">
      <c r="A1718" s="6">
        <v>3098</v>
      </c>
      <c r="B1718" s="7">
        <v>46256</v>
      </c>
      <c r="C1718" s="8">
        <f>YEAR(SalesDataTable[[#This Row],[Order Date]])</f>
        <v>2026</v>
      </c>
      <c r="D1718" s="9" t="str">
        <f>"Q" &amp;ROUNDUP(MONTH(SalesDataTable[[#This Row],[Order Date]]),0)</f>
        <v>Q8</v>
      </c>
      <c r="E1718" s="9">
        <f>MONTH(SalesDataTable[[#This Row],[Order Date]])</f>
        <v>8</v>
      </c>
      <c r="F1718" s="8" t="str">
        <f>TEXT(SalesDataTable[[#This Row],[Order Date]],"mmm")</f>
        <v>Aug</v>
      </c>
      <c r="G1718" s="8" t="s">
        <v>6</v>
      </c>
      <c r="H1718" s="8" t="s">
        <v>27</v>
      </c>
      <c r="I1718" s="8" t="s">
        <v>2</v>
      </c>
      <c r="J1718" s="8" t="s">
        <v>13</v>
      </c>
      <c r="K1718" s="8" t="s">
        <v>4</v>
      </c>
      <c r="L1718" s="8" t="s">
        <v>5</v>
      </c>
      <c r="M1718" s="3">
        <v>2</v>
      </c>
      <c r="N1718" s="10">
        <v>80.239999999999995</v>
      </c>
      <c r="O1718" s="11">
        <v>0.1</v>
      </c>
      <c r="P1718" s="10">
        <v>42.09</v>
      </c>
      <c r="Q1718" s="10">
        <f t="shared" si="104"/>
        <v>144.43199999999999</v>
      </c>
      <c r="R1718" s="10">
        <f t="shared" si="105"/>
        <v>84.18</v>
      </c>
      <c r="S1718" s="10">
        <f t="shared" si="106"/>
        <v>60.251999999999981</v>
      </c>
      <c r="T1718" s="2">
        <f t="shared" si="107"/>
        <v>0.41716517115320695</v>
      </c>
      <c r="U1718" s="3">
        <f>YEAR(SalesDataTable[[#This Row],[Order Date]])</f>
        <v>2026</v>
      </c>
      <c r="V1718" s="2" t="str">
        <f>"Q"&amp;ROUNDUP(MONTH(SalesDataTable[[#This Row],[Order Date]])/3,0)</f>
        <v>Q3</v>
      </c>
      <c r="W1718" s="3">
        <f>MONTH(SalesDataTable[[#This Row],[Order Date]])</f>
        <v>8</v>
      </c>
      <c r="X1718" s="2" t="str">
        <f>TEXT(SalesDataTable[[#This Row],[Order Date]],"mmm")</f>
        <v>Aug</v>
      </c>
    </row>
    <row r="1719" spans="1:24" ht="15.6">
      <c r="A1719" s="6">
        <v>3606</v>
      </c>
      <c r="B1719" s="7">
        <v>46256</v>
      </c>
      <c r="C1719" s="8">
        <f>YEAR(SalesDataTable[[#This Row],[Order Date]])</f>
        <v>2026</v>
      </c>
      <c r="D1719" s="9" t="str">
        <f>"Q" &amp;ROUNDUP(MONTH(SalesDataTable[[#This Row],[Order Date]]),0)</f>
        <v>Q8</v>
      </c>
      <c r="E1719" s="9">
        <f>MONTH(SalesDataTable[[#This Row],[Order Date]])</f>
        <v>8</v>
      </c>
      <c r="F1719" s="8" t="str">
        <f>TEXT(SalesDataTable[[#This Row],[Order Date]],"mmm")</f>
        <v>Aug</v>
      </c>
      <c r="G1719" s="8" t="s">
        <v>20</v>
      </c>
      <c r="H1719" s="8" t="s">
        <v>21</v>
      </c>
      <c r="I1719" s="8" t="s">
        <v>2</v>
      </c>
      <c r="J1719" s="8" t="s">
        <v>16</v>
      </c>
      <c r="K1719" s="8" t="s">
        <v>9</v>
      </c>
      <c r="L1719" s="8" t="s">
        <v>17</v>
      </c>
      <c r="M1719" s="3">
        <v>1</v>
      </c>
      <c r="N1719" s="10">
        <v>147.24</v>
      </c>
      <c r="O1719" s="11">
        <v>0</v>
      </c>
      <c r="P1719" s="10">
        <v>79.11</v>
      </c>
      <c r="Q1719" s="10">
        <f t="shared" si="104"/>
        <v>147.24</v>
      </c>
      <c r="R1719" s="10">
        <f t="shared" si="105"/>
        <v>79.11</v>
      </c>
      <c r="S1719" s="10">
        <f t="shared" si="106"/>
        <v>68.13000000000001</v>
      </c>
      <c r="T1719" s="2">
        <f t="shared" si="107"/>
        <v>0.46271393643031788</v>
      </c>
      <c r="U1719" s="3">
        <f>YEAR(SalesDataTable[[#This Row],[Order Date]])</f>
        <v>2026</v>
      </c>
      <c r="V1719" s="2" t="str">
        <f>"Q"&amp;ROUNDUP(MONTH(SalesDataTable[[#This Row],[Order Date]])/3,0)</f>
        <v>Q3</v>
      </c>
      <c r="W1719" s="3">
        <f>MONTH(SalesDataTable[[#This Row],[Order Date]])</f>
        <v>8</v>
      </c>
      <c r="X1719" s="2" t="str">
        <f>TEXT(SalesDataTable[[#This Row],[Order Date]],"mmm")</f>
        <v>Aug</v>
      </c>
    </row>
    <row r="1720" spans="1:24" ht="15.6">
      <c r="A1720" s="6">
        <v>3815</v>
      </c>
      <c r="B1720" s="7">
        <v>46256</v>
      </c>
      <c r="C1720" s="8">
        <f>YEAR(SalesDataTable[[#This Row],[Order Date]])</f>
        <v>2026</v>
      </c>
      <c r="D1720" s="9" t="str">
        <f>"Q" &amp;ROUNDUP(MONTH(SalesDataTable[[#This Row],[Order Date]]),0)</f>
        <v>Q8</v>
      </c>
      <c r="E1720" s="9">
        <f>MONTH(SalesDataTable[[#This Row],[Order Date]])</f>
        <v>8</v>
      </c>
      <c r="F1720" s="8" t="str">
        <f>TEXT(SalesDataTable[[#This Row],[Order Date]],"mmm")</f>
        <v>Aug</v>
      </c>
      <c r="G1720" s="8" t="s">
        <v>11</v>
      </c>
      <c r="H1720" s="8" t="s">
        <v>12</v>
      </c>
      <c r="I1720" s="8" t="s">
        <v>2</v>
      </c>
      <c r="J1720" s="8" t="s">
        <v>3</v>
      </c>
      <c r="K1720" s="8" t="s">
        <v>23</v>
      </c>
      <c r="L1720" s="8" t="s">
        <v>29</v>
      </c>
      <c r="M1720" s="3">
        <v>2</v>
      </c>
      <c r="N1720" s="10">
        <v>199.53</v>
      </c>
      <c r="O1720" s="11">
        <v>0.05</v>
      </c>
      <c r="P1720" s="10">
        <v>105.87</v>
      </c>
      <c r="Q1720" s="10">
        <f t="shared" si="104"/>
        <v>379.10699999999997</v>
      </c>
      <c r="R1720" s="10">
        <f t="shared" si="105"/>
        <v>211.74</v>
      </c>
      <c r="S1720" s="10">
        <f t="shared" si="106"/>
        <v>167.36699999999996</v>
      </c>
      <c r="T1720" s="2">
        <f t="shared" si="107"/>
        <v>0.44147694450379438</v>
      </c>
      <c r="U1720" s="3">
        <f>YEAR(SalesDataTable[[#This Row],[Order Date]])</f>
        <v>2026</v>
      </c>
      <c r="V1720" s="2" t="str">
        <f>"Q"&amp;ROUNDUP(MONTH(SalesDataTable[[#This Row],[Order Date]])/3,0)</f>
        <v>Q3</v>
      </c>
      <c r="W1720" s="3">
        <f>MONTH(SalesDataTable[[#This Row],[Order Date]])</f>
        <v>8</v>
      </c>
      <c r="X1720" s="2" t="str">
        <f>TEXT(SalesDataTable[[#This Row],[Order Date]],"mmm")</f>
        <v>Aug</v>
      </c>
    </row>
    <row r="1721" spans="1:24" ht="15.6">
      <c r="A1721" s="6">
        <v>3979</v>
      </c>
      <c r="B1721" s="7">
        <v>46256</v>
      </c>
      <c r="C1721" s="8">
        <f>YEAR(SalesDataTable[[#This Row],[Order Date]])</f>
        <v>2026</v>
      </c>
      <c r="D1721" s="9" t="str">
        <f>"Q" &amp;ROUNDUP(MONTH(SalesDataTable[[#This Row],[Order Date]]),0)</f>
        <v>Q8</v>
      </c>
      <c r="E1721" s="9">
        <f>MONTH(SalesDataTable[[#This Row],[Order Date]])</f>
        <v>8</v>
      </c>
      <c r="F1721" s="8" t="str">
        <f>TEXT(SalesDataTable[[#This Row],[Order Date]],"mmm")</f>
        <v>Aug</v>
      </c>
      <c r="G1721" s="8" t="s">
        <v>11</v>
      </c>
      <c r="H1721" s="8" t="s">
        <v>25</v>
      </c>
      <c r="I1721" s="8" t="s">
        <v>2</v>
      </c>
      <c r="J1721" s="8" t="s">
        <v>16</v>
      </c>
      <c r="K1721" s="8" t="s">
        <v>34</v>
      </c>
      <c r="L1721" s="8" t="s">
        <v>35</v>
      </c>
      <c r="M1721" s="3">
        <v>1</v>
      </c>
      <c r="N1721" s="10">
        <v>40.19</v>
      </c>
      <c r="O1721" s="11">
        <v>0.05</v>
      </c>
      <c r="P1721" s="10">
        <v>14.73</v>
      </c>
      <c r="Q1721" s="10">
        <f t="shared" si="104"/>
        <v>38.180499999999995</v>
      </c>
      <c r="R1721" s="10">
        <f t="shared" si="105"/>
        <v>14.73</v>
      </c>
      <c r="S1721" s="10">
        <f t="shared" si="106"/>
        <v>23.450499999999995</v>
      </c>
      <c r="T1721" s="2">
        <f t="shared" si="107"/>
        <v>0.61420096646193734</v>
      </c>
      <c r="U1721" s="3">
        <f>YEAR(SalesDataTable[[#This Row],[Order Date]])</f>
        <v>2026</v>
      </c>
      <c r="V1721" s="2" t="str">
        <f>"Q"&amp;ROUNDUP(MONTH(SalesDataTable[[#This Row],[Order Date]])/3,0)</f>
        <v>Q3</v>
      </c>
      <c r="W1721" s="3">
        <f>MONTH(SalesDataTable[[#This Row],[Order Date]])</f>
        <v>8</v>
      </c>
      <c r="X1721" s="2" t="str">
        <f>TEXT(SalesDataTable[[#This Row],[Order Date]],"mmm")</f>
        <v>Aug</v>
      </c>
    </row>
    <row r="1722" spans="1:24" ht="15.6">
      <c r="A1722" s="6">
        <v>4160</v>
      </c>
      <c r="B1722" s="7">
        <v>46256</v>
      </c>
      <c r="C1722" s="8">
        <f>YEAR(SalesDataTable[[#This Row],[Order Date]])</f>
        <v>2026</v>
      </c>
      <c r="D1722" s="9" t="str">
        <f>"Q" &amp;ROUNDUP(MONTH(SalesDataTable[[#This Row],[Order Date]]),0)</f>
        <v>Q8</v>
      </c>
      <c r="E1722" s="9">
        <f>MONTH(SalesDataTable[[#This Row],[Order Date]])</f>
        <v>8</v>
      </c>
      <c r="F1722" s="8" t="str">
        <f>TEXT(SalesDataTable[[#This Row],[Order Date]],"mmm")</f>
        <v>Aug</v>
      </c>
      <c r="G1722" s="8" t="s">
        <v>20</v>
      </c>
      <c r="H1722" s="8" t="s">
        <v>31</v>
      </c>
      <c r="I1722" s="8" t="s">
        <v>28</v>
      </c>
      <c r="J1722" s="8" t="s">
        <v>16</v>
      </c>
      <c r="K1722" s="8" t="s">
        <v>34</v>
      </c>
      <c r="L1722" s="8" t="s">
        <v>38</v>
      </c>
      <c r="M1722" s="3">
        <v>4</v>
      </c>
      <c r="N1722" s="10">
        <v>123.31</v>
      </c>
      <c r="O1722" s="11">
        <v>0</v>
      </c>
      <c r="P1722" s="10">
        <v>69.02</v>
      </c>
      <c r="Q1722" s="10">
        <f t="shared" si="104"/>
        <v>493.24</v>
      </c>
      <c r="R1722" s="10">
        <f t="shared" si="105"/>
        <v>276.08</v>
      </c>
      <c r="S1722" s="10">
        <f t="shared" si="106"/>
        <v>217.16000000000003</v>
      </c>
      <c r="T1722" s="2">
        <f t="shared" si="107"/>
        <v>0.44027248398345636</v>
      </c>
      <c r="U1722" s="3">
        <f>YEAR(SalesDataTable[[#This Row],[Order Date]])</f>
        <v>2026</v>
      </c>
      <c r="V1722" s="2" t="str">
        <f>"Q"&amp;ROUNDUP(MONTH(SalesDataTable[[#This Row],[Order Date]])/3,0)</f>
        <v>Q3</v>
      </c>
      <c r="W1722" s="3">
        <f>MONTH(SalesDataTable[[#This Row],[Order Date]])</f>
        <v>8</v>
      </c>
      <c r="X1722" s="2" t="str">
        <f>TEXT(SalesDataTable[[#This Row],[Order Date]],"mmm")</f>
        <v>Aug</v>
      </c>
    </row>
    <row r="1723" spans="1:24" ht="15.6">
      <c r="A1723" s="6">
        <v>4172</v>
      </c>
      <c r="B1723" s="7">
        <v>46256</v>
      </c>
      <c r="C1723" s="8">
        <f>YEAR(SalesDataTable[[#This Row],[Order Date]])</f>
        <v>2026</v>
      </c>
      <c r="D1723" s="9" t="str">
        <f>"Q" &amp;ROUNDUP(MONTH(SalesDataTable[[#This Row],[Order Date]]),0)</f>
        <v>Q8</v>
      </c>
      <c r="E1723" s="9">
        <f>MONTH(SalesDataTable[[#This Row],[Order Date]])</f>
        <v>8</v>
      </c>
      <c r="F1723" s="8" t="str">
        <f>TEXT(SalesDataTable[[#This Row],[Order Date]],"mmm")</f>
        <v>Aug</v>
      </c>
      <c r="G1723" s="8" t="s">
        <v>20</v>
      </c>
      <c r="H1723" s="8" t="s">
        <v>33</v>
      </c>
      <c r="I1723" s="8" t="s">
        <v>28</v>
      </c>
      <c r="J1723" s="8" t="s">
        <v>13</v>
      </c>
      <c r="K1723" s="8" t="s">
        <v>4</v>
      </c>
      <c r="L1723" s="8" t="s">
        <v>26</v>
      </c>
      <c r="M1723" s="3">
        <v>1</v>
      </c>
      <c r="N1723" s="10">
        <v>40.19</v>
      </c>
      <c r="O1723" s="11">
        <v>0.05</v>
      </c>
      <c r="P1723" s="10">
        <v>16.78</v>
      </c>
      <c r="Q1723" s="10">
        <f t="shared" si="104"/>
        <v>38.180499999999995</v>
      </c>
      <c r="R1723" s="10">
        <f t="shared" si="105"/>
        <v>16.78</v>
      </c>
      <c r="S1723" s="10">
        <f t="shared" si="106"/>
        <v>21.400499999999994</v>
      </c>
      <c r="T1723" s="2">
        <f t="shared" si="107"/>
        <v>0.56050863660769235</v>
      </c>
      <c r="U1723" s="3">
        <f>YEAR(SalesDataTable[[#This Row],[Order Date]])</f>
        <v>2026</v>
      </c>
      <c r="V1723" s="2" t="str">
        <f>"Q"&amp;ROUNDUP(MONTH(SalesDataTable[[#This Row],[Order Date]])/3,0)</f>
        <v>Q3</v>
      </c>
      <c r="W1723" s="3">
        <f>MONTH(SalesDataTable[[#This Row],[Order Date]])</f>
        <v>8</v>
      </c>
      <c r="X1723" s="2" t="str">
        <f>TEXT(SalesDataTable[[#This Row],[Order Date]],"mmm")</f>
        <v>Aug</v>
      </c>
    </row>
    <row r="1724" spans="1:24" ht="15.6">
      <c r="A1724" s="6">
        <v>4265</v>
      </c>
      <c r="B1724" s="7">
        <v>46256</v>
      </c>
      <c r="C1724" s="8">
        <f>YEAR(SalesDataTable[[#This Row],[Order Date]])</f>
        <v>2026</v>
      </c>
      <c r="D1724" s="9" t="str">
        <f>"Q" &amp;ROUNDUP(MONTH(SalesDataTable[[#This Row],[Order Date]]),0)</f>
        <v>Q8</v>
      </c>
      <c r="E1724" s="9">
        <f>MONTH(SalesDataTable[[#This Row],[Order Date]])</f>
        <v>8</v>
      </c>
      <c r="F1724" s="8" t="str">
        <f>TEXT(SalesDataTable[[#This Row],[Order Date]],"mmm")</f>
        <v>Aug</v>
      </c>
      <c r="G1724" s="8" t="s">
        <v>11</v>
      </c>
      <c r="H1724" s="8" t="s">
        <v>52</v>
      </c>
      <c r="I1724" s="8" t="s">
        <v>2</v>
      </c>
      <c r="J1724" s="8" t="s">
        <v>3</v>
      </c>
      <c r="K1724" s="8" t="s">
        <v>4</v>
      </c>
      <c r="L1724" s="8" t="s">
        <v>26</v>
      </c>
      <c r="M1724" s="3">
        <v>1</v>
      </c>
      <c r="N1724" s="10">
        <v>40.98</v>
      </c>
      <c r="O1724" s="11">
        <v>0.05</v>
      </c>
      <c r="P1724" s="10">
        <v>16.600000000000001</v>
      </c>
      <c r="Q1724" s="10">
        <f t="shared" si="104"/>
        <v>38.930999999999997</v>
      </c>
      <c r="R1724" s="10">
        <f t="shared" si="105"/>
        <v>16.600000000000001</v>
      </c>
      <c r="S1724" s="10">
        <f t="shared" si="106"/>
        <v>22.330999999999996</v>
      </c>
      <c r="T1724" s="2">
        <f t="shared" si="107"/>
        <v>0.57360458246641488</v>
      </c>
      <c r="U1724" s="3">
        <f>YEAR(SalesDataTable[[#This Row],[Order Date]])</f>
        <v>2026</v>
      </c>
      <c r="V1724" s="2" t="str">
        <f>"Q"&amp;ROUNDUP(MONTH(SalesDataTable[[#This Row],[Order Date]])/3,0)</f>
        <v>Q3</v>
      </c>
      <c r="W1724" s="3">
        <f>MONTH(SalesDataTable[[#This Row],[Order Date]])</f>
        <v>8</v>
      </c>
      <c r="X1724" s="2" t="str">
        <f>TEXT(SalesDataTable[[#This Row],[Order Date]],"mmm")</f>
        <v>Aug</v>
      </c>
    </row>
    <row r="1725" spans="1:24" ht="15.6">
      <c r="A1725" s="6">
        <v>4321</v>
      </c>
      <c r="B1725" s="7">
        <v>46256</v>
      </c>
      <c r="C1725" s="8">
        <f>YEAR(SalesDataTable[[#This Row],[Order Date]])</f>
        <v>2026</v>
      </c>
      <c r="D1725" s="9" t="str">
        <f>"Q" &amp;ROUNDUP(MONTH(SalesDataTable[[#This Row],[Order Date]]),0)</f>
        <v>Q8</v>
      </c>
      <c r="E1725" s="9">
        <f>MONTH(SalesDataTable[[#This Row],[Order Date]])</f>
        <v>8</v>
      </c>
      <c r="F1725" s="8" t="str">
        <f>TEXT(SalesDataTable[[#This Row],[Order Date]],"mmm")</f>
        <v>Aug</v>
      </c>
      <c r="G1725" s="8" t="s">
        <v>20</v>
      </c>
      <c r="H1725" s="8" t="s">
        <v>47</v>
      </c>
      <c r="I1725" s="8" t="s">
        <v>2</v>
      </c>
      <c r="J1725" s="8" t="s">
        <v>13</v>
      </c>
      <c r="K1725" s="8" t="s">
        <v>14</v>
      </c>
      <c r="L1725" s="8" t="s">
        <v>15</v>
      </c>
      <c r="M1725" s="3">
        <v>3</v>
      </c>
      <c r="N1725" s="10">
        <v>35.380000000000003</v>
      </c>
      <c r="O1725" s="11">
        <v>0</v>
      </c>
      <c r="P1725" s="10">
        <v>13.91</v>
      </c>
      <c r="Q1725" s="10">
        <f t="shared" si="104"/>
        <v>106.14000000000001</v>
      </c>
      <c r="R1725" s="10">
        <f t="shared" si="105"/>
        <v>41.730000000000004</v>
      </c>
      <c r="S1725" s="10">
        <f t="shared" si="106"/>
        <v>64.410000000000011</v>
      </c>
      <c r="T1725" s="2">
        <f t="shared" si="107"/>
        <v>0.60684002261164505</v>
      </c>
      <c r="U1725" s="3">
        <f>YEAR(SalesDataTable[[#This Row],[Order Date]])</f>
        <v>2026</v>
      </c>
      <c r="V1725" s="2" t="str">
        <f>"Q"&amp;ROUNDUP(MONTH(SalesDataTable[[#This Row],[Order Date]])/3,0)</f>
        <v>Q3</v>
      </c>
      <c r="W1725" s="3">
        <f>MONTH(SalesDataTable[[#This Row],[Order Date]])</f>
        <v>8</v>
      </c>
      <c r="X1725" s="2" t="str">
        <f>TEXT(SalesDataTable[[#This Row],[Order Date]],"mmm")</f>
        <v>Aug</v>
      </c>
    </row>
    <row r="1726" spans="1:24" ht="15.6">
      <c r="A1726" s="6">
        <v>4975</v>
      </c>
      <c r="B1726" s="7">
        <v>46256</v>
      </c>
      <c r="C1726" s="8">
        <f>YEAR(SalesDataTable[[#This Row],[Order Date]])</f>
        <v>2026</v>
      </c>
      <c r="D1726" s="9" t="str">
        <f>"Q" &amp;ROUNDUP(MONTH(SalesDataTable[[#This Row],[Order Date]]),0)</f>
        <v>Q8</v>
      </c>
      <c r="E1726" s="9">
        <f>MONTH(SalesDataTable[[#This Row],[Order Date]])</f>
        <v>8</v>
      </c>
      <c r="F1726" s="8" t="str">
        <f>TEXT(SalesDataTable[[#This Row],[Order Date]],"mmm")</f>
        <v>Aug</v>
      </c>
      <c r="G1726" s="8" t="s">
        <v>11</v>
      </c>
      <c r="H1726" s="8" t="s">
        <v>39</v>
      </c>
      <c r="I1726" s="8" t="s">
        <v>19</v>
      </c>
      <c r="J1726" s="8" t="s">
        <v>13</v>
      </c>
      <c r="K1726" s="8" t="s">
        <v>14</v>
      </c>
      <c r="L1726" s="8" t="s">
        <v>44</v>
      </c>
      <c r="M1726" s="3">
        <v>4</v>
      </c>
      <c r="N1726" s="10">
        <v>134.49</v>
      </c>
      <c r="O1726" s="11">
        <v>0</v>
      </c>
      <c r="P1726" s="10">
        <v>68.17</v>
      </c>
      <c r="Q1726" s="10">
        <f t="shared" si="104"/>
        <v>537.96</v>
      </c>
      <c r="R1726" s="10">
        <f t="shared" si="105"/>
        <v>272.68</v>
      </c>
      <c r="S1726" s="10">
        <f t="shared" si="106"/>
        <v>265.28000000000003</v>
      </c>
      <c r="T1726" s="2">
        <f t="shared" si="107"/>
        <v>0.49312216521674473</v>
      </c>
      <c r="U1726" s="3">
        <f>YEAR(SalesDataTable[[#This Row],[Order Date]])</f>
        <v>2026</v>
      </c>
      <c r="V1726" s="2" t="str">
        <f>"Q"&amp;ROUNDUP(MONTH(SalesDataTable[[#This Row],[Order Date]])/3,0)</f>
        <v>Q3</v>
      </c>
      <c r="W1726" s="3">
        <f>MONTH(SalesDataTable[[#This Row],[Order Date]])</f>
        <v>8</v>
      </c>
      <c r="X1726" s="2" t="str">
        <f>TEXT(SalesDataTable[[#This Row],[Order Date]],"mmm")</f>
        <v>Aug</v>
      </c>
    </row>
    <row r="1727" spans="1:24" ht="15.6">
      <c r="A1727" s="6">
        <v>991</v>
      </c>
      <c r="B1727" s="7">
        <v>46257</v>
      </c>
      <c r="C1727" s="8">
        <f>YEAR(SalesDataTable[[#This Row],[Order Date]])</f>
        <v>2026</v>
      </c>
      <c r="D1727" s="9" t="str">
        <f>"Q" &amp;ROUNDUP(MONTH(SalesDataTable[[#This Row],[Order Date]]),0)</f>
        <v>Q8</v>
      </c>
      <c r="E1727" s="9">
        <f>MONTH(SalesDataTable[[#This Row],[Order Date]])</f>
        <v>8</v>
      </c>
      <c r="F1727" s="8" t="str">
        <f>TEXT(SalesDataTable[[#This Row],[Order Date]],"mmm")</f>
        <v>Aug</v>
      </c>
      <c r="G1727" s="8" t="s">
        <v>11</v>
      </c>
      <c r="H1727" s="8" t="s">
        <v>18</v>
      </c>
      <c r="I1727" s="8" t="s">
        <v>8</v>
      </c>
      <c r="J1727" s="8" t="s">
        <v>16</v>
      </c>
      <c r="K1727" s="8" t="s">
        <v>9</v>
      </c>
      <c r="L1727" s="8" t="s">
        <v>17</v>
      </c>
      <c r="M1727" s="3">
        <v>4</v>
      </c>
      <c r="N1727" s="10">
        <v>145.30000000000001</v>
      </c>
      <c r="O1727" s="11">
        <v>0.15</v>
      </c>
      <c r="P1727" s="10">
        <v>77.040000000000006</v>
      </c>
      <c r="Q1727" s="10">
        <f t="shared" si="104"/>
        <v>494.02000000000004</v>
      </c>
      <c r="R1727" s="10">
        <f t="shared" si="105"/>
        <v>308.16000000000003</v>
      </c>
      <c r="S1727" s="10">
        <f t="shared" si="106"/>
        <v>185.86</v>
      </c>
      <c r="T1727" s="2">
        <f t="shared" si="107"/>
        <v>0.37621958625156876</v>
      </c>
      <c r="U1727" s="3">
        <f>YEAR(SalesDataTable[[#This Row],[Order Date]])</f>
        <v>2026</v>
      </c>
      <c r="V1727" s="2" t="str">
        <f>"Q"&amp;ROUNDUP(MONTH(SalesDataTable[[#This Row],[Order Date]])/3,0)</f>
        <v>Q3</v>
      </c>
      <c r="W1727" s="3">
        <f>MONTH(SalesDataTable[[#This Row],[Order Date]])</f>
        <v>8</v>
      </c>
      <c r="X1727" s="2" t="str">
        <f>TEXT(SalesDataTable[[#This Row],[Order Date]],"mmm")</f>
        <v>Aug</v>
      </c>
    </row>
    <row r="1728" spans="1:24" ht="15.6">
      <c r="A1728" s="6">
        <v>1008</v>
      </c>
      <c r="B1728" s="7">
        <v>46257</v>
      </c>
      <c r="C1728" s="8">
        <f>YEAR(SalesDataTable[[#This Row],[Order Date]])</f>
        <v>2026</v>
      </c>
      <c r="D1728" s="9" t="str">
        <f>"Q" &amp;ROUNDUP(MONTH(SalesDataTable[[#This Row],[Order Date]]),0)</f>
        <v>Q8</v>
      </c>
      <c r="E1728" s="9">
        <f>MONTH(SalesDataTable[[#This Row],[Order Date]])</f>
        <v>8</v>
      </c>
      <c r="F1728" s="8" t="str">
        <f>TEXT(SalesDataTable[[#This Row],[Order Date]],"mmm")</f>
        <v>Aug</v>
      </c>
      <c r="G1728" s="8" t="s">
        <v>20</v>
      </c>
      <c r="H1728" s="8" t="s">
        <v>21</v>
      </c>
      <c r="I1728" s="8" t="s">
        <v>8</v>
      </c>
      <c r="J1728" s="8" t="s">
        <v>16</v>
      </c>
      <c r="K1728" s="8" t="s">
        <v>14</v>
      </c>
      <c r="L1728" s="8" t="s">
        <v>48</v>
      </c>
      <c r="M1728" s="3">
        <v>10</v>
      </c>
      <c r="N1728" s="10">
        <v>164.55</v>
      </c>
      <c r="O1728" s="11">
        <v>0.1</v>
      </c>
      <c r="P1728" s="10">
        <v>88.23</v>
      </c>
      <c r="Q1728" s="10">
        <f t="shared" si="104"/>
        <v>1480.95</v>
      </c>
      <c r="R1728" s="10">
        <f t="shared" si="105"/>
        <v>882.30000000000007</v>
      </c>
      <c r="S1728" s="10">
        <f t="shared" si="106"/>
        <v>598.65</v>
      </c>
      <c r="T1728" s="2">
        <f t="shared" si="107"/>
        <v>0.40423376886458012</v>
      </c>
      <c r="U1728" s="3">
        <f>YEAR(SalesDataTable[[#This Row],[Order Date]])</f>
        <v>2026</v>
      </c>
      <c r="V1728" s="2" t="str">
        <f>"Q"&amp;ROUNDUP(MONTH(SalesDataTable[[#This Row],[Order Date]])/3,0)</f>
        <v>Q3</v>
      </c>
      <c r="W1728" s="3">
        <f>MONTH(SalesDataTable[[#This Row],[Order Date]])</f>
        <v>8</v>
      </c>
      <c r="X1728" s="2" t="str">
        <f>TEXT(SalesDataTable[[#This Row],[Order Date]],"mmm")</f>
        <v>Aug</v>
      </c>
    </row>
    <row r="1729" spans="1:24" ht="15.6">
      <c r="A1729" s="6">
        <v>1083</v>
      </c>
      <c r="B1729" s="7">
        <v>46257</v>
      </c>
      <c r="C1729" s="8">
        <f>YEAR(SalesDataTable[[#This Row],[Order Date]])</f>
        <v>2026</v>
      </c>
      <c r="D1729" s="9" t="str">
        <f>"Q" &amp;ROUNDUP(MONTH(SalesDataTable[[#This Row],[Order Date]]),0)</f>
        <v>Q8</v>
      </c>
      <c r="E1729" s="9">
        <f>MONTH(SalesDataTable[[#This Row],[Order Date]])</f>
        <v>8</v>
      </c>
      <c r="F1729" s="8" t="str">
        <f>TEXT(SalesDataTable[[#This Row],[Order Date]],"mmm")</f>
        <v>Aug</v>
      </c>
      <c r="G1729" s="8" t="s">
        <v>0</v>
      </c>
      <c r="H1729" s="8" t="s">
        <v>50</v>
      </c>
      <c r="I1729" s="8" t="s">
        <v>19</v>
      </c>
      <c r="J1729" s="8" t="s">
        <v>13</v>
      </c>
      <c r="K1729" s="8" t="s">
        <v>4</v>
      </c>
      <c r="L1729" s="8" t="s">
        <v>26</v>
      </c>
      <c r="M1729" s="3">
        <v>1</v>
      </c>
      <c r="N1729" s="10">
        <v>39.590000000000003</v>
      </c>
      <c r="O1729" s="11">
        <v>0</v>
      </c>
      <c r="P1729" s="10">
        <v>16.899999999999999</v>
      </c>
      <c r="Q1729" s="10">
        <f t="shared" si="104"/>
        <v>39.590000000000003</v>
      </c>
      <c r="R1729" s="10">
        <f t="shared" si="105"/>
        <v>16.899999999999999</v>
      </c>
      <c r="S1729" s="10">
        <f t="shared" si="106"/>
        <v>22.690000000000005</v>
      </c>
      <c r="T1729" s="2">
        <f t="shared" si="107"/>
        <v>0.57312452639555456</v>
      </c>
      <c r="U1729" s="3">
        <f>YEAR(SalesDataTable[[#This Row],[Order Date]])</f>
        <v>2026</v>
      </c>
      <c r="V1729" s="2" t="str">
        <f>"Q"&amp;ROUNDUP(MONTH(SalesDataTable[[#This Row],[Order Date]])/3,0)</f>
        <v>Q3</v>
      </c>
      <c r="W1729" s="3">
        <f>MONTH(SalesDataTable[[#This Row],[Order Date]])</f>
        <v>8</v>
      </c>
      <c r="X1729" s="2" t="str">
        <f>TEXT(SalesDataTable[[#This Row],[Order Date]],"mmm")</f>
        <v>Aug</v>
      </c>
    </row>
    <row r="1730" spans="1:24" ht="15.6">
      <c r="A1730" s="6">
        <v>1553</v>
      </c>
      <c r="B1730" s="7">
        <v>46257</v>
      </c>
      <c r="C1730" s="8">
        <f>YEAR(SalesDataTable[[#This Row],[Order Date]])</f>
        <v>2026</v>
      </c>
      <c r="D1730" s="9" t="str">
        <f>"Q" &amp;ROUNDUP(MONTH(SalesDataTable[[#This Row],[Order Date]]),0)</f>
        <v>Q8</v>
      </c>
      <c r="E1730" s="9">
        <f>MONTH(SalesDataTable[[#This Row],[Order Date]])</f>
        <v>8</v>
      </c>
      <c r="F1730" s="8" t="str">
        <f>TEXT(SalesDataTable[[#This Row],[Order Date]],"mmm")</f>
        <v>Aug</v>
      </c>
      <c r="G1730" s="8" t="s">
        <v>11</v>
      </c>
      <c r="H1730" s="8" t="s">
        <v>12</v>
      </c>
      <c r="I1730" s="8" t="s">
        <v>8</v>
      </c>
      <c r="J1730" s="8" t="s">
        <v>16</v>
      </c>
      <c r="K1730" s="8" t="s">
        <v>34</v>
      </c>
      <c r="L1730" s="8" t="s">
        <v>45</v>
      </c>
      <c r="M1730" s="3">
        <v>5</v>
      </c>
      <c r="N1730" s="10">
        <v>51.62</v>
      </c>
      <c r="O1730" s="11">
        <v>0.15</v>
      </c>
      <c r="P1730" s="10">
        <v>22.6</v>
      </c>
      <c r="Q1730" s="10">
        <f t="shared" ref="Q1730:Q1793" si="108">M1730*N1730*(1-O1730)</f>
        <v>219.38499999999996</v>
      </c>
      <c r="R1730" s="10">
        <f t="shared" ref="R1730:R1793" si="109">M1730*P1730</f>
        <v>113</v>
      </c>
      <c r="S1730" s="10">
        <f t="shared" ref="S1730:S1793" si="110">Q1730-R1730</f>
        <v>106.38499999999996</v>
      </c>
      <c r="T1730" s="2">
        <f t="shared" ref="T1730:T1793" si="111">IFERROR(S1730/Q1730,0)</f>
        <v>0.48492376415889865</v>
      </c>
      <c r="U1730" s="3">
        <f>YEAR(SalesDataTable[[#This Row],[Order Date]])</f>
        <v>2026</v>
      </c>
      <c r="V1730" s="2" t="str">
        <f>"Q"&amp;ROUNDUP(MONTH(SalesDataTable[[#This Row],[Order Date]])/3,0)</f>
        <v>Q3</v>
      </c>
      <c r="W1730" s="3">
        <f>MONTH(SalesDataTable[[#This Row],[Order Date]])</f>
        <v>8</v>
      </c>
      <c r="X1730" s="2" t="str">
        <f>TEXT(SalesDataTable[[#This Row],[Order Date]],"mmm")</f>
        <v>Aug</v>
      </c>
    </row>
    <row r="1731" spans="1:24" ht="15.6">
      <c r="A1731" s="6">
        <v>1579</v>
      </c>
      <c r="B1731" s="7">
        <v>46257</v>
      </c>
      <c r="C1731" s="8">
        <f>YEAR(SalesDataTable[[#This Row],[Order Date]])</f>
        <v>2026</v>
      </c>
      <c r="D1731" s="9" t="str">
        <f>"Q" &amp;ROUNDUP(MONTH(SalesDataTable[[#This Row],[Order Date]]),0)</f>
        <v>Q8</v>
      </c>
      <c r="E1731" s="9">
        <f>MONTH(SalesDataTable[[#This Row],[Order Date]])</f>
        <v>8</v>
      </c>
      <c r="F1731" s="8" t="str">
        <f>TEXT(SalesDataTable[[#This Row],[Order Date]],"mmm")</f>
        <v>Aug</v>
      </c>
      <c r="G1731" s="8" t="s">
        <v>20</v>
      </c>
      <c r="H1731" s="8" t="s">
        <v>31</v>
      </c>
      <c r="I1731" s="8" t="s">
        <v>19</v>
      </c>
      <c r="J1731" s="8" t="s">
        <v>3</v>
      </c>
      <c r="K1731" s="8" t="s">
        <v>9</v>
      </c>
      <c r="L1731" s="8" t="s">
        <v>10</v>
      </c>
      <c r="M1731" s="3">
        <v>3</v>
      </c>
      <c r="N1731" s="10">
        <v>90.71</v>
      </c>
      <c r="O1731" s="11">
        <v>0</v>
      </c>
      <c r="P1731" s="10">
        <v>45.57</v>
      </c>
      <c r="Q1731" s="10">
        <f t="shared" si="108"/>
        <v>272.13</v>
      </c>
      <c r="R1731" s="10">
        <f t="shared" si="109"/>
        <v>136.71</v>
      </c>
      <c r="S1731" s="10">
        <f t="shared" si="110"/>
        <v>135.41999999999999</v>
      </c>
      <c r="T1731" s="2">
        <f t="shared" si="111"/>
        <v>0.49762980928232825</v>
      </c>
      <c r="U1731" s="3">
        <f>YEAR(SalesDataTable[[#This Row],[Order Date]])</f>
        <v>2026</v>
      </c>
      <c r="V1731" s="2" t="str">
        <f>"Q"&amp;ROUNDUP(MONTH(SalesDataTable[[#This Row],[Order Date]])/3,0)</f>
        <v>Q3</v>
      </c>
      <c r="W1731" s="3">
        <f>MONTH(SalesDataTable[[#This Row],[Order Date]])</f>
        <v>8</v>
      </c>
      <c r="X1731" s="2" t="str">
        <f>TEXT(SalesDataTable[[#This Row],[Order Date]],"mmm")</f>
        <v>Aug</v>
      </c>
    </row>
    <row r="1732" spans="1:24" ht="15.6">
      <c r="A1732" s="6">
        <v>1732</v>
      </c>
      <c r="B1732" s="7">
        <v>46257</v>
      </c>
      <c r="C1732" s="8">
        <f>YEAR(SalesDataTable[[#This Row],[Order Date]])</f>
        <v>2026</v>
      </c>
      <c r="D1732" s="9" t="str">
        <f>"Q" &amp;ROUNDUP(MONTH(SalesDataTable[[#This Row],[Order Date]]),0)</f>
        <v>Q8</v>
      </c>
      <c r="E1732" s="9">
        <f>MONTH(SalesDataTable[[#This Row],[Order Date]])</f>
        <v>8</v>
      </c>
      <c r="F1732" s="8" t="str">
        <f>TEXT(SalesDataTable[[#This Row],[Order Date]],"mmm")</f>
        <v>Aug</v>
      </c>
      <c r="G1732" s="8" t="s">
        <v>6</v>
      </c>
      <c r="H1732" s="8" t="s">
        <v>7</v>
      </c>
      <c r="I1732" s="8" t="s">
        <v>19</v>
      </c>
      <c r="J1732" s="8" t="s">
        <v>13</v>
      </c>
      <c r="K1732" s="8" t="s">
        <v>4</v>
      </c>
      <c r="L1732" s="8" t="s">
        <v>26</v>
      </c>
      <c r="M1732" s="3">
        <v>4</v>
      </c>
      <c r="N1732" s="10">
        <v>41.09</v>
      </c>
      <c r="O1732" s="11">
        <v>0</v>
      </c>
      <c r="P1732" s="10">
        <v>17</v>
      </c>
      <c r="Q1732" s="10">
        <f t="shared" si="108"/>
        <v>164.36</v>
      </c>
      <c r="R1732" s="10">
        <f t="shared" si="109"/>
        <v>68</v>
      </c>
      <c r="S1732" s="10">
        <f t="shared" si="110"/>
        <v>96.360000000000014</v>
      </c>
      <c r="T1732" s="2">
        <f t="shared" si="111"/>
        <v>0.58627403261134103</v>
      </c>
      <c r="U1732" s="3">
        <f>YEAR(SalesDataTable[[#This Row],[Order Date]])</f>
        <v>2026</v>
      </c>
      <c r="V1732" s="2" t="str">
        <f>"Q"&amp;ROUNDUP(MONTH(SalesDataTable[[#This Row],[Order Date]])/3,0)</f>
        <v>Q3</v>
      </c>
      <c r="W1732" s="3">
        <f>MONTH(SalesDataTable[[#This Row],[Order Date]])</f>
        <v>8</v>
      </c>
      <c r="X1732" s="2" t="str">
        <f>TEXT(SalesDataTable[[#This Row],[Order Date]],"mmm")</f>
        <v>Aug</v>
      </c>
    </row>
    <row r="1733" spans="1:24" ht="15.6">
      <c r="A1733" s="6">
        <v>2083</v>
      </c>
      <c r="B1733" s="7">
        <v>46257</v>
      </c>
      <c r="C1733" s="8">
        <f>YEAR(SalesDataTable[[#This Row],[Order Date]])</f>
        <v>2026</v>
      </c>
      <c r="D1733" s="9" t="str">
        <f>"Q" &amp;ROUNDUP(MONTH(SalesDataTable[[#This Row],[Order Date]]),0)</f>
        <v>Q8</v>
      </c>
      <c r="E1733" s="9">
        <f>MONTH(SalesDataTable[[#This Row],[Order Date]])</f>
        <v>8</v>
      </c>
      <c r="F1733" s="8" t="str">
        <f>TEXT(SalesDataTable[[#This Row],[Order Date]],"mmm")</f>
        <v>Aug</v>
      </c>
      <c r="G1733" s="8" t="s">
        <v>6</v>
      </c>
      <c r="H1733" s="8" t="s">
        <v>49</v>
      </c>
      <c r="I1733" s="8" t="s">
        <v>2</v>
      </c>
      <c r="J1733" s="8" t="s">
        <v>13</v>
      </c>
      <c r="K1733" s="8" t="s">
        <v>9</v>
      </c>
      <c r="L1733" s="8" t="s">
        <v>10</v>
      </c>
      <c r="M1733" s="3">
        <v>1</v>
      </c>
      <c r="N1733" s="10">
        <v>91.37</v>
      </c>
      <c r="O1733" s="11">
        <v>0</v>
      </c>
      <c r="P1733" s="10">
        <v>46.73</v>
      </c>
      <c r="Q1733" s="10">
        <f t="shared" si="108"/>
        <v>91.37</v>
      </c>
      <c r="R1733" s="10">
        <f t="shared" si="109"/>
        <v>46.73</v>
      </c>
      <c r="S1733" s="10">
        <f t="shared" si="110"/>
        <v>44.640000000000008</v>
      </c>
      <c r="T1733" s="2">
        <f t="shared" si="111"/>
        <v>0.48856298566269024</v>
      </c>
      <c r="U1733" s="3">
        <f>YEAR(SalesDataTable[[#This Row],[Order Date]])</f>
        <v>2026</v>
      </c>
      <c r="V1733" s="2" t="str">
        <f>"Q"&amp;ROUNDUP(MONTH(SalesDataTable[[#This Row],[Order Date]])/3,0)</f>
        <v>Q3</v>
      </c>
      <c r="W1733" s="3">
        <f>MONTH(SalesDataTable[[#This Row],[Order Date]])</f>
        <v>8</v>
      </c>
      <c r="X1733" s="2" t="str">
        <f>TEXT(SalesDataTable[[#This Row],[Order Date]],"mmm")</f>
        <v>Aug</v>
      </c>
    </row>
    <row r="1734" spans="1:24" ht="15.6">
      <c r="A1734" s="6">
        <v>2176</v>
      </c>
      <c r="B1734" s="7">
        <v>46257</v>
      </c>
      <c r="C1734" s="8">
        <f>YEAR(SalesDataTable[[#This Row],[Order Date]])</f>
        <v>2026</v>
      </c>
      <c r="D1734" s="9" t="str">
        <f>"Q" &amp;ROUNDUP(MONTH(SalesDataTable[[#This Row],[Order Date]]),0)</f>
        <v>Q8</v>
      </c>
      <c r="E1734" s="9">
        <f>MONTH(SalesDataTable[[#This Row],[Order Date]])</f>
        <v>8</v>
      </c>
      <c r="F1734" s="8" t="str">
        <f>TEXT(SalesDataTable[[#This Row],[Order Date]],"mmm")</f>
        <v>Aug</v>
      </c>
      <c r="G1734" s="8" t="s">
        <v>6</v>
      </c>
      <c r="H1734" s="8" t="s">
        <v>41</v>
      </c>
      <c r="I1734" s="8" t="s">
        <v>2</v>
      </c>
      <c r="J1734" s="8" t="s">
        <v>13</v>
      </c>
      <c r="K1734" s="8" t="s">
        <v>14</v>
      </c>
      <c r="L1734" s="8" t="s">
        <v>32</v>
      </c>
      <c r="M1734" s="3">
        <v>1</v>
      </c>
      <c r="N1734" s="10">
        <v>46.92</v>
      </c>
      <c r="O1734" s="11">
        <v>0</v>
      </c>
      <c r="P1734" s="10">
        <v>18.3</v>
      </c>
      <c r="Q1734" s="10">
        <f t="shared" si="108"/>
        <v>46.92</v>
      </c>
      <c r="R1734" s="10">
        <f t="shared" si="109"/>
        <v>18.3</v>
      </c>
      <c r="S1734" s="10">
        <f t="shared" si="110"/>
        <v>28.62</v>
      </c>
      <c r="T1734" s="2">
        <f t="shared" si="111"/>
        <v>0.60997442455242967</v>
      </c>
      <c r="U1734" s="3">
        <f>YEAR(SalesDataTable[[#This Row],[Order Date]])</f>
        <v>2026</v>
      </c>
      <c r="V1734" s="2" t="str">
        <f>"Q"&amp;ROUNDUP(MONTH(SalesDataTable[[#This Row],[Order Date]])/3,0)</f>
        <v>Q3</v>
      </c>
      <c r="W1734" s="3">
        <f>MONTH(SalesDataTable[[#This Row],[Order Date]])</f>
        <v>8</v>
      </c>
      <c r="X1734" s="2" t="str">
        <f>TEXT(SalesDataTable[[#This Row],[Order Date]],"mmm")</f>
        <v>Aug</v>
      </c>
    </row>
    <row r="1735" spans="1:24" ht="15.6">
      <c r="A1735" s="6">
        <v>2723</v>
      </c>
      <c r="B1735" s="7">
        <v>46257</v>
      </c>
      <c r="C1735" s="8">
        <f>YEAR(SalesDataTable[[#This Row],[Order Date]])</f>
        <v>2026</v>
      </c>
      <c r="D1735" s="9" t="str">
        <f>"Q" &amp;ROUNDUP(MONTH(SalesDataTable[[#This Row],[Order Date]]),0)</f>
        <v>Q8</v>
      </c>
      <c r="E1735" s="9">
        <f>MONTH(SalesDataTable[[#This Row],[Order Date]])</f>
        <v>8</v>
      </c>
      <c r="F1735" s="8" t="str">
        <f>TEXT(SalesDataTable[[#This Row],[Order Date]],"mmm")</f>
        <v>Aug</v>
      </c>
      <c r="G1735" s="8" t="s">
        <v>0</v>
      </c>
      <c r="H1735" s="8" t="s">
        <v>1</v>
      </c>
      <c r="I1735" s="8" t="s">
        <v>2</v>
      </c>
      <c r="J1735" s="8" t="s">
        <v>13</v>
      </c>
      <c r="K1735" s="8" t="s">
        <v>4</v>
      </c>
      <c r="L1735" s="8" t="s">
        <v>30</v>
      </c>
      <c r="M1735" s="3">
        <v>1</v>
      </c>
      <c r="N1735" s="10">
        <v>100.29</v>
      </c>
      <c r="O1735" s="11">
        <v>0.05</v>
      </c>
      <c r="P1735" s="10">
        <v>49.82</v>
      </c>
      <c r="Q1735" s="10">
        <f t="shared" si="108"/>
        <v>95.275500000000008</v>
      </c>
      <c r="R1735" s="10">
        <f t="shared" si="109"/>
        <v>49.82</v>
      </c>
      <c r="S1735" s="10">
        <f t="shared" si="110"/>
        <v>45.455500000000008</v>
      </c>
      <c r="T1735" s="2">
        <f t="shared" si="111"/>
        <v>0.47709537079312103</v>
      </c>
      <c r="U1735" s="3">
        <f>YEAR(SalesDataTable[[#This Row],[Order Date]])</f>
        <v>2026</v>
      </c>
      <c r="V1735" s="2" t="str">
        <f>"Q"&amp;ROUNDUP(MONTH(SalesDataTable[[#This Row],[Order Date]])/3,0)</f>
        <v>Q3</v>
      </c>
      <c r="W1735" s="3">
        <f>MONTH(SalesDataTable[[#This Row],[Order Date]])</f>
        <v>8</v>
      </c>
      <c r="X1735" s="2" t="str">
        <f>TEXT(SalesDataTable[[#This Row],[Order Date]],"mmm")</f>
        <v>Aug</v>
      </c>
    </row>
    <row r="1736" spans="1:24" ht="15.6">
      <c r="A1736" s="6">
        <v>3299</v>
      </c>
      <c r="B1736" s="7">
        <v>46257</v>
      </c>
      <c r="C1736" s="8">
        <f>YEAR(SalesDataTable[[#This Row],[Order Date]])</f>
        <v>2026</v>
      </c>
      <c r="D1736" s="9" t="str">
        <f>"Q" &amp;ROUNDUP(MONTH(SalesDataTable[[#This Row],[Order Date]]),0)</f>
        <v>Q8</v>
      </c>
      <c r="E1736" s="9">
        <f>MONTH(SalesDataTable[[#This Row],[Order Date]])</f>
        <v>8</v>
      </c>
      <c r="F1736" s="8" t="str">
        <f>TEXT(SalesDataTable[[#This Row],[Order Date]],"mmm")</f>
        <v>Aug</v>
      </c>
      <c r="G1736" s="8" t="s">
        <v>0</v>
      </c>
      <c r="H1736" s="8" t="s">
        <v>36</v>
      </c>
      <c r="I1736" s="8" t="s">
        <v>2</v>
      </c>
      <c r="J1736" s="8" t="s">
        <v>13</v>
      </c>
      <c r="K1736" s="8" t="s">
        <v>9</v>
      </c>
      <c r="L1736" s="8" t="s">
        <v>17</v>
      </c>
      <c r="M1736" s="3">
        <v>1</v>
      </c>
      <c r="N1736" s="10">
        <v>147.11000000000001</v>
      </c>
      <c r="O1736" s="11">
        <v>0.15</v>
      </c>
      <c r="P1736" s="10">
        <v>79.599999999999994</v>
      </c>
      <c r="Q1736" s="10">
        <f t="shared" si="108"/>
        <v>125.04350000000001</v>
      </c>
      <c r="R1736" s="10">
        <f t="shared" si="109"/>
        <v>79.599999999999994</v>
      </c>
      <c r="S1736" s="10">
        <f t="shared" si="110"/>
        <v>45.443500000000014</v>
      </c>
      <c r="T1736" s="2">
        <f t="shared" si="111"/>
        <v>0.36342152930780097</v>
      </c>
      <c r="U1736" s="3">
        <f>YEAR(SalesDataTable[[#This Row],[Order Date]])</f>
        <v>2026</v>
      </c>
      <c r="V1736" s="2" t="str">
        <f>"Q"&amp;ROUNDUP(MONTH(SalesDataTable[[#This Row],[Order Date]])/3,0)</f>
        <v>Q3</v>
      </c>
      <c r="W1736" s="3">
        <f>MONTH(SalesDataTable[[#This Row],[Order Date]])</f>
        <v>8</v>
      </c>
      <c r="X1736" s="2" t="str">
        <f>TEXT(SalesDataTable[[#This Row],[Order Date]],"mmm")</f>
        <v>Aug</v>
      </c>
    </row>
    <row r="1737" spans="1:24" ht="15.6">
      <c r="A1737" s="6">
        <v>3398</v>
      </c>
      <c r="B1737" s="7">
        <v>46257</v>
      </c>
      <c r="C1737" s="8">
        <f>YEAR(SalesDataTable[[#This Row],[Order Date]])</f>
        <v>2026</v>
      </c>
      <c r="D1737" s="9" t="str">
        <f>"Q" &amp;ROUNDUP(MONTH(SalesDataTable[[#This Row],[Order Date]]),0)</f>
        <v>Q8</v>
      </c>
      <c r="E1737" s="9">
        <f>MONTH(SalesDataTable[[#This Row],[Order Date]])</f>
        <v>8</v>
      </c>
      <c r="F1737" s="8" t="str">
        <f>TEXT(SalesDataTable[[#This Row],[Order Date]],"mmm")</f>
        <v>Aug</v>
      </c>
      <c r="G1737" s="8" t="s">
        <v>6</v>
      </c>
      <c r="H1737" s="8" t="s">
        <v>43</v>
      </c>
      <c r="I1737" s="8" t="s">
        <v>2</v>
      </c>
      <c r="J1737" s="8" t="s">
        <v>13</v>
      </c>
      <c r="K1737" s="8" t="s">
        <v>9</v>
      </c>
      <c r="L1737" s="8" t="s">
        <v>37</v>
      </c>
      <c r="M1737" s="3">
        <v>2</v>
      </c>
      <c r="N1737" s="10">
        <v>156.44999999999999</v>
      </c>
      <c r="O1737" s="11">
        <v>0</v>
      </c>
      <c r="P1737" s="10">
        <v>80.13</v>
      </c>
      <c r="Q1737" s="10">
        <f t="shared" si="108"/>
        <v>312.89999999999998</v>
      </c>
      <c r="R1737" s="10">
        <f t="shared" si="109"/>
        <v>160.26</v>
      </c>
      <c r="S1737" s="10">
        <f t="shared" si="110"/>
        <v>152.63999999999999</v>
      </c>
      <c r="T1737" s="2">
        <f t="shared" si="111"/>
        <v>0.487823585810163</v>
      </c>
      <c r="U1737" s="3">
        <f>YEAR(SalesDataTable[[#This Row],[Order Date]])</f>
        <v>2026</v>
      </c>
      <c r="V1737" s="2" t="str">
        <f>"Q"&amp;ROUNDUP(MONTH(SalesDataTable[[#This Row],[Order Date]])/3,0)</f>
        <v>Q3</v>
      </c>
      <c r="W1737" s="3">
        <f>MONTH(SalesDataTable[[#This Row],[Order Date]])</f>
        <v>8</v>
      </c>
      <c r="X1737" s="2" t="str">
        <f>TEXT(SalesDataTable[[#This Row],[Order Date]],"mmm")</f>
        <v>Aug</v>
      </c>
    </row>
    <row r="1738" spans="1:24" ht="15.6">
      <c r="A1738" s="6">
        <v>4012</v>
      </c>
      <c r="B1738" s="7">
        <v>46257</v>
      </c>
      <c r="C1738" s="8">
        <f>YEAR(SalesDataTable[[#This Row],[Order Date]])</f>
        <v>2026</v>
      </c>
      <c r="D1738" s="9" t="str">
        <f>"Q" &amp;ROUNDUP(MONTH(SalesDataTable[[#This Row],[Order Date]]),0)</f>
        <v>Q8</v>
      </c>
      <c r="E1738" s="9">
        <f>MONTH(SalesDataTable[[#This Row],[Order Date]])</f>
        <v>8</v>
      </c>
      <c r="F1738" s="8" t="str">
        <f>TEXT(SalesDataTable[[#This Row],[Order Date]],"mmm")</f>
        <v>Aug</v>
      </c>
      <c r="G1738" s="8" t="s">
        <v>6</v>
      </c>
      <c r="H1738" s="8" t="s">
        <v>49</v>
      </c>
      <c r="I1738" s="8" t="s">
        <v>2</v>
      </c>
      <c r="J1738" s="8" t="s">
        <v>13</v>
      </c>
      <c r="K1738" s="8" t="s">
        <v>9</v>
      </c>
      <c r="L1738" s="8" t="s">
        <v>46</v>
      </c>
      <c r="M1738" s="3">
        <v>2</v>
      </c>
      <c r="N1738" s="10">
        <v>72.97</v>
      </c>
      <c r="O1738" s="11">
        <v>0</v>
      </c>
      <c r="P1738" s="10">
        <v>33.25</v>
      </c>
      <c r="Q1738" s="10">
        <f t="shared" si="108"/>
        <v>145.94</v>
      </c>
      <c r="R1738" s="10">
        <f t="shared" si="109"/>
        <v>66.5</v>
      </c>
      <c r="S1738" s="10">
        <f t="shared" si="110"/>
        <v>79.44</v>
      </c>
      <c r="T1738" s="2">
        <f t="shared" si="111"/>
        <v>0.54433328765245992</v>
      </c>
      <c r="U1738" s="3">
        <f>YEAR(SalesDataTable[[#This Row],[Order Date]])</f>
        <v>2026</v>
      </c>
      <c r="V1738" s="2" t="str">
        <f>"Q"&amp;ROUNDUP(MONTH(SalesDataTable[[#This Row],[Order Date]])/3,0)</f>
        <v>Q3</v>
      </c>
      <c r="W1738" s="3">
        <f>MONTH(SalesDataTable[[#This Row],[Order Date]])</f>
        <v>8</v>
      </c>
      <c r="X1738" s="2" t="str">
        <f>TEXT(SalesDataTable[[#This Row],[Order Date]],"mmm")</f>
        <v>Aug</v>
      </c>
    </row>
    <row r="1739" spans="1:24" ht="15.6">
      <c r="A1739" s="6">
        <v>4064</v>
      </c>
      <c r="B1739" s="7">
        <v>46257</v>
      </c>
      <c r="C1739" s="8">
        <f>YEAR(SalesDataTable[[#This Row],[Order Date]])</f>
        <v>2026</v>
      </c>
      <c r="D1739" s="9" t="str">
        <f>"Q" &amp;ROUNDUP(MONTH(SalesDataTable[[#This Row],[Order Date]]),0)</f>
        <v>Q8</v>
      </c>
      <c r="E1739" s="9">
        <f>MONTH(SalesDataTable[[#This Row],[Order Date]])</f>
        <v>8</v>
      </c>
      <c r="F1739" s="8" t="str">
        <f>TEXT(SalesDataTable[[#This Row],[Order Date]],"mmm")</f>
        <v>Aug</v>
      </c>
      <c r="G1739" s="8" t="s">
        <v>20</v>
      </c>
      <c r="H1739" s="8" t="s">
        <v>31</v>
      </c>
      <c r="I1739" s="8" t="s">
        <v>28</v>
      </c>
      <c r="J1739" s="8" t="s">
        <v>3</v>
      </c>
      <c r="K1739" s="8" t="s">
        <v>34</v>
      </c>
      <c r="L1739" s="8" t="s">
        <v>45</v>
      </c>
      <c r="M1739" s="3">
        <v>2</v>
      </c>
      <c r="N1739" s="10">
        <v>51.63</v>
      </c>
      <c r="O1739" s="11">
        <v>0</v>
      </c>
      <c r="P1739" s="10">
        <v>21.39</v>
      </c>
      <c r="Q1739" s="10">
        <f t="shared" si="108"/>
        <v>103.26</v>
      </c>
      <c r="R1739" s="10">
        <f t="shared" si="109"/>
        <v>42.78</v>
      </c>
      <c r="S1739" s="10">
        <f t="shared" si="110"/>
        <v>60.480000000000004</v>
      </c>
      <c r="T1739" s="2">
        <f t="shared" si="111"/>
        <v>0.58570598489250436</v>
      </c>
      <c r="U1739" s="3">
        <f>YEAR(SalesDataTable[[#This Row],[Order Date]])</f>
        <v>2026</v>
      </c>
      <c r="V1739" s="2" t="str">
        <f>"Q"&amp;ROUNDUP(MONTH(SalesDataTable[[#This Row],[Order Date]])/3,0)</f>
        <v>Q3</v>
      </c>
      <c r="W1739" s="3">
        <f>MONTH(SalesDataTable[[#This Row],[Order Date]])</f>
        <v>8</v>
      </c>
      <c r="X1739" s="2" t="str">
        <f>TEXT(SalesDataTable[[#This Row],[Order Date]],"mmm")</f>
        <v>Aug</v>
      </c>
    </row>
    <row r="1740" spans="1:24" ht="15.6">
      <c r="A1740" s="6">
        <v>4671</v>
      </c>
      <c r="B1740" s="7">
        <v>46257</v>
      </c>
      <c r="C1740" s="8">
        <f>YEAR(SalesDataTable[[#This Row],[Order Date]])</f>
        <v>2026</v>
      </c>
      <c r="D1740" s="9" t="str">
        <f>"Q" &amp;ROUNDUP(MONTH(SalesDataTable[[#This Row],[Order Date]]),0)</f>
        <v>Q8</v>
      </c>
      <c r="E1740" s="9">
        <f>MONTH(SalesDataTable[[#This Row],[Order Date]])</f>
        <v>8</v>
      </c>
      <c r="F1740" s="8" t="str">
        <f>TEXT(SalesDataTable[[#This Row],[Order Date]],"mmm")</f>
        <v>Aug</v>
      </c>
      <c r="G1740" s="8" t="s">
        <v>6</v>
      </c>
      <c r="H1740" s="8" t="s">
        <v>43</v>
      </c>
      <c r="I1740" s="8" t="s">
        <v>8</v>
      </c>
      <c r="J1740" s="8" t="s">
        <v>3</v>
      </c>
      <c r="K1740" s="8" t="s">
        <v>4</v>
      </c>
      <c r="L1740" s="8" t="s">
        <v>30</v>
      </c>
      <c r="M1740" s="3">
        <v>8</v>
      </c>
      <c r="N1740" s="10">
        <v>100.06</v>
      </c>
      <c r="O1740" s="11">
        <v>0.05</v>
      </c>
      <c r="P1740" s="10">
        <v>49.39</v>
      </c>
      <c r="Q1740" s="10">
        <f t="shared" si="108"/>
        <v>760.45600000000002</v>
      </c>
      <c r="R1740" s="10">
        <f t="shared" si="109"/>
        <v>395.12</v>
      </c>
      <c r="S1740" s="10">
        <f t="shared" si="110"/>
        <v>365.33600000000001</v>
      </c>
      <c r="T1740" s="2">
        <f t="shared" si="111"/>
        <v>0.48041701295012468</v>
      </c>
      <c r="U1740" s="3">
        <f>YEAR(SalesDataTable[[#This Row],[Order Date]])</f>
        <v>2026</v>
      </c>
      <c r="V1740" s="2" t="str">
        <f>"Q"&amp;ROUNDUP(MONTH(SalesDataTable[[#This Row],[Order Date]])/3,0)</f>
        <v>Q3</v>
      </c>
      <c r="W1740" s="3">
        <f>MONTH(SalesDataTable[[#This Row],[Order Date]])</f>
        <v>8</v>
      </c>
      <c r="X1740" s="2" t="str">
        <f>TEXT(SalesDataTable[[#This Row],[Order Date]],"mmm")</f>
        <v>Aug</v>
      </c>
    </row>
    <row r="1741" spans="1:24" ht="15.6">
      <c r="A1741" s="6">
        <v>1914</v>
      </c>
      <c r="B1741" s="7">
        <v>46258</v>
      </c>
      <c r="C1741" s="8">
        <f>YEAR(SalesDataTable[[#This Row],[Order Date]])</f>
        <v>2026</v>
      </c>
      <c r="D1741" s="9" t="str">
        <f>"Q" &amp;ROUNDUP(MONTH(SalesDataTable[[#This Row],[Order Date]]),0)</f>
        <v>Q8</v>
      </c>
      <c r="E1741" s="9">
        <f>MONTH(SalesDataTable[[#This Row],[Order Date]])</f>
        <v>8</v>
      </c>
      <c r="F1741" s="8" t="str">
        <f>TEXT(SalesDataTable[[#This Row],[Order Date]],"mmm")</f>
        <v>Aug</v>
      </c>
      <c r="G1741" s="8" t="s">
        <v>20</v>
      </c>
      <c r="H1741" s="8" t="s">
        <v>33</v>
      </c>
      <c r="I1741" s="8" t="s">
        <v>19</v>
      </c>
      <c r="J1741" s="8" t="s">
        <v>3</v>
      </c>
      <c r="K1741" s="8" t="s">
        <v>23</v>
      </c>
      <c r="L1741" s="8" t="s">
        <v>40</v>
      </c>
      <c r="M1741" s="3">
        <v>4</v>
      </c>
      <c r="N1741" s="10">
        <v>83.2</v>
      </c>
      <c r="O1741" s="11">
        <v>0</v>
      </c>
      <c r="P1741" s="10">
        <v>39.99</v>
      </c>
      <c r="Q1741" s="10">
        <f t="shared" si="108"/>
        <v>332.8</v>
      </c>
      <c r="R1741" s="10">
        <f t="shared" si="109"/>
        <v>159.96</v>
      </c>
      <c r="S1741" s="10">
        <f t="shared" si="110"/>
        <v>172.84</v>
      </c>
      <c r="T1741" s="2">
        <f t="shared" si="111"/>
        <v>0.5193509615384615</v>
      </c>
      <c r="U1741" s="3">
        <f>YEAR(SalesDataTable[[#This Row],[Order Date]])</f>
        <v>2026</v>
      </c>
      <c r="V1741" s="2" t="str">
        <f>"Q"&amp;ROUNDUP(MONTH(SalesDataTable[[#This Row],[Order Date]])/3,0)</f>
        <v>Q3</v>
      </c>
      <c r="W1741" s="3">
        <f>MONTH(SalesDataTable[[#This Row],[Order Date]])</f>
        <v>8</v>
      </c>
      <c r="X1741" s="2" t="str">
        <f>TEXT(SalesDataTable[[#This Row],[Order Date]],"mmm")</f>
        <v>Aug</v>
      </c>
    </row>
    <row r="1742" spans="1:24" ht="15.6">
      <c r="A1742" s="6">
        <v>1973</v>
      </c>
      <c r="B1742" s="7">
        <v>46258</v>
      </c>
      <c r="C1742" s="8">
        <f>YEAR(SalesDataTable[[#This Row],[Order Date]])</f>
        <v>2026</v>
      </c>
      <c r="D1742" s="9" t="str">
        <f>"Q" &amp;ROUNDUP(MONTH(SalesDataTable[[#This Row],[Order Date]]),0)</f>
        <v>Q8</v>
      </c>
      <c r="E1742" s="9">
        <f>MONTH(SalesDataTable[[#This Row],[Order Date]])</f>
        <v>8</v>
      </c>
      <c r="F1742" s="8" t="str">
        <f>TEXT(SalesDataTable[[#This Row],[Order Date]],"mmm")</f>
        <v>Aug</v>
      </c>
      <c r="G1742" s="8" t="s">
        <v>0</v>
      </c>
      <c r="H1742" s="8" t="s">
        <v>1</v>
      </c>
      <c r="I1742" s="8" t="s">
        <v>2</v>
      </c>
      <c r="J1742" s="8" t="s">
        <v>13</v>
      </c>
      <c r="K1742" s="8" t="s">
        <v>34</v>
      </c>
      <c r="L1742" s="8" t="s">
        <v>45</v>
      </c>
      <c r="M1742" s="3">
        <v>3</v>
      </c>
      <c r="N1742" s="10">
        <v>51.29</v>
      </c>
      <c r="O1742" s="11">
        <v>0</v>
      </c>
      <c r="P1742" s="10">
        <v>22.08</v>
      </c>
      <c r="Q1742" s="10">
        <f t="shared" si="108"/>
        <v>153.87</v>
      </c>
      <c r="R1742" s="10">
        <f t="shared" si="109"/>
        <v>66.239999999999995</v>
      </c>
      <c r="S1742" s="10">
        <f t="shared" si="110"/>
        <v>87.63000000000001</v>
      </c>
      <c r="T1742" s="2">
        <f t="shared" si="111"/>
        <v>0.56950672645739919</v>
      </c>
      <c r="U1742" s="3">
        <f>YEAR(SalesDataTable[[#This Row],[Order Date]])</f>
        <v>2026</v>
      </c>
      <c r="V1742" s="2" t="str">
        <f>"Q"&amp;ROUNDUP(MONTH(SalesDataTable[[#This Row],[Order Date]])/3,0)</f>
        <v>Q3</v>
      </c>
      <c r="W1742" s="3">
        <f>MONTH(SalesDataTable[[#This Row],[Order Date]])</f>
        <v>8</v>
      </c>
      <c r="X1742" s="2" t="str">
        <f>TEXT(SalesDataTable[[#This Row],[Order Date]],"mmm")</f>
        <v>Aug</v>
      </c>
    </row>
    <row r="1743" spans="1:24" ht="15.6">
      <c r="A1743" s="6">
        <v>2564</v>
      </c>
      <c r="B1743" s="7">
        <v>46258</v>
      </c>
      <c r="C1743" s="8">
        <f>YEAR(SalesDataTable[[#This Row],[Order Date]])</f>
        <v>2026</v>
      </c>
      <c r="D1743" s="9" t="str">
        <f>"Q" &amp;ROUNDUP(MONTH(SalesDataTable[[#This Row],[Order Date]]),0)</f>
        <v>Q8</v>
      </c>
      <c r="E1743" s="9">
        <f>MONTH(SalesDataTable[[#This Row],[Order Date]])</f>
        <v>8</v>
      </c>
      <c r="F1743" s="8" t="str">
        <f>TEXT(SalesDataTable[[#This Row],[Order Date]],"mmm")</f>
        <v>Aug</v>
      </c>
      <c r="G1743" s="8" t="s">
        <v>11</v>
      </c>
      <c r="H1743" s="8" t="s">
        <v>18</v>
      </c>
      <c r="I1743" s="8" t="s">
        <v>2</v>
      </c>
      <c r="J1743" s="8" t="s">
        <v>3</v>
      </c>
      <c r="K1743" s="8" t="s">
        <v>23</v>
      </c>
      <c r="L1743" s="8" t="s">
        <v>29</v>
      </c>
      <c r="M1743" s="3">
        <v>1</v>
      </c>
      <c r="N1743" s="10">
        <v>200.2</v>
      </c>
      <c r="O1743" s="11">
        <v>0</v>
      </c>
      <c r="P1743" s="10">
        <v>103.38</v>
      </c>
      <c r="Q1743" s="10">
        <f t="shared" si="108"/>
        <v>200.2</v>
      </c>
      <c r="R1743" s="10">
        <f t="shared" si="109"/>
        <v>103.38</v>
      </c>
      <c r="S1743" s="10">
        <f t="shared" si="110"/>
        <v>96.82</v>
      </c>
      <c r="T1743" s="2">
        <f t="shared" si="111"/>
        <v>0.48361638361638359</v>
      </c>
      <c r="U1743" s="3">
        <f>YEAR(SalesDataTable[[#This Row],[Order Date]])</f>
        <v>2026</v>
      </c>
      <c r="V1743" s="2" t="str">
        <f>"Q"&amp;ROUNDUP(MONTH(SalesDataTable[[#This Row],[Order Date]])/3,0)</f>
        <v>Q3</v>
      </c>
      <c r="W1743" s="3">
        <f>MONTH(SalesDataTable[[#This Row],[Order Date]])</f>
        <v>8</v>
      </c>
      <c r="X1743" s="2" t="str">
        <f>TEXT(SalesDataTable[[#This Row],[Order Date]],"mmm")</f>
        <v>Aug</v>
      </c>
    </row>
    <row r="1744" spans="1:24" ht="15.6">
      <c r="A1744" s="6">
        <v>2791</v>
      </c>
      <c r="B1744" s="7">
        <v>46258</v>
      </c>
      <c r="C1744" s="8">
        <f>YEAR(SalesDataTable[[#This Row],[Order Date]])</f>
        <v>2026</v>
      </c>
      <c r="D1744" s="9" t="str">
        <f>"Q" &amp;ROUNDUP(MONTH(SalesDataTable[[#This Row],[Order Date]]),0)</f>
        <v>Q8</v>
      </c>
      <c r="E1744" s="9">
        <f>MONTH(SalesDataTable[[#This Row],[Order Date]])</f>
        <v>8</v>
      </c>
      <c r="F1744" s="8" t="str">
        <f>TEXT(SalesDataTable[[#This Row],[Order Date]],"mmm")</f>
        <v>Aug</v>
      </c>
      <c r="G1744" s="8" t="s">
        <v>0</v>
      </c>
      <c r="H1744" s="8" t="s">
        <v>50</v>
      </c>
      <c r="I1744" s="8" t="s">
        <v>19</v>
      </c>
      <c r="J1744" s="8" t="s">
        <v>16</v>
      </c>
      <c r="K1744" s="8" t="s">
        <v>34</v>
      </c>
      <c r="L1744" s="8" t="s">
        <v>42</v>
      </c>
      <c r="M1744" s="3">
        <v>2</v>
      </c>
      <c r="N1744" s="10">
        <v>36.869999999999997</v>
      </c>
      <c r="O1744" s="11">
        <v>0</v>
      </c>
      <c r="P1744" s="10">
        <v>13.71</v>
      </c>
      <c r="Q1744" s="10">
        <f t="shared" si="108"/>
        <v>73.739999999999995</v>
      </c>
      <c r="R1744" s="10">
        <f t="shared" si="109"/>
        <v>27.42</v>
      </c>
      <c r="S1744" s="10">
        <f t="shared" si="110"/>
        <v>46.319999999999993</v>
      </c>
      <c r="T1744" s="2">
        <f t="shared" si="111"/>
        <v>0.62815296989422287</v>
      </c>
      <c r="U1744" s="3">
        <f>YEAR(SalesDataTable[[#This Row],[Order Date]])</f>
        <v>2026</v>
      </c>
      <c r="V1744" s="2" t="str">
        <f>"Q"&amp;ROUNDUP(MONTH(SalesDataTable[[#This Row],[Order Date]])/3,0)</f>
        <v>Q3</v>
      </c>
      <c r="W1744" s="3">
        <f>MONTH(SalesDataTable[[#This Row],[Order Date]])</f>
        <v>8</v>
      </c>
      <c r="X1744" s="2" t="str">
        <f>TEXT(SalesDataTable[[#This Row],[Order Date]],"mmm")</f>
        <v>Aug</v>
      </c>
    </row>
    <row r="1745" spans="1:24" ht="15.6">
      <c r="A1745" s="6">
        <v>3559</v>
      </c>
      <c r="B1745" s="7">
        <v>46258</v>
      </c>
      <c r="C1745" s="8">
        <f>YEAR(SalesDataTable[[#This Row],[Order Date]])</f>
        <v>2026</v>
      </c>
      <c r="D1745" s="9" t="str">
        <f>"Q" &amp;ROUNDUP(MONTH(SalesDataTable[[#This Row],[Order Date]]),0)</f>
        <v>Q8</v>
      </c>
      <c r="E1745" s="9">
        <f>MONTH(SalesDataTable[[#This Row],[Order Date]])</f>
        <v>8</v>
      </c>
      <c r="F1745" s="8" t="str">
        <f>TEXT(SalesDataTable[[#This Row],[Order Date]],"mmm")</f>
        <v>Aug</v>
      </c>
      <c r="G1745" s="8" t="s">
        <v>20</v>
      </c>
      <c r="H1745" s="8" t="s">
        <v>33</v>
      </c>
      <c r="I1745" s="8" t="s">
        <v>2</v>
      </c>
      <c r="J1745" s="8" t="s">
        <v>3</v>
      </c>
      <c r="K1745" s="8" t="s">
        <v>34</v>
      </c>
      <c r="L1745" s="8" t="s">
        <v>42</v>
      </c>
      <c r="M1745" s="3">
        <v>1</v>
      </c>
      <c r="N1745" s="10">
        <v>36.28</v>
      </c>
      <c r="O1745" s="11">
        <v>0.1</v>
      </c>
      <c r="P1745" s="10">
        <v>14.16</v>
      </c>
      <c r="Q1745" s="10">
        <f t="shared" si="108"/>
        <v>32.652000000000001</v>
      </c>
      <c r="R1745" s="10">
        <f t="shared" si="109"/>
        <v>14.16</v>
      </c>
      <c r="S1745" s="10">
        <f t="shared" si="110"/>
        <v>18.492000000000001</v>
      </c>
      <c r="T1745" s="2">
        <f t="shared" si="111"/>
        <v>0.56633590591694227</v>
      </c>
      <c r="U1745" s="3">
        <f>YEAR(SalesDataTable[[#This Row],[Order Date]])</f>
        <v>2026</v>
      </c>
      <c r="V1745" s="2" t="str">
        <f>"Q"&amp;ROUNDUP(MONTH(SalesDataTable[[#This Row],[Order Date]])/3,0)</f>
        <v>Q3</v>
      </c>
      <c r="W1745" s="3">
        <f>MONTH(SalesDataTable[[#This Row],[Order Date]])</f>
        <v>8</v>
      </c>
      <c r="X1745" s="2" t="str">
        <f>TEXT(SalesDataTable[[#This Row],[Order Date]],"mmm")</f>
        <v>Aug</v>
      </c>
    </row>
    <row r="1746" spans="1:24" ht="15.6">
      <c r="A1746" s="6">
        <v>3839</v>
      </c>
      <c r="B1746" s="7">
        <v>46258</v>
      </c>
      <c r="C1746" s="8">
        <f>YEAR(SalesDataTable[[#This Row],[Order Date]])</f>
        <v>2026</v>
      </c>
      <c r="D1746" s="9" t="str">
        <f>"Q" &amp;ROUNDUP(MONTH(SalesDataTable[[#This Row],[Order Date]]),0)</f>
        <v>Q8</v>
      </c>
      <c r="E1746" s="9">
        <f>MONTH(SalesDataTable[[#This Row],[Order Date]])</f>
        <v>8</v>
      </c>
      <c r="F1746" s="8" t="str">
        <f>TEXT(SalesDataTable[[#This Row],[Order Date]],"mmm")</f>
        <v>Aug</v>
      </c>
      <c r="G1746" s="8" t="s">
        <v>0</v>
      </c>
      <c r="H1746" s="8" t="s">
        <v>50</v>
      </c>
      <c r="I1746" s="8" t="s">
        <v>28</v>
      </c>
      <c r="J1746" s="8" t="s">
        <v>3</v>
      </c>
      <c r="K1746" s="8" t="s">
        <v>9</v>
      </c>
      <c r="L1746" s="8" t="s">
        <v>10</v>
      </c>
      <c r="M1746" s="3">
        <v>2</v>
      </c>
      <c r="N1746" s="10">
        <v>93.88</v>
      </c>
      <c r="O1746" s="11">
        <v>0.05</v>
      </c>
      <c r="P1746" s="10">
        <v>46.57</v>
      </c>
      <c r="Q1746" s="10">
        <f t="shared" si="108"/>
        <v>178.37199999999999</v>
      </c>
      <c r="R1746" s="10">
        <f t="shared" si="109"/>
        <v>93.14</v>
      </c>
      <c r="S1746" s="10">
        <f t="shared" si="110"/>
        <v>85.231999999999985</v>
      </c>
      <c r="T1746" s="2">
        <f t="shared" si="111"/>
        <v>0.47783284371986628</v>
      </c>
      <c r="U1746" s="3">
        <f>YEAR(SalesDataTable[[#This Row],[Order Date]])</f>
        <v>2026</v>
      </c>
      <c r="V1746" s="2" t="str">
        <f>"Q"&amp;ROUNDUP(MONTH(SalesDataTable[[#This Row],[Order Date]])/3,0)</f>
        <v>Q3</v>
      </c>
      <c r="W1746" s="3">
        <f>MONTH(SalesDataTable[[#This Row],[Order Date]])</f>
        <v>8</v>
      </c>
      <c r="X1746" s="2" t="str">
        <f>TEXT(SalesDataTable[[#This Row],[Order Date]],"mmm")</f>
        <v>Aug</v>
      </c>
    </row>
    <row r="1747" spans="1:24" ht="15.6">
      <c r="A1747" s="6">
        <v>4133</v>
      </c>
      <c r="B1747" s="7">
        <v>46258</v>
      </c>
      <c r="C1747" s="8">
        <f>YEAR(SalesDataTable[[#This Row],[Order Date]])</f>
        <v>2026</v>
      </c>
      <c r="D1747" s="9" t="str">
        <f>"Q" &amp;ROUNDUP(MONTH(SalesDataTable[[#This Row],[Order Date]]),0)</f>
        <v>Q8</v>
      </c>
      <c r="E1747" s="9">
        <f>MONTH(SalesDataTable[[#This Row],[Order Date]])</f>
        <v>8</v>
      </c>
      <c r="F1747" s="8" t="str">
        <f>TEXT(SalesDataTable[[#This Row],[Order Date]],"mmm")</f>
        <v>Aug</v>
      </c>
      <c r="G1747" s="8" t="s">
        <v>20</v>
      </c>
      <c r="H1747" s="8" t="s">
        <v>21</v>
      </c>
      <c r="I1747" s="8" t="s">
        <v>2</v>
      </c>
      <c r="J1747" s="8" t="s">
        <v>13</v>
      </c>
      <c r="K1747" s="8" t="s">
        <v>23</v>
      </c>
      <c r="L1747" s="8" t="s">
        <v>29</v>
      </c>
      <c r="M1747" s="3">
        <v>1</v>
      </c>
      <c r="N1747" s="10">
        <v>192.67</v>
      </c>
      <c r="O1747" s="11">
        <v>0.05</v>
      </c>
      <c r="P1747" s="10">
        <v>101.04</v>
      </c>
      <c r="Q1747" s="10">
        <f t="shared" si="108"/>
        <v>183.03649999999999</v>
      </c>
      <c r="R1747" s="10">
        <f t="shared" si="109"/>
        <v>101.04</v>
      </c>
      <c r="S1747" s="10">
        <f t="shared" si="110"/>
        <v>81.996499999999983</v>
      </c>
      <c r="T1747" s="2">
        <f t="shared" si="111"/>
        <v>0.44797895501716867</v>
      </c>
      <c r="U1747" s="3">
        <f>YEAR(SalesDataTable[[#This Row],[Order Date]])</f>
        <v>2026</v>
      </c>
      <c r="V1747" s="2" t="str">
        <f>"Q"&amp;ROUNDUP(MONTH(SalesDataTable[[#This Row],[Order Date]])/3,0)</f>
        <v>Q3</v>
      </c>
      <c r="W1747" s="3">
        <f>MONTH(SalesDataTable[[#This Row],[Order Date]])</f>
        <v>8</v>
      </c>
      <c r="X1747" s="2" t="str">
        <f>TEXT(SalesDataTable[[#This Row],[Order Date]],"mmm")</f>
        <v>Aug</v>
      </c>
    </row>
    <row r="1748" spans="1:24" ht="15.6">
      <c r="A1748" s="6">
        <v>4765</v>
      </c>
      <c r="B1748" s="7">
        <v>46258</v>
      </c>
      <c r="C1748" s="8">
        <f>YEAR(SalesDataTable[[#This Row],[Order Date]])</f>
        <v>2026</v>
      </c>
      <c r="D1748" s="9" t="str">
        <f>"Q" &amp;ROUNDUP(MONTH(SalesDataTable[[#This Row],[Order Date]]),0)</f>
        <v>Q8</v>
      </c>
      <c r="E1748" s="9">
        <f>MONTH(SalesDataTable[[#This Row],[Order Date]])</f>
        <v>8</v>
      </c>
      <c r="F1748" s="8" t="str">
        <f>TEXT(SalesDataTable[[#This Row],[Order Date]],"mmm")</f>
        <v>Aug</v>
      </c>
      <c r="G1748" s="8" t="s">
        <v>0</v>
      </c>
      <c r="H1748" s="8" t="s">
        <v>50</v>
      </c>
      <c r="I1748" s="8" t="s">
        <v>2</v>
      </c>
      <c r="J1748" s="8" t="s">
        <v>13</v>
      </c>
      <c r="K1748" s="8" t="s">
        <v>4</v>
      </c>
      <c r="L1748" s="8" t="s">
        <v>5</v>
      </c>
      <c r="M1748" s="3">
        <v>1</v>
      </c>
      <c r="N1748" s="10">
        <v>80.099999999999994</v>
      </c>
      <c r="O1748" s="11">
        <v>0.05</v>
      </c>
      <c r="P1748" s="10">
        <v>43.49</v>
      </c>
      <c r="Q1748" s="10">
        <f t="shared" si="108"/>
        <v>76.094999999999985</v>
      </c>
      <c r="R1748" s="10">
        <f t="shared" si="109"/>
        <v>43.49</v>
      </c>
      <c r="S1748" s="10">
        <f t="shared" si="110"/>
        <v>32.604999999999983</v>
      </c>
      <c r="T1748" s="2">
        <f t="shared" si="111"/>
        <v>0.42847756094355727</v>
      </c>
      <c r="U1748" s="3">
        <f>YEAR(SalesDataTable[[#This Row],[Order Date]])</f>
        <v>2026</v>
      </c>
      <c r="V1748" s="2" t="str">
        <f>"Q"&amp;ROUNDUP(MONTH(SalesDataTable[[#This Row],[Order Date]])/3,0)</f>
        <v>Q3</v>
      </c>
      <c r="W1748" s="3">
        <f>MONTH(SalesDataTable[[#This Row],[Order Date]])</f>
        <v>8</v>
      </c>
      <c r="X1748" s="2" t="str">
        <f>TEXT(SalesDataTable[[#This Row],[Order Date]],"mmm")</f>
        <v>Aug</v>
      </c>
    </row>
    <row r="1749" spans="1:24" ht="15.6">
      <c r="A1749" s="6">
        <v>1868</v>
      </c>
      <c r="B1749" s="7">
        <v>46259</v>
      </c>
      <c r="C1749" s="8">
        <f>YEAR(SalesDataTable[[#This Row],[Order Date]])</f>
        <v>2026</v>
      </c>
      <c r="D1749" s="9" t="str">
        <f>"Q" &amp;ROUNDUP(MONTH(SalesDataTable[[#This Row],[Order Date]]),0)</f>
        <v>Q8</v>
      </c>
      <c r="E1749" s="9">
        <f>MONTH(SalesDataTable[[#This Row],[Order Date]])</f>
        <v>8</v>
      </c>
      <c r="F1749" s="8" t="str">
        <f>TEXT(SalesDataTable[[#This Row],[Order Date]],"mmm")</f>
        <v>Aug</v>
      </c>
      <c r="G1749" s="8" t="s">
        <v>20</v>
      </c>
      <c r="H1749" s="8" t="s">
        <v>33</v>
      </c>
      <c r="I1749" s="8" t="s">
        <v>28</v>
      </c>
      <c r="J1749" s="8" t="s">
        <v>3</v>
      </c>
      <c r="K1749" s="8" t="s">
        <v>9</v>
      </c>
      <c r="L1749" s="8" t="s">
        <v>17</v>
      </c>
      <c r="M1749" s="3">
        <v>1</v>
      </c>
      <c r="N1749" s="10">
        <v>145.02000000000001</v>
      </c>
      <c r="O1749" s="11">
        <v>0</v>
      </c>
      <c r="P1749" s="10">
        <v>78.959999999999994</v>
      </c>
      <c r="Q1749" s="10">
        <f t="shared" si="108"/>
        <v>145.02000000000001</v>
      </c>
      <c r="R1749" s="10">
        <f t="shared" si="109"/>
        <v>78.959999999999994</v>
      </c>
      <c r="S1749" s="10">
        <f t="shared" si="110"/>
        <v>66.060000000000016</v>
      </c>
      <c r="T1749" s="2">
        <f t="shared" si="111"/>
        <v>0.4555233760860572</v>
      </c>
      <c r="U1749" s="3">
        <f>YEAR(SalesDataTable[[#This Row],[Order Date]])</f>
        <v>2026</v>
      </c>
      <c r="V1749" s="2" t="str">
        <f>"Q"&amp;ROUNDUP(MONTH(SalesDataTable[[#This Row],[Order Date]])/3,0)</f>
        <v>Q3</v>
      </c>
      <c r="W1749" s="3">
        <f>MONTH(SalesDataTable[[#This Row],[Order Date]])</f>
        <v>8</v>
      </c>
      <c r="X1749" s="2" t="str">
        <f>TEXT(SalesDataTable[[#This Row],[Order Date]],"mmm")</f>
        <v>Aug</v>
      </c>
    </row>
    <row r="1750" spans="1:24" ht="15.6">
      <c r="A1750" s="6">
        <v>987</v>
      </c>
      <c r="B1750" s="7">
        <v>46260</v>
      </c>
      <c r="C1750" s="8">
        <f>YEAR(SalesDataTable[[#This Row],[Order Date]])</f>
        <v>2026</v>
      </c>
      <c r="D1750" s="9" t="str">
        <f>"Q" &amp;ROUNDUP(MONTH(SalesDataTable[[#This Row],[Order Date]]),0)</f>
        <v>Q8</v>
      </c>
      <c r="E1750" s="9">
        <f>MONTH(SalesDataTable[[#This Row],[Order Date]])</f>
        <v>8</v>
      </c>
      <c r="F1750" s="8" t="str">
        <f>TEXT(SalesDataTable[[#This Row],[Order Date]],"mmm")</f>
        <v>Aug</v>
      </c>
      <c r="G1750" s="8" t="s">
        <v>6</v>
      </c>
      <c r="H1750" s="8" t="s">
        <v>41</v>
      </c>
      <c r="I1750" s="8" t="s">
        <v>28</v>
      </c>
      <c r="J1750" s="8" t="s">
        <v>3</v>
      </c>
      <c r="K1750" s="8" t="s">
        <v>14</v>
      </c>
      <c r="L1750" s="8" t="s">
        <v>15</v>
      </c>
      <c r="M1750" s="3">
        <v>1</v>
      </c>
      <c r="N1750" s="10">
        <v>37</v>
      </c>
      <c r="O1750" s="11">
        <v>0.15</v>
      </c>
      <c r="P1750" s="10">
        <v>13.68</v>
      </c>
      <c r="Q1750" s="10">
        <f t="shared" si="108"/>
        <v>31.45</v>
      </c>
      <c r="R1750" s="10">
        <f t="shared" si="109"/>
        <v>13.68</v>
      </c>
      <c r="S1750" s="10">
        <f t="shared" si="110"/>
        <v>17.77</v>
      </c>
      <c r="T1750" s="2">
        <f t="shared" si="111"/>
        <v>0.56502384737678857</v>
      </c>
      <c r="U1750" s="3">
        <f>YEAR(SalesDataTable[[#This Row],[Order Date]])</f>
        <v>2026</v>
      </c>
      <c r="V1750" s="2" t="str">
        <f>"Q"&amp;ROUNDUP(MONTH(SalesDataTable[[#This Row],[Order Date]])/3,0)</f>
        <v>Q3</v>
      </c>
      <c r="W1750" s="3">
        <f>MONTH(SalesDataTable[[#This Row],[Order Date]])</f>
        <v>8</v>
      </c>
      <c r="X1750" s="2" t="str">
        <f>TEXT(SalesDataTable[[#This Row],[Order Date]],"mmm")</f>
        <v>Aug</v>
      </c>
    </row>
    <row r="1751" spans="1:24" ht="15.6">
      <c r="A1751" s="6">
        <v>2503</v>
      </c>
      <c r="B1751" s="7">
        <v>46260</v>
      </c>
      <c r="C1751" s="8">
        <f>YEAR(SalesDataTable[[#This Row],[Order Date]])</f>
        <v>2026</v>
      </c>
      <c r="D1751" s="9" t="str">
        <f>"Q" &amp;ROUNDUP(MONTH(SalesDataTable[[#This Row],[Order Date]]),0)</f>
        <v>Q8</v>
      </c>
      <c r="E1751" s="9">
        <f>MONTH(SalesDataTable[[#This Row],[Order Date]])</f>
        <v>8</v>
      </c>
      <c r="F1751" s="8" t="str">
        <f>TEXT(SalesDataTable[[#This Row],[Order Date]],"mmm")</f>
        <v>Aug</v>
      </c>
      <c r="G1751" s="8" t="s">
        <v>6</v>
      </c>
      <c r="H1751" s="8" t="s">
        <v>27</v>
      </c>
      <c r="I1751" s="8" t="s">
        <v>2</v>
      </c>
      <c r="J1751" s="8" t="s">
        <v>3</v>
      </c>
      <c r="K1751" s="8" t="s">
        <v>4</v>
      </c>
      <c r="L1751" s="8" t="s">
        <v>22</v>
      </c>
      <c r="M1751" s="3">
        <v>2</v>
      </c>
      <c r="N1751" s="10">
        <v>50.02</v>
      </c>
      <c r="O1751" s="11">
        <v>0</v>
      </c>
      <c r="P1751" s="10">
        <v>21.99</v>
      </c>
      <c r="Q1751" s="10">
        <f t="shared" si="108"/>
        <v>100.04</v>
      </c>
      <c r="R1751" s="10">
        <f t="shared" si="109"/>
        <v>43.98</v>
      </c>
      <c r="S1751" s="10">
        <f t="shared" si="110"/>
        <v>56.060000000000009</v>
      </c>
      <c r="T1751" s="2">
        <f t="shared" si="111"/>
        <v>0.56037584966013598</v>
      </c>
      <c r="U1751" s="3">
        <f>YEAR(SalesDataTable[[#This Row],[Order Date]])</f>
        <v>2026</v>
      </c>
      <c r="V1751" s="2" t="str">
        <f>"Q"&amp;ROUNDUP(MONTH(SalesDataTable[[#This Row],[Order Date]])/3,0)</f>
        <v>Q3</v>
      </c>
      <c r="W1751" s="3">
        <f>MONTH(SalesDataTable[[#This Row],[Order Date]])</f>
        <v>8</v>
      </c>
      <c r="X1751" s="2" t="str">
        <f>TEXT(SalesDataTable[[#This Row],[Order Date]],"mmm")</f>
        <v>Aug</v>
      </c>
    </row>
    <row r="1752" spans="1:24" ht="15.6">
      <c r="A1752" s="6">
        <v>4928</v>
      </c>
      <c r="B1752" s="7">
        <v>46260</v>
      </c>
      <c r="C1752" s="8">
        <f>YEAR(SalesDataTable[[#This Row],[Order Date]])</f>
        <v>2026</v>
      </c>
      <c r="D1752" s="9" t="str">
        <f>"Q" &amp;ROUNDUP(MONTH(SalesDataTable[[#This Row],[Order Date]]),0)</f>
        <v>Q8</v>
      </c>
      <c r="E1752" s="9">
        <f>MONTH(SalesDataTable[[#This Row],[Order Date]])</f>
        <v>8</v>
      </c>
      <c r="F1752" s="8" t="str">
        <f>TEXT(SalesDataTable[[#This Row],[Order Date]],"mmm")</f>
        <v>Aug</v>
      </c>
      <c r="G1752" s="8" t="s">
        <v>6</v>
      </c>
      <c r="H1752" s="8" t="s">
        <v>41</v>
      </c>
      <c r="I1752" s="8" t="s">
        <v>19</v>
      </c>
      <c r="J1752" s="8" t="s">
        <v>3</v>
      </c>
      <c r="K1752" s="8" t="s">
        <v>34</v>
      </c>
      <c r="L1752" s="8" t="s">
        <v>42</v>
      </c>
      <c r="M1752" s="3">
        <v>2</v>
      </c>
      <c r="N1752" s="10">
        <v>35.950000000000003</v>
      </c>
      <c r="O1752" s="11">
        <v>0.05</v>
      </c>
      <c r="P1752" s="10">
        <v>13.93</v>
      </c>
      <c r="Q1752" s="10">
        <f t="shared" si="108"/>
        <v>68.305000000000007</v>
      </c>
      <c r="R1752" s="10">
        <f t="shared" si="109"/>
        <v>27.86</v>
      </c>
      <c r="S1752" s="10">
        <f t="shared" si="110"/>
        <v>40.445000000000007</v>
      </c>
      <c r="T1752" s="2">
        <f t="shared" si="111"/>
        <v>0.59212356342873884</v>
      </c>
      <c r="U1752" s="3">
        <f>YEAR(SalesDataTable[[#This Row],[Order Date]])</f>
        <v>2026</v>
      </c>
      <c r="V1752" s="2" t="str">
        <f>"Q"&amp;ROUNDUP(MONTH(SalesDataTable[[#This Row],[Order Date]])/3,0)</f>
        <v>Q3</v>
      </c>
      <c r="W1752" s="3">
        <f>MONTH(SalesDataTable[[#This Row],[Order Date]])</f>
        <v>8</v>
      </c>
      <c r="X1752" s="2" t="str">
        <f>TEXT(SalesDataTable[[#This Row],[Order Date]],"mmm")</f>
        <v>Aug</v>
      </c>
    </row>
    <row r="1753" spans="1:24" ht="15.6">
      <c r="A1753" s="6">
        <v>852</v>
      </c>
      <c r="B1753" s="7">
        <v>46261</v>
      </c>
      <c r="C1753" s="8">
        <f>YEAR(SalesDataTable[[#This Row],[Order Date]])</f>
        <v>2026</v>
      </c>
      <c r="D1753" s="9" t="str">
        <f>"Q" &amp;ROUNDUP(MONTH(SalesDataTable[[#This Row],[Order Date]]),0)</f>
        <v>Q8</v>
      </c>
      <c r="E1753" s="9">
        <f>MONTH(SalesDataTable[[#This Row],[Order Date]])</f>
        <v>8</v>
      </c>
      <c r="F1753" s="8" t="str">
        <f>TEXT(SalesDataTable[[#This Row],[Order Date]],"mmm")</f>
        <v>Aug</v>
      </c>
      <c r="G1753" s="8" t="s">
        <v>0</v>
      </c>
      <c r="H1753" s="8" t="s">
        <v>36</v>
      </c>
      <c r="I1753" s="8" t="s">
        <v>2</v>
      </c>
      <c r="J1753" s="8" t="s">
        <v>13</v>
      </c>
      <c r="K1753" s="8" t="s">
        <v>14</v>
      </c>
      <c r="L1753" s="8" t="s">
        <v>32</v>
      </c>
      <c r="M1753" s="3">
        <v>3</v>
      </c>
      <c r="N1753" s="10">
        <v>45.84</v>
      </c>
      <c r="O1753" s="11">
        <v>0.15</v>
      </c>
      <c r="P1753" s="10">
        <v>17.899999999999999</v>
      </c>
      <c r="Q1753" s="10">
        <f t="shared" si="108"/>
        <v>116.89200000000001</v>
      </c>
      <c r="R1753" s="10">
        <f t="shared" si="109"/>
        <v>53.699999999999996</v>
      </c>
      <c r="S1753" s="10">
        <f t="shared" si="110"/>
        <v>63.192000000000014</v>
      </c>
      <c r="T1753" s="2">
        <f t="shared" si="111"/>
        <v>0.54060158094651478</v>
      </c>
      <c r="U1753" s="3">
        <f>YEAR(SalesDataTable[[#This Row],[Order Date]])</f>
        <v>2026</v>
      </c>
      <c r="V1753" s="2" t="str">
        <f>"Q"&amp;ROUNDUP(MONTH(SalesDataTable[[#This Row],[Order Date]])/3,0)</f>
        <v>Q3</v>
      </c>
      <c r="W1753" s="3">
        <f>MONTH(SalesDataTable[[#This Row],[Order Date]])</f>
        <v>8</v>
      </c>
      <c r="X1753" s="2" t="str">
        <f>TEXT(SalesDataTable[[#This Row],[Order Date]],"mmm")</f>
        <v>Aug</v>
      </c>
    </row>
    <row r="1754" spans="1:24" ht="15.6">
      <c r="A1754" s="6">
        <v>2188</v>
      </c>
      <c r="B1754" s="7">
        <v>46261</v>
      </c>
      <c r="C1754" s="8">
        <f>YEAR(SalesDataTable[[#This Row],[Order Date]])</f>
        <v>2026</v>
      </c>
      <c r="D1754" s="9" t="str">
        <f>"Q" &amp;ROUNDUP(MONTH(SalesDataTable[[#This Row],[Order Date]]),0)</f>
        <v>Q8</v>
      </c>
      <c r="E1754" s="9">
        <f>MONTH(SalesDataTable[[#This Row],[Order Date]])</f>
        <v>8</v>
      </c>
      <c r="F1754" s="8" t="str">
        <f>TEXT(SalesDataTable[[#This Row],[Order Date]],"mmm")</f>
        <v>Aug</v>
      </c>
      <c r="G1754" s="8" t="s">
        <v>6</v>
      </c>
      <c r="H1754" s="8" t="s">
        <v>27</v>
      </c>
      <c r="I1754" s="8" t="s">
        <v>2</v>
      </c>
      <c r="J1754" s="8" t="s">
        <v>13</v>
      </c>
      <c r="K1754" s="8" t="s">
        <v>23</v>
      </c>
      <c r="L1754" s="8" t="s">
        <v>40</v>
      </c>
      <c r="M1754" s="3">
        <v>1</v>
      </c>
      <c r="N1754" s="10">
        <v>83.23</v>
      </c>
      <c r="O1754" s="11">
        <v>0.1</v>
      </c>
      <c r="P1754" s="10">
        <v>40.229999999999997</v>
      </c>
      <c r="Q1754" s="10">
        <f t="shared" si="108"/>
        <v>74.907000000000011</v>
      </c>
      <c r="R1754" s="10">
        <f t="shared" si="109"/>
        <v>40.229999999999997</v>
      </c>
      <c r="S1754" s="10">
        <f t="shared" si="110"/>
        <v>34.677000000000014</v>
      </c>
      <c r="T1754" s="2">
        <f t="shared" si="111"/>
        <v>0.46293403820737727</v>
      </c>
      <c r="U1754" s="3">
        <f>YEAR(SalesDataTable[[#This Row],[Order Date]])</f>
        <v>2026</v>
      </c>
      <c r="V1754" s="2" t="str">
        <f>"Q"&amp;ROUNDUP(MONTH(SalesDataTable[[#This Row],[Order Date]])/3,0)</f>
        <v>Q3</v>
      </c>
      <c r="W1754" s="3">
        <f>MONTH(SalesDataTable[[#This Row],[Order Date]])</f>
        <v>8</v>
      </c>
      <c r="X1754" s="2" t="str">
        <f>TEXT(SalesDataTable[[#This Row],[Order Date]],"mmm")</f>
        <v>Aug</v>
      </c>
    </row>
    <row r="1755" spans="1:24" ht="15.6">
      <c r="A1755" s="6">
        <v>2574</v>
      </c>
      <c r="B1755" s="7">
        <v>46261</v>
      </c>
      <c r="C1755" s="8">
        <f>YEAR(SalesDataTable[[#This Row],[Order Date]])</f>
        <v>2026</v>
      </c>
      <c r="D1755" s="9" t="str">
        <f>"Q" &amp;ROUNDUP(MONTH(SalesDataTable[[#This Row],[Order Date]]),0)</f>
        <v>Q8</v>
      </c>
      <c r="E1755" s="9">
        <f>MONTH(SalesDataTable[[#This Row],[Order Date]])</f>
        <v>8</v>
      </c>
      <c r="F1755" s="8" t="str">
        <f>TEXT(SalesDataTable[[#This Row],[Order Date]],"mmm")</f>
        <v>Aug</v>
      </c>
      <c r="G1755" s="8" t="s">
        <v>0</v>
      </c>
      <c r="H1755" s="8" t="s">
        <v>36</v>
      </c>
      <c r="I1755" s="8" t="s">
        <v>19</v>
      </c>
      <c r="J1755" s="8" t="s">
        <v>13</v>
      </c>
      <c r="K1755" s="8" t="s">
        <v>4</v>
      </c>
      <c r="L1755" s="8" t="s">
        <v>30</v>
      </c>
      <c r="M1755" s="3">
        <v>1</v>
      </c>
      <c r="N1755" s="10">
        <v>104.33</v>
      </c>
      <c r="O1755" s="11">
        <v>0.1</v>
      </c>
      <c r="P1755" s="10">
        <v>49.86</v>
      </c>
      <c r="Q1755" s="10">
        <f t="shared" si="108"/>
        <v>93.897000000000006</v>
      </c>
      <c r="R1755" s="10">
        <f t="shared" si="109"/>
        <v>49.86</v>
      </c>
      <c r="S1755" s="10">
        <f t="shared" si="110"/>
        <v>44.037000000000006</v>
      </c>
      <c r="T1755" s="2">
        <f t="shared" si="111"/>
        <v>0.46899261957251032</v>
      </c>
      <c r="U1755" s="3">
        <f>YEAR(SalesDataTable[[#This Row],[Order Date]])</f>
        <v>2026</v>
      </c>
      <c r="V1755" s="2" t="str">
        <f>"Q"&amp;ROUNDUP(MONTH(SalesDataTable[[#This Row],[Order Date]])/3,0)</f>
        <v>Q3</v>
      </c>
      <c r="W1755" s="3">
        <f>MONTH(SalesDataTable[[#This Row],[Order Date]])</f>
        <v>8</v>
      </c>
      <c r="X1755" s="2" t="str">
        <f>TEXT(SalesDataTable[[#This Row],[Order Date]],"mmm")</f>
        <v>Aug</v>
      </c>
    </row>
    <row r="1756" spans="1:24" ht="15.6">
      <c r="A1756" s="6">
        <v>2942</v>
      </c>
      <c r="B1756" s="7">
        <v>46261</v>
      </c>
      <c r="C1756" s="8">
        <f>YEAR(SalesDataTable[[#This Row],[Order Date]])</f>
        <v>2026</v>
      </c>
      <c r="D1756" s="9" t="str">
        <f>"Q" &amp;ROUNDUP(MONTH(SalesDataTable[[#This Row],[Order Date]]),0)</f>
        <v>Q8</v>
      </c>
      <c r="E1756" s="9">
        <f>MONTH(SalesDataTable[[#This Row],[Order Date]])</f>
        <v>8</v>
      </c>
      <c r="F1756" s="8" t="str">
        <f>TEXT(SalesDataTable[[#This Row],[Order Date]],"mmm")</f>
        <v>Aug</v>
      </c>
      <c r="G1756" s="8" t="s">
        <v>6</v>
      </c>
      <c r="H1756" s="8" t="s">
        <v>27</v>
      </c>
      <c r="I1756" s="8" t="s">
        <v>2</v>
      </c>
      <c r="J1756" s="8" t="s">
        <v>13</v>
      </c>
      <c r="K1756" s="8" t="s">
        <v>9</v>
      </c>
      <c r="L1756" s="8" t="s">
        <v>37</v>
      </c>
      <c r="M1756" s="3">
        <v>1</v>
      </c>
      <c r="N1756" s="10">
        <v>156.94999999999999</v>
      </c>
      <c r="O1756" s="11">
        <v>0</v>
      </c>
      <c r="P1756" s="10">
        <v>80.41</v>
      </c>
      <c r="Q1756" s="10">
        <f t="shared" si="108"/>
        <v>156.94999999999999</v>
      </c>
      <c r="R1756" s="10">
        <f t="shared" si="109"/>
        <v>80.41</v>
      </c>
      <c r="S1756" s="10">
        <f t="shared" si="110"/>
        <v>76.539999999999992</v>
      </c>
      <c r="T1756" s="2">
        <f t="shared" si="111"/>
        <v>0.48767123287671232</v>
      </c>
      <c r="U1756" s="3">
        <f>YEAR(SalesDataTable[[#This Row],[Order Date]])</f>
        <v>2026</v>
      </c>
      <c r="V1756" s="2" t="str">
        <f>"Q"&amp;ROUNDUP(MONTH(SalesDataTable[[#This Row],[Order Date]])/3,0)</f>
        <v>Q3</v>
      </c>
      <c r="W1756" s="3">
        <f>MONTH(SalesDataTable[[#This Row],[Order Date]])</f>
        <v>8</v>
      </c>
      <c r="X1756" s="2" t="str">
        <f>TEXT(SalesDataTable[[#This Row],[Order Date]],"mmm")</f>
        <v>Aug</v>
      </c>
    </row>
    <row r="1757" spans="1:24" ht="15.6">
      <c r="A1757" s="6">
        <v>3211</v>
      </c>
      <c r="B1757" s="7">
        <v>46261</v>
      </c>
      <c r="C1757" s="8">
        <f>YEAR(SalesDataTable[[#This Row],[Order Date]])</f>
        <v>2026</v>
      </c>
      <c r="D1757" s="9" t="str">
        <f>"Q" &amp;ROUNDUP(MONTH(SalesDataTable[[#This Row],[Order Date]]),0)</f>
        <v>Q8</v>
      </c>
      <c r="E1757" s="9">
        <f>MONTH(SalesDataTable[[#This Row],[Order Date]])</f>
        <v>8</v>
      </c>
      <c r="F1757" s="8" t="str">
        <f>TEXT(SalesDataTable[[#This Row],[Order Date]],"mmm")</f>
        <v>Aug</v>
      </c>
      <c r="G1757" s="8" t="s">
        <v>6</v>
      </c>
      <c r="H1757" s="8" t="s">
        <v>49</v>
      </c>
      <c r="I1757" s="8" t="s">
        <v>19</v>
      </c>
      <c r="J1757" s="8" t="s">
        <v>16</v>
      </c>
      <c r="K1757" s="8" t="s">
        <v>4</v>
      </c>
      <c r="L1757" s="8" t="s">
        <v>26</v>
      </c>
      <c r="M1757" s="3">
        <v>3</v>
      </c>
      <c r="N1757" s="10">
        <v>41.33</v>
      </c>
      <c r="O1757" s="11">
        <v>0.05</v>
      </c>
      <c r="P1757" s="10">
        <v>17</v>
      </c>
      <c r="Q1757" s="10">
        <f t="shared" si="108"/>
        <v>117.79049999999999</v>
      </c>
      <c r="R1757" s="10">
        <f t="shared" si="109"/>
        <v>51</v>
      </c>
      <c r="S1757" s="10">
        <f t="shared" si="110"/>
        <v>66.790499999999994</v>
      </c>
      <c r="T1757" s="2">
        <f t="shared" si="111"/>
        <v>0.56702790123142355</v>
      </c>
      <c r="U1757" s="3">
        <f>YEAR(SalesDataTable[[#This Row],[Order Date]])</f>
        <v>2026</v>
      </c>
      <c r="V1757" s="2" t="str">
        <f>"Q"&amp;ROUNDUP(MONTH(SalesDataTable[[#This Row],[Order Date]])/3,0)</f>
        <v>Q3</v>
      </c>
      <c r="W1757" s="3">
        <f>MONTH(SalesDataTable[[#This Row],[Order Date]])</f>
        <v>8</v>
      </c>
      <c r="X1757" s="2" t="str">
        <f>TEXT(SalesDataTable[[#This Row],[Order Date]],"mmm")</f>
        <v>Aug</v>
      </c>
    </row>
    <row r="1758" spans="1:24" ht="15.6">
      <c r="A1758" s="6">
        <v>3306</v>
      </c>
      <c r="B1758" s="7">
        <v>46261</v>
      </c>
      <c r="C1758" s="8">
        <f>YEAR(SalesDataTable[[#This Row],[Order Date]])</f>
        <v>2026</v>
      </c>
      <c r="D1758" s="9" t="str">
        <f>"Q" &amp;ROUNDUP(MONTH(SalesDataTable[[#This Row],[Order Date]]),0)</f>
        <v>Q8</v>
      </c>
      <c r="E1758" s="9">
        <f>MONTH(SalesDataTable[[#This Row],[Order Date]])</f>
        <v>8</v>
      </c>
      <c r="F1758" s="8" t="str">
        <f>TEXT(SalesDataTable[[#This Row],[Order Date]],"mmm")</f>
        <v>Aug</v>
      </c>
      <c r="G1758" s="8" t="s">
        <v>0</v>
      </c>
      <c r="H1758" s="8" t="s">
        <v>50</v>
      </c>
      <c r="I1758" s="8" t="s">
        <v>2</v>
      </c>
      <c r="J1758" s="8" t="s">
        <v>16</v>
      </c>
      <c r="K1758" s="8" t="s">
        <v>14</v>
      </c>
      <c r="L1758" s="8" t="s">
        <v>15</v>
      </c>
      <c r="M1758" s="3">
        <v>1</v>
      </c>
      <c r="N1758" s="10">
        <v>35.590000000000003</v>
      </c>
      <c r="O1758" s="11">
        <v>0</v>
      </c>
      <c r="P1758" s="10">
        <v>13.66</v>
      </c>
      <c r="Q1758" s="10">
        <f t="shared" si="108"/>
        <v>35.590000000000003</v>
      </c>
      <c r="R1758" s="10">
        <f t="shared" si="109"/>
        <v>13.66</v>
      </c>
      <c r="S1758" s="10">
        <f t="shared" si="110"/>
        <v>21.930000000000003</v>
      </c>
      <c r="T1758" s="2">
        <f t="shared" si="111"/>
        <v>0.61618432143860635</v>
      </c>
      <c r="U1758" s="3">
        <f>YEAR(SalesDataTable[[#This Row],[Order Date]])</f>
        <v>2026</v>
      </c>
      <c r="V1758" s="2" t="str">
        <f>"Q"&amp;ROUNDUP(MONTH(SalesDataTable[[#This Row],[Order Date]])/3,0)</f>
        <v>Q3</v>
      </c>
      <c r="W1758" s="3">
        <f>MONTH(SalesDataTable[[#This Row],[Order Date]])</f>
        <v>8</v>
      </c>
      <c r="X1758" s="2" t="str">
        <f>TEXT(SalesDataTable[[#This Row],[Order Date]],"mmm")</f>
        <v>Aug</v>
      </c>
    </row>
    <row r="1759" spans="1:24" ht="15.6">
      <c r="A1759" s="6">
        <v>3837</v>
      </c>
      <c r="B1759" s="7">
        <v>46261</v>
      </c>
      <c r="C1759" s="8">
        <f>YEAR(SalesDataTable[[#This Row],[Order Date]])</f>
        <v>2026</v>
      </c>
      <c r="D1759" s="9" t="str">
        <f>"Q" &amp;ROUNDUP(MONTH(SalesDataTable[[#This Row],[Order Date]]),0)</f>
        <v>Q8</v>
      </c>
      <c r="E1759" s="9">
        <f>MONTH(SalesDataTable[[#This Row],[Order Date]])</f>
        <v>8</v>
      </c>
      <c r="F1759" s="8" t="str">
        <f>TEXT(SalesDataTable[[#This Row],[Order Date]],"mmm")</f>
        <v>Aug</v>
      </c>
      <c r="G1759" s="8" t="s">
        <v>20</v>
      </c>
      <c r="H1759" s="8" t="s">
        <v>33</v>
      </c>
      <c r="I1759" s="8" t="s">
        <v>2</v>
      </c>
      <c r="J1759" s="8" t="s">
        <v>3</v>
      </c>
      <c r="K1759" s="8" t="s">
        <v>23</v>
      </c>
      <c r="L1759" s="8" t="s">
        <v>24</v>
      </c>
      <c r="M1759" s="3">
        <v>2</v>
      </c>
      <c r="N1759" s="10">
        <v>335.87</v>
      </c>
      <c r="O1759" s="11">
        <v>0.1</v>
      </c>
      <c r="P1759" s="10">
        <v>196.54</v>
      </c>
      <c r="Q1759" s="10">
        <f t="shared" si="108"/>
        <v>604.56600000000003</v>
      </c>
      <c r="R1759" s="10">
        <f t="shared" si="109"/>
        <v>393.08</v>
      </c>
      <c r="S1759" s="10">
        <f t="shared" si="110"/>
        <v>211.48600000000005</v>
      </c>
      <c r="T1759" s="2">
        <f t="shared" si="111"/>
        <v>0.34981457773014035</v>
      </c>
      <c r="U1759" s="3">
        <f>YEAR(SalesDataTable[[#This Row],[Order Date]])</f>
        <v>2026</v>
      </c>
      <c r="V1759" s="2" t="str">
        <f>"Q"&amp;ROUNDUP(MONTH(SalesDataTable[[#This Row],[Order Date]])/3,0)</f>
        <v>Q3</v>
      </c>
      <c r="W1759" s="3">
        <f>MONTH(SalesDataTable[[#This Row],[Order Date]])</f>
        <v>8</v>
      </c>
      <c r="X1759" s="2" t="str">
        <f>TEXT(SalesDataTable[[#This Row],[Order Date]],"mmm")</f>
        <v>Aug</v>
      </c>
    </row>
    <row r="1760" spans="1:24" ht="15.6">
      <c r="A1760" s="6">
        <v>4169</v>
      </c>
      <c r="B1760" s="7">
        <v>46261</v>
      </c>
      <c r="C1760" s="8">
        <f>YEAR(SalesDataTable[[#This Row],[Order Date]])</f>
        <v>2026</v>
      </c>
      <c r="D1760" s="9" t="str">
        <f>"Q" &amp;ROUNDUP(MONTH(SalesDataTable[[#This Row],[Order Date]]),0)</f>
        <v>Q8</v>
      </c>
      <c r="E1760" s="9">
        <f>MONTH(SalesDataTable[[#This Row],[Order Date]])</f>
        <v>8</v>
      </c>
      <c r="F1760" s="8" t="str">
        <f>TEXT(SalesDataTable[[#This Row],[Order Date]],"mmm")</f>
        <v>Aug</v>
      </c>
      <c r="G1760" s="8" t="s">
        <v>20</v>
      </c>
      <c r="H1760" s="8" t="s">
        <v>47</v>
      </c>
      <c r="I1760" s="8" t="s">
        <v>2</v>
      </c>
      <c r="J1760" s="8" t="s">
        <v>13</v>
      </c>
      <c r="K1760" s="8" t="s">
        <v>34</v>
      </c>
      <c r="L1760" s="8" t="s">
        <v>45</v>
      </c>
      <c r="M1760" s="3">
        <v>1</v>
      </c>
      <c r="N1760" s="10">
        <v>50.7</v>
      </c>
      <c r="O1760" s="11">
        <v>0.05</v>
      </c>
      <c r="P1760" s="10">
        <v>21.65</v>
      </c>
      <c r="Q1760" s="10">
        <f t="shared" si="108"/>
        <v>48.164999999999999</v>
      </c>
      <c r="R1760" s="10">
        <f t="shared" si="109"/>
        <v>21.65</v>
      </c>
      <c r="S1760" s="10">
        <f t="shared" si="110"/>
        <v>26.515000000000001</v>
      </c>
      <c r="T1760" s="2">
        <f t="shared" si="111"/>
        <v>0.55050347762898377</v>
      </c>
      <c r="U1760" s="3">
        <f>YEAR(SalesDataTable[[#This Row],[Order Date]])</f>
        <v>2026</v>
      </c>
      <c r="V1760" s="2" t="str">
        <f>"Q"&amp;ROUNDUP(MONTH(SalesDataTable[[#This Row],[Order Date]])/3,0)</f>
        <v>Q3</v>
      </c>
      <c r="W1760" s="3">
        <f>MONTH(SalesDataTable[[#This Row],[Order Date]])</f>
        <v>8</v>
      </c>
      <c r="X1760" s="2" t="str">
        <f>TEXT(SalesDataTable[[#This Row],[Order Date]],"mmm")</f>
        <v>Aug</v>
      </c>
    </row>
    <row r="1761" spans="1:24" ht="15.6">
      <c r="A1761" s="6">
        <v>4452</v>
      </c>
      <c r="B1761" s="7">
        <v>46261</v>
      </c>
      <c r="C1761" s="8">
        <f>YEAR(SalesDataTable[[#This Row],[Order Date]])</f>
        <v>2026</v>
      </c>
      <c r="D1761" s="9" t="str">
        <f>"Q" &amp;ROUNDUP(MONTH(SalesDataTable[[#This Row],[Order Date]]),0)</f>
        <v>Q8</v>
      </c>
      <c r="E1761" s="9">
        <f>MONTH(SalesDataTable[[#This Row],[Order Date]])</f>
        <v>8</v>
      </c>
      <c r="F1761" s="8" t="str">
        <f>TEXT(SalesDataTable[[#This Row],[Order Date]],"mmm")</f>
        <v>Aug</v>
      </c>
      <c r="G1761" s="8" t="s">
        <v>11</v>
      </c>
      <c r="H1761" s="8" t="s">
        <v>12</v>
      </c>
      <c r="I1761" s="8" t="s">
        <v>28</v>
      </c>
      <c r="J1761" s="8" t="s">
        <v>13</v>
      </c>
      <c r="K1761" s="8" t="s">
        <v>9</v>
      </c>
      <c r="L1761" s="8" t="s">
        <v>37</v>
      </c>
      <c r="M1761" s="3">
        <v>3</v>
      </c>
      <c r="N1761" s="10">
        <v>152.76</v>
      </c>
      <c r="O1761" s="11">
        <v>0.1</v>
      </c>
      <c r="P1761" s="10">
        <v>77.36</v>
      </c>
      <c r="Q1761" s="10">
        <f t="shared" si="108"/>
        <v>412.452</v>
      </c>
      <c r="R1761" s="10">
        <f t="shared" si="109"/>
        <v>232.07999999999998</v>
      </c>
      <c r="S1761" s="10">
        <f t="shared" si="110"/>
        <v>180.37200000000001</v>
      </c>
      <c r="T1761" s="2">
        <f t="shared" si="111"/>
        <v>0.43731634226528182</v>
      </c>
      <c r="U1761" s="3">
        <f>YEAR(SalesDataTable[[#This Row],[Order Date]])</f>
        <v>2026</v>
      </c>
      <c r="V1761" s="2" t="str">
        <f>"Q"&amp;ROUNDUP(MONTH(SalesDataTable[[#This Row],[Order Date]])/3,0)</f>
        <v>Q3</v>
      </c>
      <c r="W1761" s="3">
        <f>MONTH(SalesDataTable[[#This Row],[Order Date]])</f>
        <v>8</v>
      </c>
      <c r="X1761" s="2" t="str">
        <f>TEXT(SalesDataTable[[#This Row],[Order Date]],"mmm")</f>
        <v>Aug</v>
      </c>
    </row>
    <row r="1762" spans="1:24" ht="15.6">
      <c r="A1762" s="6">
        <v>4740</v>
      </c>
      <c r="B1762" s="7">
        <v>46261</v>
      </c>
      <c r="C1762" s="8">
        <f>YEAR(SalesDataTable[[#This Row],[Order Date]])</f>
        <v>2026</v>
      </c>
      <c r="D1762" s="9" t="str">
        <f>"Q" &amp;ROUNDUP(MONTH(SalesDataTable[[#This Row],[Order Date]]),0)</f>
        <v>Q8</v>
      </c>
      <c r="E1762" s="9">
        <f>MONTH(SalesDataTable[[#This Row],[Order Date]])</f>
        <v>8</v>
      </c>
      <c r="F1762" s="8" t="str">
        <f>TEXT(SalesDataTable[[#This Row],[Order Date]],"mmm")</f>
        <v>Aug</v>
      </c>
      <c r="G1762" s="8" t="s">
        <v>0</v>
      </c>
      <c r="H1762" s="8" t="s">
        <v>50</v>
      </c>
      <c r="I1762" s="8" t="s">
        <v>8</v>
      </c>
      <c r="J1762" s="8" t="s">
        <v>3</v>
      </c>
      <c r="K1762" s="8" t="s">
        <v>9</v>
      </c>
      <c r="L1762" s="8" t="s">
        <v>46</v>
      </c>
      <c r="M1762" s="3">
        <v>5</v>
      </c>
      <c r="N1762" s="10">
        <v>72.78</v>
      </c>
      <c r="O1762" s="11">
        <v>0.1</v>
      </c>
      <c r="P1762" s="10">
        <v>33.25</v>
      </c>
      <c r="Q1762" s="10">
        <f t="shared" si="108"/>
        <v>327.51</v>
      </c>
      <c r="R1762" s="10">
        <f t="shared" si="109"/>
        <v>166.25</v>
      </c>
      <c r="S1762" s="10">
        <f t="shared" si="110"/>
        <v>161.26</v>
      </c>
      <c r="T1762" s="2">
        <f t="shared" si="111"/>
        <v>0.49238191200268694</v>
      </c>
      <c r="U1762" s="3">
        <f>YEAR(SalesDataTable[[#This Row],[Order Date]])</f>
        <v>2026</v>
      </c>
      <c r="V1762" s="2" t="str">
        <f>"Q"&amp;ROUNDUP(MONTH(SalesDataTable[[#This Row],[Order Date]])/3,0)</f>
        <v>Q3</v>
      </c>
      <c r="W1762" s="3">
        <f>MONTH(SalesDataTable[[#This Row],[Order Date]])</f>
        <v>8</v>
      </c>
      <c r="X1762" s="2" t="str">
        <f>TEXT(SalesDataTable[[#This Row],[Order Date]],"mmm")</f>
        <v>Aug</v>
      </c>
    </row>
    <row r="1763" spans="1:24" ht="15.6">
      <c r="A1763" s="6">
        <v>5000</v>
      </c>
      <c r="B1763" s="7">
        <v>46261</v>
      </c>
      <c r="C1763" s="8">
        <f>YEAR(SalesDataTable[[#This Row],[Order Date]])</f>
        <v>2026</v>
      </c>
      <c r="D1763" s="9" t="str">
        <f>"Q" &amp;ROUNDUP(MONTH(SalesDataTable[[#This Row],[Order Date]]),0)</f>
        <v>Q8</v>
      </c>
      <c r="E1763" s="9">
        <f>MONTH(SalesDataTable[[#This Row],[Order Date]])</f>
        <v>8</v>
      </c>
      <c r="F1763" s="8" t="str">
        <f>TEXT(SalesDataTable[[#This Row],[Order Date]],"mmm")</f>
        <v>Aug</v>
      </c>
      <c r="G1763" s="8" t="s">
        <v>6</v>
      </c>
      <c r="H1763" s="8" t="s">
        <v>43</v>
      </c>
      <c r="I1763" s="8" t="s">
        <v>28</v>
      </c>
      <c r="J1763" s="8" t="s">
        <v>13</v>
      </c>
      <c r="K1763" s="8" t="s">
        <v>14</v>
      </c>
      <c r="L1763" s="8" t="s">
        <v>15</v>
      </c>
      <c r="M1763" s="3">
        <v>2</v>
      </c>
      <c r="N1763" s="10">
        <v>37</v>
      </c>
      <c r="O1763" s="11">
        <v>0</v>
      </c>
      <c r="P1763" s="10">
        <v>13.83</v>
      </c>
      <c r="Q1763" s="10">
        <f t="shared" si="108"/>
        <v>74</v>
      </c>
      <c r="R1763" s="10">
        <f t="shared" si="109"/>
        <v>27.66</v>
      </c>
      <c r="S1763" s="10">
        <f t="shared" si="110"/>
        <v>46.34</v>
      </c>
      <c r="T1763" s="2">
        <f t="shared" si="111"/>
        <v>0.62621621621621626</v>
      </c>
      <c r="U1763" s="3">
        <f>YEAR(SalesDataTable[[#This Row],[Order Date]])</f>
        <v>2026</v>
      </c>
      <c r="V1763" s="2" t="str">
        <f>"Q"&amp;ROUNDUP(MONTH(SalesDataTable[[#This Row],[Order Date]])/3,0)</f>
        <v>Q3</v>
      </c>
      <c r="W1763" s="3">
        <f>MONTH(SalesDataTable[[#This Row],[Order Date]])</f>
        <v>8</v>
      </c>
      <c r="X1763" s="2" t="str">
        <f>TEXT(SalesDataTable[[#This Row],[Order Date]],"mmm")</f>
        <v>Aug</v>
      </c>
    </row>
    <row r="1764" spans="1:24" ht="15.6">
      <c r="A1764" s="6">
        <v>5058</v>
      </c>
      <c r="B1764" s="7">
        <v>46261</v>
      </c>
      <c r="C1764" s="8">
        <f>YEAR(SalesDataTable[[#This Row],[Order Date]])</f>
        <v>2026</v>
      </c>
      <c r="D1764" s="9" t="str">
        <f>"Q" &amp;ROUNDUP(MONTH(SalesDataTable[[#This Row],[Order Date]]),0)</f>
        <v>Q8</v>
      </c>
      <c r="E1764" s="9">
        <f>MONTH(SalesDataTable[[#This Row],[Order Date]])</f>
        <v>8</v>
      </c>
      <c r="F1764" s="8" t="str">
        <f>TEXT(SalesDataTable[[#This Row],[Order Date]],"mmm")</f>
        <v>Aug</v>
      </c>
      <c r="G1764" s="8" t="s">
        <v>6</v>
      </c>
      <c r="H1764" s="8" t="s">
        <v>41</v>
      </c>
      <c r="I1764" s="8" t="s">
        <v>8</v>
      </c>
      <c r="J1764" s="8" t="s">
        <v>16</v>
      </c>
      <c r="K1764" s="8" t="s">
        <v>4</v>
      </c>
      <c r="L1764" s="8" t="s">
        <v>26</v>
      </c>
      <c r="M1764" s="3">
        <v>6</v>
      </c>
      <c r="N1764" s="10">
        <v>41.33</v>
      </c>
      <c r="O1764" s="11">
        <v>0.2</v>
      </c>
      <c r="P1764" s="10">
        <v>17.02</v>
      </c>
      <c r="Q1764" s="10">
        <f t="shared" si="108"/>
        <v>198.38400000000001</v>
      </c>
      <c r="R1764" s="10">
        <f t="shared" si="109"/>
        <v>102.12</v>
      </c>
      <c r="S1764" s="10">
        <f t="shared" si="110"/>
        <v>96.26400000000001</v>
      </c>
      <c r="T1764" s="2">
        <f t="shared" si="111"/>
        <v>0.48524074522138883</v>
      </c>
      <c r="U1764" s="3">
        <f>YEAR(SalesDataTable[[#This Row],[Order Date]])</f>
        <v>2026</v>
      </c>
      <c r="V1764" s="2" t="str">
        <f>"Q"&amp;ROUNDUP(MONTH(SalesDataTable[[#This Row],[Order Date]])/3,0)</f>
        <v>Q3</v>
      </c>
      <c r="W1764" s="3">
        <f>MONTH(SalesDataTable[[#This Row],[Order Date]])</f>
        <v>8</v>
      </c>
      <c r="X1764" s="2" t="str">
        <f>TEXT(SalesDataTable[[#This Row],[Order Date]],"mmm")</f>
        <v>Aug</v>
      </c>
    </row>
    <row r="1765" spans="1:24" ht="15.6">
      <c r="A1765" s="6">
        <v>496</v>
      </c>
      <c r="B1765" s="7">
        <v>46262</v>
      </c>
      <c r="C1765" s="8">
        <f>YEAR(SalesDataTable[[#This Row],[Order Date]])</f>
        <v>2026</v>
      </c>
      <c r="D1765" s="9" t="str">
        <f>"Q" &amp;ROUNDUP(MONTH(SalesDataTable[[#This Row],[Order Date]]),0)</f>
        <v>Q8</v>
      </c>
      <c r="E1765" s="9">
        <f>MONTH(SalesDataTable[[#This Row],[Order Date]])</f>
        <v>8</v>
      </c>
      <c r="F1765" s="8" t="str">
        <f>TEXT(SalesDataTable[[#This Row],[Order Date]],"mmm")</f>
        <v>Aug</v>
      </c>
      <c r="G1765" s="8" t="s">
        <v>0</v>
      </c>
      <c r="H1765" s="8" t="s">
        <v>50</v>
      </c>
      <c r="I1765" s="8" t="s">
        <v>19</v>
      </c>
      <c r="J1765" s="8" t="s">
        <v>3</v>
      </c>
      <c r="K1765" s="8" t="s">
        <v>34</v>
      </c>
      <c r="L1765" s="8" t="s">
        <v>42</v>
      </c>
      <c r="M1765" s="3">
        <v>1</v>
      </c>
      <c r="N1765" s="10">
        <v>37.020000000000003</v>
      </c>
      <c r="O1765" s="11">
        <v>0</v>
      </c>
      <c r="P1765" s="10">
        <v>13.64</v>
      </c>
      <c r="Q1765" s="10">
        <f t="shared" si="108"/>
        <v>37.020000000000003</v>
      </c>
      <c r="R1765" s="10">
        <f t="shared" si="109"/>
        <v>13.64</v>
      </c>
      <c r="S1765" s="10">
        <f t="shared" si="110"/>
        <v>23.380000000000003</v>
      </c>
      <c r="T1765" s="2">
        <f t="shared" si="111"/>
        <v>0.63155051323608857</v>
      </c>
      <c r="U1765" s="3">
        <f>YEAR(SalesDataTable[[#This Row],[Order Date]])</f>
        <v>2026</v>
      </c>
      <c r="V1765" s="2" t="str">
        <f>"Q"&amp;ROUNDUP(MONTH(SalesDataTable[[#This Row],[Order Date]])/3,0)</f>
        <v>Q3</v>
      </c>
      <c r="W1765" s="3">
        <f>MONTH(SalesDataTable[[#This Row],[Order Date]])</f>
        <v>8</v>
      </c>
      <c r="X1765" s="2" t="str">
        <f>TEXT(SalesDataTable[[#This Row],[Order Date]],"mmm")</f>
        <v>Aug</v>
      </c>
    </row>
    <row r="1766" spans="1:24" ht="15.6">
      <c r="A1766" s="6">
        <v>1343</v>
      </c>
      <c r="B1766" s="7">
        <v>46262</v>
      </c>
      <c r="C1766" s="8">
        <f>YEAR(SalesDataTable[[#This Row],[Order Date]])</f>
        <v>2026</v>
      </c>
      <c r="D1766" s="9" t="str">
        <f>"Q" &amp;ROUNDUP(MONTH(SalesDataTable[[#This Row],[Order Date]]),0)</f>
        <v>Q8</v>
      </c>
      <c r="E1766" s="9">
        <f>MONTH(SalesDataTable[[#This Row],[Order Date]])</f>
        <v>8</v>
      </c>
      <c r="F1766" s="8" t="str">
        <f>TEXT(SalesDataTable[[#This Row],[Order Date]],"mmm")</f>
        <v>Aug</v>
      </c>
      <c r="G1766" s="8" t="s">
        <v>20</v>
      </c>
      <c r="H1766" s="8" t="s">
        <v>33</v>
      </c>
      <c r="I1766" s="8" t="s">
        <v>2</v>
      </c>
      <c r="J1766" s="8" t="s">
        <v>13</v>
      </c>
      <c r="K1766" s="8" t="s">
        <v>23</v>
      </c>
      <c r="L1766" s="8" t="s">
        <v>40</v>
      </c>
      <c r="M1766" s="3">
        <v>1</v>
      </c>
      <c r="N1766" s="10">
        <v>81.06</v>
      </c>
      <c r="O1766" s="11">
        <v>0</v>
      </c>
      <c r="P1766" s="10">
        <v>38.43</v>
      </c>
      <c r="Q1766" s="10">
        <f t="shared" si="108"/>
        <v>81.06</v>
      </c>
      <c r="R1766" s="10">
        <f t="shared" si="109"/>
        <v>38.43</v>
      </c>
      <c r="S1766" s="10">
        <f t="shared" si="110"/>
        <v>42.63</v>
      </c>
      <c r="T1766" s="2">
        <f t="shared" si="111"/>
        <v>0.52590673575129532</v>
      </c>
      <c r="U1766" s="3">
        <f>YEAR(SalesDataTable[[#This Row],[Order Date]])</f>
        <v>2026</v>
      </c>
      <c r="V1766" s="2" t="str">
        <f>"Q"&amp;ROUNDUP(MONTH(SalesDataTable[[#This Row],[Order Date]])/3,0)</f>
        <v>Q3</v>
      </c>
      <c r="W1766" s="3">
        <f>MONTH(SalesDataTable[[#This Row],[Order Date]])</f>
        <v>8</v>
      </c>
      <c r="X1766" s="2" t="str">
        <f>TEXT(SalesDataTable[[#This Row],[Order Date]],"mmm")</f>
        <v>Aug</v>
      </c>
    </row>
    <row r="1767" spans="1:24" ht="15.6">
      <c r="A1767" s="6">
        <v>1455</v>
      </c>
      <c r="B1767" s="7">
        <v>46262</v>
      </c>
      <c r="C1767" s="8">
        <f>YEAR(SalesDataTable[[#This Row],[Order Date]])</f>
        <v>2026</v>
      </c>
      <c r="D1767" s="9" t="str">
        <f>"Q" &amp;ROUNDUP(MONTH(SalesDataTable[[#This Row],[Order Date]]),0)</f>
        <v>Q8</v>
      </c>
      <c r="E1767" s="9">
        <f>MONTH(SalesDataTable[[#This Row],[Order Date]])</f>
        <v>8</v>
      </c>
      <c r="F1767" s="8" t="str">
        <f>TEXT(SalesDataTable[[#This Row],[Order Date]],"mmm")</f>
        <v>Aug</v>
      </c>
      <c r="G1767" s="8" t="s">
        <v>11</v>
      </c>
      <c r="H1767" s="8" t="s">
        <v>12</v>
      </c>
      <c r="I1767" s="8" t="s">
        <v>2</v>
      </c>
      <c r="J1767" s="8" t="s">
        <v>13</v>
      </c>
      <c r="K1767" s="8" t="s">
        <v>4</v>
      </c>
      <c r="L1767" s="8" t="s">
        <v>22</v>
      </c>
      <c r="M1767" s="3">
        <v>2</v>
      </c>
      <c r="N1767" s="10">
        <v>51.91</v>
      </c>
      <c r="O1767" s="11">
        <v>0</v>
      </c>
      <c r="P1767" s="10">
        <v>21.94</v>
      </c>
      <c r="Q1767" s="10">
        <f t="shared" si="108"/>
        <v>103.82</v>
      </c>
      <c r="R1767" s="10">
        <f t="shared" si="109"/>
        <v>43.88</v>
      </c>
      <c r="S1767" s="10">
        <f t="shared" si="110"/>
        <v>59.939999999999991</v>
      </c>
      <c r="T1767" s="2">
        <f t="shared" si="111"/>
        <v>0.57734540550953573</v>
      </c>
      <c r="U1767" s="3">
        <f>YEAR(SalesDataTable[[#This Row],[Order Date]])</f>
        <v>2026</v>
      </c>
      <c r="V1767" s="2" t="str">
        <f>"Q"&amp;ROUNDUP(MONTH(SalesDataTable[[#This Row],[Order Date]])/3,0)</f>
        <v>Q3</v>
      </c>
      <c r="W1767" s="3">
        <f>MONTH(SalesDataTable[[#This Row],[Order Date]])</f>
        <v>8</v>
      </c>
      <c r="X1767" s="2" t="str">
        <f>TEXT(SalesDataTable[[#This Row],[Order Date]],"mmm")</f>
        <v>Aug</v>
      </c>
    </row>
    <row r="1768" spans="1:24" ht="15.6">
      <c r="A1768" s="6">
        <v>1632</v>
      </c>
      <c r="B1768" s="7">
        <v>46262</v>
      </c>
      <c r="C1768" s="8">
        <f>YEAR(SalesDataTable[[#This Row],[Order Date]])</f>
        <v>2026</v>
      </c>
      <c r="D1768" s="9" t="str">
        <f>"Q" &amp;ROUNDUP(MONTH(SalesDataTable[[#This Row],[Order Date]]),0)</f>
        <v>Q8</v>
      </c>
      <c r="E1768" s="9">
        <f>MONTH(SalesDataTable[[#This Row],[Order Date]])</f>
        <v>8</v>
      </c>
      <c r="F1768" s="8" t="str">
        <f>TEXT(SalesDataTable[[#This Row],[Order Date]],"mmm")</f>
        <v>Aug</v>
      </c>
      <c r="G1768" s="8" t="s">
        <v>20</v>
      </c>
      <c r="H1768" s="8" t="s">
        <v>31</v>
      </c>
      <c r="I1768" s="8" t="s">
        <v>28</v>
      </c>
      <c r="J1768" s="8" t="s">
        <v>13</v>
      </c>
      <c r="K1768" s="8" t="s">
        <v>14</v>
      </c>
      <c r="L1768" s="8" t="s">
        <v>15</v>
      </c>
      <c r="M1768" s="3">
        <v>1</v>
      </c>
      <c r="N1768" s="10">
        <v>35.700000000000003</v>
      </c>
      <c r="O1768" s="11">
        <v>0.05</v>
      </c>
      <c r="P1768" s="10">
        <v>13.45</v>
      </c>
      <c r="Q1768" s="10">
        <f t="shared" si="108"/>
        <v>33.914999999999999</v>
      </c>
      <c r="R1768" s="10">
        <f t="shared" si="109"/>
        <v>13.45</v>
      </c>
      <c r="S1768" s="10">
        <f t="shared" si="110"/>
        <v>20.465</v>
      </c>
      <c r="T1768" s="2">
        <f t="shared" si="111"/>
        <v>0.60342031549461894</v>
      </c>
      <c r="U1768" s="3">
        <f>YEAR(SalesDataTable[[#This Row],[Order Date]])</f>
        <v>2026</v>
      </c>
      <c r="V1768" s="2" t="str">
        <f>"Q"&amp;ROUNDUP(MONTH(SalesDataTable[[#This Row],[Order Date]])/3,0)</f>
        <v>Q3</v>
      </c>
      <c r="W1768" s="3">
        <f>MONTH(SalesDataTable[[#This Row],[Order Date]])</f>
        <v>8</v>
      </c>
      <c r="X1768" s="2" t="str">
        <f>TEXT(SalesDataTable[[#This Row],[Order Date]],"mmm")</f>
        <v>Aug</v>
      </c>
    </row>
    <row r="1769" spans="1:24" ht="15.6">
      <c r="A1769" s="6">
        <v>1817</v>
      </c>
      <c r="B1769" s="7">
        <v>46262</v>
      </c>
      <c r="C1769" s="8">
        <f>YEAR(SalesDataTable[[#This Row],[Order Date]])</f>
        <v>2026</v>
      </c>
      <c r="D1769" s="9" t="str">
        <f>"Q" &amp;ROUNDUP(MONTH(SalesDataTable[[#This Row],[Order Date]]),0)</f>
        <v>Q8</v>
      </c>
      <c r="E1769" s="9">
        <f>MONTH(SalesDataTable[[#This Row],[Order Date]])</f>
        <v>8</v>
      </c>
      <c r="F1769" s="8" t="str">
        <f>TEXT(SalesDataTable[[#This Row],[Order Date]],"mmm")</f>
        <v>Aug</v>
      </c>
      <c r="G1769" s="8" t="s">
        <v>0</v>
      </c>
      <c r="H1769" s="8" t="s">
        <v>36</v>
      </c>
      <c r="I1769" s="8" t="s">
        <v>19</v>
      </c>
      <c r="J1769" s="8" t="s">
        <v>13</v>
      </c>
      <c r="K1769" s="8" t="s">
        <v>34</v>
      </c>
      <c r="L1769" s="8" t="s">
        <v>42</v>
      </c>
      <c r="M1769" s="3">
        <v>1</v>
      </c>
      <c r="N1769" s="10">
        <v>36.590000000000003</v>
      </c>
      <c r="O1769" s="11">
        <v>0.05</v>
      </c>
      <c r="P1769" s="10">
        <v>14.15</v>
      </c>
      <c r="Q1769" s="10">
        <f t="shared" si="108"/>
        <v>34.7605</v>
      </c>
      <c r="R1769" s="10">
        <f t="shared" si="109"/>
        <v>14.15</v>
      </c>
      <c r="S1769" s="10">
        <f t="shared" si="110"/>
        <v>20.610500000000002</v>
      </c>
      <c r="T1769" s="2">
        <f t="shared" si="111"/>
        <v>0.59292875534011313</v>
      </c>
      <c r="U1769" s="3">
        <f>YEAR(SalesDataTable[[#This Row],[Order Date]])</f>
        <v>2026</v>
      </c>
      <c r="V1769" s="2" t="str">
        <f>"Q"&amp;ROUNDUP(MONTH(SalesDataTable[[#This Row],[Order Date]])/3,0)</f>
        <v>Q3</v>
      </c>
      <c r="W1769" s="3">
        <f>MONTH(SalesDataTable[[#This Row],[Order Date]])</f>
        <v>8</v>
      </c>
      <c r="X1769" s="2" t="str">
        <f>TEXT(SalesDataTable[[#This Row],[Order Date]],"mmm")</f>
        <v>Aug</v>
      </c>
    </row>
    <row r="1770" spans="1:24" ht="15.6">
      <c r="A1770" s="6">
        <v>2993</v>
      </c>
      <c r="B1770" s="7">
        <v>46262</v>
      </c>
      <c r="C1770" s="8">
        <f>YEAR(SalesDataTable[[#This Row],[Order Date]])</f>
        <v>2026</v>
      </c>
      <c r="D1770" s="9" t="str">
        <f>"Q" &amp;ROUNDUP(MONTH(SalesDataTable[[#This Row],[Order Date]]),0)</f>
        <v>Q8</v>
      </c>
      <c r="E1770" s="9">
        <f>MONTH(SalesDataTable[[#This Row],[Order Date]])</f>
        <v>8</v>
      </c>
      <c r="F1770" s="8" t="str">
        <f>TEXT(SalesDataTable[[#This Row],[Order Date]],"mmm")</f>
        <v>Aug</v>
      </c>
      <c r="G1770" s="8" t="s">
        <v>6</v>
      </c>
      <c r="H1770" s="8" t="s">
        <v>43</v>
      </c>
      <c r="I1770" s="8" t="s">
        <v>8</v>
      </c>
      <c r="J1770" s="8" t="s">
        <v>16</v>
      </c>
      <c r="K1770" s="8" t="s">
        <v>14</v>
      </c>
      <c r="L1770" s="8" t="s">
        <v>15</v>
      </c>
      <c r="M1770" s="3">
        <v>3</v>
      </c>
      <c r="N1770" s="10">
        <v>35.520000000000003</v>
      </c>
      <c r="O1770" s="11">
        <v>0.1</v>
      </c>
      <c r="P1770" s="10">
        <v>13.78</v>
      </c>
      <c r="Q1770" s="10">
        <f t="shared" si="108"/>
        <v>95.904000000000011</v>
      </c>
      <c r="R1770" s="10">
        <f t="shared" si="109"/>
        <v>41.339999999999996</v>
      </c>
      <c r="S1770" s="10">
        <f t="shared" si="110"/>
        <v>54.564000000000014</v>
      </c>
      <c r="T1770" s="2">
        <f t="shared" si="111"/>
        <v>0.56894394394394399</v>
      </c>
      <c r="U1770" s="3">
        <f>YEAR(SalesDataTable[[#This Row],[Order Date]])</f>
        <v>2026</v>
      </c>
      <c r="V1770" s="2" t="str">
        <f>"Q"&amp;ROUNDUP(MONTH(SalesDataTable[[#This Row],[Order Date]])/3,0)</f>
        <v>Q3</v>
      </c>
      <c r="W1770" s="3">
        <f>MONTH(SalesDataTable[[#This Row],[Order Date]])</f>
        <v>8</v>
      </c>
      <c r="X1770" s="2" t="str">
        <f>TEXT(SalesDataTable[[#This Row],[Order Date]],"mmm")</f>
        <v>Aug</v>
      </c>
    </row>
    <row r="1771" spans="1:24" ht="15.6">
      <c r="A1771" s="6">
        <v>4676</v>
      </c>
      <c r="B1771" s="7">
        <v>46262</v>
      </c>
      <c r="C1771" s="8">
        <f>YEAR(SalesDataTable[[#This Row],[Order Date]])</f>
        <v>2026</v>
      </c>
      <c r="D1771" s="9" t="str">
        <f>"Q" &amp;ROUNDUP(MONTH(SalesDataTable[[#This Row],[Order Date]]),0)</f>
        <v>Q8</v>
      </c>
      <c r="E1771" s="9">
        <f>MONTH(SalesDataTable[[#This Row],[Order Date]])</f>
        <v>8</v>
      </c>
      <c r="F1771" s="8" t="str">
        <f>TEXT(SalesDataTable[[#This Row],[Order Date]],"mmm")</f>
        <v>Aug</v>
      </c>
      <c r="G1771" s="8" t="s">
        <v>20</v>
      </c>
      <c r="H1771" s="8" t="s">
        <v>47</v>
      </c>
      <c r="I1771" s="8" t="s">
        <v>19</v>
      </c>
      <c r="J1771" s="8" t="s">
        <v>13</v>
      </c>
      <c r="K1771" s="8" t="s">
        <v>4</v>
      </c>
      <c r="L1771" s="8" t="s">
        <v>5</v>
      </c>
      <c r="M1771" s="3">
        <v>2</v>
      </c>
      <c r="N1771" s="10">
        <v>81.88</v>
      </c>
      <c r="O1771" s="11">
        <v>0.1</v>
      </c>
      <c r="P1771" s="10">
        <v>42.87</v>
      </c>
      <c r="Q1771" s="10">
        <f t="shared" si="108"/>
        <v>147.38399999999999</v>
      </c>
      <c r="R1771" s="10">
        <f t="shared" si="109"/>
        <v>85.74</v>
      </c>
      <c r="S1771" s="10">
        <f t="shared" si="110"/>
        <v>61.643999999999991</v>
      </c>
      <c r="T1771" s="2">
        <f t="shared" si="111"/>
        <v>0.41825435596808336</v>
      </c>
      <c r="U1771" s="3">
        <f>YEAR(SalesDataTable[[#This Row],[Order Date]])</f>
        <v>2026</v>
      </c>
      <c r="V1771" s="2" t="str">
        <f>"Q"&amp;ROUNDUP(MONTH(SalesDataTable[[#This Row],[Order Date]])/3,0)</f>
        <v>Q3</v>
      </c>
      <c r="W1771" s="3">
        <f>MONTH(SalesDataTable[[#This Row],[Order Date]])</f>
        <v>8</v>
      </c>
      <c r="X1771" s="2" t="str">
        <f>TEXT(SalesDataTable[[#This Row],[Order Date]],"mmm")</f>
        <v>Aug</v>
      </c>
    </row>
    <row r="1772" spans="1:24" ht="15.6">
      <c r="A1772" s="6">
        <v>5105</v>
      </c>
      <c r="B1772" s="7">
        <v>46262</v>
      </c>
      <c r="C1772" s="8">
        <f>YEAR(SalesDataTable[[#This Row],[Order Date]])</f>
        <v>2026</v>
      </c>
      <c r="D1772" s="9" t="str">
        <f>"Q" &amp;ROUNDUP(MONTH(SalesDataTable[[#This Row],[Order Date]]),0)</f>
        <v>Q8</v>
      </c>
      <c r="E1772" s="9">
        <f>MONTH(SalesDataTable[[#This Row],[Order Date]])</f>
        <v>8</v>
      </c>
      <c r="F1772" s="8" t="str">
        <f>TEXT(SalesDataTable[[#This Row],[Order Date]],"mmm")</f>
        <v>Aug</v>
      </c>
      <c r="G1772" s="8" t="s">
        <v>20</v>
      </c>
      <c r="H1772" s="8" t="s">
        <v>31</v>
      </c>
      <c r="I1772" s="8" t="s">
        <v>2</v>
      </c>
      <c r="J1772" s="8" t="s">
        <v>16</v>
      </c>
      <c r="K1772" s="8" t="s">
        <v>14</v>
      </c>
      <c r="L1772" s="8" t="s">
        <v>32</v>
      </c>
      <c r="M1772" s="3">
        <v>4</v>
      </c>
      <c r="N1772" s="10">
        <v>46.54</v>
      </c>
      <c r="O1772" s="11">
        <v>0</v>
      </c>
      <c r="P1772" s="10">
        <v>18.86</v>
      </c>
      <c r="Q1772" s="10">
        <f t="shared" si="108"/>
        <v>186.16</v>
      </c>
      <c r="R1772" s="10">
        <f t="shared" si="109"/>
        <v>75.44</v>
      </c>
      <c r="S1772" s="10">
        <f t="shared" si="110"/>
        <v>110.72</v>
      </c>
      <c r="T1772" s="2">
        <f t="shared" si="111"/>
        <v>0.5947571981091534</v>
      </c>
      <c r="U1772" s="3">
        <f>YEAR(SalesDataTable[[#This Row],[Order Date]])</f>
        <v>2026</v>
      </c>
      <c r="V1772" s="2" t="str">
        <f>"Q"&amp;ROUNDUP(MONTH(SalesDataTable[[#This Row],[Order Date]])/3,0)</f>
        <v>Q3</v>
      </c>
      <c r="W1772" s="3">
        <f>MONTH(SalesDataTable[[#This Row],[Order Date]])</f>
        <v>8</v>
      </c>
      <c r="X1772" s="2" t="str">
        <f>TEXT(SalesDataTable[[#This Row],[Order Date]],"mmm")</f>
        <v>Aug</v>
      </c>
    </row>
    <row r="1773" spans="1:24" ht="15.6">
      <c r="A1773" s="6">
        <v>223</v>
      </c>
      <c r="B1773" s="7">
        <v>46263</v>
      </c>
      <c r="C1773" s="8">
        <f>YEAR(SalesDataTable[[#This Row],[Order Date]])</f>
        <v>2026</v>
      </c>
      <c r="D1773" s="9" t="str">
        <f>"Q" &amp;ROUNDUP(MONTH(SalesDataTable[[#This Row],[Order Date]]),0)</f>
        <v>Q8</v>
      </c>
      <c r="E1773" s="9">
        <f>MONTH(SalesDataTable[[#This Row],[Order Date]])</f>
        <v>8</v>
      </c>
      <c r="F1773" s="8" t="str">
        <f>TEXT(SalesDataTable[[#This Row],[Order Date]],"mmm")</f>
        <v>Aug</v>
      </c>
      <c r="G1773" s="8" t="s">
        <v>11</v>
      </c>
      <c r="H1773" s="8" t="s">
        <v>12</v>
      </c>
      <c r="I1773" s="8" t="s">
        <v>19</v>
      </c>
      <c r="J1773" s="8" t="s">
        <v>3</v>
      </c>
      <c r="K1773" s="8" t="s">
        <v>34</v>
      </c>
      <c r="L1773" s="8" t="s">
        <v>45</v>
      </c>
      <c r="M1773" s="3">
        <v>1</v>
      </c>
      <c r="N1773" s="10">
        <v>49.79</v>
      </c>
      <c r="O1773" s="11">
        <v>0</v>
      </c>
      <c r="P1773" s="10">
        <v>21.43</v>
      </c>
      <c r="Q1773" s="10">
        <f t="shared" si="108"/>
        <v>49.79</v>
      </c>
      <c r="R1773" s="10">
        <f t="shared" si="109"/>
        <v>21.43</v>
      </c>
      <c r="S1773" s="10">
        <f t="shared" si="110"/>
        <v>28.36</v>
      </c>
      <c r="T1773" s="2">
        <f t="shared" si="111"/>
        <v>0.56959228760795344</v>
      </c>
      <c r="U1773" s="3">
        <f>YEAR(SalesDataTable[[#This Row],[Order Date]])</f>
        <v>2026</v>
      </c>
      <c r="V1773" s="2" t="str">
        <f>"Q"&amp;ROUNDUP(MONTH(SalesDataTable[[#This Row],[Order Date]])/3,0)</f>
        <v>Q3</v>
      </c>
      <c r="W1773" s="3">
        <f>MONTH(SalesDataTable[[#This Row],[Order Date]])</f>
        <v>8</v>
      </c>
      <c r="X1773" s="2" t="str">
        <f>TEXT(SalesDataTable[[#This Row],[Order Date]],"mmm")</f>
        <v>Aug</v>
      </c>
    </row>
    <row r="1774" spans="1:24" ht="15.6">
      <c r="A1774" s="6">
        <v>1023</v>
      </c>
      <c r="B1774" s="7">
        <v>46263</v>
      </c>
      <c r="C1774" s="8">
        <f>YEAR(SalesDataTable[[#This Row],[Order Date]])</f>
        <v>2026</v>
      </c>
      <c r="D1774" s="9" t="str">
        <f>"Q" &amp;ROUNDUP(MONTH(SalesDataTable[[#This Row],[Order Date]]),0)</f>
        <v>Q8</v>
      </c>
      <c r="E1774" s="9">
        <f>MONTH(SalesDataTable[[#This Row],[Order Date]])</f>
        <v>8</v>
      </c>
      <c r="F1774" s="8" t="str">
        <f>TEXT(SalesDataTable[[#This Row],[Order Date]],"mmm")</f>
        <v>Aug</v>
      </c>
      <c r="G1774" s="8" t="s">
        <v>11</v>
      </c>
      <c r="H1774" s="8" t="s">
        <v>18</v>
      </c>
      <c r="I1774" s="8" t="s">
        <v>2</v>
      </c>
      <c r="J1774" s="8" t="s">
        <v>13</v>
      </c>
      <c r="K1774" s="8" t="s">
        <v>9</v>
      </c>
      <c r="L1774" s="8" t="s">
        <v>10</v>
      </c>
      <c r="M1774" s="3">
        <v>6</v>
      </c>
      <c r="N1774" s="10">
        <v>90.19</v>
      </c>
      <c r="O1774" s="11">
        <v>0</v>
      </c>
      <c r="P1774" s="10">
        <v>45.61</v>
      </c>
      <c r="Q1774" s="10">
        <f t="shared" si="108"/>
        <v>541.14</v>
      </c>
      <c r="R1774" s="10">
        <f t="shared" si="109"/>
        <v>273.65999999999997</v>
      </c>
      <c r="S1774" s="10">
        <f t="shared" si="110"/>
        <v>267.48</v>
      </c>
      <c r="T1774" s="2">
        <f t="shared" si="111"/>
        <v>0.4942898325756736</v>
      </c>
      <c r="U1774" s="3">
        <f>YEAR(SalesDataTable[[#This Row],[Order Date]])</f>
        <v>2026</v>
      </c>
      <c r="V1774" s="2" t="str">
        <f>"Q"&amp;ROUNDUP(MONTH(SalesDataTable[[#This Row],[Order Date]])/3,0)</f>
        <v>Q3</v>
      </c>
      <c r="W1774" s="3">
        <f>MONTH(SalesDataTable[[#This Row],[Order Date]])</f>
        <v>8</v>
      </c>
      <c r="X1774" s="2" t="str">
        <f>TEXT(SalesDataTable[[#This Row],[Order Date]],"mmm")</f>
        <v>Aug</v>
      </c>
    </row>
    <row r="1775" spans="1:24" ht="15.6">
      <c r="A1775" s="6">
        <v>1694</v>
      </c>
      <c r="B1775" s="7">
        <v>46263</v>
      </c>
      <c r="C1775" s="8">
        <f>YEAR(SalesDataTable[[#This Row],[Order Date]])</f>
        <v>2026</v>
      </c>
      <c r="D1775" s="9" t="str">
        <f>"Q" &amp;ROUNDUP(MONTH(SalesDataTable[[#This Row],[Order Date]]),0)</f>
        <v>Q8</v>
      </c>
      <c r="E1775" s="9">
        <f>MONTH(SalesDataTable[[#This Row],[Order Date]])</f>
        <v>8</v>
      </c>
      <c r="F1775" s="8" t="str">
        <f>TEXT(SalesDataTable[[#This Row],[Order Date]],"mmm")</f>
        <v>Aug</v>
      </c>
      <c r="G1775" s="8" t="s">
        <v>6</v>
      </c>
      <c r="H1775" s="8" t="s">
        <v>43</v>
      </c>
      <c r="I1775" s="8" t="s">
        <v>2</v>
      </c>
      <c r="J1775" s="8" t="s">
        <v>13</v>
      </c>
      <c r="K1775" s="8" t="s">
        <v>9</v>
      </c>
      <c r="L1775" s="8" t="s">
        <v>46</v>
      </c>
      <c r="M1775" s="3">
        <v>1</v>
      </c>
      <c r="N1775" s="10">
        <v>70.38</v>
      </c>
      <c r="O1775" s="11">
        <v>0.15</v>
      </c>
      <c r="P1775" s="10">
        <v>32.64</v>
      </c>
      <c r="Q1775" s="10">
        <f t="shared" si="108"/>
        <v>59.822999999999993</v>
      </c>
      <c r="R1775" s="10">
        <f t="shared" si="109"/>
        <v>32.64</v>
      </c>
      <c r="S1775" s="10">
        <f t="shared" si="110"/>
        <v>27.182999999999993</v>
      </c>
      <c r="T1775" s="2">
        <f t="shared" si="111"/>
        <v>0.45439045183290699</v>
      </c>
      <c r="U1775" s="3">
        <f>YEAR(SalesDataTable[[#This Row],[Order Date]])</f>
        <v>2026</v>
      </c>
      <c r="V1775" s="2" t="str">
        <f>"Q"&amp;ROUNDUP(MONTH(SalesDataTable[[#This Row],[Order Date]])/3,0)</f>
        <v>Q3</v>
      </c>
      <c r="W1775" s="3">
        <f>MONTH(SalesDataTable[[#This Row],[Order Date]])</f>
        <v>8</v>
      </c>
      <c r="X1775" s="2" t="str">
        <f>TEXT(SalesDataTable[[#This Row],[Order Date]],"mmm")</f>
        <v>Aug</v>
      </c>
    </row>
    <row r="1776" spans="1:24" ht="15.6">
      <c r="A1776" s="6">
        <v>2006</v>
      </c>
      <c r="B1776" s="7">
        <v>46263</v>
      </c>
      <c r="C1776" s="8">
        <f>YEAR(SalesDataTable[[#This Row],[Order Date]])</f>
        <v>2026</v>
      </c>
      <c r="D1776" s="9" t="str">
        <f>"Q" &amp;ROUNDUP(MONTH(SalesDataTable[[#This Row],[Order Date]]),0)</f>
        <v>Q8</v>
      </c>
      <c r="E1776" s="9">
        <f>MONTH(SalesDataTable[[#This Row],[Order Date]])</f>
        <v>8</v>
      </c>
      <c r="F1776" s="8" t="str">
        <f>TEXT(SalesDataTable[[#This Row],[Order Date]],"mmm")</f>
        <v>Aug</v>
      </c>
      <c r="G1776" s="8" t="s">
        <v>20</v>
      </c>
      <c r="H1776" s="8" t="s">
        <v>47</v>
      </c>
      <c r="I1776" s="8" t="s">
        <v>2</v>
      </c>
      <c r="J1776" s="8" t="s">
        <v>13</v>
      </c>
      <c r="K1776" s="8" t="s">
        <v>14</v>
      </c>
      <c r="L1776" s="8" t="s">
        <v>32</v>
      </c>
      <c r="M1776" s="3">
        <v>1</v>
      </c>
      <c r="N1776" s="10">
        <v>46.43</v>
      </c>
      <c r="O1776" s="11">
        <v>0</v>
      </c>
      <c r="P1776" s="10">
        <v>18.2</v>
      </c>
      <c r="Q1776" s="10">
        <f t="shared" si="108"/>
        <v>46.43</v>
      </c>
      <c r="R1776" s="10">
        <f t="shared" si="109"/>
        <v>18.2</v>
      </c>
      <c r="S1776" s="10">
        <f t="shared" si="110"/>
        <v>28.23</v>
      </c>
      <c r="T1776" s="2">
        <f t="shared" si="111"/>
        <v>0.60801206116734874</v>
      </c>
      <c r="U1776" s="3">
        <f>YEAR(SalesDataTable[[#This Row],[Order Date]])</f>
        <v>2026</v>
      </c>
      <c r="V1776" s="2" t="str">
        <f>"Q"&amp;ROUNDUP(MONTH(SalesDataTable[[#This Row],[Order Date]])/3,0)</f>
        <v>Q3</v>
      </c>
      <c r="W1776" s="3">
        <f>MONTH(SalesDataTable[[#This Row],[Order Date]])</f>
        <v>8</v>
      </c>
      <c r="X1776" s="2" t="str">
        <f>TEXT(SalesDataTable[[#This Row],[Order Date]],"mmm")</f>
        <v>Aug</v>
      </c>
    </row>
    <row r="1777" spans="1:24" ht="15.6">
      <c r="A1777" s="6">
        <v>3026</v>
      </c>
      <c r="B1777" s="7">
        <v>46263</v>
      </c>
      <c r="C1777" s="8">
        <f>YEAR(SalesDataTable[[#This Row],[Order Date]])</f>
        <v>2026</v>
      </c>
      <c r="D1777" s="9" t="str">
        <f>"Q" &amp;ROUNDUP(MONTH(SalesDataTable[[#This Row],[Order Date]]),0)</f>
        <v>Q8</v>
      </c>
      <c r="E1777" s="9">
        <f>MONTH(SalesDataTable[[#This Row],[Order Date]])</f>
        <v>8</v>
      </c>
      <c r="F1777" s="8" t="str">
        <f>TEXT(SalesDataTable[[#This Row],[Order Date]],"mmm")</f>
        <v>Aug</v>
      </c>
      <c r="G1777" s="8" t="s">
        <v>0</v>
      </c>
      <c r="H1777" s="8" t="s">
        <v>1</v>
      </c>
      <c r="I1777" s="8" t="s">
        <v>2</v>
      </c>
      <c r="J1777" s="8" t="s">
        <v>13</v>
      </c>
      <c r="K1777" s="8" t="s">
        <v>23</v>
      </c>
      <c r="L1777" s="8" t="s">
        <v>29</v>
      </c>
      <c r="M1777" s="3">
        <v>1</v>
      </c>
      <c r="N1777" s="10">
        <v>194.75</v>
      </c>
      <c r="O1777" s="11">
        <v>0.05</v>
      </c>
      <c r="P1777" s="10">
        <v>105.94</v>
      </c>
      <c r="Q1777" s="10">
        <f t="shared" si="108"/>
        <v>185.01249999999999</v>
      </c>
      <c r="R1777" s="10">
        <f t="shared" si="109"/>
        <v>105.94</v>
      </c>
      <c r="S1777" s="10">
        <f t="shared" si="110"/>
        <v>79.072499999999991</v>
      </c>
      <c r="T1777" s="2">
        <f t="shared" si="111"/>
        <v>0.42739004121343149</v>
      </c>
      <c r="U1777" s="3">
        <f>YEAR(SalesDataTable[[#This Row],[Order Date]])</f>
        <v>2026</v>
      </c>
      <c r="V1777" s="2" t="str">
        <f>"Q"&amp;ROUNDUP(MONTH(SalesDataTable[[#This Row],[Order Date]])/3,0)</f>
        <v>Q3</v>
      </c>
      <c r="W1777" s="3">
        <f>MONTH(SalesDataTable[[#This Row],[Order Date]])</f>
        <v>8</v>
      </c>
      <c r="X1777" s="2" t="str">
        <f>TEXT(SalesDataTable[[#This Row],[Order Date]],"mmm")</f>
        <v>Aug</v>
      </c>
    </row>
    <row r="1778" spans="1:24" ht="15.6">
      <c r="A1778" s="6">
        <v>3057</v>
      </c>
      <c r="B1778" s="7">
        <v>46263</v>
      </c>
      <c r="C1778" s="8">
        <f>YEAR(SalesDataTable[[#This Row],[Order Date]])</f>
        <v>2026</v>
      </c>
      <c r="D1778" s="9" t="str">
        <f>"Q" &amp;ROUNDUP(MONTH(SalesDataTable[[#This Row],[Order Date]]),0)</f>
        <v>Q8</v>
      </c>
      <c r="E1778" s="9">
        <f>MONTH(SalesDataTable[[#This Row],[Order Date]])</f>
        <v>8</v>
      </c>
      <c r="F1778" s="8" t="str">
        <f>TEXT(SalesDataTable[[#This Row],[Order Date]],"mmm")</f>
        <v>Aug</v>
      </c>
      <c r="G1778" s="8" t="s">
        <v>6</v>
      </c>
      <c r="H1778" s="8" t="s">
        <v>49</v>
      </c>
      <c r="I1778" s="8" t="s">
        <v>19</v>
      </c>
      <c r="J1778" s="8" t="s">
        <v>3</v>
      </c>
      <c r="K1778" s="8" t="s">
        <v>9</v>
      </c>
      <c r="L1778" s="8" t="s">
        <v>17</v>
      </c>
      <c r="M1778" s="3">
        <v>2</v>
      </c>
      <c r="N1778" s="10">
        <v>142.16</v>
      </c>
      <c r="O1778" s="11">
        <v>0</v>
      </c>
      <c r="P1778" s="10">
        <v>79.36</v>
      </c>
      <c r="Q1778" s="10">
        <f t="shared" si="108"/>
        <v>284.32</v>
      </c>
      <c r="R1778" s="10">
        <f t="shared" si="109"/>
        <v>158.72</v>
      </c>
      <c r="S1778" s="10">
        <f t="shared" si="110"/>
        <v>125.6</v>
      </c>
      <c r="T1778" s="2">
        <f t="shared" si="111"/>
        <v>0.44175576814856499</v>
      </c>
      <c r="U1778" s="3">
        <f>YEAR(SalesDataTable[[#This Row],[Order Date]])</f>
        <v>2026</v>
      </c>
      <c r="V1778" s="2" t="str">
        <f>"Q"&amp;ROUNDUP(MONTH(SalesDataTable[[#This Row],[Order Date]])/3,0)</f>
        <v>Q3</v>
      </c>
      <c r="W1778" s="3">
        <f>MONTH(SalesDataTable[[#This Row],[Order Date]])</f>
        <v>8</v>
      </c>
      <c r="X1778" s="2" t="str">
        <f>TEXT(SalesDataTable[[#This Row],[Order Date]],"mmm")</f>
        <v>Aug</v>
      </c>
    </row>
    <row r="1779" spans="1:24" ht="15.6">
      <c r="A1779" s="6">
        <v>3112</v>
      </c>
      <c r="B1779" s="7">
        <v>46263</v>
      </c>
      <c r="C1779" s="8">
        <f>YEAR(SalesDataTable[[#This Row],[Order Date]])</f>
        <v>2026</v>
      </c>
      <c r="D1779" s="9" t="str">
        <f>"Q" &amp;ROUNDUP(MONTH(SalesDataTable[[#This Row],[Order Date]]),0)</f>
        <v>Q8</v>
      </c>
      <c r="E1779" s="9">
        <f>MONTH(SalesDataTable[[#This Row],[Order Date]])</f>
        <v>8</v>
      </c>
      <c r="F1779" s="8" t="str">
        <f>TEXT(SalesDataTable[[#This Row],[Order Date]],"mmm")</f>
        <v>Aug</v>
      </c>
      <c r="G1779" s="8" t="s">
        <v>20</v>
      </c>
      <c r="H1779" s="8" t="s">
        <v>33</v>
      </c>
      <c r="I1779" s="8" t="s">
        <v>2</v>
      </c>
      <c r="J1779" s="8" t="s">
        <v>16</v>
      </c>
      <c r="K1779" s="8" t="s">
        <v>14</v>
      </c>
      <c r="L1779" s="8" t="s">
        <v>32</v>
      </c>
      <c r="M1779" s="3">
        <v>2</v>
      </c>
      <c r="N1779" s="10">
        <v>47.69</v>
      </c>
      <c r="O1779" s="11">
        <v>0.05</v>
      </c>
      <c r="P1779" s="10">
        <v>18.8</v>
      </c>
      <c r="Q1779" s="10">
        <f t="shared" si="108"/>
        <v>90.61099999999999</v>
      </c>
      <c r="R1779" s="10">
        <f t="shared" si="109"/>
        <v>37.6</v>
      </c>
      <c r="S1779" s="10">
        <f t="shared" si="110"/>
        <v>53.010999999999989</v>
      </c>
      <c r="T1779" s="2">
        <f t="shared" si="111"/>
        <v>0.58503934400900548</v>
      </c>
      <c r="U1779" s="3">
        <f>YEAR(SalesDataTable[[#This Row],[Order Date]])</f>
        <v>2026</v>
      </c>
      <c r="V1779" s="2" t="str">
        <f>"Q"&amp;ROUNDUP(MONTH(SalesDataTable[[#This Row],[Order Date]])/3,0)</f>
        <v>Q3</v>
      </c>
      <c r="W1779" s="3">
        <f>MONTH(SalesDataTable[[#This Row],[Order Date]])</f>
        <v>8</v>
      </c>
      <c r="X1779" s="2" t="str">
        <f>TEXT(SalesDataTable[[#This Row],[Order Date]],"mmm")</f>
        <v>Aug</v>
      </c>
    </row>
    <row r="1780" spans="1:24" ht="15.6">
      <c r="A1780" s="6">
        <v>3137</v>
      </c>
      <c r="B1780" s="7">
        <v>46263</v>
      </c>
      <c r="C1780" s="8">
        <f>YEAR(SalesDataTable[[#This Row],[Order Date]])</f>
        <v>2026</v>
      </c>
      <c r="D1780" s="9" t="str">
        <f>"Q" &amp;ROUNDUP(MONTH(SalesDataTable[[#This Row],[Order Date]]),0)</f>
        <v>Q8</v>
      </c>
      <c r="E1780" s="9">
        <f>MONTH(SalesDataTable[[#This Row],[Order Date]])</f>
        <v>8</v>
      </c>
      <c r="F1780" s="8" t="str">
        <f>TEXT(SalesDataTable[[#This Row],[Order Date]],"mmm")</f>
        <v>Aug</v>
      </c>
      <c r="G1780" s="8" t="s">
        <v>11</v>
      </c>
      <c r="H1780" s="8" t="s">
        <v>25</v>
      </c>
      <c r="I1780" s="8" t="s">
        <v>19</v>
      </c>
      <c r="J1780" s="8" t="s">
        <v>13</v>
      </c>
      <c r="K1780" s="8" t="s">
        <v>14</v>
      </c>
      <c r="L1780" s="8" t="s">
        <v>48</v>
      </c>
      <c r="M1780" s="3">
        <v>3</v>
      </c>
      <c r="N1780" s="10">
        <v>164.51</v>
      </c>
      <c r="O1780" s="11">
        <v>0</v>
      </c>
      <c r="P1780" s="10">
        <v>86.76</v>
      </c>
      <c r="Q1780" s="10">
        <f t="shared" si="108"/>
        <v>493.53</v>
      </c>
      <c r="R1780" s="10">
        <f t="shared" si="109"/>
        <v>260.28000000000003</v>
      </c>
      <c r="S1780" s="10">
        <f t="shared" si="110"/>
        <v>233.24999999999994</v>
      </c>
      <c r="T1780" s="2">
        <f t="shared" si="111"/>
        <v>0.47261564646526039</v>
      </c>
      <c r="U1780" s="3">
        <f>YEAR(SalesDataTable[[#This Row],[Order Date]])</f>
        <v>2026</v>
      </c>
      <c r="V1780" s="2" t="str">
        <f>"Q"&amp;ROUNDUP(MONTH(SalesDataTable[[#This Row],[Order Date]])/3,0)</f>
        <v>Q3</v>
      </c>
      <c r="W1780" s="3">
        <f>MONTH(SalesDataTable[[#This Row],[Order Date]])</f>
        <v>8</v>
      </c>
      <c r="X1780" s="2" t="str">
        <f>TEXT(SalesDataTable[[#This Row],[Order Date]],"mmm")</f>
        <v>Aug</v>
      </c>
    </row>
    <row r="1781" spans="1:24" ht="15.6">
      <c r="A1781" s="6">
        <v>3983</v>
      </c>
      <c r="B1781" s="7">
        <v>46263</v>
      </c>
      <c r="C1781" s="8">
        <f>YEAR(SalesDataTable[[#This Row],[Order Date]])</f>
        <v>2026</v>
      </c>
      <c r="D1781" s="9" t="str">
        <f>"Q" &amp;ROUNDUP(MONTH(SalesDataTable[[#This Row],[Order Date]]),0)</f>
        <v>Q8</v>
      </c>
      <c r="E1781" s="9">
        <f>MONTH(SalesDataTable[[#This Row],[Order Date]])</f>
        <v>8</v>
      </c>
      <c r="F1781" s="8" t="str">
        <f>TEXT(SalesDataTable[[#This Row],[Order Date]],"mmm")</f>
        <v>Aug</v>
      </c>
      <c r="G1781" s="8" t="s">
        <v>11</v>
      </c>
      <c r="H1781" s="8" t="s">
        <v>12</v>
      </c>
      <c r="I1781" s="8" t="s">
        <v>28</v>
      </c>
      <c r="J1781" s="8" t="s">
        <v>16</v>
      </c>
      <c r="K1781" s="8" t="s">
        <v>23</v>
      </c>
      <c r="L1781" s="8" t="s">
        <v>29</v>
      </c>
      <c r="M1781" s="3">
        <v>2</v>
      </c>
      <c r="N1781" s="10">
        <v>194.71</v>
      </c>
      <c r="O1781" s="11">
        <v>0.1</v>
      </c>
      <c r="P1781" s="10">
        <v>105.57</v>
      </c>
      <c r="Q1781" s="10">
        <f t="shared" si="108"/>
        <v>350.47800000000001</v>
      </c>
      <c r="R1781" s="10">
        <f t="shared" si="109"/>
        <v>211.14</v>
      </c>
      <c r="S1781" s="10">
        <f t="shared" si="110"/>
        <v>139.33800000000002</v>
      </c>
      <c r="T1781" s="2">
        <f t="shared" si="111"/>
        <v>0.39756561039494637</v>
      </c>
      <c r="U1781" s="3">
        <f>YEAR(SalesDataTable[[#This Row],[Order Date]])</f>
        <v>2026</v>
      </c>
      <c r="V1781" s="2" t="str">
        <f>"Q"&amp;ROUNDUP(MONTH(SalesDataTable[[#This Row],[Order Date]])/3,0)</f>
        <v>Q3</v>
      </c>
      <c r="W1781" s="3">
        <f>MONTH(SalesDataTable[[#This Row],[Order Date]])</f>
        <v>8</v>
      </c>
      <c r="X1781" s="2" t="str">
        <f>TEXT(SalesDataTable[[#This Row],[Order Date]],"mmm")</f>
        <v>Aug</v>
      </c>
    </row>
    <row r="1782" spans="1:24" ht="15.6">
      <c r="A1782" s="6">
        <v>4016</v>
      </c>
      <c r="B1782" s="7">
        <v>46263</v>
      </c>
      <c r="C1782" s="8">
        <f>YEAR(SalesDataTable[[#This Row],[Order Date]])</f>
        <v>2026</v>
      </c>
      <c r="D1782" s="9" t="str">
        <f>"Q" &amp;ROUNDUP(MONTH(SalesDataTable[[#This Row],[Order Date]]),0)</f>
        <v>Q8</v>
      </c>
      <c r="E1782" s="9">
        <f>MONTH(SalesDataTable[[#This Row],[Order Date]])</f>
        <v>8</v>
      </c>
      <c r="F1782" s="8" t="str">
        <f>TEXT(SalesDataTable[[#This Row],[Order Date]],"mmm")</f>
        <v>Aug</v>
      </c>
      <c r="G1782" s="8" t="s">
        <v>20</v>
      </c>
      <c r="H1782" s="8" t="s">
        <v>47</v>
      </c>
      <c r="I1782" s="8" t="s">
        <v>8</v>
      </c>
      <c r="J1782" s="8" t="s">
        <v>16</v>
      </c>
      <c r="K1782" s="8" t="s">
        <v>9</v>
      </c>
      <c r="L1782" s="8" t="s">
        <v>17</v>
      </c>
      <c r="M1782" s="3">
        <v>5</v>
      </c>
      <c r="N1782" s="10">
        <v>145.24</v>
      </c>
      <c r="O1782" s="11">
        <v>0.15</v>
      </c>
      <c r="P1782" s="10">
        <v>77.69</v>
      </c>
      <c r="Q1782" s="10">
        <f t="shared" si="108"/>
        <v>617.27</v>
      </c>
      <c r="R1782" s="10">
        <f t="shared" si="109"/>
        <v>388.45</v>
      </c>
      <c r="S1782" s="10">
        <f t="shared" si="110"/>
        <v>228.82</v>
      </c>
      <c r="T1782" s="2">
        <f t="shared" si="111"/>
        <v>0.37069677774717708</v>
      </c>
      <c r="U1782" s="3">
        <f>YEAR(SalesDataTable[[#This Row],[Order Date]])</f>
        <v>2026</v>
      </c>
      <c r="V1782" s="2" t="str">
        <f>"Q"&amp;ROUNDUP(MONTH(SalesDataTable[[#This Row],[Order Date]])/3,0)</f>
        <v>Q3</v>
      </c>
      <c r="W1782" s="3">
        <f>MONTH(SalesDataTable[[#This Row],[Order Date]])</f>
        <v>8</v>
      </c>
      <c r="X1782" s="2" t="str">
        <f>TEXT(SalesDataTable[[#This Row],[Order Date]],"mmm")</f>
        <v>Aug</v>
      </c>
    </row>
    <row r="1783" spans="1:24" ht="15.6">
      <c r="A1783" s="6">
        <v>4340</v>
      </c>
      <c r="B1783" s="7">
        <v>46263</v>
      </c>
      <c r="C1783" s="8">
        <f>YEAR(SalesDataTable[[#This Row],[Order Date]])</f>
        <v>2026</v>
      </c>
      <c r="D1783" s="9" t="str">
        <f>"Q" &amp;ROUNDUP(MONTH(SalesDataTable[[#This Row],[Order Date]]),0)</f>
        <v>Q8</v>
      </c>
      <c r="E1783" s="9">
        <f>MONTH(SalesDataTable[[#This Row],[Order Date]])</f>
        <v>8</v>
      </c>
      <c r="F1783" s="8" t="str">
        <f>TEXT(SalesDataTable[[#This Row],[Order Date]],"mmm")</f>
        <v>Aug</v>
      </c>
      <c r="G1783" s="8" t="s">
        <v>20</v>
      </c>
      <c r="H1783" s="8" t="s">
        <v>33</v>
      </c>
      <c r="I1783" s="8" t="s">
        <v>2</v>
      </c>
      <c r="J1783" s="8" t="s">
        <v>13</v>
      </c>
      <c r="K1783" s="8" t="s">
        <v>14</v>
      </c>
      <c r="L1783" s="8" t="s">
        <v>15</v>
      </c>
      <c r="M1783" s="3">
        <v>2</v>
      </c>
      <c r="N1783" s="10">
        <v>35.6</v>
      </c>
      <c r="O1783" s="11">
        <v>0.15</v>
      </c>
      <c r="P1783" s="10">
        <v>13.67</v>
      </c>
      <c r="Q1783" s="10">
        <f t="shared" si="108"/>
        <v>60.52</v>
      </c>
      <c r="R1783" s="10">
        <f t="shared" si="109"/>
        <v>27.34</v>
      </c>
      <c r="S1783" s="10">
        <f t="shared" si="110"/>
        <v>33.180000000000007</v>
      </c>
      <c r="T1783" s="2">
        <f t="shared" si="111"/>
        <v>0.54824851288830145</v>
      </c>
      <c r="U1783" s="3">
        <f>YEAR(SalesDataTable[[#This Row],[Order Date]])</f>
        <v>2026</v>
      </c>
      <c r="V1783" s="2" t="str">
        <f>"Q"&amp;ROUNDUP(MONTH(SalesDataTable[[#This Row],[Order Date]])/3,0)</f>
        <v>Q3</v>
      </c>
      <c r="W1783" s="3">
        <f>MONTH(SalesDataTable[[#This Row],[Order Date]])</f>
        <v>8</v>
      </c>
      <c r="X1783" s="2" t="str">
        <f>TEXT(SalesDataTable[[#This Row],[Order Date]],"mmm")</f>
        <v>Aug</v>
      </c>
    </row>
    <row r="1784" spans="1:24" ht="15.6">
      <c r="A1784" s="6">
        <v>4640</v>
      </c>
      <c r="B1784" s="7">
        <v>46263</v>
      </c>
      <c r="C1784" s="8">
        <f>YEAR(SalesDataTable[[#This Row],[Order Date]])</f>
        <v>2026</v>
      </c>
      <c r="D1784" s="9" t="str">
        <f>"Q" &amp;ROUNDUP(MONTH(SalesDataTable[[#This Row],[Order Date]]),0)</f>
        <v>Q8</v>
      </c>
      <c r="E1784" s="9">
        <f>MONTH(SalesDataTable[[#This Row],[Order Date]])</f>
        <v>8</v>
      </c>
      <c r="F1784" s="8" t="str">
        <f>TEXT(SalesDataTable[[#This Row],[Order Date]],"mmm")</f>
        <v>Aug</v>
      </c>
      <c r="G1784" s="8" t="s">
        <v>0</v>
      </c>
      <c r="H1784" s="8" t="s">
        <v>50</v>
      </c>
      <c r="I1784" s="8" t="s">
        <v>2</v>
      </c>
      <c r="J1784" s="8" t="s">
        <v>13</v>
      </c>
      <c r="K1784" s="8" t="s">
        <v>34</v>
      </c>
      <c r="L1784" s="8" t="s">
        <v>35</v>
      </c>
      <c r="M1784" s="3">
        <v>2</v>
      </c>
      <c r="N1784" s="10">
        <v>41.05</v>
      </c>
      <c r="O1784" s="11">
        <v>0.05</v>
      </c>
      <c r="P1784" s="10">
        <v>14.47</v>
      </c>
      <c r="Q1784" s="10">
        <f t="shared" si="108"/>
        <v>77.99499999999999</v>
      </c>
      <c r="R1784" s="10">
        <f t="shared" si="109"/>
        <v>28.94</v>
      </c>
      <c r="S1784" s="10">
        <f t="shared" si="110"/>
        <v>49.054999999999993</v>
      </c>
      <c r="T1784" s="2">
        <f t="shared" si="111"/>
        <v>0.62895057375472785</v>
      </c>
      <c r="U1784" s="3">
        <f>YEAR(SalesDataTable[[#This Row],[Order Date]])</f>
        <v>2026</v>
      </c>
      <c r="V1784" s="2" t="str">
        <f>"Q"&amp;ROUNDUP(MONTH(SalesDataTable[[#This Row],[Order Date]])/3,0)</f>
        <v>Q3</v>
      </c>
      <c r="W1784" s="3">
        <f>MONTH(SalesDataTable[[#This Row],[Order Date]])</f>
        <v>8</v>
      </c>
      <c r="X1784" s="2" t="str">
        <f>TEXT(SalesDataTable[[#This Row],[Order Date]],"mmm")</f>
        <v>Aug</v>
      </c>
    </row>
    <row r="1785" spans="1:24" ht="15.6">
      <c r="A1785" s="6">
        <v>4733</v>
      </c>
      <c r="B1785" s="7">
        <v>46263</v>
      </c>
      <c r="C1785" s="8">
        <f>YEAR(SalesDataTable[[#This Row],[Order Date]])</f>
        <v>2026</v>
      </c>
      <c r="D1785" s="9" t="str">
        <f>"Q" &amp;ROUNDUP(MONTH(SalesDataTable[[#This Row],[Order Date]]),0)</f>
        <v>Q8</v>
      </c>
      <c r="E1785" s="9">
        <f>MONTH(SalesDataTable[[#This Row],[Order Date]])</f>
        <v>8</v>
      </c>
      <c r="F1785" s="8" t="str">
        <f>TEXT(SalesDataTable[[#This Row],[Order Date]],"mmm")</f>
        <v>Aug</v>
      </c>
      <c r="G1785" s="8" t="s">
        <v>11</v>
      </c>
      <c r="H1785" s="8" t="s">
        <v>12</v>
      </c>
      <c r="I1785" s="8" t="s">
        <v>2</v>
      </c>
      <c r="J1785" s="8" t="s">
        <v>13</v>
      </c>
      <c r="K1785" s="8" t="s">
        <v>9</v>
      </c>
      <c r="L1785" s="8" t="s">
        <v>37</v>
      </c>
      <c r="M1785" s="3">
        <v>2</v>
      </c>
      <c r="N1785" s="10">
        <v>153.63999999999999</v>
      </c>
      <c r="O1785" s="11">
        <v>0.05</v>
      </c>
      <c r="P1785" s="10">
        <v>77.709999999999994</v>
      </c>
      <c r="Q1785" s="10">
        <f t="shared" si="108"/>
        <v>291.91599999999994</v>
      </c>
      <c r="R1785" s="10">
        <f t="shared" si="109"/>
        <v>155.41999999999999</v>
      </c>
      <c r="S1785" s="10">
        <f t="shared" si="110"/>
        <v>136.49599999999995</v>
      </c>
      <c r="T1785" s="2">
        <f t="shared" si="111"/>
        <v>0.46758656599843784</v>
      </c>
      <c r="U1785" s="3">
        <f>YEAR(SalesDataTable[[#This Row],[Order Date]])</f>
        <v>2026</v>
      </c>
      <c r="V1785" s="2" t="str">
        <f>"Q"&amp;ROUNDUP(MONTH(SalesDataTable[[#This Row],[Order Date]])/3,0)</f>
        <v>Q3</v>
      </c>
      <c r="W1785" s="3">
        <f>MONTH(SalesDataTable[[#This Row],[Order Date]])</f>
        <v>8</v>
      </c>
      <c r="X1785" s="2" t="str">
        <f>TEXT(SalesDataTable[[#This Row],[Order Date]],"mmm")</f>
        <v>Aug</v>
      </c>
    </row>
    <row r="1786" spans="1:24" ht="15.6">
      <c r="A1786" s="6">
        <v>4827</v>
      </c>
      <c r="B1786" s="7">
        <v>46263</v>
      </c>
      <c r="C1786" s="8">
        <f>YEAR(SalesDataTable[[#This Row],[Order Date]])</f>
        <v>2026</v>
      </c>
      <c r="D1786" s="9" t="str">
        <f>"Q" &amp;ROUNDUP(MONTH(SalesDataTable[[#This Row],[Order Date]]),0)</f>
        <v>Q8</v>
      </c>
      <c r="E1786" s="9">
        <f>MONTH(SalesDataTable[[#This Row],[Order Date]])</f>
        <v>8</v>
      </c>
      <c r="F1786" s="8" t="str">
        <f>TEXT(SalesDataTable[[#This Row],[Order Date]],"mmm")</f>
        <v>Aug</v>
      </c>
      <c r="G1786" s="8" t="s">
        <v>11</v>
      </c>
      <c r="H1786" s="8" t="s">
        <v>12</v>
      </c>
      <c r="I1786" s="8" t="s">
        <v>2</v>
      </c>
      <c r="J1786" s="8" t="s">
        <v>3</v>
      </c>
      <c r="K1786" s="8" t="s">
        <v>14</v>
      </c>
      <c r="L1786" s="8" t="s">
        <v>15</v>
      </c>
      <c r="M1786" s="3">
        <v>5</v>
      </c>
      <c r="N1786" s="10">
        <v>36.700000000000003</v>
      </c>
      <c r="O1786" s="11">
        <v>0</v>
      </c>
      <c r="P1786" s="10">
        <v>13.45</v>
      </c>
      <c r="Q1786" s="10">
        <f t="shared" si="108"/>
        <v>183.5</v>
      </c>
      <c r="R1786" s="10">
        <f t="shared" si="109"/>
        <v>67.25</v>
      </c>
      <c r="S1786" s="10">
        <f t="shared" si="110"/>
        <v>116.25</v>
      </c>
      <c r="T1786" s="2">
        <f t="shared" si="111"/>
        <v>0.63351498637602177</v>
      </c>
      <c r="U1786" s="3">
        <f>YEAR(SalesDataTable[[#This Row],[Order Date]])</f>
        <v>2026</v>
      </c>
      <c r="V1786" s="2" t="str">
        <f>"Q"&amp;ROUNDUP(MONTH(SalesDataTable[[#This Row],[Order Date]])/3,0)</f>
        <v>Q3</v>
      </c>
      <c r="W1786" s="3">
        <f>MONTH(SalesDataTable[[#This Row],[Order Date]])</f>
        <v>8</v>
      </c>
      <c r="X1786" s="2" t="str">
        <f>TEXT(SalesDataTable[[#This Row],[Order Date]],"mmm")</f>
        <v>Aug</v>
      </c>
    </row>
    <row r="1787" spans="1:24" ht="15.6">
      <c r="A1787" s="6">
        <v>5180</v>
      </c>
      <c r="B1787" s="7">
        <v>46263</v>
      </c>
      <c r="C1787" s="8">
        <f>YEAR(SalesDataTable[[#This Row],[Order Date]])</f>
        <v>2026</v>
      </c>
      <c r="D1787" s="9" t="str">
        <f>"Q" &amp;ROUNDUP(MONTH(SalesDataTable[[#This Row],[Order Date]]),0)</f>
        <v>Q8</v>
      </c>
      <c r="E1787" s="9">
        <f>MONTH(SalesDataTable[[#This Row],[Order Date]])</f>
        <v>8</v>
      </c>
      <c r="F1787" s="8" t="str">
        <f>TEXT(SalesDataTable[[#This Row],[Order Date]],"mmm")</f>
        <v>Aug</v>
      </c>
      <c r="G1787" s="8" t="s">
        <v>0</v>
      </c>
      <c r="H1787" s="8" t="s">
        <v>50</v>
      </c>
      <c r="I1787" s="8" t="s">
        <v>8</v>
      </c>
      <c r="J1787" s="8" t="s">
        <v>16</v>
      </c>
      <c r="K1787" s="8" t="s">
        <v>23</v>
      </c>
      <c r="L1787" s="8" t="s">
        <v>51</v>
      </c>
      <c r="M1787" s="3">
        <v>8</v>
      </c>
      <c r="N1787" s="10">
        <v>124</v>
      </c>
      <c r="O1787" s="11">
        <v>0.1</v>
      </c>
      <c r="P1787" s="10">
        <v>61.85</v>
      </c>
      <c r="Q1787" s="10">
        <f t="shared" si="108"/>
        <v>892.80000000000007</v>
      </c>
      <c r="R1787" s="10">
        <f t="shared" si="109"/>
        <v>494.8</v>
      </c>
      <c r="S1787" s="10">
        <f t="shared" si="110"/>
        <v>398.00000000000006</v>
      </c>
      <c r="T1787" s="2">
        <f t="shared" si="111"/>
        <v>0.44578853046594985</v>
      </c>
      <c r="U1787" s="3">
        <f>YEAR(SalesDataTable[[#This Row],[Order Date]])</f>
        <v>2026</v>
      </c>
      <c r="V1787" s="2" t="str">
        <f>"Q"&amp;ROUNDUP(MONTH(SalesDataTable[[#This Row],[Order Date]])/3,0)</f>
        <v>Q3</v>
      </c>
      <c r="W1787" s="3">
        <f>MONTH(SalesDataTable[[#This Row],[Order Date]])</f>
        <v>8</v>
      </c>
      <c r="X1787" s="2" t="str">
        <f>TEXT(SalesDataTable[[#This Row],[Order Date]],"mmm")</f>
        <v>Aug</v>
      </c>
    </row>
    <row r="1788" spans="1:24" ht="15.6">
      <c r="A1788" s="6">
        <v>121</v>
      </c>
      <c r="B1788" s="7">
        <v>46264</v>
      </c>
      <c r="C1788" s="8">
        <f>YEAR(SalesDataTable[[#This Row],[Order Date]])</f>
        <v>2026</v>
      </c>
      <c r="D1788" s="9" t="str">
        <f>"Q" &amp;ROUNDUP(MONTH(SalesDataTable[[#This Row],[Order Date]]),0)</f>
        <v>Q8</v>
      </c>
      <c r="E1788" s="9">
        <f>MONTH(SalesDataTable[[#This Row],[Order Date]])</f>
        <v>8</v>
      </c>
      <c r="F1788" s="8" t="str">
        <f>TEXT(SalesDataTable[[#This Row],[Order Date]],"mmm")</f>
        <v>Aug</v>
      </c>
      <c r="G1788" s="8" t="s">
        <v>6</v>
      </c>
      <c r="H1788" s="8" t="s">
        <v>7</v>
      </c>
      <c r="I1788" s="8" t="s">
        <v>28</v>
      </c>
      <c r="J1788" s="8" t="s">
        <v>13</v>
      </c>
      <c r="K1788" s="8" t="s">
        <v>4</v>
      </c>
      <c r="L1788" s="8" t="s">
        <v>5</v>
      </c>
      <c r="M1788" s="3">
        <v>1</v>
      </c>
      <c r="N1788" s="10">
        <v>81.23</v>
      </c>
      <c r="O1788" s="11">
        <v>0.1</v>
      </c>
      <c r="P1788" s="10">
        <v>42.65</v>
      </c>
      <c r="Q1788" s="10">
        <f t="shared" si="108"/>
        <v>73.106999999999999</v>
      </c>
      <c r="R1788" s="10">
        <f t="shared" si="109"/>
        <v>42.65</v>
      </c>
      <c r="S1788" s="10">
        <f t="shared" si="110"/>
        <v>30.457000000000001</v>
      </c>
      <c r="T1788" s="2">
        <f t="shared" si="111"/>
        <v>0.41660853269864723</v>
      </c>
      <c r="U1788" s="3">
        <f>YEAR(SalesDataTable[[#This Row],[Order Date]])</f>
        <v>2026</v>
      </c>
      <c r="V1788" s="2" t="str">
        <f>"Q"&amp;ROUNDUP(MONTH(SalesDataTable[[#This Row],[Order Date]])/3,0)</f>
        <v>Q3</v>
      </c>
      <c r="W1788" s="3">
        <f>MONTH(SalesDataTable[[#This Row],[Order Date]])</f>
        <v>8</v>
      </c>
      <c r="X1788" s="2" t="str">
        <f>TEXT(SalesDataTable[[#This Row],[Order Date]],"mmm")</f>
        <v>Aug</v>
      </c>
    </row>
    <row r="1789" spans="1:24" ht="15.6">
      <c r="A1789" s="6">
        <v>618</v>
      </c>
      <c r="B1789" s="7">
        <v>46264</v>
      </c>
      <c r="C1789" s="8">
        <f>YEAR(SalesDataTable[[#This Row],[Order Date]])</f>
        <v>2026</v>
      </c>
      <c r="D1789" s="9" t="str">
        <f>"Q" &amp;ROUNDUP(MONTH(SalesDataTable[[#This Row],[Order Date]]),0)</f>
        <v>Q8</v>
      </c>
      <c r="E1789" s="9">
        <f>MONTH(SalesDataTable[[#This Row],[Order Date]])</f>
        <v>8</v>
      </c>
      <c r="F1789" s="8" t="str">
        <f>TEXT(SalesDataTable[[#This Row],[Order Date]],"mmm")</f>
        <v>Aug</v>
      </c>
      <c r="G1789" s="8" t="s">
        <v>6</v>
      </c>
      <c r="H1789" s="8" t="s">
        <v>43</v>
      </c>
      <c r="I1789" s="8" t="s">
        <v>2</v>
      </c>
      <c r="J1789" s="8" t="s">
        <v>16</v>
      </c>
      <c r="K1789" s="8" t="s">
        <v>4</v>
      </c>
      <c r="L1789" s="8" t="s">
        <v>26</v>
      </c>
      <c r="M1789" s="3">
        <v>2</v>
      </c>
      <c r="N1789" s="10">
        <v>41.06</v>
      </c>
      <c r="O1789" s="11">
        <v>0.05</v>
      </c>
      <c r="P1789" s="10">
        <v>16.559999999999999</v>
      </c>
      <c r="Q1789" s="10">
        <f t="shared" si="108"/>
        <v>78.013999999999996</v>
      </c>
      <c r="R1789" s="10">
        <f t="shared" si="109"/>
        <v>33.119999999999997</v>
      </c>
      <c r="S1789" s="10">
        <f t="shared" si="110"/>
        <v>44.893999999999998</v>
      </c>
      <c r="T1789" s="2">
        <f t="shared" si="111"/>
        <v>0.5754608147255621</v>
      </c>
      <c r="U1789" s="3">
        <f>YEAR(SalesDataTable[[#This Row],[Order Date]])</f>
        <v>2026</v>
      </c>
      <c r="V1789" s="2" t="str">
        <f>"Q"&amp;ROUNDUP(MONTH(SalesDataTable[[#This Row],[Order Date]])/3,0)</f>
        <v>Q3</v>
      </c>
      <c r="W1789" s="3">
        <f>MONTH(SalesDataTable[[#This Row],[Order Date]])</f>
        <v>8</v>
      </c>
      <c r="X1789" s="2" t="str">
        <f>TEXT(SalesDataTable[[#This Row],[Order Date]],"mmm")</f>
        <v>Aug</v>
      </c>
    </row>
    <row r="1790" spans="1:24" ht="15.6">
      <c r="A1790" s="6">
        <v>2860</v>
      </c>
      <c r="B1790" s="7">
        <v>46264</v>
      </c>
      <c r="C1790" s="8">
        <f>YEAR(SalesDataTable[[#This Row],[Order Date]])</f>
        <v>2026</v>
      </c>
      <c r="D1790" s="9" t="str">
        <f>"Q" &amp;ROUNDUP(MONTH(SalesDataTable[[#This Row],[Order Date]]),0)</f>
        <v>Q8</v>
      </c>
      <c r="E1790" s="9">
        <f>MONTH(SalesDataTable[[#This Row],[Order Date]])</f>
        <v>8</v>
      </c>
      <c r="F1790" s="8" t="str">
        <f>TEXT(SalesDataTable[[#This Row],[Order Date]],"mmm")</f>
        <v>Aug</v>
      </c>
      <c r="G1790" s="8" t="s">
        <v>20</v>
      </c>
      <c r="H1790" s="8" t="s">
        <v>31</v>
      </c>
      <c r="I1790" s="8" t="s">
        <v>28</v>
      </c>
      <c r="J1790" s="8" t="s">
        <v>3</v>
      </c>
      <c r="K1790" s="8" t="s">
        <v>9</v>
      </c>
      <c r="L1790" s="8" t="s">
        <v>17</v>
      </c>
      <c r="M1790" s="3">
        <v>1</v>
      </c>
      <c r="N1790" s="10">
        <v>143.49</v>
      </c>
      <c r="O1790" s="11">
        <v>0.1</v>
      </c>
      <c r="P1790" s="10">
        <v>80.72</v>
      </c>
      <c r="Q1790" s="10">
        <f t="shared" si="108"/>
        <v>129.14100000000002</v>
      </c>
      <c r="R1790" s="10">
        <f t="shared" si="109"/>
        <v>80.72</v>
      </c>
      <c r="S1790" s="10">
        <f t="shared" si="110"/>
        <v>48.421000000000021</v>
      </c>
      <c r="T1790" s="2">
        <f t="shared" si="111"/>
        <v>0.3749467636149636</v>
      </c>
      <c r="U1790" s="3">
        <f>YEAR(SalesDataTable[[#This Row],[Order Date]])</f>
        <v>2026</v>
      </c>
      <c r="V1790" s="2" t="str">
        <f>"Q"&amp;ROUNDUP(MONTH(SalesDataTable[[#This Row],[Order Date]])/3,0)</f>
        <v>Q3</v>
      </c>
      <c r="W1790" s="3">
        <f>MONTH(SalesDataTable[[#This Row],[Order Date]])</f>
        <v>8</v>
      </c>
      <c r="X1790" s="2" t="str">
        <f>TEXT(SalesDataTable[[#This Row],[Order Date]],"mmm")</f>
        <v>Aug</v>
      </c>
    </row>
    <row r="1791" spans="1:24" ht="15.6">
      <c r="A1791" s="6">
        <v>3768</v>
      </c>
      <c r="B1791" s="7">
        <v>46264</v>
      </c>
      <c r="C1791" s="8">
        <f>YEAR(SalesDataTable[[#This Row],[Order Date]])</f>
        <v>2026</v>
      </c>
      <c r="D1791" s="9" t="str">
        <f>"Q" &amp;ROUNDUP(MONTH(SalesDataTable[[#This Row],[Order Date]]),0)</f>
        <v>Q8</v>
      </c>
      <c r="E1791" s="9">
        <f>MONTH(SalesDataTable[[#This Row],[Order Date]])</f>
        <v>8</v>
      </c>
      <c r="F1791" s="8" t="str">
        <f>TEXT(SalesDataTable[[#This Row],[Order Date]],"mmm")</f>
        <v>Aug</v>
      </c>
      <c r="G1791" s="8" t="s">
        <v>11</v>
      </c>
      <c r="H1791" s="8" t="s">
        <v>18</v>
      </c>
      <c r="I1791" s="8" t="s">
        <v>19</v>
      </c>
      <c r="J1791" s="8" t="s">
        <v>13</v>
      </c>
      <c r="K1791" s="8" t="s">
        <v>9</v>
      </c>
      <c r="L1791" s="8" t="s">
        <v>17</v>
      </c>
      <c r="M1791" s="3">
        <v>1</v>
      </c>
      <c r="N1791" s="10">
        <v>143.38</v>
      </c>
      <c r="O1791" s="11">
        <v>0</v>
      </c>
      <c r="P1791" s="10">
        <v>78.37</v>
      </c>
      <c r="Q1791" s="10">
        <f t="shared" si="108"/>
        <v>143.38</v>
      </c>
      <c r="R1791" s="10">
        <f t="shared" si="109"/>
        <v>78.37</v>
      </c>
      <c r="S1791" s="10">
        <f t="shared" si="110"/>
        <v>65.009999999999991</v>
      </c>
      <c r="T1791" s="2">
        <f t="shared" si="111"/>
        <v>0.45341051750592826</v>
      </c>
      <c r="U1791" s="3">
        <f>YEAR(SalesDataTable[[#This Row],[Order Date]])</f>
        <v>2026</v>
      </c>
      <c r="V1791" s="2" t="str">
        <f>"Q"&amp;ROUNDUP(MONTH(SalesDataTable[[#This Row],[Order Date]])/3,0)</f>
        <v>Q3</v>
      </c>
      <c r="W1791" s="3">
        <f>MONTH(SalesDataTable[[#This Row],[Order Date]])</f>
        <v>8</v>
      </c>
      <c r="X1791" s="2" t="str">
        <f>TEXT(SalesDataTable[[#This Row],[Order Date]],"mmm")</f>
        <v>Aug</v>
      </c>
    </row>
    <row r="1792" spans="1:24" ht="15.6">
      <c r="A1792" s="6">
        <v>3987</v>
      </c>
      <c r="B1792" s="7">
        <v>46264</v>
      </c>
      <c r="C1792" s="8">
        <f>YEAR(SalesDataTable[[#This Row],[Order Date]])</f>
        <v>2026</v>
      </c>
      <c r="D1792" s="9" t="str">
        <f>"Q" &amp;ROUNDUP(MONTH(SalesDataTable[[#This Row],[Order Date]]),0)</f>
        <v>Q8</v>
      </c>
      <c r="E1792" s="9">
        <f>MONTH(SalesDataTable[[#This Row],[Order Date]])</f>
        <v>8</v>
      </c>
      <c r="F1792" s="8" t="str">
        <f>TEXT(SalesDataTable[[#This Row],[Order Date]],"mmm")</f>
        <v>Aug</v>
      </c>
      <c r="G1792" s="8" t="s">
        <v>6</v>
      </c>
      <c r="H1792" s="8" t="s">
        <v>43</v>
      </c>
      <c r="I1792" s="8" t="s">
        <v>28</v>
      </c>
      <c r="J1792" s="8" t="s">
        <v>16</v>
      </c>
      <c r="K1792" s="8" t="s">
        <v>9</v>
      </c>
      <c r="L1792" s="8" t="s">
        <v>17</v>
      </c>
      <c r="M1792" s="3">
        <v>1</v>
      </c>
      <c r="N1792" s="10">
        <v>144.54</v>
      </c>
      <c r="O1792" s="11">
        <v>0</v>
      </c>
      <c r="P1792" s="10">
        <v>78.77</v>
      </c>
      <c r="Q1792" s="10">
        <f t="shared" si="108"/>
        <v>144.54</v>
      </c>
      <c r="R1792" s="10">
        <f t="shared" si="109"/>
        <v>78.77</v>
      </c>
      <c r="S1792" s="10">
        <f t="shared" si="110"/>
        <v>65.77</v>
      </c>
      <c r="T1792" s="2">
        <f t="shared" si="111"/>
        <v>0.45502974955029751</v>
      </c>
      <c r="U1792" s="3">
        <f>YEAR(SalesDataTable[[#This Row],[Order Date]])</f>
        <v>2026</v>
      </c>
      <c r="V1792" s="2" t="str">
        <f>"Q"&amp;ROUNDUP(MONTH(SalesDataTable[[#This Row],[Order Date]])/3,0)</f>
        <v>Q3</v>
      </c>
      <c r="W1792" s="3">
        <f>MONTH(SalesDataTable[[#This Row],[Order Date]])</f>
        <v>8</v>
      </c>
      <c r="X1792" s="2" t="str">
        <f>TEXT(SalesDataTable[[#This Row],[Order Date]],"mmm")</f>
        <v>Aug</v>
      </c>
    </row>
    <row r="1793" spans="1:24" ht="15.6">
      <c r="A1793" s="6">
        <v>4990</v>
      </c>
      <c r="B1793" s="7">
        <v>46264</v>
      </c>
      <c r="C1793" s="8">
        <f>YEAR(SalesDataTable[[#This Row],[Order Date]])</f>
        <v>2026</v>
      </c>
      <c r="D1793" s="9" t="str">
        <f>"Q" &amp;ROUNDUP(MONTH(SalesDataTable[[#This Row],[Order Date]]),0)</f>
        <v>Q8</v>
      </c>
      <c r="E1793" s="9">
        <f>MONTH(SalesDataTable[[#This Row],[Order Date]])</f>
        <v>8</v>
      </c>
      <c r="F1793" s="8" t="str">
        <f>TEXT(SalesDataTable[[#This Row],[Order Date]],"mmm")</f>
        <v>Aug</v>
      </c>
      <c r="G1793" s="8" t="s">
        <v>20</v>
      </c>
      <c r="H1793" s="8" t="s">
        <v>33</v>
      </c>
      <c r="I1793" s="8" t="s">
        <v>28</v>
      </c>
      <c r="J1793" s="8" t="s">
        <v>3</v>
      </c>
      <c r="K1793" s="8" t="s">
        <v>34</v>
      </c>
      <c r="L1793" s="8" t="s">
        <v>35</v>
      </c>
      <c r="M1793" s="3">
        <v>1</v>
      </c>
      <c r="N1793" s="10">
        <v>40.92</v>
      </c>
      <c r="O1793" s="11">
        <v>0.1</v>
      </c>
      <c r="P1793" s="10">
        <v>14.94</v>
      </c>
      <c r="Q1793" s="10">
        <f t="shared" si="108"/>
        <v>36.828000000000003</v>
      </c>
      <c r="R1793" s="10">
        <f t="shared" si="109"/>
        <v>14.94</v>
      </c>
      <c r="S1793" s="10">
        <f t="shared" si="110"/>
        <v>21.888000000000005</v>
      </c>
      <c r="T1793" s="2">
        <f t="shared" si="111"/>
        <v>0.59433040078201382</v>
      </c>
      <c r="U1793" s="3">
        <f>YEAR(SalesDataTable[[#This Row],[Order Date]])</f>
        <v>2026</v>
      </c>
      <c r="V1793" s="2" t="str">
        <f>"Q"&amp;ROUNDUP(MONTH(SalesDataTable[[#This Row],[Order Date]])/3,0)</f>
        <v>Q3</v>
      </c>
      <c r="W1793" s="3">
        <f>MONTH(SalesDataTable[[#This Row],[Order Date]])</f>
        <v>8</v>
      </c>
      <c r="X1793" s="2" t="str">
        <f>TEXT(SalesDataTable[[#This Row],[Order Date]],"mmm")</f>
        <v>Aug</v>
      </c>
    </row>
    <row r="1794" spans="1:24" ht="15.6">
      <c r="A1794" s="6">
        <v>348</v>
      </c>
      <c r="B1794" s="7">
        <v>46265</v>
      </c>
      <c r="C1794" s="8">
        <f>YEAR(SalesDataTable[[#This Row],[Order Date]])</f>
        <v>2026</v>
      </c>
      <c r="D1794" s="9" t="str">
        <f>"Q" &amp;ROUNDUP(MONTH(SalesDataTable[[#This Row],[Order Date]]),0)</f>
        <v>Q8</v>
      </c>
      <c r="E1794" s="9">
        <f>MONTH(SalesDataTable[[#This Row],[Order Date]])</f>
        <v>8</v>
      </c>
      <c r="F1794" s="8" t="str">
        <f>TEXT(SalesDataTable[[#This Row],[Order Date]],"mmm")</f>
        <v>Aug</v>
      </c>
      <c r="G1794" s="8" t="s">
        <v>6</v>
      </c>
      <c r="H1794" s="8" t="s">
        <v>43</v>
      </c>
      <c r="I1794" s="8" t="s">
        <v>8</v>
      </c>
      <c r="J1794" s="8" t="s">
        <v>16</v>
      </c>
      <c r="K1794" s="8" t="s">
        <v>9</v>
      </c>
      <c r="L1794" s="8" t="s">
        <v>37</v>
      </c>
      <c r="M1794" s="3">
        <v>5</v>
      </c>
      <c r="N1794" s="10">
        <v>151.21</v>
      </c>
      <c r="O1794" s="11">
        <v>0.15</v>
      </c>
      <c r="P1794" s="10">
        <v>77.12</v>
      </c>
      <c r="Q1794" s="10">
        <f t="shared" ref="Q1794:Q1857" si="112">M1794*N1794*(1-O1794)</f>
        <v>642.64250000000004</v>
      </c>
      <c r="R1794" s="10">
        <f t="shared" ref="R1794:R1857" si="113">M1794*P1794</f>
        <v>385.6</v>
      </c>
      <c r="S1794" s="10">
        <f t="shared" ref="S1794:S1857" si="114">Q1794-R1794</f>
        <v>257.04250000000002</v>
      </c>
      <c r="T1794" s="2">
        <f t="shared" ref="T1794:T1857" si="115">IFERROR(S1794/Q1794,0)</f>
        <v>0.39997743691087967</v>
      </c>
      <c r="U1794" s="3">
        <f>YEAR(SalesDataTable[[#This Row],[Order Date]])</f>
        <v>2026</v>
      </c>
      <c r="V1794" s="2" t="str">
        <f>"Q"&amp;ROUNDUP(MONTH(SalesDataTable[[#This Row],[Order Date]])/3,0)</f>
        <v>Q3</v>
      </c>
      <c r="W1794" s="3">
        <f>MONTH(SalesDataTable[[#This Row],[Order Date]])</f>
        <v>8</v>
      </c>
      <c r="X1794" s="2" t="str">
        <f>TEXT(SalesDataTable[[#This Row],[Order Date]],"mmm")</f>
        <v>Aug</v>
      </c>
    </row>
    <row r="1795" spans="1:24" ht="15.6">
      <c r="A1795" s="6">
        <v>1642</v>
      </c>
      <c r="B1795" s="7">
        <v>46265</v>
      </c>
      <c r="C1795" s="8">
        <f>YEAR(SalesDataTable[[#This Row],[Order Date]])</f>
        <v>2026</v>
      </c>
      <c r="D1795" s="9" t="str">
        <f>"Q" &amp;ROUNDUP(MONTH(SalesDataTable[[#This Row],[Order Date]]),0)</f>
        <v>Q8</v>
      </c>
      <c r="E1795" s="9">
        <f>MONTH(SalesDataTable[[#This Row],[Order Date]])</f>
        <v>8</v>
      </c>
      <c r="F1795" s="8" t="str">
        <f>TEXT(SalesDataTable[[#This Row],[Order Date]],"mmm")</f>
        <v>Aug</v>
      </c>
      <c r="G1795" s="8" t="s">
        <v>20</v>
      </c>
      <c r="H1795" s="8" t="s">
        <v>33</v>
      </c>
      <c r="I1795" s="8" t="s">
        <v>28</v>
      </c>
      <c r="J1795" s="8" t="s">
        <v>13</v>
      </c>
      <c r="K1795" s="8" t="s">
        <v>34</v>
      </c>
      <c r="L1795" s="8" t="s">
        <v>35</v>
      </c>
      <c r="M1795" s="3">
        <v>1</v>
      </c>
      <c r="N1795" s="10">
        <v>40.770000000000003</v>
      </c>
      <c r="O1795" s="11">
        <v>0</v>
      </c>
      <c r="P1795" s="10">
        <v>15.13</v>
      </c>
      <c r="Q1795" s="10">
        <f t="shared" si="112"/>
        <v>40.770000000000003</v>
      </c>
      <c r="R1795" s="10">
        <f t="shared" si="113"/>
        <v>15.13</v>
      </c>
      <c r="S1795" s="10">
        <f t="shared" si="114"/>
        <v>25.64</v>
      </c>
      <c r="T1795" s="2">
        <f t="shared" si="115"/>
        <v>0.62889379445670834</v>
      </c>
      <c r="U1795" s="3">
        <f>YEAR(SalesDataTable[[#This Row],[Order Date]])</f>
        <v>2026</v>
      </c>
      <c r="V1795" s="2" t="str">
        <f>"Q"&amp;ROUNDUP(MONTH(SalesDataTable[[#This Row],[Order Date]])/3,0)</f>
        <v>Q3</v>
      </c>
      <c r="W1795" s="3">
        <f>MONTH(SalesDataTable[[#This Row],[Order Date]])</f>
        <v>8</v>
      </c>
      <c r="X1795" s="2" t="str">
        <f>TEXT(SalesDataTable[[#This Row],[Order Date]],"mmm")</f>
        <v>Aug</v>
      </c>
    </row>
    <row r="1796" spans="1:24" ht="15.6">
      <c r="A1796" s="6">
        <v>2146</v>
      </c>
      <c r="B1796" s="7">
        <v>46265</v>
      </c>
      <c r="C1796" s="8">
        <f>YEAR(SalesDataTable[[#This Row],[Order Date]])</f>
        <v>2026</v>
      </c>
      <c r="D1796" s="9" t="str">
        <f>"Q" &amp;ROUNDUP(MONTH(SalesDataTable[[#This Row],[Order Date]]),0)</f>
        <v>Q8</v>
      </c>
      <c r="E1796" s="9">
        <f>MONTH(SalesDataTable[[#This Row],[Order Date]])</f>
        <v>8</v>
      </c>
      <c r="F1796" s="8" t="str">
        <f>TEXT(SalesDataTable[[#This Row],[Order Date]],"mmm")</f>
        <v>Aug</v>
      </c>
      <c r="G1796" s="8" t="s">
        <v>0</v>
      </c>
      <c r="H1796" s="8" t="s">
        <v>1</v>
      </c>
      <c r="I1796" s="8" t="s">
        <v>28</v>
      </c>
      <c r="J1796" s="8" t="s">
        <v>13</v>
      </c>
      <c r="K1796" s="8" t="s">
        <v>34</v>
      </c>
      <c r="L1796" s="8" t="s">
        <v>42</v>
      </c>
      <c r="M1796" s="3">
        <v>1</v>
      </c>
      <c r="N1796" s="10">
        <v>35.47</v>
      </c>
      <c r="O1796" s="11">
        <v>0.05</v>
      </c>
      <c r="P1796" s="10">
        <v>14.1</v>
      </c>
      <c r="Q1796" s="10">
        <f t="shared" si="112"/>
        <v>33.6965</v>
      </c>
      <c r="R1796" s="10">
        <f t="shared" si="113"/>
        <v>14.1</v>
      </c>
      <c r="S1796" s="10">
        <f t="shared" si="114"/>
        <v>19.596499999999999</v>
      </c>
      <c r="T1796" s="2">
        <f t="shared" si="115"/>
        <v>0.58155891561438122</v>
      </c>
      <c r="U1796" s="3">
        <f>YEAR(SalesDataTable[[#This Row],[Order Date]])</f>
        <v>2026</v>
      </c>
      <c r="V1796" s="2" t="str">
        <f>"Q"&amp;ROUNDUP(MONTH(SalesDataTable[[#This Row],[Order Date]])/3,0)</f>
        <v>Q3</v>
      </c>
      <c r="W1796" s="3">
        <f>MONTH(SalesDataTable[[#This Row],[Order Date]])</f>
        <v>8</v>
      </c>
      <c r="X1796" s="2" t="str">
        <f>TEXT(SalesDataTable[[#This Row],[Order Date]],"mmm")</f>
        <v>Aug</v>
      </c>
    </row>
    <row r="1797" spans="1:24" ht="15.6">
      <c r="A1797" s="6">
        <v>2629</v>
      </c>
      <c r="B1797" s="7">
        <v>46265</v>
      </c>
      <c r="C1797" s="8">
        <f>YEAR(SalesDataTable[[#This Row],[Order Date]])</f>
        <v>2026</v>
      </c>
      <c r="D1797" s="9" t="str">
        <f>"Q" &amp;ROUNDUP(MONTH(SalesDataTable[[#This Row],[Order Date]]),0)</f>
        <v>Q8</v>
      </c>
      <c r="E1797" s="9">
        <f>MONTH(SalesDataTable[[#This Row],[Order Date]])</f>
        <v>8</v>
      </c>
      <c r="F1797" s="8" t="str">
        <f>TEXT(SalesDataTable[[#This Row],[Order Date]],"mmm")</f>
        <v>Aug</v>
      </c>
      <c r="G1797" s="8" t="s">
        <v>20</v>
      </c>
      <c r="H1797" s="8" t="s">
        <v>33</v>
      </c>
      <c r="I1797" s="8" t="s">
        <v>2</v>
      </c>
      <c r="J1797" s="8" t="s">
        <v>3</v>
      </c>
      <c r="K1797" s="8" t="s">
        <v>4</v>
      </c>
      <c r="L1797" s="8" t="s">
        <v>5</v>
      </c>
      <c r="M1797" s="3">
        <v>1</v>
      </c>
      <c r="N1797" s="10">
        <v>81.72</v>
      </c>
      <c r="O1797" s="11">
        <v>0</v>
      </c>
      <c r="P1797" s="10">
        <v>42.38</v>
      </c>
      <c r="Q1797" s="10">
        <f t="shared" si="112"/>
        <v>81.72</v>
      </c>
      <c r="R1797" s="10">
        <f t="shared" si="113"/>
        <v>42.38</v>
      </c>
      <c r="S1797" s="10">
        <f t="shared" si="114"/>
        <v>39.339999999999996</v>
      </c>
      <c r="T1797" s="2">
        <f t="shared" si="115"/>
        <v>0.48139990210474787</v>
      </c>
      <c r="U1797" s="3">
        <f>YEAR(SalesDataTable[[#This Row],[Order Date]])</f>
        <v>2026</v>
      </c>
      <c r="V1797" s="2" t="str">
        <f>"Q"&amp;ROUNDUP(MONTH(SalesDataTable[[#This Row],[Order Date]])/3,0)</f>
        <v>Q3</v>
      </c>
      <c r="W1797" s="3">
        <f>MONTH(SalesDataTable[[#This Row],[Order Date]])</f>
        <v>8</v>
      </c>
      <c r="X1797" s="2" t="str">
        <f>TEXT(SalesDataTable[[#This Row],[Order Date]],"mmm")</f>
        <v>Aug</v>
      </c>
    </row>
    <row r="1798" spans="1:24" ht="15.6">
      <c r="A1798" s="6">
        <v>2870</v>
      </c>
      <c r="B1798" s="7">
        <v>46265</v>
      </c>
      <c r="C1798" s="8">
        <f>YEAR(SalesDataTable[[#This Row],[Order Date]])</f>
        <v>2026</v>
      </c>
      <c r="D1798" s="9" t="str">
        <f>"Q" &amp;ROUNDUP(MONTH(SalesDataTable[[#This Row],[Order Date]]),0)</f>
        <v>Q8</v>
      </c>
      <c r="E1798" s="9">
        <f>MONTH(SalesDataTable[[#This Row],[Order Date]])</f>
        <v>8</v>
      </c>
      <c r="F1798" s="8" t="str">
        <f>TEXT(SalesDataTable[[#This Row],[Order Date]],"mmm")</f>
        <v>Aug</v>
      </c>
      <c r="G1798" s="8" t="s">
        <v>20</v>
      </c>
      <c r="H1798" s="8" t="s">
        <v>31</v>
      </c>
      <c r="I1798" s="8" t="s">
        <v>2</v>
      </c>
      <c r="J1798" s="8" t="s">
        <v>13</v>
      </c>
      <c r="K1798" s="8" t="s">
        <v>14</v>
      </c>
      <c r="L1798" s="8" t="s">
        <v>32</v>
      </c>
      <c r="M1798" s="3">
        <v>1</v>
      </c>
      <c r="N1798" s="10">
        <v>45.84</v>
      </c>
      <c r="O1798" s="11">
        <v>0</v>
      </c>
      <c r="P1798" s="10">
        <v>17.84</v>
      </c>
      <c r="Q1798" s="10">
        <f t="shared" si="112"/>
        <v>45.84</v>
      </c>
      <c r="R1798" s="10">
        <f t="shared" si="113"/>
        <v>17.84</v>
      </c>
      <c r="S1798" s="10">
        <f t="shared" si="114"/>
        <v>28.000000000000004</v>
      </c>
      <c r="T1798" s="2">
        <f t="shared" si="115"/>
        <v>0.61082024432809778</v>
      </c>
      <c r="U1798" s="3">
        <f>YEAR(SalesDataTable[[#This Row],[Order Date]])</f>
        <v>2026</v>
      </c>
      <c r="V1798" s="2" t="str">
        <f>"Q"&amp;ROUNDUP(MONTH(SalesDataTable[[#This Row],[Order Date]])/3,0)</f>
        <v>Q3</v>
      </c>
      <c r="W1798" s="3">
        <f>MONTH(SalesDataTable[[#This Row],[Order Date]])</f>
        <v>8</v>
      </c>
      <c r="X1798" s="2" t="str">
        <f>TEXT(SalesDataTable[[#This Row],[Order Date]],"mmm")</f>
        <v>Aug</v>
      </c>
    </row>
    <row r="1799" spans="1:24" ht="15.6">
      <c r="A1799" s="6">
        <v>2975</v>
      </c>
      <c r="B1799" s="7">
        <v>46265</v>
      </c>
      <c r="C1799" s="8">
        <f>YEAR(SalesDataTable[[#This Row],[Order Date]])</f>
        <v>2026</v>
      </c>
      <c r="D1799" s="9" t="str">
        <f>"Q" &amp;ROUNDUP(MONTH(SalesDataTable[[#This Row],[Order Date]]),0)</f>
        <v>Q8</v>
      </c>
      <c r="E1799" s="9">
        <f>MONTH(SalesDataTable[[#This Row],[Order Date]])</f>
        <v>8</v>
      </c>
      <c r="F1799" s="8" t="str">
        <f>TEXT(SalesDataTable[[#This Row],[Order Date]],"mmm")</f>
        <v>Aug</v>
      </c>
      <c r="G1799" s="8" t="s">
        <v>6</v>
      </c>
      <c r="H1799" s="8" t="s">
        <v>43</v>
      </c>
      <c r="I1799" s="8" t="s">
        <v>2</v>
      </c>
      <c r="J1799" s="8" t="s">
        <v>13</v>
      </c>
      <c r="K1799" s="8" t="s">
        <v>14</v>
      </c>
      <c r="L1799" s="8" t="s">
        <v>32</v>
      </c>
      <c r="M1799" s="3">
        <v>1</v>
      </c>
      <c r="N1799" s="10">
        <v>46.59</v>
      </c>
      <c r="O1799" s="11">
        <v>0</v>
      </c>
      <c r="P1799" s="10">
        <v>18.47</v>
      </c>
      <c r="Q1799" s="10">
        <f t="shared" si="112"/>
        <v>46.59</v>
      </c>
      <c r="R1799" s="10">
        <f t="shared" si="113"/>
        <v>18.47</v>
      </c>
      <c r="S1799" s="10">
        <f t="shared" si="114"/>
        <v>28.120000000000005</v>
      </c>
      <c r="T1799" s="2">
        <f t="shared" si="115"/>
        <v>0.60356299635114841</v>
      </c>
      <c r="U1799" s="3">
        <f>YEAR(SalesDataTable[[#This Row],[Order Date]])</f>
        <v>2026</v>
      </c>
      <c r="V1799" s="2" t="str">
        <f>"Q"&amp;ROUNDUP(MONTH(SalesDataTable[[#This Row],[Order Date]])/3,0)</f>
        <v>Q3</v>
      </c>
      <c r="W1799" s="3">
        <f>MONTH(SalesDataTable[[#This Row],[Order Date]])</f>
        <v>8</v>
      </c>
      <c r="X1799" s="2" t="str">
        <f>TEXT(SalesDataTable[[#This Row],[Order Date]],"mmm")</f>
        <v>Aug</v>
      </c>
    </row>
    <row r="1800" spans="1:24" ht="15.6">
      <c r="A1800" s="6">
        <v>3163</v>
      </c>
      <c r="B1800" s="7">
        <v>46265</v>
      </c>
      <c r="C1800" s="8">
        <f>YEAR(SalesDataTable[[#This Row],[Order Date]])</f>
        <v>2026</v>
      </c>
      <c r="D1800" s="9" t="str">
        <f>"Q" &amp;ROUNDUP(MONTH(SalesDataTable[[#This Row],[Order Date]]),0)</f>
        <v>Q8</v>
      </c>
      <c r="E1800" s="9">
        <f>MONTH(SalesDataTable[[#This Row],[Order Date]])</f>
        <v>8</v>
      </c>
      <c r="F1800" s="8" t="str">
        <f>TEXT(SalesDataTable[[#This Row],[Order Date]],"mmm")</f>
        <v>Aug</v>
      </c>
      <c r="G1800" s="8" t="s">
        <v>0</v>
      </c>
      <c r="H1800" s="8" t="s">
        <v>50</v>
      </c>
      <c r="I1800" s="8" t="s">
        <v>19</v>
      </c>
      <c r="J1800" s="8" t="s">
        <v>16</v>
      </c>
      <c r="K1800" s="8" t="s">
        <v>9</v>
      </c>
      <c r="L1800" s="8" t="s">
        <v>46</v>
      </c>
      <c r="M1800" s="3">
        <v>1</v>
      </c>
      <c r="N1800" s="10">
        <v>69.959999999999994</v>
      </c>
      <c r="O1800" s="11">
        <v>0</v>
      </c>
      <c r="P1800" s="10">
        <v>32.340000000000003</v>
      </c>
      <c r="Q1800" s="10">
        <f t="shared" si="112"/>
        <v>69.959999999999994</v>
      </c>
      <c r="R1800" s="10">
        <f t="shared" si="113"/>
        <v>32.340000000000003</v>
      </c>
      <c r="S1800" s="10">
        <f t="shared" si="114"/>
        <v>37.61999999999999</v>
      </c>
      <c r="T1800" s="2">
        <f t="shared" si="115"/>
        <v>0.53773584905660365</v>
      </c>
      <c r="U1800" s="3">
        <f>YEAR(SalesDataTable[[#This Row],[Order Date]])</f>
        <v>2026</v>
      </c>
      <c r="V1800" s="2" t="str">
        <f>"Q"&amp;ROUNDUP(MONTH(SalesDataTable[[#This Row],[Order Date]])/3,0)</f>
        <v>Q3</v>
      </c>
      <c r="W1800" s="3">
        <f>MONTH(SalesDataTable[[#This Row],[Order Date]])</f>
        <v>8</v>
      </c>
      <c r="X1800" s="2" t="str">
        <f>TEXT(SalesDataTable[[#This Row],[Order Date]],"mmm")</f>
        <v>Aug</v>
      </c>
    </row>
    <row r="1801" spans="1:24" ht="15.6">
      <c r="A1801" s="6">
        <v>94</v>
      </c>
      <c r="B1801" s="7">
        <v>46266</v>
      </c>
      <c r="C1801" s="8">
        <f>YEAR(SalesDataTable[[#This Row],[Order Date]])</f>
        <v>2026</v>
      </c>
      <c r="D1801" s="9" t="str">
        <f>"Q" &amp;ROUNDUP(MONTH(SalesDataTable[[#This Row],[Order Date]]),0)</f>
        <v>Q9</v>
      </c>
      <c r="E1801" s="9">
        <f>MONTH(SalesDataTable[[#This Row],[Order Date]])</f>
        <v>9</v>
      </c>
      <c r="F1801" s="8" t="str">
        <f>TEXT(SalesDataTable[[#This Row],[Order Date]],"mmm")</f>
        <v>Sep</v>
      </c>
      <c r="G1801" s="8" t="s">
        <v>6</v>
      </c>
      <c r="H1801" s="8" t="s">
        <v>27</v>
      </c>
      <c r="I1801" s="8" t="s">
        <v>19</v>
      </c>
      <c r="J1801" s="8" t="s">
        <v>3</v>
      </c>
      <c r="K1801" s="8" t="s">
        <v>4</v>
      </c>
      <c r="L1801" s="8" t="s">
        <v>22</v>
      </c>
      <c r="M1801" s="3">
        <v>5</v>
      </c>
      <c r="N1801" s="10">
        <v>50.76</v>
      </c>
      <c r="O1801" s="11">
        <v>0</v>
      </c>
      <c r="P1801" s="10">
        <v>22.89</v>
      </c>
      <c r="Q1801" s="10">
        <f t="shared" si="112"/>
        <v>253.79999999999998</v>
      </c>
      <c r="R1801" s="10">
        <f t="shared" si="113"/>
        <v>114.45</v>
      </c>
      <c r="S1801" s="10">
        <f t="shared" si="114"/>
        <v>139.34999999999997</v>
      </c>
      <c r="T1801" s="2">
        <f t="shared" si="115"/>
        <v>0.54905437352245856</v>
      </c>
      <c r="U1801" s="3">
        <f>YEAR(SalesDataTable[[#This Row],[Order Date]])</f>
        <v>2026</v>
      </c>
      <c r="V1801" s="2" t="str">
        <f>"Q"&amp;ROUNDUP(MONTH(SalesDataTable[[#This Row],[Order Date]])/3,0)</f>
        <v>Q3</v>
      </c>
      <c r="W1801" s="3">
        <f>MONTH(SalesDataTable[[#This Row],[Order Date]])</f>
        <v>9</v>
      </c>
      <c r="X1801" s="2" t="str">
        <f>TEXT(SalesDataTable[[#This Row],[Order Date]],"mmm")</f>
        <v>Sep</v>
      </c>
    </row>
    <row r="1802" spans="1:24" ht="15.6">
      <c r="A1802" s="6">
        <v>271</v>
      </c>
      <c r="B1802" s="7">
        <v>46266</v>
      </c>
      <c r="C1802" s="8">
        <f>YEAR(SalesDataTable[[#This Row],[Order Date]])</f>
        <v>2026</v>
      </c>
      <c r="D1802" s="9" t="str">
        <f>"Q" &amp;ROUNDUP(MONTH(SalesDataTable[[#This Row],[Order Date]]),0)</f>
        <v>Q9</v>
      </c>
      <c r="E1802" s="9">
        <f>MONTH(SalesDataTable[[#This Row],[Order Date]])</f>
        <v>9</v>
      </c>
      <c r="F1802" s="8" t="str">
        <f>TEXT(SalesDataTable[[#This Row],[Order Date]],"mmm")</f>
        <v>Sep</v>
      </c>
      <c r="G1802" s="8" t="s">
        <v>6</v>
      </c>
      <c r="H1802" s="8" t="s">
        <v>43</v>
      </c>
      <c r="I1802" s="8" t="s">
        <v>28</v>
      </c>
      <c r="J1802" s="8" t="s">
        <v>3</v>
      </c>
      <c r="K1802" s="8" t="s">
        <v>9</v>
      </c>
      <c r="L1802" s="8" t="s">
        <v>10</v>
      </c>
      <c r="M1802" s="3">
        <v>1</v>
      </c>
      <c r="N1802" s="10">
        <v>94.29</v>
      </c>
      <c r="O1802" s="11">
        <v>0.1</v>
      </c>
      <c r="P1802" s="10">
        <v>45.12</v>
      </c>
      <c r="Q1802" s="10">
        <f t="shared" si="112"/>
        <v>84.861000000000004</v>
      </c>
      <c r="R1802" s="10">
        <f t="shared" si="113"/>
        <v>45.12</v>
      </c>
      <c r="S1802" s="10">
        <f t="shared" si="114"/>
        <v>39.741000000000007</v>
      </c>
      <c r="T1802" s="2">
        <f t="shared" si="115"/>
        <v>0.46830699614663984</v>
      </c>
      <c r="U1802" s="3">
        <f>YEAR(SalesDataTable[[#This Row],[Order Date]])</f>
        <v>2026</v>
      </c>
      <c r="V1802" s="2" t="str">
        <f>"Q"&amp;ROUNDUP(MONTH(SalesDataTable[[#This Row],[Order Date]])/3,0)</f>
        <v>Q3</v>
      </c>
      <c r="W1802" s="3">
        <f>MONTH(SalesDataTable[[#This Row],[Order Date]])</f>
        <v>9</v>
      </c>
      <c r="X1802" s="2" t="str">
        <f>TEXT(SalesDataTable[[#This Row],[Order Date]],"mmm")</f>
        <v>Sep</v>
      </c>
    </row>
    <row r="1803" spans="1:24" ht="15.6">
      <c r="A1803" s="6">
        <v>1481</v>
      </c>
      <c r="B1803" s="7">
        <v>46266</v>
      </c>
      <c r="C1803" s="8">
        <f>YEAR(SalesDataTable[[#This Row],[Order Date]])</f>
        <v>2026</v>
      </c>
      <c r="D1803" s="9" t="str">
        <f>"Q" &amp;ROUNDUP(MONTH(SalesDataTable[[#This Row],[Order Date]]),0)</f>
        <v>Q9</v>
      </c>
      <c r="E1803" s="9">
        <f>MONTH(SalesDataTable[[#This Row],[Order Date]])</f>
        <v>9</v>
      </c>
      <c r="F1803" s="8" t="str">
        <f>TEXT(SalesDataTable[[#This Row],[Order Date]],"mmm")</f>
        <v>Sep</v>
      </c>
      <c r="G1803" s="8" t="s">
        <v>6</v>
      </c>
      <c r="H1803" s="8" t="s">
        <v>43</v>
      </c>
      <c r="I1803" s="8" t="s">
        <v>8</v>
      </c>
      <c r="J1803" s="8" t="s">
        <v>16</v>
      </c>
      <c r="K1803" s="8" t="s">
        <v>4</v>
      </c>
      <c r="L1803" s="8" t="s">
        <v>5</v>
      </c>
      <c r="M1803" s="3">
        <v>6</v>
      </c>
      <c r="N1803" s="10">
        <v>81.430000000000007</v>
      </c>
      <c r="O1803" s="11">
        <v>0.05</v>
      </c>
      <c r="P1803" s="10">
        <v>42.24</v>
      </c>
      <c r="Q1803" s="10">
        <f t="shared" si="112"/>
        <v>464.15100000000001</v>
      </c>
      <c r="R1803" s="10">
        <f t="shared" si="113"/>
        <v>253.44</v>
      </c>
      <c r="S1803" s="10">
        <f t="shared" si="114"/>
        <v>210.71100000000001</v>
      </c>
      <c r="T1803" s="2">
        <f t="shared" si="115"/>
        <v>0.45397079829624415</v>
      </c>
      <c r="U1803" s="3">
        <f>YEAR(SalesDataTable[[#This Row],[Order Date]])</f>
        <v>2026</v>
      </c>
      <c r="V1803" s="2" t="str">
        <f>"Q"&amp;ROUNDUP(MONTH(SalesDataTable[[#This Row],[Order Date]])/3,0)</f>
        <v>Q3</v>
      </c>
      <c r="W1803" s="3">
        <f>MONTH(SalesDataTable[[#This Row],[Order Date]])</f>
        <v>9</v>
      </c>
      <c r="X1803" s="2" t="str">
        <f>TEXT(SalesDataTable[[#This Row],[Order Date]],"mmm")</f>
        <v>Sep</v>
      </c>
    </row>
    <row r="1804" spans="1:24" ht="15.6">
      <c r="A1804" s="6">
        <v>1663</v>
      </c>
      <c r="B1804" s="7">
        <v>46266</v>
      </c>
      <c r="C1804" s="8">
        <f>YEAR(SalesDataTable[[#This Row],[Order Date]])</f>
        <v>2026</v>
      </c>
      <c r="D1804" s="9" t="str">
        <f>"Q" &amp;ROUNDUP(MONTH(SalesDataTable[[#This Row],[Order Date]]),0)</f>
        <v>Q9</v>
      </c>
      <c r="E1804" s="9">
        <f>MONTH(SalesDataTable[[#This Row],[Order Date]])</f>
        <v>9</v>
      </c>
      <c r="F1804" s="8" t="str">
        <f>TEXT(SalesDataTable[[#This Row],[Order Date]],"mmm")</f>
        <v>Sep</v>
      </c>
      <c r="G1804" s="8" t="s">
        <v>11</v>
      </c>
      <c r="H1804" s="8" t="s">
        <v>25</v>
      </c>
      <c r="I1804" s="8" t="s">
        <v>2</v>
      </c>
      <c r="J1804" s="8" t="s">
        <v>3</v>
      </c>
      <c r="K1804" s="8" t="s">
        <v>14</v>
      </c>
      <c r="L1804" s="8" t="s">
        <v>32</v>
      </c>
      <c r="M1804" s="3">
        <v>1</v>
      </c>
      <c r="N1804" s="10">
        <v>45.54</v>
      </c>
      <c r="O1804" s="11">
        <v>0.1</v>
      </c>
      <c r="P1804" s="10">
        <v>18.440000000000001</v>
      </c>
      <c r="Q1804" s="10">
        <f t="shared" si="112"/>
        <v>40.985999999999997</v>
      </c>
      <c r="R1804" s="10">
        <f t="shared" si="113"/>
        <v>18.440000000000001</v>
      </c>
      <c r="S1804" s="10">
        <f t="shared" si="114"/>
        <v>22.545999999999996</v>
      </c>
      <c r="T1804" s="2">
        <f t="shared" si="115"/>
        <v>0.5500902747279558</v>
      </c>
      <c r="U1804" s="3">
        <f>YEAR(SalesDataTable[[#This Row],[Order Date]])</f>
        <v>2026</v>
      </c>
      <c r="V1804" s="2" t="str">
        <f>"Q"&amp;ROUNDUP(MONTH(SalesDataTable[[#This Row],[Order Date]])/3,0)</f>
        <v>Q3</v>
      </c>
      <c r="W1804" s="3">
        <f>MONTH(SalesDataTable[[#This Row],[Order Date]])</f>
        <v>9</v>
      </c>
      <c r="X1804" s="2" t="str">
        <f>TEXT(SalesDataTable[[#This Row],[Order Date]],"mmm")</f>
        <v>Sep</v>
      </c>
    </row>
    <row r="1805" spans="1:24" ht="15.6">
      <c r="A1805" s="6">
        <v>2866</v>
      </c>
      <c r="B1805" s="7">
        <v>46266</v>
      </c>
      <c r="C1805" s="8">
        <f>YEAR(SalesDataTable[[#This Row],[Order Date]])</f>
        <v>2026</v>
      </c>
      <c r="D1805" s="9" t="str">
        <f>"Q" &amp;ROUNDUP(MONTH(SalesDataTable[[#This Row],[Order Date]]),0)</f>
        <v>Q9</v>
      </c>
      <c r="E1805" s="9">
        <f>MONTH(SalesDataTable[[#This Row],[Order Date]])</f>
        <v>9</v>
      </c>
      <c r="F1805" s="8" t="str">
        <f>TEXT(SalesDataTable[[#This Row],[Order Date]],"mmm")</f>
        <v>Sep</v>
      </c>
      <c r="G1805" s="8" t="s">
        <v>0</v>
      </c>
      <c r="H1805" s="8" t="s">
        <v>50</v>
      </c>
      <c r="I1805" s="8" t="s">
        <v>28</v>
      </c>
      <c r="J1805" s="8" t="s">
        <v>3</v>
      </c>
      <c r="K1805" s="8" t="s">
        <v>9</v>
      </c>
      <c r="L1805" s="8" t="s">
        <v>37</v>
      </c>
      <c r="M1805" s="3">
        <v>2</v>
      </c>
      <c r="N1805" s="10">
        <v>156.63999999999999</v>
      </c>
      <c r="O1805" s="11">
        <v>0.1</v>
      </c>
      <c r="P1805" s="10">
        <v>80.09</v>
      </c>
      <c r="Q1805" s="10">
        <f t="shared" si="112"/>
        <v>281.952</v>
      </c>
      <c r="R1805" s="10">
        <f t="shared" si="113"/>
        <v>160.18</v>
      </c>
      <c r="S1805" s="10">
        <f t="shared" si="114"/>
        <v>121.77199999999999</v>
      </c>
      <c r="T1805" s="2">
        <f t="shared" si="115"/>
        <v>0.43188911587787987</v>
      </c>
      <c r="U1805" s="3">
        <f>YEAR(SalesDataTable[[#This Row],[Order Date]])</f>
        <v>2026</v>
      </c>
      <c r="V1805" s="2" t="str">
        <f>"Q"&amp;ROUNDUP(MONTH(SalesDataTable[[#This Row],[Order Date]])/3,0)</f>
        <v>Q3</v>
      </c>
      <c r="W1805" s="3">
        <f>MONTH(SalesDataTable[[#This Row],[Order Date]])</f>
        <v>9</v>
      </c>
      <c r="X1805" s="2" t="str">
        <f>TEXT(SalesDataTable[[#This Row],[Order Date]],"mmm")</f>
        <v>Sep</v>
      </c>
    </row>
    <row r="1806" spans="1:24" ht="15.6">
      <c r="A1806" s="6">
        <v>3288</v>
      </c>
      <c r="B1806" s="7">
        <v>46266</v>
      </c>
      <c r="C1806" s="8">
        <f>YEAR(SalesDataTable[[#This Row],[Order Date]])</f>
        <v>2026</v>
      </c>
      <c r="D1806" s="9" t="str">
        <f>"Q" &amp;ROUNDUP(MONTH(SalesDataTable[[#This Row],[Order Date]]),0)</f>
        <v>Q9</v>
      </c>
      <c r="E1806" s="9">
        <f>MONTH(SalesDataTable[[#This Row],[Order Date]])</f>
        <v>9</v>
      </c>
      <c r="F1806" s="8" t="str">
        <f>TEXT(SalesDataTable[[#This Row],[Order Date]],"mmm")</f>
        <v>Sep</v>
      </c>
      <c r="G1806" s="8" t="s">
        <v>20</v>
      </c>
      <c r="H1806" s="8" t="s">
        <v>31</v>
      </c>
      <c r="I1806" s="8" t="s">
        <v>28</v>
      </c>
      <c r="J1806" s="8" t="s">
        <v>16</v>
      </c>
      <c r="K1806" s="8" t="s">
        <v>9</v>
      </c>
      <c r="L1806" s="8" t="s">
        <v>46</v>
      </c>
      <c r="M1806" s="3">
        <v>1</v>
      </c>
      <c r="N1806" s="10">
        <v>72.81</v>
      </c>
      <c r="O1806" s="11">
        <v>0</v>
      </c>
      <c r="P1806" s="10">
        <v>32.299999999999997</v>
      </c>
      <c r="Q1806" s="10">
        <f t="shared" si="112"/>
        <v>72.81</v>
      </c>
      <c r="R1806" s="10">
        <f t="shared" si="113"/>
        <v>32.299999999999997</v>
      </c>
      <c r="S1806" s="10">
        <f t="shared" si="114"/>
        <v>40.510000000000005</v>
      </c>
      <c r="T1806" s="2">
        <f t="shared" si="115"/>
        <v>0.55637961818431536</v>
      </c>
      <c r="U1806" s="3">
        <f>YEAR(SalesDataTable[[#This Row],[Order Date]])</f>
        <v>2026</v>
      </c>
      <c r="V1806" s="2" t="str">
        <f>"Q"&amp;ROUNDUP(MONTH(SalesDataTable[[#This Row],[Order Date]])/3,0)</f>
        <v>Q3</v>
      </c>
      <c r="W1806" s="3">
        <f>MONTH(SalesDataTable[[#This Row],[Order Date]])</f>
        <v>9</v>
      </c>
      <c r="X1806" s="2" t="str">
        <f>TEXT(SalesDataTable[[#This Row],[Order Date]],"mmm")</f>
        <v>Sep</v>
      </c>
    </row>
    <row r="1807" spans="1:24" ht="15.6">
      <c r="A1807" s="6">
        <v>3426</v>
      </c>
      <c r="B1807" s="7">
        <v>46266</v>
      </c>
      <c r="C1807" s="8">
        <f>YEAR(SalesDataTable[[#This Row],[Order Date]])</f>
        <v>2026</v>
      </c>
      <c r="D1807" s="9" t="str">
        <f>"Q" &amp;ROUNDUP(MONTH(SalesDataTable[[#This Row],[Order Date]]),0)</f>
        <v>Q9</v>
      </c>
      <c r="E1807" s="9">
        <f>MONTH(SalesDataTable[[#This Row],[Order Date]])</f>
        <v>9</v>
      </c>
      <c r="F1807" s="8" t="str">
        <f>TEXT(SalesDataTable[[#This Row],[Order Date]],"mmm")</f>
        <v>Sep</v>
      </c>
      <c r="G1807" s="8" t="s">
        <v>6</v>
      </c>
      <c r="H1807" s="8" t="s">
        <v>41</v>
      </c>
      <c r="I1807" s="8" t="s">
        <v>19</v>
      </c>
      <c r="J1807" s="8" t="s">
        <v>13</v>
      </c>
      <c r="K1807" s="8" t="s">
        <v>23</v>
      </c>
      <c r="L1807" s="8" t="s">
        <v>40</v>
      </c>
      <c r="M1807" s="3">
        <v>6</v>
      </c>
      <c r="N1807" s="10">
        <v>80.319999999999993</v>
      </c>
      <c r="O1807" s="11">
        <v>0</v>
      </c>
      <c r="P1807" s="10">
        <v>38.42</v>
      </c>
      <c r="Q1807" s="10">
        <f t="shared" si="112"/>
        <v>481.91999999999996</v>
      </c>
      <c r="R1807" s="10">
        <f t="shared" si="113"/>
        <v>230.52</v>
      </c>
      <c r="S1807" s="10">
        <f t="shared" si="114"/>
        <v>251.39999999999995</v>
      </c>
      <c r="T1807" s="2">
        <f t="shared" si="115"/>
        <v>0.52166334661354574</v>
      </c>
      <c r="U1807" s="3">
        <f>YEAR(SalesDataTable[[#This Row],[Order Date]])</f>
        <v>2026</v>
      </c>
      <c r="V1807" s="2" t="str">
        <f>"Q"&amp;ROUNDUP(MONTH(SalesDataTable[[#This Row],[Order Date]])/3,0)</f>
        <v>Q3</v>
      </c>
      <c r="W1807" s="3">
        <f>MONTH(SalesDataTable[[#This Row],[Order Date]])</f>
        <v>9</v>
      </c>
      <c r="X1807" s="2" t="str">
        <f>TEXT(SalesDataTable[[#This Row],[Order Date]],"mmm")</f>
        <v>Sep</v>
      </c>
    </row>
    <row r="1808" spans="1:24" ht="15.6">
      <c r="A1808" s="6">
        <v>4826</v>
      </c>
      <c r="B1808" s="7">
        <v>46266</v>
      </c>
      <c r="C1808" s="8">
        <f>YEAR(SalesDataTable[[#This Row],[Order Date]])</f>
        <v>2026</v>
      </c>
      <c r="D1808" s="9" t="str">
        <f>"Q" &amp;ROUNDUP(MONTH(SalesDataTable[[#This Row],[Order Date]]),0)</f>
        <v>Q9</v>
      </c>
      <c r="E1808" s="9">
        <f>MONTH(SalesDataTable[[#This Row],[Order Date]])</f>
        <v>9</v>
      </c>
      <c r="F1808" s="8" t="str">
        <f>TEXT(SalesDataTable[[#This Row],[Order Date]],"mmm")</f>
        <v>Sep</v>
      </c>
      <c r="G1808" s="8" t="s">
        <v>20</v>
      </c>
      <c r="H1808" s="8" t="s">
        <v>47</v>
      </c>
      <c r="I1808" s="8" t="s">
        <v>19</v>
      </c>
      <c r="J1808" s="8" t="s">
        <v>3</v>
      </c>
      <c r="K1808" s="8" t="s">
        <v>14</v>
      </c>
      <c r="L1808" s="8" t="s">
        <v>48</v>
      </c>
      <c r="M1808" s="3">
        <v>5</v>
      </c>
      <c r="N1808" s="10">
        <v>166.81</v>
      </c>
      <c r="O1808" s="11">
        <v>0.05</v>
      </c>
      <c r="P1808" s="10">
        <v>89.24</v>
      </c>
      <c r="Q1808" s="10">
        <f t="shared" si="112"/>
        <v>792.34749999999997</v>
      </c>
      <c r="R1808" s="10">
        <f t="shared" si="113"/>
        <v>446.2</v>
      </c>
      <c r="S1808" s="10">
        <f t="shared" si="114"/>
        <v>346.14749999999998</v>
      </c>
      <c r="T1808" s="2">
        <f t="shared" si="115"/>
        <v>0.43686324497774021</v>
      </c>
      <c r="U1808" s="3">
        <f>YEAR(SalesDataTable[[#This Row],[Order Date]])</f>
        <v>2026</v>
      </c>
      <c r="V1808" s="2" t="str">
        <f>"Q"&amp;ROUNDUP(MONTH(SalesDataTable[[#This Row],[Order Date]])/3,0)</f>
        <v>Q3</v>
      </c>
      <c r="W1808" s="3">
        <f>MONTH(SalesDataTable[[#This Row],[Order Date]])</f>
        <v>9</v>
      </c>
      <c r="X1808" s="2" t="str">
        <f>TEXT(SalesDataTable[[#This Row],[Order Date]],"mmm")</f>
        <v>Sep</v>
      </c>
    </row>
    <row r="1809" spans="1:24" ht="15.6">
      <c r="A1809" s="6">
        <v>662</v>
      </c>
      <c r="B1809" s="7">
        <v>46267</v>
      </c>
      <c r="C1809" s="8">
        <f>YEAR(SalesDataTable[[#This Row],[Order Date]])</f>
        <v>2026</v>
      </c>
      <c r="D1809" s="9" t="str">
        <f>"Q" &amp;ROUNDUP(MONTH(SalesDataTable[[#This Row],[Order Date]]),0)</f>
        <v>Q9</v>
      </c>
      <c r="E1809" s="9">
        <f>MONTH(SalesDataTable[[#This Row],[Order Date]])</f>
        <v>9</v>
      </c>
      <c r="F1809" s="8" t="str">
        <f>TEXT(SalesDataTable[[#This Row],[Order Date]],"mmm")</f>
        <v>Sep</v>
      </c>
      <c r="G1809" s="8" t="s">
        <v>20</v>
      </c>
      <c r="H1809" s="8" t="s">
        <v>47</v>
      </c>
      <c r="I1809" s="8" t="s">
        <v>2</v>
      </c>
      <c r="J1809" s="8" t="s">
        <v>13</v>
      </c>
      <c r="K1809" s="8" t="s">
        <v>34</v>
      </c>
      <c r="L1809" s="8" t="s">
        <v>35</v>
      </c>
      <c r="M1809" s="3">
        <v>1</v>
      </c>
      <c r="N1809" s="10">
        <v>40.56</v>
      </c>
      <c r="O1809" s="11">
        <v>0.15</v>
      </c>
      <c r="P1809" s="10">
        <v>14.28</v>
      </c>
      <c r="Q1809" s="10">
        <f t="shared" si="112"/>
        <v>34.475999999999999</v>
      </c>
      <c r="R1809" s="10">
        <f t="shared" si="113"/>
        <v>14.28</v>
      </c>
      <c r="S1809" s="10">
        <f t="shared" si="114"/>
        <v>20.195999999999998</v>
      </c>
      <c r="T1809" s="2">
        <f t="shared" si="115"/>
        <v>0.58579881656804733</v>
      </c>
      <c r="U1809" s="3">
        <f>YEAR(SalesDataTable[[#This Row],[Order Date]])</f>
        <v>2026</v>
      </c>
      <c r="V1809" s="2" t="str">
        <f>"Q"&amp;ROUNDUP(MONTH(SalesDataTable[[#This Row],[Order Date]])/3,0)</f>
        <v>Q3</v>
      </c>
      <c r="W1809" s="3">
        <f>MONTH(SalesDataTable[[#This Row],[Order Date]])</f>
        <v>9</v>
      </c>
      <c r="X1809" s="2" t="str">
        <f>TEXT(SalesDataTable[[#This Row],[Order Date]],"mmm")</f>
        <v>Sep</v>
      </c>
    </row>
    <row r="1810" spans="1:24" ht="15.6">
      <c r="A1810" s="6">
        <v>1393</v>
      </c>
      <c r="B1810" s="7">
        <v>46267</v>
      </c>
      <c r="C1810" s="8">
        <f>YEAR(SalesDataTable[[#This Row],[Order Date]])</f>
        <v>2026</v>
      </c>
      <c r="D1810" s="9" t="str">
        <f>"Q" &amp;ROUNDUP(MONTH(SalesDataTable[[#This Row],[Order Date]]),0)</f>
        <v>Q9</v>
      </c>
      <c r="E1810" s="9">
        <f>MONTH(SalesDataTable[[#This Row],[Order Date]])</f>
        <v>9</v>
      </c>
      <c r="F1810" s="8" t="str">
        <f>TEXT(SalesDataTable[[#This Row],[Order Date]],"mmm")</f>
        <v>Sep</v>
      </c>
      <c r="G1810" s="8" t="s">
        <v>11</v>
      </c>
      <c r="H1810" s="8" t="s">
        <v>52</v>
      </c>
      <c r="I1810" s="8" t="s">
        <v>2</v>
      </c>
      <c r="J1810" s="8" t="s">
        <v>3</v>
      </c>
      <c r="K1810" s="8" t="s">
        <v>14</v>
      </c>
      <c r="L1810" s="8" t="s">
        <v>48</v>
      </c>
      <c r="M1810" s="3">
        <v>2</v>
      </c>
      <c r="N1810" s="10">
        <v>162.4</v>
      </c>
      <c r="O1810" s="11">
        <v>0.1</v>
      </c>
      <c r="P1810" s="10">
        <v>88.04</v>
      </c>
      <c r="Q1810" s="10">
        <f t="shared" si="112"/>
        <v>292.32</v>
      </c>
      <c r="R1810" s="10">
        <f t="shared" si="113"/>
        <v>176.08</v>
      </c>
      <c r="S1810" s="10">
        <f t="shared" si="114"/>
        <v>116.23999999999998</v>
      </c>
      <c r="T1810" s="2">
        <f t="shared" si="115"/>
        <v>0.39764641488779412</v>
      </c>
      <c r="U1810" s="3">
        <f>YEAR(SalesDataTable[[#This Row],[Order Date]])</f>
        <v>2026</v>
      </c>
      <c r="V1810" s="2" t="str">
        <f>"Q"&amp;ROUNDUP(MONTH(SalesDataTable[[#This Row],[Order Date]])/3,0)</f>
        <v>Q3</v>
      </c>
      <c r="W1810" s="3">
        <f>MONTH(SalesDataTable[[#This Row],[Order Date]])</f>
        <v>9</v>
      </c>
      <c r="X1810" s="2" t="str">
        <f>TEXT(SalesDataTable[[#This Row],[Order Date]],"mmm")</f>
        <v>Sep</v>
      </c>
    </row>
    <row r="1811" spans="1:24" ht="15.6">
      <c r="A1811" s="6">
        <v>1568</v>
      </c>
      <c r="B1811" s="7">
        <v>46267</v>
      </c>
      <c r="C1811" s="8">
        <f>YEAR(SalesDataTable[[#This Row],[Order Date]])</f>
        <v>2026</v>
      </c>
      <c r="D1811" s="9" t="str">
        <f>"Q" &amp;ROUNDUP(MONTH(SalesDataTable[[#This Row],[Order Date]]),0)</f>
        <v>Q9</v>
      </c>
      <c r="E1811" s="9">
        <f>MONTH(SalesDataTable[[#This Row],[Order Date]])</f>
        <v>9</v>
      </c>
      <c r="F1811" s="8" t="str">
        <f>TEXT(SalesDataTable[[#This Row],[Order Date]],"mmm")</f>
        <v>Sep</v>
      </c>
      <c r="G1811" s="8" t="s">
        <v>0</v>
      </c>
      <c r="H1811" s="8" t="s">
        <v>50</v>
      </c>
      <c r="I1811" s="8" t="s">
        <v>19</v>
      </c>
      <c r="J1811" s="8" t="s">
        <v>3</v>
      </c>
      <c r="K1811" s="8" t="s">
        <v>34</v>
      </c>
      <c r="L1811" s="8" t="s">
        <v>38</v>
      </c>
      <c r="M1811" s="3">
        <v>5</v>
      </c>
      <c r="N1811" s="10">
        <v>123.09</v>
      </c>
      <c r="O1811" s="11">
        <v>0</v>
      </c>
      <c r="P1811" s="10">
        <v>70.3</v>
      </c>
      <c r="Q1811" s="10">
        <f t="shared" si="112"/>
        <v>615.45000000000005</v>
      </c>
      <c r="R1811" s="10">
        <f t="shared" si="113"/>
        <v>351.5</v>
      </c>
      <c r="S1811" s="10">
        <f t="shared" si="114"/>
        <v>263.95000000000005</v>
      </c>
      <c r="T1811" s="2">
        <f t="shared" si="115"/>
        <v>0.42887318222438869</v>
      </c>
      <c r="U1811" s="3">
        <f>YEAR(SalesDataTable[[#This Row],[Order Date]])</f>
        <v>2026</v>
      </c>
      <c r="V1811" s="2" t="str">
        <f>"Q"&amp;ROUNDUP(MONTH(SalesDataTable[[#This Row],[Order Date]])/3,0)</f>
        <v>Q3</v>
      </c>
      <c r="W1811" s="3">
        <f>MONTH(SalesDataTable[[#This Row],[Order Date]])</f>
        <v>9</v>
      </c>
      <c r="X1811" s="2" t="str">
        <f>TEXT(SalesDataTable[[#This Row],[Order Date]],"mmm")</f>
        <v>Sep</v>
      </c>
    </row>
    <row r="1812" spans="1:24" ht="15.6">
      <c r="A1812" s="6">
        <v>2428</v>
      </c>
      <c r="B1812" s="7">
        <v>46267</v>
      </c>
      <c r="C1812" s="8">
        <f>YEAR(SalesDataTable[[#This Row],[Order Date]])</f>
        <v>2026</v>
      </c>
      <c r="D1812" s="9" t="str">
        <f>"Q" &amp;ROUNDUP(MONTH(SalesDataTable[[#This Row],[Order Date]]),0)</f>
        <v>Q9</v>
      </c>
      <c r="E1812" s="9">
        <f>MONTH(SalesDataTable[[#This Row],[Order Date]])</f>
        <v>9</v>
      </c>
      <c r="F1812" s="8" t="str">
        <f>TEXT(SalesDataTable[[#This Row],[Order Date]],"mmm")</f>
        <v>Sep</v>
      </c>
      <c r="G1812" s="8" t="s">
        <v>6</v>
      </c>
      <c r="H1812" s="8" t="s">
        <v>27</v>
      </c>
      <c r="I1812" s="8" t="s">
        <v>28</v>
      </c>
      <c r="J1812" s="8" t="s">
        <v>13</v>
      </c>
      <c r="K1812" s="8" t="s">
        <v>14</v>
      </c>
      <c r="L1812" s="8" t="s">
        <v>15</v>
      </c>
      <c r="M1812" s="3">
        <v>1</v>
      </c>
      <c r="N1812" s="10">
        <v>36.69</v>
      </c>
      <c r="O1812" s="11">
        <v>0</v>
      </c>
      <c r="P1812" s="10">
        <v>13.92</v>
      </c>
      <c r="Q1812" s="10">
        <f t="shared" si="112"/>
        <v>36.69</v>
      </c>
      <c r="R1812" s="10">
        <f t="shared" si="113"/>
        <v>13.92</v>
      </c>
      <c r="S1812" s="10">
        <f t="shared" si="114"/>
        <v>22.769999999999996</v>
      </c>
      <c r="T1812" s="2">
        <f t="shared" si="115"/>
        <v>0.6206050695012264</v>
      </c>
      <c r="U1812" s="3">
        <f>YEAR(SalesDataTable[[#This Row],[Order Date]])</f>
        <v>2026</v>
      </c>
      <c r="V1812" s="2" t="str">
        <f>"Q"&amp;ROUNDUP(MONTH(SalesDataTable[[#This Row],[Order Date]])/3,0)</f>
        <v>Q3</v>
      </c>
      <c r="W1812" s="3">
        <f>MONTH(SalesDataTable[[#This Row],[Order Date]])</f>
        <v>9</v>
      </c>
      <c r="X1812" s="2" t="str">
        <f>TEXT(SalesDataTable[[#This Row],[Order Date]],"mmm")</f>
        <v>Sep</v>
      </c>
    </row>
    <row r="1813" spans="1:24" ht="15.6">
      <c r="A1813" s="6">
        <v>2890</v>
      </c>
      <c r="B1813" s="7">
        <v>46267</v>
      </c>
      <c r="C1813" s="8">
        <f>YEAR(SalesDataTable[[#This Row],[Order Date]])</f>
        <v>2026</v>
      </c>
      <c r="D1813" s="9" t="str">
        <f>"Q" &amp;ROUNDUP(MONTH(SalesDataTable[[#This Row],[Order Date]]),0)</f>
        <v>Q9</v>
      </c>
      <c r="E1813" s="9">
        <f>MONTH(SalesDataTable[[#This Row],[Order Date]])</f>
        <v>9</v>
      </c>
      <c r="F1813" s="8" t="str">
        <f>TEXT(SalesDataTable[[#This Row],[Order Date]],"mmm")</f>
        <v>Sep</v>
      </c>
      <c r="G1813" s="8" t="s">
        <v>11</v>
      </c>
      <c r="H1813" s="8" t="s">
        <v>18</v>
      </c>
      <c r="I1813" s="8" t="s">
        <v>2</v>
      </c>
      <c r="J1813" s="8" t="s">
        <v>16</v>
      </c>
      <c r="K1813" s="8" t="s">
        <v>14</v>
      </c>
      <c r="L1813" s="8" t="s">
        <v>44</v>
      </c>
      <c r="M1813" s="3">
        <v>4</v>
      </c>
      <c r="N1813" s="10">
        <v>130.43</v>
      </c>
      <c r="O1813" s="11">
        <v>0</v>
      </c>
      <c r="P1813" s="10">
        <v>66.849999999999994</v>
      </c>
      <c r="Q1813" s="10">
        <f t="shared" si="112"/>
        <v>521.72</v>
      </c>
      <c r="R1813" s="10">
        <f t="shared" si="113"/>
        <v>267.39999999999998</v>
      </c>
      <c r="S1813" s="10">
        <f t="shared" si="114"/>
        <v>254.32000000000005</v>
      </c>
      <c r="T1813" s="2">
        <f t="shared" si="115"/>
        <v>0.48746454036648018</v>
      </c>
      <c r="U1813" s="3">
        <f>YEAR(SalesDataTable[[#This Row],[Order Date]])</f>
        <v>2026</v>
      </c>
      <c r="V1813" s="2" t="str">
        <f>"Q"&amp;ROUNDUP(MONTH(SalesDataTable[[#This Row],[Order Date]])/3,0)</f>
        <v>Q3</v>
      </c>
      <c r="W1813" s="3">
        <f>MONTH(SalesDataTable[[#This Row],[Order Date]])</f>
        <v>9</v>
      </c>
      <c r="X1813" s="2" t="str">
        <f>TEXT(SalesDataTable[[#This Row],[Order Date]],"mmm")</f>
        <v>Sep</v>
      </c>
    </row>
    <row r="1814" spans="1:24" ht="15.6">
      <c r="A1814" s="6">
        <v>2108</v>
      </c>
      <c r="B1814" s="7">
        <v>46268</v>
      </c>
      <c r="C1814" s="8">
        <f>YEAR(SalesDataTable[[#This Row],[Order Date]])</f>
        <v>2026</v>
      </c>
      <c r="D1814" s="9" t="str">
        <f>"Q" &amp;ROUNDUP(MONTH(SalesDataTable[[#This Row],[Order Date]]),0)</f>
        <v>Q9</v>
      </c>
      <c r="E1814" s="9">
        <f>MONTH(SalesDataTable[[#This Row],[Order Date]])</f>
        <v>9</v>
      </c>
      <c r="F1814" s="8" t="str">
        <f>TEXT(SalesDataTable[[#This Row],[Order Date]],"mmm")</f>
        <v>Sep</v>
      </c>
      <c r="G1814" s="8" t="s">
        <v>6</v>
      </c>
      <c r="H1814" s="8" t="s">
        <v>41</v>
      </c>
      <c r="I1814" s="8" t="s">
        <v>2</v>
      </c>
      <c r="J1814" s="8" t="s">
        <v>3</v>
      </c>
      <c r="K1814" s="8" t="s">
        <v>9</v>
      </c>
      <c r="L1814" s="8" t="s">
        <v>17</v>
      </c>
      <c r="M1814" s="3">
        <v>1</v>
      </c>
      <c r="N1814" s="10">
        <v>146.13999999999999</v>
      </c>
      <c r="O1814" s="11">
        <v>0</v>
      </c>
      <c r="P1814" s="10">
        <v>81.040000000000006</v>
      </c>
      <c r="Q1814" s="10">
        <f t="shared" si="112"/>
        <v>146.13999999999999</v>
      </c>
      <c r="R1814" s="10">
        <f t="shared" si="113"/>
        <v>81.040000000000006</v>
      </c>
      <c r="S1814" s="10">
        <f t="shared" si="114"/>
        <v>65.09999999999998</v>
      </c>
      <c r="T1814" s="2">
        <f t="shared" si="115"/>
        <v>0.44546325441357593</v>
      </c>
      <c r="U1814" s="3">
        <f>YEAR(SalesDataTable[[#This Row],[Order Date]])</f>
        <v>2026</v>
      </c>
      <c r="V1814" s="2" t="str">
        <f>"Q"&amp;ROUNDUP(MONTH(SalesDataTable[[#This Row],[Order Date]])/3,0)</f>
        <v>Q3</v>
      </c>
      <c r="W1814" s="3">
        <f>MONTH(SalesDataTable[[#This Row],[Order Date]])</f>
        <v>9</v>
      </c>
      <c r="X1814" s="2" t="str">
        <f>TEXT(SalesDataTable[[#This Row],[Order Date]],"mmm")</f>
        <v>Sep</v>
      </c>
    </row>
    <row r="1815" spans="1:24" ht="15.6">
      <c r="A1815" s="6">
        <v>2340</v>
      </c>
      <c r="B1815" s="7">
        <v>46268</v>
      </c>
      <c r="C1815" s="8">
        <f>YEAR(SalesDataTable[[#This Row],[Order Date]])</f>
        <v>2026</v>
      </c>
      <c r="D1815" s="9" t="str">
        <f>"Q" &amp;ROUNDUP(MONTH(SalesDataTable[[#This Row],[Order Date]]),0)</f>
        <v>Q9</v>
      </c>
      <c r="E1815" s="9">
        <f>MONTH(SalesDataTable[[#This Row],[Order Date]])</f>
        <v>9</v>
      </c>
      <c r="F1815" s="8" t="str">
        <f>TEXT(SalesDataTable[[#This Row],[Order Date]],"mmm")</f>
        <v>Sep</v>
      </c>
      <c r="G1815" s="8" t="s">
        <v>6</v>
      </c>
      <c r="H1815" s="8" t="s">
        <v>49</v>
      </c>
      <c r="I1815" s="8" t="s">
        <v>19</v>
      </c>
      <c r="J1815" s="8" t="s">
        <v>13</v>
      </c>
      <c r="K1815" s="8" t="s">
        <v>23</v>
      </c>
      <c r="L1815" s="8" t="s">
        <v>24</v>
      </c>
      <c r="M1815" s="3">
        <v>4</v>
      </c>
      <c r="N1815" s="10">
        <v>332.93</v>
      </c>
      <c r="O1815" s="11">
        <v>0</v>
      </c>
      <c r="P1815" s="10">
        <v>193.56</v>
      </c>
      <c r="Q1815" s="10">
        <f t="shared" si="112"/>
        <v>1331.72</v>
      </c>
      <c r="R1815" s="10">
        <f t="shared" si="113"/>
        <v>774.24</v>
      </c>
      <c r="S1815" s="10">
        <f t="shared" si="114"/>
        <v>557.48</v>
      </c>
      <c r="T1815" s="2">
        <f t="shared" si="115"/>
        <v>0.41861652599645571</v>
      </c>
      <c r="U1815" s="3">
        <f>YEAR(SalesDataTable[[#This Row],[Order Date]])</f>
        <v>2026</v>
      </c>
      <c r="V1815" s="2" t="str">
        <f>"Q"&amp;ROUNDUP(MONTH(SalesDataTable[[#This Row],[Order Date]])/3,0)</f>
        <v>Q3</v>
      </c>
      <c r="W1815" s="3">
        <f>MONTH(SalesDataTable[[#This Row],[Order Date]])</f>
        <v>9</v>
      </c>
      <c r="X1815" s="2" t="str">
        <f>TEXT(SalesDataTable[[#This Row],[Order Date]],"mmm")</f>
        <v>Sep</v>
      </c>
    </row>
    <row r="1816" spans="1:24" ht="15.6">
      <c r="A1816" s="6">
        <v>3078</v>
      </c>
      <c r="B1816" s="7">
        <v>46268</v>
      </c>
      <c r="C1816" s="8">
        <f>YEAR(SalesDataTable[[#This Row],[Order Date]])</f>
        <v>2026</v>
      </c>
      <c r="D1816" s="9" t="str">
        <f>"Q" &amp;ROUNDUP(MONTH(SalesDataTable[[#This Row],[Order Date]]),0)</f>
        <v>Q9</v>
      </c>
      <c r="E1816" s="9">
        <f>MONTH(SalesDataTable[[#This Row],[Order Date]])</f>
        <v>9</v>
      </c>
      <c r="F1816" s="8" t="str">
        <f>TEXT(SalesDataTable[[#This Row],[Order Date]],"mmm")</f>
        <v>Sep</v>
      </c>
      <c r="G1816" s="8" t="s">
        <v>6</v>
      </c>
      <c r="H1816" s="8" t="s">
        <v>49</v>
      </c>
      <c r="I1816" s="8" t="s">
        <v>19</v>
      </c>
      <c r="J1816" s="8" t="s">
        <v>16</v>
      </c>
      <c r="K1816" s="8" t="s">
        <v>23</v>
      </c>
      <c r="L1816" s="8" t="s">
        <v>51</v>
      </c>
      <c r="M1816" s="3">
        <v>4</v>
      </c>
      <c r="N1816" s="10">
        <v>122.43</v>
      </c>
      <c r="O1816" s="11">
        <v>0</v>
      </c>
      <c r="P1816" s="10">
        <v>61.5</v>
      </c>
      <c r="Q1816" s="10">
        <f t="shared" si="112"/>
        <v>489.72</v>
      </c>
      <c r="R1816" s="10">
        <f t="shared" si="113"/>
        <v>246</v>
      </c>
      <c r="S1816" s="10">
        <f t="shared" si="114"/>
        <v>243.72000000000003</v>
      </c>
      <c r="T1816" s="2">
        <f t="shared" si="115"/>
        <v>0.49767213918157316</v>
      </c>
      <c r="U1816" s="3">
        <f>YEAR(SalesDataTable[[#This Row],[Order Date]])</f>
        <v>2026</v>
      </c>
      <c r="V1816" s="2" t="str">
        <f>"Q"&amp;ROUNDUP(MONTH(SalesDataTable[[#This Row],[Order Date]])/3,0)</f>
        <v>Q3</v>
      </c>
      <c r="W1816" s="3">
        <f>MONTH(SalesDataTable[[#This Row],[Order Date]])</f>
        <v>9</v>
      </c>
      <c r="X1816" s="2" t="str">
        <f>TEXT(SalesDataTable[[#This Row],[Order Date]],"mmm")</f>
        <v>Sep</v>
      </c>
    </row>
    <row r="1817" spans="1:24" ht="15.6">
      <c r="A1817" s="6">
        <v>3575</v>
      </c>
      <c r="B1817" s="7">
        <v>46268</v>
      </c>
      <c r="C1817" s="8">
        <f>YEAR(SalesDataTable[[#This Row],[Order Date]])</f>
        <v>2026</v>
      </c>
      <c r="D1817" s="9" t="str">
        <f>"Q" &amp;ROUNDUP(MONTH(SalesDataTable[[#This Row],[Order Date]]),0)</f>
        <v>Q9</v>
      </c>
      <c r="E1817" s="9">
        <f>MONTH(SalesDataTable[[#This Row],[Order Date]])</f>
        <v>9</v>
      </c>
      <c r="F1817" s="8" t="str">
        <f>TEXT(SalesDataTable[[#This Row],[Order Date]],"mmm")</f>
        <v>Sep</v>
      </c>
      <c r="G1817" s="8" t="s">
        <v>11</v>
      </c>
      <c r="H1817" s="8" t="s">
        <v>12</v>
      </c>
      <c r="I1817" s="8" t="s">
        <v>28</v>
      </c>
      <c r="J1817" s="8" t="s">
        <v>3</v>
      </c>
      <c r="K1817" s="8" t="s">
        <v>4</v>
      </c>
      <c r="L1817" s="8" t="s">
        <v>5</v>
      </c>
      <c r="M1817" s="3">
        <v>3</v>
      </c>
      <c r="N1817" s="10">
        <v>81.12</v>
      </c>
      <c r="O1817" s="11">
        <v>0.1</v>
      </c>
      <c r="P1817" s="10">
        <v>41.78</v>
      </c>
      <c r="Q1817" s="10">
        <f t="shared" si="112"/>
        <v>219.02400000000003</v>
      </c>
      <c r="R1817" s="10">
        <f t="shared" si="113"/>
        <v>125.34</v>
      </c>
      <c r="S1817" s="10">
        <f t="shared" si="114"/>
        <v>93.684000000000026</v>
      </c>
      <c r="T1817" s="2">
        <f t="shared" si="115"/>
        <v>0.42773394696471628</v>
      </c>
      <c r="U1817" s="3">
        <f>YEAR(SalesDataTable[[#This Row],[Order Date]])</f>
        <v>2026</v>
      </c>
      <c r="V1817" s="2" t="str">
        <f>"Q"&amp;ROUNDUP(MONTH(SalesDataTable[[#This Row],[Order Date]])/3,0)</f>
        <v>Q3</v>
      </c>
      <c r="W1817" s="3">
        <f>MONTH(SalesDataTable[[#This Row],[Order Date]])</f>
        <v>9</v>
      </c>
      <c r="X1817" s="2" t="str">
        <f>TEXT(SalesDataTable[[#This Row],[Order Date]],"mmm")</f>
        <v>Sep</v>
      </c>
    </row>
    <row r="1818" spans="1:24" ht="15.6">
      <c r="A1818" s="6">
        <v>3700</v>
      </c>
      <c r="B1818" s="7">
        <v>46268</v>
      </c>
      <c r="C1818" s="8">
        <f>YEAR(SalesDataTable[[#This Row],[Order Date]])</f>
        <v>2026</v>
      </c>
      <c r="D1818" s="9" t="str">
        <f>"Q" &amp;ROUNDUP(MONTH(SalesDataTable[[#This Row],[Order Date]]),0)</f>
        <v>Q9</v>
      </c>
      <c r="E1818" s="9">
        <f>MONTH(SalesDataTable[[#This Row],[Order Date]])</f>
        <v>9</v>
      </c>
      <c r="F1818" s="8" t="str">
        <f>TEXT(SalesDataTable[[#This Row],[Order Date]],"mmm")</f>
        <v>Sep</v>
      </c>
      <c r="G1818" s="8" t="s">
        <v>6</v>
      </c>
      <c r="H1818" s="8" t="s">
        <v>49</v>
      </c>
      <c r="I1818" s="8" t="s">
        <v>2</v>
      </c>
      <c r="J1818" s="8" t="s">
        <v>3</v>
      </c>
      <c r="K1818" s="8" t="s">
        <v>14</v>
      </c>
      <c r="L1818" s="8" t="s">
        <v>48</v>
      </c>
      <c r="M1818" s="3">
        <v>1</v>
      </c>
      <c r="N1818" s="10">
        <v>168.54</v>
      </c>
      <c r="O1818" s="11">
        <v>0.05</v>
      </c>
      <c r="P1818" s="10">
        <v>87.82</v>
      </c>
      <c r="Q1818" s="10">
        <f t="shared" si="112"/>
        <v>160.11299999999997</v>
      </c>
      <c r="R1818" s="10">
        <f t="shared" si="113"/>
        <v>87.82</v>
      </c>
      <c r="S1818" s="10">
        <f t="shared" si="114"/>
        <v>72.292999999999978</v>
      </c>
      <c r="T1818" s="2">
        <f t="shared" si="115"/>
        <v>0.45151236938911887</v>
      </c>
      <c r="U1818" s="3">
        <f>YEAR(SalesDataTable[[#This Row],[Order Date]])</f>
        <v>2026</v>
      </c>
      <c r="V1818" s="2" t="str">
        <f>"Q"&amp;ROUNDUP(MONTH(SalesDataTable[[#This Row],[Order Date]])/3,0)</f>
        <v>Q3</v>
      </c>
      <c r="W1818" s="3">
        <f>MONTH(SalesDataTable[[#This Row],[Order Date]])</f>
        <v>9</v>
      </c>
      <c r="X1818" s="2" t="str">
        <f>TEXT(SalesDataTable[[#This Row],[Order Date]],"mmm")</f>
        <v>Sep</v>
      </c>
    </row>
    <row r="1819" spans="1:24" ht="15.6">
      <c r="A1819" s="6">
        <v>3762</v>
      </c>
      <c r="B1819" s="7">
        <v>46268</v>
      </c>
      <c r="C1819" s="8">
        <f>YEAR(SalesDataTable[[#This Row],[Order Date]])</f>
        <v>2026</v>
      </c>
      <c r="D1819" s="9" t="str">
        <f>"Q" &amp;ROUNDUP(MONTH(SalesDataTable[[#This Row],[Order Date]]),0)</f>
        <v>Q9</v>
      </c>
      <c r="E1819" s="9">
        <f>MONTH(SalesDataTable[[#This Row],[Order Date]])</f>
        <v>9</v>
      </c>
      <c r="F1819" s="8" t="str">
        <f>TEXT(SalesDataTable[[#This Row],[Order Date]],"mmm")</f>
        <v>Sep</v>
      </c>
      <c r="G1819" s="8" t="s">
        <v>0</v>
      </c>
      <c r="H1819" s="8" t="s">
        <v>1</v>
      </c>
      <c r="I1819" s="8" t="s">
        <v>19</v>
      </c>
      <c r="J1819" s="8" t="s">
        <v>13</v>
      </c>
      <c r="K1819" s="8" t="s">
        <v>4</v>
      </c>
      <c r="L1819" s="8" t="s">
        <v>26</v>
      </c>
      <c r="M1819" s="3">
        <v>4</v>
      </c>
      <c r="N1819" s="10">
        <v>39.61</v>
      </c>
      <c r="O1819" s="11">
        <v>0.1</v>
      </c>
      <c r="P1819" s="10">
        <v>16.829999999999998</v>
      </c>
      <c r="Q1819" s="10">
        <f t="shared" si="112"/>
        <v>142.596</v>
      </c>
      <c r="R1819" s="10">
        <f t="shared" si="113"/>
        <v>67.319999999999993</v>
      </c>
      <c r="S1819" s="10">
        <f t="shared" si="114"/>
        <v>75.27600000000001</v>
      </c>
      <c r="T1819" s="2">
        <f t="shared" si="115"/>
        <v>0.52789699570815452</v>
      </c>
      <c r="U1819" s="3">
        <f>YEAR(SalesDataTable[[#This Row],[Order Date]])</f>
        <v>2026</v>
      </c>
      <c r="V1819" s="2" t="str">
        <f>"Q"&amp;ROUNDUP(MONTH(SalesDataTable[[#This Row],[Order Date]])/3,0)</f>
        <v>Q3</v>
      </c>
      <c r="W1819" s="3">
        <f>MONTH(SalesDataTable[[#This Row],[Order Date]])</f>
        <v>9</v>
      </c>
      <c r="X1819" s="2" t="str">
        <f>TEXT(SalesDataTable[[#This Row],[Order Date]],"mmm")</f>
        <v>Sep</v>
      </c>
    </row>
    <row r="1820" spans="1:24" ht="15.6">
      <c r="A1820" s="6">
        <v>2790</v>
      </c>
      <c r="B1820" s="7">
        <v>46269</v>
      </c>
      <c r="C1820" s="8">
        <f>YEAR(SalesDataTable[[#This Row],[Order Date]])</f>
        <v>2026</v>
      </c>
      <c r="D1820" s="9" t="str">
        <f>"Q" &amp;ROUNDUP(MONTH(SalesDataTable[[#This Row],[Order Date]]),0)</f>
        <v>Q9</v>
      </c>
      <c r="E1820" s="9">
        <f>MONTH(SalesDataTable[[#This Row],[Order Date]])</f>
        <v>9</v>
      </c>
      <c r="F1820" s="8" t="str">
        <f>TEXT(SalesDataTable[[#This Row],[Order Date]],"mmm")</f>
        <v>Sep</v>
      </c>
      <c r="G1820" s="8" t="s">
        <v>20</v>
      </c>
      <c r="H1820" s="8" t="s">
        <v>33</v>
      </c>
      <c r="I1820" s="8" t="s">
        <v>2</v>
      </c>
      <c r="J1820" s="8" t="s">
        <v>3</v>
      </c>
      <c r="K1820" s="8" t="s">
        <v>34</v>
      </c>
      <c r="L1820" s="8" t="s">
        <v>35</v>
      </c>
      <c r="M1820" s="3">
        <v>1</v>
      </c>
      <c r="N1820" s="10">
        <v>39.85</v>
      </c>
      <c r="O1820" s="11">
        <v>0.1</v>
      </c>
      <c r="P1820" s="10">
        <v>14.96</v>
      </c>
      <c r="Q1820" s="10">
        <f t="shared" si="112"/>
        <v>35.865000000000002</v>
      </c>
      <c r="R1820" s="10">
        <f t="shared" si="113"/>
        <v>14.96</v>
      </c>
      <c r="S1820" s="10">
        <f t="shared" si="114"/>
        <v>20.905000000000001</v>
      </c>
      <c r="T1820" s="2">
        <f t="shared" si="115"/>
        <v>0.58288024536456151</v>
      </c>
      <c r="U1820" s="3">
        <f>YEAR(SalesDataTable[[#This Row],[Order Date]])</f>
        <v>2026</v>
      </c>
      <c r="V1820" s="2" t="str">
        <f>"Q"&amp;ROUNDUP(MONTH(SalesDataTable[[#This Row],[Order Date]])/3,0)</f>
        <v>Q3</v>
      </c>
      <c r="W1820" s="3">
        <f>MONTH(SalesDataTable[[#This Row],[Order Date]])</f>
        <v>9</v>
      </c>
      <c r="X1820" s="2" t="str">
        <f>TEXT(SalesDataTable[[#This Row],[Order Date]],"mmm")</f>
        <v>Sep</v>
      </c>
    </row>
    <row r="1821" spans="1:24" ht="15.6">
      <c r="A1821" s="6">
        <v>4149</v>
      </c>
      <c r="B1821" s="7">
        <v>46269</v>
      </c>
      <c r="C1821" s="8">
        <f>YEAR(SalesDataTable[[#This Row],[Order Date]])</f>
        <v>2026</v>
      </c>
      <c r="D1821" s="9" t="str">
        <f>"Q" &amp;ROUNDUP(MONTH(SalesDataTable[[#This Row],[Order Date]]),0)</f>
        <v>Q9</v>
      </c>
      <c r="E1821" s="9">
        <f>MONTH(SalesDataTable[[#This Row],[Order Date]])</f>
        <v>9</v>
      </c>
      <c r="F1821" s="8" t="str">
        <f>TEXT(SalesDataTable[[#This Row],[Order Date]],"mmm")</f>
        <v>Sep</v>
      </c>
      <c r="G1821" s="8" t="s">
        <v>20</v>
      </c>
      <c r="H1821" s="8" t="s">
        <v>33</v>
      </c>
      <c r="I1821" s="8" t="s">
        <v>2</v>
      </c>
      <c r="J1821" s="8" t="s">
        <v>13</v>
      </c>
      <c r="K1821" s="8" t="s">
        <v>34</v>
      </c>
      <c r="L1821" s="8" t="s">
        <v>35</v>
      </c>
      <c r="M1821" s="3">
        <v>1</v>
      </c>
      <c r="N1821" s="10">
        <v>40.51</v>
      </c>
      <c r="O1821" s="11">
        <v>0.05</v>
      </c>
      <c r="P1821" s="10">
        <v>14.7</v>
      </c>
      <c r="Q1821" s="10">
        <f t="shared" si="112"/>
        <v>38.484499999999997</v>
      </c>
      <c r="R1821" s="10">
        <f t="shared" si="113"/>
        <v>14.7</v>
      </c>
      <c r="S1821" s="10">
        <f t="shared" si="114"/>
        <v>23.784499999999998</v>
      </c>
      <c r="T1821" s="2">
        <f t="shared" si="115"/>
        <v>0.6180280372617547</v>
      </c>
      <c r="U1821" s="3">
        <f>YEAR(SalesDataTable[[#This Row],[Order Date]])</f>
        <v>2026</v>
      </c>
      <c r="V1821" s="2" t="str">
        <f>"Q"&amp;ROUNDUP(MONTH(SalesDataTable[[#This Row],[Order Date]])/3,0)</f>
        <v>Q3</v>
      </c>
      <c r="W1821" s="3">
        <f>MONTH(SalesDataTable[[#This Row],[Order Date]])</f>
        <v>9</v>
      </c>
      <c r="X1821" s="2" t="str">
        <f>TEXT(SalesDataTable[[#This Row],[Order Date]],"mmm")</f>
        <v>Sep</v>
      </c>
    </row>
    <row r="1822" spans="1:24" ht="15.6">
      <c r="A1822" s="6">
        <v>1955</v>
      </c>
      <c r="B1822" s="7">
        <v>46270</v>
      </c>
      <c r="C1822" s="8">
        <f>YEAR(SalesDataTable[[#This Row],[Order Date]])</f>
        <v>2026</v>
      </c>
      <c r="D1822" s="9" t="str">
        <f>"Q" &amp;ROUNDUP(MONTH(SalesDataTable[[#This Row],[Order Date]]),0)</f>
        <v>Q9</v>
      </c>
      <c r="E1822" s="9">
        <f>MONTH(SalesDataTable[[#This Row],[Order Date]])</f>
        <v>9</v>
      </c>
      <c r="F1822" s="8" t="str">
        <f>TEXT(SalesDataTable[[#This Row],[Order Date]],"mmm")</f>
        <v>Sep</v>
      </c>
      <c r="G1822" s="8" t="s">
        <v>6</v>
      </c>
      <c r="H1822" s="8" t="s">
        <v>43</v>
      </c>
      <c r="I1822" s="8" t="s">
        <v>2</v>
      </c>
      <c r="J1822" s="8" t="s">
        <v>3</v>
      </c>
      <c r="K1822" s="8" t="s">
        <v>23</v>
      </c>
      <c r="L1822" s="8" t="s">
        <v>51</v>
      </c>
      <c r="M1822" s="3">
        <v>1</v>
      </c>
      <c r="N1822" s="10">
        <v>121.59</v>
      </c>
      <c r="O1822" s="11">
        <v>0</v>
      </c>
      <c r="P1822" s="10">
        <v>62.44</v>
      </c>
      <c r="Q1822" s="10">
        <f t="shared" si="112"/>
        <v>121.59</v>
      </c>
      <c r="R1822" s="10">
        <f t="shared" si="113"/>
        <v>62.44</v>
      </c>
      <c r="S1822" s="10">
        <f t="shared" si="114"/>
        <v>59.150000000000006</v>
      </c>
      <c r="T1822" s="2">
        <f t="shared" si="115"/>
        <v>0.4864709268854347</v>
      </c>
      <c r="U1822" s="3">
        <f>YEAR(SalesDataTable[[#This Row],[Order Date]])</f>
        <v>2026</v>
      </c>
      <c r="V1822" s="2" t="str">
        <f>"Q"&amp;ROUNDUP(MONTH(SalesDataTable[[#This Row],[Order Date]])/3,0)</f>
        <v>Q3</v>
      </c>
      <c r="W1822" s="3">
        <f>MONTH(SalesDataTable[[#This Row],[Order Date]])</f>
        <v>9</v>
      </c>
      <c r="X1822" s="2" t="str">
        <f>TEXT(SalesDataTable[[#This Row],[Order Date]],"mmm")</f>
        <v>Sep</v>
      </c>
    </row>
    <row r="1823" spans="1:24" ht="15.6">
      <c r="A1823" s="6">
        <v>2077</v>
      </c>
      <c r="B1823" s="7">
        <v>46270</v>
      </c>
      <c r="C1823" s="8">
        <f>YEAR(SalesDataTable[[#This Row],[Order Date]])</f>
        <v>2026</v>
      </c>
      <c r="D1823" s="9" t="str">
        <f>"Q" &amp;ROUNDUP(MONTH(SalesDataTable[[#This Row],[Order Date]]),0)</f>
        <v>Q9</v>
      </c>
      <c r="E1823" s="9">
        <f>MONTH(SalesDataTable[[#This Row],[Order Date]])</f>
        <v>9</v>
      </c>
      <c r="F1823" s="8" t="str">
        <f>TEXT(SalesDataTable[[#This Row],[Order Date]],"mmm")</f>
        <v>Sep</v>
      </c>
      <c r="G1823" s="8" t="s">
        <v>20</v>
      </c>
      <c r="H1823" s="8" t="s">
        <v>33</v>
      </c>
      <c r="I1823" s="8" t="s">
        <v>8</v>
      </c>
      <c r="J1823" s="8" t="s">
        <v>16</v>
      </c>
      <c r="K1823" s="8" t="s">
        <v>9</v>
      </c>
      <c r="L1823" s="8" t="s">
        <v>37</v>
      </c>
      <c r="M1823" s="3">
        <v>4</v>
      </c>
      <c r="N1823" s="10">
        <v>152.99</v>
      </c>
      <c r="O1823" s="11">
        <v>0.15</v>
      </c>
      <c r="P1823" s="10">
        <v>77.12</v>
      </c>
      <c r="Q1823" s="10">
        <f t="shared" si="112"/>
        <v>520.16600000000005</v>
      </c>
      <c r="R1823" s="10">
        <f t="shared" si="113"/>
        <v>308.48</v>
      </c>
      <c r="S1823" s="10">
        <f t="shared" si="114"/>
        <v>211.68600000000004</v>
      </c>
      <c r="T1823" s="2">
        <f t="shared" si="115"/>
        <v>0.40695854784818697</v>
      </c>
      <c r="U1823" s="3">
        <f>YEAR(SalesDataTable[[#This Row],[Order Date]])</f>
        <v>2026</v>
      </c>
      <c r="V1823" s="2" t="str">
        <f>"Q"&amp;ROUNDUP(MONTH(SalesDataTable[[#This Row],[Order Date]])/3,0)</f>
        <v>Q3</v>
      </c>
      <c r="W1823" s="3">
        <f>MONTH(SalesDataTable[[#This Row],[Order Date]])</f>
        <v>9</v>
      </c>
      <c r="X1823" s="2" t="str">
        <f>TEXT(SalesDataTable[[#This Row],[Order Date]],"mmm")</f>
        <v>Sep</v>
      </c>
    </row>
    <row r="1824" spans="1:24" ht="15.6">
      <c r="A1824" s="6">
        <v>2879</v>
      </c>
      <c r="B1824" s="7">
        <v>46270</v>
      </c>
      <c r="C1824" s="8">
        <f>YEAR(SalesDataTable[[#This Row],[Order Date]])</f>
        <v>2026</v>
      </c>
      <c r="D1824" s="9" t="str">
        <f>"Q" &amp;ROUNDUP(MONTH(SalesDataTable[[#This Row],[Order Date]]),0)</f>
        <v>Q9</v>
      </c>
      <c r="E1824" s="9">
        <f>MONTH(SalesDataTable[[#This Row],[Order Date]])</f>
        <v>9</v>
      </c>
      <c r="F1824" s="8" t="str">
        <f>TEXT(SalesDataTable[[#This Row],[Order Date]],"mmm")</f>
        <v>Sep</v>
      </c>
      <c r="G1824" s="8" t="s">
        <v>11</v>
      </c>
      <c r="H1824" s="8" t="s">
        <v>39</v>
      </c>
      <c r="I1824" s="8" t="s">
        <v>2</v>
      </c>
      <c r="J1824" s="8" t="s">
        <v>16</v>
      </c>
      <c r="K1824" s="8" t="s">
        <v>14</v>
      </c>
      <c r="L1824" s="8" t="s">
        <v>15</v>
      </c>
      <c r="M1824" s="3">
        <v>3</v>
      </c>
      <c r="N1824" s="10">
        <v>36.19</v>
      </c>
      <c r="O1824" s="11">
        <v>0.1</v>
      </c>
      <c r="P1824" s="10">
        <v>13.97</v>
      </c>
      <c r="Q1824" s="10">
        <f t="shared" si="112"/>
        <v>97.712999999999994</v>
      </c>
      <c r="R1824" s="10">
        <f t="shared" si="113"/>
        <v>41.910000000000004</v>
      </c>
      <c r="S1824" s="10">
        <f t="shared" si="114"/>
        <v>55.80299999999999</v>
      </c>
      <c r="T1824" s="2">
        <f t="shared" si="115"/>
        <v>0.57109084768659235</v>
      </c>
      <c r="U1824" s="3">
        <f>YEAR(SalesDataTable[[#This Row],[Order Date]])</f>
        <v>2026</v>
      </c>
      <c r="V1824" s="2" t="str">
        <f>"Q"&amp;ROUNDUP(MONTH(SalesDataTable[[#This Row],[Order Date]])/3,0)</f>
        <v>Q3</v>
      </c>
      <c r="W1824" s="3">
        <f>MONTH(SalesDataTable[[#This Row],[Order Date]])</f>
        <v>9</v>
      </c>
      <c r="X1824" s="2" t="str">
        <f>TEXT(SalesDataTable[[#This Row],[Order Date]],"mmm")</f>
        <v>Sep</v>
      </c>
    </row>
    <row r="1825" spans="1:24" ht="15.6">
      <c r="A1825" s="6">
        <v>3353</v>
      </c>
      <c r="B1825" s="7">
        <v>46270</v>
      </c>
      <c r="C1825" s="8">
        <f>YEAR(SalesDataTable[[#This Row],[Order Date]])</f>
        <v>2026</v>
      </c>
      <c r="D1825" s="9" t="str">
        <f>"Q" &amp;ROUNDUP(MONTH(SalesDataTable[[#This Row],[Order Date]]),0)</f>
        <v>Q9</v>
      </c>
      <c r="E1825" s="9">
        <f>MONTH(SalesDataTable[[#This Row],[Order Date]])</f>
        <v>9</v>
      </c>
      <c r="F1825" s="8" t="str">
        <f>TEXT(SalesDataTable[[#This Row],[Order Date]],"mmm")</f>
        <v>Sep</v>
      </c>
      <c r="G1825" s="8" t="s">
        <v>11</v>
      </c>
      <c r="H1825" s="8" t="s">
        <v>52</v>
      </c>
      <c r="I1825" s="8" t="s">
        <v>19</v>
      </c>
      <c r="J1825" s="8" t="s">
        <v>13</v>
      </c>
      <c r="K1825" s="8" t="s">
        <v>9</v>
      </c>
      <c r="L1825" s="8" t="s">
        <v>17</v>
      </c>
      <c r="M1825" s="3">
        <v>2</v>
      </c>
      <c r="N1825" s="10">
        <v>142.44</v>
      </c>
      <c r="O1825" s="11">
        <v>0</v>
      </c>
      <c r="P1825" s="10">
        <v>77.33</v>
      </c>
      <c r="Q1825" s="10">
        <f t="shared" si="112"/>
        <v>284.88</v>
      </c>
      <c r="R1825" s="10">
        <f t="shared" si="113"/>
        <v>154.66</v>
      </c>
      <c r="S1825" s="10">
        <f t="shared" si="114"/>
        <v>130.22</v>
      </c>
      <c r="T1825" s="2">
        <f t="shared" si="115"/>
        <v>0.45710474585790506</v>
      </c>
      <c r="U1825" s="3">
        <f>YEAR(SalesDataTable[[#This Row],[Order Date]])</f>
        <v>2026</v>
      </c>
      <c r="V1825" s="2" t="str">
        <f>"Q"&amp;ROUNDUP(MONTH(SalesDataTable[[#This Row],[Order Date]])/3,0)</f>
        <v>Q3</v>
      </c>
      <c r="W1825" s="3">
        <f>MONTH(SalesDataTable[[#This Row],[Order Date]])</f>
        <v>9</v>
      </c>
      <c r="X1825" s="2" t="str">
        <f>TEXT(SalesDataTable[[#This Row],[Order Date]],"mmm")</f>
        <v>Sep</v>
      </c>
    </row>
    <row r="1826" spans="1:24" ht="15.6">
      <c r="A1826" s="6">
        <v>3514</v>
      </c>
      <c r="B1826" s="7">
        <v>46270</v>
      </c>
      <c r="C1826" s="8">
        <f>YEAR(SalesDataTable[[#This Row],[Order Date]])</f>
        <v>2026</v>
      </c>
      <c r="D1826" s="9" t="str">
        <f>"Q" &amp;ROUNDUP(MONTH(SalesDataTable[[#This Row],[Order Date]]),0)</f>
        <v>Q9</v>
      </c>
      <c r="E1826" s="9">
        <f>MONTH(SalesDataTable[[#This Row],[Order Date]])</f>
        <v>9</v>
      </c>
      <c r="F1826" s="8" t="str">
        <f>TEXT(SalesDataTable[[#This Row],[Order Date]],"mmm")</f>
        <v>Sep</v>
      </c>
      <c r="G1826" s="8" t="s">
        <v>6</v>
      </c>
      <c r="H1826" s="8" t="s">
        <v>27</v>
      </c>
      <c r="I1826" s="8" t="s">
        <v>2</v>
      </c>
      <c r="J1826" s="8" t="s">
        <v>13</v>
      </c>
      <c r="K1826" s="8" t="s">
        <v>14</v>
      </c>
      <c r="L1826" s="8" t="s">
        <v>44</v>
      </c>
      <c r="M1826" s="3">
        <v>2</v>
      </c>
      <c r="N1826" s="10">
        <v>133.81</v>
      </c>
      <c r="O1826" s="11">
        <v>0</v>
      </c>
      <c r="P1826" s="10">
        <v>66.78</v>
      </c>
      <c r="Q1826" s="10">
        <f t="shared" si="112"/>
        <v>267.62</v>
      </c>
      <c r="R1826" s="10">
        <f t="shared" si="113"/>
        <v>133.56</v>
      </c>
      <c r="S1826" s="10">
        <f t="shared" si="114"/>
        <v>134.06</v>
      </c>
      <c r="T1826" s="2">
        <f t="shared" si="115"/>
        <v>0.5009341603766535</v>
      </c>
      <c r="U1826" s="3">
        <f>YEAR(SalesDataTable[[#This Row],[Order Date]])</f>
        <v>2026</v>
      </c>
      <c r="V1826" s="2" t="str">
        <f>"Q"&amp;ROUNDUP(MONTH(SalesDataTable[[#This Row],[Order Date]])/3,0)</f>
        <v>Q3</v>
      </c>
      <c r="W1826" s="3">
        <f>MONTH(SalesDataTable[[#This Row],[Order Date]])</f>
        <v>9</v>
      </c>
      <c r="X1826" s="2" t="str">
        <f>TEXT(SalesDataTable[[#This Row],[Order Date]],"mmm")</f>
        <v>Sep</v>
      </c>
    </row>
    <row r="1827" spans="1:24" ht="15.6">
      <c r="A1827" s="6">
        <v>3964</v>
      </c>
      <c r="B1827" s="7">
        <v>46270</v>
      </c>
      <c r="C1827" s="8">
        <f>YEAR(SalesDataTable[[#This Row],[Order Date]])</f>
        <v>2026</v>
      </c>
      <c r="D1827" s="9" t="str">
        <f>"Q" &amp;ROUNDUP(MONTH(SalesDataTable[[#This Row],[Order Date]]),0)</f>
        <v>Q9</v>
      </c>
      <c r="E1827" s="9">
        <f>MONTH(SalesDataTable[[#This Row],[Order Date]])</f>
        <v>9</v>
      </c>
      <c r="F1827" s="8" t="str">
        <f>TEXT(SalesDataTable[[#This Row],[Order Date]],"mmm")</f>
        <v>Sep</v>
      </c>
      <c r="G1827" s="8" t="s">
        <v>6</v>
      </c>
      <c r="H1827" s="8" t="s">
        <v>43</v>
      </c>
      <c r="I1827" s="8" t="s">
        <v>19</v>
      </c>
      <c r="J1827" s="8" t="s">
        <v>13</v>
      </c>
      <c r="K1827" s="8" t="s">
        <v>34</v>
      </c>
      <c r="L1827" s="8" t="s">
        <v>35</v>
      </c>
      <c r="M1827" s="3">
        <v>2</v>
      </c>
      <c r="N1827" s="10">
        <v>40.49</v>
      </c>
      <c r="O1827" s="11">
        <v>0.15</v>
      </c>
      <c r="P1827" s="10">
        <v>14.32</v>
      </c>
      <c r="Q1827" s="10">
        <f t="shared" si="112"/>
        <v>68.832999999999998</v>
      </c>
      <c r="R1827" s="10">
        <f t="shared" si="113"/>
        <v>28.64</v>
      </c>
      <c r="S1827" s="10">
        <f t="shared" si="114"/>
        <v>40.192999999999998</v>
      </c>
      <c r="T1827" s="2">
        <f t="shared" si="115"/>
        <v>0.58392050324698908</v>
      </c>
      <c r="U1827" s="3">
        <f>YEAR(SalesDataTable[[#This Row],[Order Date]])</f>
        <v>2026</v>
      </c>
      <c r="V1827" s="2" t="str">
        <f>"Q"&amp;ROUNDUP(MONTH(SalesDataTable[[#This Row],[Order Date]])/3,0)</f>
        <v>Q3</v>
      </c>
      <c r="W1827" s="3">
        <f>MONTH(SalesDataTable[[#This Row],[Order Date]])</f>
        <v>9</v>
      </c>
      <c r="X1827" s="2" t="str">
        <f>TEXT(SalesDataTable[[#This Row],[Order Date]],"mmm")</f>
        <v>Sep</v>
      </c>
    </row>
    <row r="1828" spans="1:24" ht="15.6">
      <c r="A1828" s="6">
        <v>4599</v>
      </c>
      <c r="B1828" s="7">
        <v>46270</v>
      </c>
      <c r="C1828" s="8">
        <f>YEAR(SalesDataTable[[#This Row],[Order Date]])</f>
        <v>2026</v>
      </c>
      <c r="D1828" s="9" t="str">
        <f>"Q" &amp;ROUNDUP(MONTH(SalesDataTable[[#This Row],[Order Date]]),0)</f>
        <v>Q9</v>
      </c>
      <c r="E1828" s="9">
        <f>MONTH(SalesDataTable[[#This Row],[Order Date]])</f>
        <v>9</v>
      </c>
      <c r="F1828" s="8" t="str">
        <f>TEXT(SalesDataTable[[#This Row],[Order Date]],"mmm")</f>
        <v>Sep</v>
      </c>
      <c r="G1828" s="8" t="s">
        <v>11</v>
      </c>
      <c r="H1828" s="8" t="s">
        <v>12</v>
      </c>
      <c r="I1828" s="8" t="s">
        <v>2</v>
      </c>
      <c r="J1828" s="8" t="s">
        <v>16</v>
      </c>
      <c r="K1828" s="8" t="s">
        <v>23</v>
      </c>
      <c r="L1828" s="8" t="s">
        <v>29</v>
      </c>
      <c r="M1828" s="3">
        <v>4</v>
      </c>
      <c r="N1828" s="10">
        <v>198.1</v>
      </c>
      <c r="O1828" s="11">
        <v>0</v>
      </c>
      <c r="P1828" s="10">
        <v>101.61</v>
      </c>
      <c r="Q1828" s="10">
        <f t="shared" si="112"/>
        <v>792.4</v>
      </c>
      <c r="R1828" s="10">
        <f t="shared" si="113"/>
        <v>406.44</v>
      </c>
      <c r="S1828" s="10">
        <f t="shared" si="114"/>
        <v>385.96</v>
      </c>
      <c r="T1828" s="2">
        <f t="shared" si="115"/>
        <v>0.48707723372034323</v>
      </c>
      <c r="U1828" s="3">
        <f>YEAR(SalesDataTable[[#This Row],[Order Date]])</f>
        <v>2026</v>
      </c>
      <c r="V1828" s="2" t="str">
        <f>"Q"&amp;ROUNDUP(MONTH(SalesDataTable[[#This Row],[Order Date]])/3,0)</f>
        <v>Q3</v>
      </c>
      <c r="W1828" s="3">
        <f>MONTH(SalesDataTable[[#This Row],[Order Date]])</f>
        <v>9</v>
      </c>
      <c r="X1828" s="2" t="str">
        <f>TEXT(SalesDataTable[[#This Row],[Order Date]],"mmm")</f>
        <v>Sep</v>
      </c>
    </row>
    <row r="1829" spans="1:24" ht="15.6">
      <c r="A1829" s="6">
        <v>5030</v>
      </c>
      <c r="B1829" s="7">
        <v>46270</v>
      </c>
      <c r="C1829" s="8">
        <f>YEAR(SalesDataTable[[#This Row],[Order Date]])</f>
        <v>2026</v>
      </c>
      <c r="D1829" s="9" t="str">
        <f>"Q" &amp;ROUNDUP(MONTH(SalesDataTable[[#This Row],[Order Date]]),0)</f>
        <v>Q9</v>
      </c>
      <c r="E1829" s="9">
        <f>MONTH(SalesDataTable[[#This Row],[Order Date]])</f>
        <v>9</v>
      </c>
      <c r="F1829" s="8" t="str">
        <f>TEXT(SalesDataTable[[#This Row],[Order Date]],"mmm")</f>
        <v>Sep</v>
      </c>
      <c r="G1829" s="8" t="s">
        <v>6</v>
      </c>
      <c r="H1829" s="8" t="s">
        <v>43</v>
      </c>
      <c r="I1829" s="8" t="s">
        <v>19</v>
      </c>
      <c r="J1829" s="8" t="s">
        <v>13</v>
      </c>
      <c r="K1829" s="8" t="s">
        <v>4</v>
      </c>
      <c r="L1829" s="8" t="s">
        <v>5</v>
      </c>
      <c r="M1829" s="3">
        <v>1</v>
      </c>
      <c r="N1829" s="10">
        <v>83.73</v>
      </c>
      <c r="O1829" s="11">
        <v>0.15</v>
      </c>
      <c r="P1829" s="10">
        <v>43.34</v>
      </c>
      <c r="Q1829" s="10">
        <f t="shared" si="112"/>
        <v>71.170500000000004</v>
      </c>
      <c r="R1829" s="10">
        <f t="shared" si="113"/>
        <v>43.34</v>
      </c>
      <c r="S1829" s="10">
        <f t="shared" si="114"/>
        <v>27.830500000000001</v>
      </c>
      <c r="T1829" s="2">
        <f t="shared" si="115"/>
        <v>0.39103982689457006</v>
      </c>
      <c r="U1829" s="3">
        <f>YEAR(SalesDataTable[[#This Row],[Order Date]])</f>
        <v>2026</v>
      </c>
      <c r="V1829" s="2" t="str">
        <f>"Q"&amp;ROUNDUP(MONTH(SalesDataTable[[#This Row],[Order Date]])/3,0)</f>
        <v>Q3</v>
      </c>
      <c r="W1829" s="3">
        <f>MONTH(SalesDataTable[[#This Row],[Order Date]])</f>
        <v>9</v>
      </c>
      <c r="X1829" s="2" t="str">
        <f>TEXT(SalesDataTable[[#This Row],[Order Date]],"mmm")</f>
        <v>Sep</v>
      </c>
    </row>
    <row r="1830" spans="1:24" ht="15.6">
      <c r="A1830" s="6">
        <v>1593</v>
      </c>
      <c r="B1830" s="7">
        <v>46271</v>
      </c>
      <c r="C1830" s="8">
        <f>YEAR(SalesDataTable[[#This Row],[Order Date]])</f>
        <v>2026</v>
      </c>
      <c r="D1830" s="9" t="str">
        <f>"Q" &amp;ROUNDUP(MONTH(SalesDataTable[[#This Row],[Order Date]]),0)</f>
        <v>Q9</v>
      </c>
      <c r="E1830" s="9">
        <f>MONTH(SalesDataTable[[#This Row],[Order Date]])</f>
        <v>9</v>
      </c>
      <c r="F1830" s="8" t="str">
        <f>TEXT(SalesDataTable[[#This Row],[Order Date]],"mmm")</f>
        <v>Sep</v>
      </c>
      <c r="G1830" s="8" t="s">
        <v>6</v>
      </c>
      <c r="H1830" s="8" t="s">
        <v>49</v>
      </c>
      <c r="I1830" s="8" t="s">
        <v>19</v>
      </c>
      <c r="J1830" s="8" t="s">
        <v>13</v>
      </c>
      <c r="K1830" s="8" t="s">
        <v>23</v>
      </c>
      <c r="L1830" s="8" t="s">
        <v>29</v>
      </c>
      <c r="M1830" s="3">
        <v>2</v>
      </c>
      <c r="N1830" s="10">
        <v>194.92</v>
      </c>
      <c r="O1830" s="11">
        <v>0</v>
      </c>
      <c r="P1830" s="10">
        <v>102.66</v>
      </c>
      <c r="Q1830" s="10">
        <f t="shared" si="112"/>
        <v>389.84</v>
      </c>
      <c r="R1830" s="10">
        <f t="shared" si="113"/>
        <v>205.32</v>
      </c>
      <c r="S1830" s="10">
        <f t="shared" si="114"/>
        <v>184.51999999999998</v>
      </c>
      <c r="T1830" s="2">
        <f t="shared" si="115"/>
        <v>0.47332238867227577</v>
      </c>
      <c r="U1830" s="3">
        <f>YEAR(SalesDataTable[[#This Row],[Order Date]])</f>
        <v>2026</v>
      </c>
      <c r="V1830" s="2" t="str">
        <f>"Q"&amp;ROUNDUP(MONTH(SalesDataTable[[#This Row],[Order Date]])/3,0)</f>
        <v>Q3</v>
      </c>
      <c r="W1830" s="3">
        <f>MONTH(SalesDataTable[[#This Row],[Order Date]])</f>
        <v>9</v>
      </c>
      <c r="X1830" s="2" t="str">
        <f>TEXT(SalesDataTable[[#This Row],[Order Date]],"mmm")</f>
        <v>Sep</v>
      </c>
    </row>
    <row r="1831" spans="1:24" ht="15.6">
      <c r="A1831" s="6">
        <v>1818</v>
      </c>
      <c r="B1831" s="7">
        <v>46271</v>
      </c>
      <c r="C1831" s="8">
        <f>YEAR(SalesDataTable[[#This Row],[Order Date]])</f>
        <v>2026</v>
      </c>
      <c r="D1831" s="9" t="str">
        <f>"Q" &amp;ROUNDUP(MONTH(SalesDataTable[[#This Row],[Order Date]]),0)</f>
        <v>Q9</v>
      </c>
      <c r="E1831" s="9">
        <f>MONTH(SalesDataTable[[#This Row],[Order Date]])</f>
        <v>9</v>
      </c>
      <c r="F1831" s="8" t="str">
        <f>TEXT(SalesDataTable[[#This Row],[Order Date]],"mmm")</f>
        <v>Sep</v>
      </c>
      <c r="G1831" s="8" t="s">
        <v>6</v>
      </c>
      <c r="H1831" s="8" t="s">
        <v>43</v>
      </c>
      <c r="I1831" s="8" t="s">
        <v>19</v>
      </c>
      <c r="J1831" s="8" t="s">
        <v>13</v>
      </c>
      <c r="K1831" s="8" t="s">
        <v>14</v>
      </c>
      <c r="L1831" s="8" t="s">
        <v>48</v>
      </c>
      <c r="M1831" s="3">
        <v>1</v>
      </c>
      <c r="N1831" s="10">
        <v>161.03</v>
      </c>
      <c r="O1831" s="11">
        <v>0</v>
      </c>
      <c r="P1831" s="10">
        <v>89.86</v>
      </c>
      <c r="Q1831" s="10">
        <f t="shared" si="112"/>
        <v>161.03</v>
      </c>
      <c r="R1831" s="10">
        <f t="shared" si="113"/>
        <v>89.86</v>
      </c>
      <c r="S1831" s="10">
        <f t="shared" si="114"/>
        <v>71.17</v>
      </c>
      <c r="T1831" s="2">
        <f t="shared" si="115"/>
        <v>0.44196733527914056</v>
      </c>
      <c r="U1831" s="3">
        <f>YEAR(SalesDataTable[[#This Row],[Order Date]])</f>
        <v>2026</v>
      </c>
      <c r="V1831" s="2" t="str">
        <f>"Q"&amp;ROUNDUP(MONTH(SalesDataTable[[#This Row],[Order Date]])/3,0)</f>
        <v>Q3</v>
      </c>
      <c r="W1831" s="3">
        <f>MONTH(SalesDataTable[[#This Row],[Order Date]])</f>
        <v>9</v>
      </c>
      <c r="X1831" s="2" t="str">
        <f>TEXT(SalesDataTable[[#This Row],[Order Date]],"mmm")</f>
        <v>Sep</v>
      </c>
    </row>
    <row r="1832" spans="1:24" ht="15.6">
      <c r="A1832" s="6">
        <v>2370</v>
      </c>
      <c r="B1832" s="7">
        <v>46271</v>
      </c>
      <c r="C1832" s="8">
        <f>YEAR(SalesDataTable[[#This Row],[Order Date]])</f>
        <v>2026</v>
      </c>
      <c r="D1832" s="9" t="str">
        <f>"Q" &amp;ROUNDUP(MONTH(SalesDataTable[[#This Row],[Order Date]]),0)</f>
        <v>Q9</v>
      </c>
      <c r="E1832" s="9">
        <f>MONTH(SalesDataTable[[#This Row],[Order Date]])</f>
        <v>9</v>
      </c>
      <c r="F1832" s="8" t="str">
        <f>TEXT(SalesDataTable[[#This Row],[Order Date]],"mmm")</f>
        <v>Sep</v>
      </c>
      <c r="G1832" s="8" t="s">
        <v>20</v>
      </c>
      <c r="H1832" s="8" t="s">
        <v>21</v>
      </c>
      <c r="I1832" s="8" t="s">
        <v>28</v>
      </c>
      <c r="J1832" s="8" t="s">
        <v>13</v>
      </c>
      <c r="K1832" s="8" t="s">
        <v>34</v>
      </c>
      <c r="L1832" s="8" t="s">
        <v>42</v>
      </c>
      <c r="M1832" s="3">
        <v>1</v>
      </c>
      <c r="N1832" s="10">
        <v>35.68</v>
      </c>
      <c r="O1832" s="11">
        <v>0.05</v>
      </c>
      <c r="P1832" s="10">
        <v>13.76</v>
      </c>
      <c r="Q1832" s="10">
        <f t="shared" si="112"/>
        <v>33.896000000000001</v>
      </c>
      <c r="R1832" s="10">
        <f t="shared" si="113"/>
        <v>13.76</v>
      </c>
      <c r="S1832" s="10">
        <f t="shared" si="114"/>
        <v>20.136000000000003</v>
      </c>
      <c r="T1832" s="2">
        <f t="shared" si="115"/>
        <v>0.59405239556289835</v>
      </c>
      <c r="U1832" s="3">
        <f>YEAR(SalesDataTable[[#This Row],[Order Date]])</f>
        <v>2026</v>
      </c>
      <c r="V1832" s="2" t="str">
        <f>"Q"&amp;ROUNDUP(MONTH(SalesDataTable[[#This Row],[Order Date]])/3,0)</f>
        <v>Q3</v>
      </c>
      <c r="W1832" s="3">
        <f>MONTH(SalesDataTable[[#This Row],[Order Date]])</f>
        <v>9</v>
      </c>
      <c r="X1832" s="2" t="str">
        <f>TEXT(SalesDataTable[[#This Row],[Order Date]],"mmm")</f>
        <v>Sep</v>
      </c>
    </row>
    <row r="1833" spans="1:24" ht="15.6">
      <c r="A1833" s="6">
        <v>2726</v>
      </c>
      <c r="B1833" s="7">
        <v>46271</v>
      </c>
      <c r="C1833" s="8">
        <f>YEAR(SalesDataTable[[#This Row],[Order Date]])</f>
        <v>2026</v>
      </c>
      <c r="D1833" s="9" t="str">
        <f>"Q" &amp;ROUNDUP(MONTH(SalesDataTable[[#This Row],[Order Date]]),0)</f>
        <v>Q9</v>
      </c>
      <c r="E1833" s="9">
        <f>MONTH(SalesDataTable[[#This Row],[Order Date]])</f>
        <v>9</v>
      </c>
      <c r="F1833" s="8" t="str">
        <f>TEXT(SalesDataTable[[#This Row],[Order Date]],"mmm")</f>
        <v>Sep</v>
      </c>
      <c r="G1833" s="8" t="s">
        <v>6</v>
      </c>
      <c r="H1833" s="8" t="s">
        <v>27</v>
      </c>
      <c r="I1833" s="8" t="s">
        <v>2</v>
      </c>
      <c r="J1833" s="8" t="s">
        <v>13</v>
      </c>
      <c r="K1833" s="8" t="s">
        <v>4</v>
      </c>
      <c r="L1833" s="8" t="s">
        <v>26</v>
      </c>
      <c r="M1833" s="3">
        <v>1</v>
      </c>
      <c r="N1833" s="10">
        <v>39.68</v>
      </c>
      <c r="O1833" s="11">
        <v>0.05</v>
      </c>
      <c r="P1833" s="10">
        <v>16.63</v>
      </c>
      <c r="Q1833" s="10">
        <f t="shared" si="112"/>
        <v>37.695999999999998</v>
      </c>
      <c r="R1833" s="10">
        <f t="shared" si="113"/>
        <v>16.63</v>
      </c>
      <c r="S1833" s="10">
        <f t="shared" si="114"/>
        <v>21.065999999999999</v>
      </c>
      <c r="T1833" s="2">
        <f t="shared" si="115"/>
        <v>0.55883913412563668</v>
      </c>
      <c r="U1833" s="3">
        <f>YEAR(SalesDataTable[[#This Row],[Order Date]])</f>
        <v>2026</v>
      </c>
      <c r="V1833" s="2" t="str">
        <f>"Q"&amp;ROUNDUP(MONTH(SalesDataTable[[#This Row],[Order Date]])/3,0)</f>
        <v>Q3</v>
      </c>
      <c r="W1833" s="3">
        <f>MONTH(SalesDataTable[[#This Row],[Order Date]])</f>
        <v>9</v>
      </c>
      <c r="X1833" s="2" t="str">
        <f>TEXT(SalesDataTable[[#This Row],[Order Date]],"mmm")</f>
        <v>Sep</v>
      </c>
    </row>
    <row r="1834" spans="1:24" ht="15.6">
      <c r="A1834" s="6">
        <v>2755</v>
      </c>
      <c r="B1834" s="7">
        <v>46271</v>
      </c>
      <c r="C1834" s="8">
        <f>YEAR(SalesDataTable[[#This Row],[Order Date]])</f>
        <v>2026</v>
      </c>
      <c r="D1834" s="9" t="str">
        <f>"Q" &amp;ROUNDUP(MONTH(SalesDataTable[[#This Row],[Order Date]]),0)</f>
        <v>Q9</v>
      </c>
      <c r="E1834" s="9">
        <f>MONTH(SalesDataTable[[#This Row],[Order Date]])</f>
        <v>9</v>
      </c>
      <c r="F1834" s="8" t="str">
        <f>TEXT(SalesDataTable[[#This Row],[Order Date]],"mmm")</f>
        <v>Sep</v>
      </c>
      <c r="G1834" s="8" t="s">
        <v>11</v>
      </c>
      <c r="H1834" s="8" t="s">
        <v>39</v>
      </c>
      <c r="I1834" s="8" t="s">
        <v>2</v>
      </c>
      <c r="J1834" s="8" t="s">
        <v>13</v>
      </c>
      <c r="K1834" s="8" t="s">
        <v>9</v>
      </c>
      <c r="L1834" s="8" t="s">
        <v>17</v>
      </c>
      <c r="M1834" s="3">
        <v>3</v>
      </c>
      <c r="N1834" s="10">
        <v>146.22</v>
      </c>
      <c r="O1834" s="11">
        <v>0</v>
      </c>
      <c r="P1834" s="10">
        <v>80.13</v>
      </c>
      <c r="Q1834" s="10">
        <f t="shared" si="112"/>
        <v>438.65999999999997</v>
      </c>
      <c r="R1834" s="10">
        <f t="shared" si="113"/>
        <v>240.39</v>
      </c>
      <c r="S1834" s="10">
        <f t="shared" si="114"/>
        <v>198.26999999999998</v>
      </c>
      <c r="T1834" s="2">
        <f t="shared" si="115"/>
        <v>0.4519901518260156</v>
      </c>
      <c r="U1834" s="3">
        <f>YEAR(SalesDataTable[[#This Row],[Order Date]])</f>
        <v>2026</v>
      </c>
      <c r="V1834" s="2" t="str">
        <f>"Q"&amp;ROUNDUP(MONTH(SalesDataTable[[#This Row],[Order Date]])/3,0)</f>
        <v>Q3</v>
      </c>
      <c r="W1834" s="3">
        <f>MONTH(SalesDataTable[[#This Row],[Order Date]])</f>
        <v>9</v>
      </c>
      <c r="X1834" s="2" t="str">
        <f>TEXT(SalesDataTable[[#This Row],[Order Date]],"mmm")</f>
        <v>Sep</v>
      </c>
    </row>
    <row r="1835" spans="1:24" ht="15.6">
      <c r="A1835" s="6">
        <v>3187</v>
      </c>
      <c r="B1835" s="7">
        <v>46271</v>
      </c>
      <c r="C1835" s="8">
        <f>YEAR(SalesDataTable[[#This Row],[Order Date]])</f>
        <v>2026</v>
      </c>
      <c r="D1835" s="9" t="str">
        <f>"Q" &amp;ROUNDUP(MONTH(SalesDataTable[[#This Row],[Order Date]]),0)</f>
        <v>Q9</v>
      </c>
      <c r="E1835" s="9">
        <f>MONTH(SalesDataTable[[#This Row],[Order Date]])</f>
        <v>9</v>
      </c>
      <c r="F1835" s="8" t="str">
        <f>TEXT(SalesDataTable[[#This Row],[Order Date]],"mmm")</f>
        <v>Sep</v>
      </c>
      <c r="G1835" s="8" t="s">
        <v>20</v>
      </c>
      <c r="H1835" s="8" t="s">
        <v>31</v>
      </c>
      <c r="I1835" s="8" t="s">
        <v>19</v>
      </c>
      <c r="J1835" s="8" t="s">
        <v>3</v>
      </c>
      <c r="K1835" s="8" t="s">
        <v>9</v>
      </c>
      <c r="L1835" s="8" t="s">
        <v>46</v>
      </c>
      <c r="M1835" s="3">
        <v>1</v>
      </c>
      <c r="N1835" s="10">
        <v>71.680000000000007</v>
      </c>
      <c r="O1835" s="11">
        <v>0</v>
      </c>
      <c r="P1835" s="10">
        <v>31.87</v>
      </c>
      <c r="Q1835" s="10">
        <f t="shared" si="112"/>
        <v>71.680000000000007</v>
      </c>
      <c r="R1835" s="10">
        <f t="shared" si="113"/>
        <v>31.87</v>
      </c>
      <c r="S1835" s="10">
        <f t="shared" si="114"/>
        <v>39.81</v>
      </c>
      <c r="T1835" s="2">
        <f t="shared" si="115"/>
        <v>0.5553850446428571</v>
      </c>
      <c r="U1835" s="3">
        <f>YEAR(SalesDataTable[[#This Row],[Order Date]])</f>
        <v>2026</v>
      </c>
      <c r="V1835" s="2" t="str">
        <f>"Q"&amp;ROUNDUP(MONTH(SalesDataTable[[#This Row],[Order Date]])/3,0)</f>
        <v>Q3</v>
      </c>
      <c r="W1835" s="3">
        <f>MONTH(SalesDataTable[[#This Row],[Order Date]])</f>
        <v>9</v>
      </c>
      <c r="X1835" s="2" t="str">
        <f>TEXT(SalesDataTable[[#This Row],[Order Date]],"mmm")</f>
        <v>Sep</v>
      </c>
    </row>
    <row r="1836" spans="1:24" ht="15.6">
      <c r="A1836" s="6">
        <v>3471</v>
      </c>
      <c r="B1836" s="7">
        <v>46271</v>
      </c>
      <c r="C1836" s="8">
        <f>YEAR(SalesDataTable[[#This Row],[Order Date]])</f>
        <v>2026</v>
      </c>
      <c r="D1836" s="9" t="str">
        <f>"Q" &amp;ROUNDUP(MONTH(SalesDataTable[[#This Row],[Order Date]]),0)</f>
        <v>Q9</v>
      </c>
      <c r="E1836" s="9">
        <f>MONTH(SalesDataTable[[#This Row],[Order Date]])</f>
        <v>9</v>
      </c>
      <c r="F1836" s="8" t="str">
        <f>TEXT(SalesDataTable[[#This Row],[Order Date]],"mmm")</f>
        <v>Sep</v>
      </c>
      <c r="G1836" s="8" t="s">
        <v>11</v>
      </c>
      <c r="H1836" s="8" t="s">
        <v>39</v>
      </c>
      <c r="I1836" s="8" t="s">
        <v>28</v>
      </c>
      <c r="J1836" s="8" t="s">
        <v>13</v>
      </c>
      <c r="K1836" s="8" t="s">
        <v>34</v>
      </c>
      <c r="L1836" s="8" t="s">
        <v>45</v>
      </c>
      <c r="M1836" s="3">
        <v>2</v>
      </c>
      <c r="N1836" s="10">
        <v>51.77</v>
      </c>
      <c r="O1836" s="11">
        <v>0</v>
      </c>
      <c r="P1836" s="10">
        <v>21.46</v>
      </c>
      <c r="Q1836" s="10">
        <f t="shared" si="112"/>
        <v>103.54</v>
      </c>
      <c r="R1836" s="10">
        <f t="shared" si="113"/>
        <v>42.92</v>
      </c>
      <c r="S1836" s="10">
        <f t="shared" si="114"/>
        <v>60.620000000000005</v>
      </c>
      <c r="T1836" s="2">
        <f t="shared" si="115"/>
        <v>0.58547421286459345</v>
      </c>
      <c r="U1836" s="3">
        <f>YEAR(SalesDataTable[[#This Row],[Order Date]])</f>
        <v>2026</v>
      </c>
      <c r="V1836" s="2" t="str">
        <f>"Q"&amp;ROUNDUP(MONTH(SalesDataTable[[#This Row],[Order Date]])/3,0)</f>
        <v>Q3</v>
      </c>
      <c r="W1836" s="3">
        <f>MONTH(SalesDataTable[[#This Row],[Order Date]])</f>
        <v>9</v>
      </c>
      <c r="X1836" s="2" t="str">
        <f>TEXT(SalesDataTable[[#This Row],[Order Date]],"mmm")</f>
        <v>Sep</v>
      </c>
    </row>
    <row r="1837" spans="1:24" ht="15.6">
      <c r="A1837" s="6">
        <v>3529</v>
      </c>
      <c r="B1837" s="7">
        <v>46271</v>
      </c>
      <c r="C1837" s="8">
        <f>YEAR(SalesDataTable[[#This Row],[Order Date]])</f>
        <v>2026</v>
      </c>
      <c r="D1837" s="9" t="str">
        <f>"Q" &amp;ROUNDUP(MONTH(SalesDataTable[[#This Row],[Order Date]]),0)</f>
        <v>Q9</v>
      </c>
      <c r="E1837" s="9">
        <f>MONTH(SalesDataTable[[#This Row],[Order Date]])</f>
        <v>9</v>
      </c>
      <c r="F1837" s="8" t="str">
        <f>TEXT(SalesDataTable[[#This Row],[Order Date]],"mmm")</f>
        <v>Sep</v>
      </c>
      <c r="G1837" s="8" t="s">
        <v>11</v>
      </c>
      <c r="H1837" s="8" t="s">
        <v>25</v>
      </c>
      <c r="I1837" s="8" t="s">
        <v>8</v>
      </c>
      <c r="J1837" s="8" t="s">
        <v>3</v>
      </c>
      <c r="K1837" s="8" t="s">
        <v>34</v>
      </c>
      <c r="L1837" s="8" t="s">
        <v>35</v>
      </c>
      <c r="M1837" s="3">
        <v>4</v>
      </c>
      <c r="N1837" s="10">
        <v>39.4</v>
      </c>
      <c r="O1837" s="11">
        <v>0.15</v>
      </c>
      <c r="P1837" s="10">
        <v>14.95</v>
      </c>
      <c r="Q1837" s="10">
        <f t="shared" si="112"/>
        <v>133.95999999999998</v>
      </c>
      <c r="R1837" s="10">
        <f t="shared" si="113"/>
        <v>59.8</v>
      </c>
      <c r="S1837" s="10">
        <f t="shared" si="114"/>
        <v>74.159999999999982</v>
      </c>
      <c r="T1837" s="2">
        <f t="shared" si="115"/>
        <v>0.55359808898178553</v>
      </c>
      <c r="U1837" s="3">
        <f>YEAR(SalesDataTable[[#This Row],[Order Date]])</f>
        <v>2026</v>
      </c>
      <c r="V1837" s="2" t="str">
        <f>"Q"&amp;ROUNDUP(MONTH(SalesDataTable[[#This Row],[Order Date]])/3,0)</f>
        <v>Q3</v>
      </c>
      <c r="W1837" s="3">
        <f>MONTH(SalesDataTable[[#This Row],[Order Date]])</f>
        <v>9</v>
      </c>
      <c r="X1837" s="2" t="str">
        <f>TEXT(SalesDataTable[[#This Row],[Order Date]],"mmm")</f>
        <v>Sep</v>
      </c>
    </row>
    <row r="1838" spans="1:24" ht="15.6">
      <c r="A1838" s="6">
        <v>3549</v>
      </c>
      <c r="B1838" s="7">
        <v>46271</v>
      </c>
      <c r="C1838" s="8">
        <f>YEAR(SalesDataTable[[#This Row],[Order Date]])</f>
        <v>2026</v>
      </c>
      <c r="D1838" s="9" t="str">
        <f>"Q" &amp;ROUNDUP(MONTH(SalesDataTable[[#This Row],[Order Date]]),0)</f>
        <v>Q9</v>
      </c>
      <c r="E1838" s="9">
        <f>MONTH(SalesDataTable[[#This Row],[Order Date]])</f>
        <v>9</v>
      </c>
      <c r="F1838" s="8" t="str">
        <f>TEXT(SalesDataTable[[#This Row],[Order Date]],"mmm")</f>
        <v>Sep</v>
      </c>
      <c r="G1838" s="8" t="s">
        <v>20</v>
      </c>
      <c r="H1838" s="8" t="s">
        <v>33</v>
      </c>
      <c r="I1838" s="8" t="s">
        <v>2</v>
      </c>
      <c r="J1838" s="8" t="s">
        <v>13</v>
      </c>
      <c r="K1838" s="8" t="s">
        <v>14</v>
      </c>
      <c r="L1838" s="8" t="s">
        <v>32</v>
      </c>
      <c r="M1838" s="3">
        <v>1</v>
      </c>
      <c r="N1838" s="10">
        <v>47.17</v>
      </c>
      <c r="O1838" s="11">
        <v>0</v>
      </c>
      <c r="P1838" s="10">
        <v>18.64</v>
      </c>
      <c r="Q1838" s="10">
        <f t="shared" si="112"/>
        <v>47.17</v>
      </c>
      <c r="R1838" s="10">
        <f t="shared" si="113"/>
        <v>18.64</v>
      </c>
      <c r="S1838" s="10">
        <f t="shared" si="114"/>
        <v>28.53</v>
      </c>
      <c r="T1838" s="2">
        <f t="shared" si="115"/>
        <v>0.60483358066567738</v>
      </c>
      <c r="U1838" s="3">
        <f>YEAR(SalesDataTable[[#This Row],[Order Date]])</f>
        <v>2026</v>
      </c>
      <c r="V1838" s="2" t="str">
        <f>"Q"&amp;ROUNDUP(MONTH(SalesDataTable[[#This Row],[Order Date]])/3,0)</f>
        <v>Q3</v>
      </c>
      <c r="W1838" s="3">
        <f>MONTH(SalesDataTable[[#This Row],[Order Date]])</f>
        <v>9</v>
      </c>
      <c r="X1838" s="2" t="str">
        <f>TEXT(SalesDataTable[[#This Row],[Order Date]],"mmm")</f>
        <v>Sep</v>
      </c>
    </row>
    <row r="1839" spans="1:24" ht="15.6">
      <c r="A1839" s="6">
        <v>4003</v>
      </c>
      <c r="B1839" s="7">
        <v>46271</v>
      </c>
      <c r="C1839" s="8">
        <f>YEAR(SalesDataTable[[#This Row],[Order Date]])</f>
        <v>2026</v>
      </c>
      <c r="D1839" s="9" t="str">
        <f>"Q" &amp;ROUNDUP(MONTH(SalesDataTable[[#This Row],[Order Date]]),0)</f>
        <v>Q9</v>
      </c>
      <c r="E1839" s="9">
        <f>MONTH(SalesDataTable[[#This Row],[Order Date]])</f>
        <v>9</v>
      </c>
      <c r="F1839" s="8" t="str">
        <f>TEXT(SalesDataTable[[#This Row],[Order Date]],"mmm")</f>
        <v>Sep</v>
      </c>
      <c r="G1839" s="8" t="s">
        <v>20</v>
      </c>
      <c r="H1839" s="8" t="s">
        <v>21</v>
      </c>
      <c r="I1839" s="8" t="s">
        <v>28</v>
      </c>
      <c r="J1839" s="8" t="s">
        <v>3</v>
      </c>
      <c r="K1839" s="8" t="s">
        <v>34</v>
      </c>
      <c r="L1839" s="8" t="s">
        <v>45</v>
      </c>
      <c r="M1839" s="3">
        <v>2</v>
      </c>
      <c r="N1839" s="10">
        <v>50.41</v>
      </c>
      <c r="O1839" s="11">
        <v>0.1</v>
      </c>
      <c r="P1839" s="10">
        <v>22.05</v>
      </c>
      <c r="Q1839" s="10">
        <f t="shared" si="112"/>
        <v>90.738</v>
      </c>
      <c r="R1839" s="10">
        <f t="shared" si="113"/>
        <v>44.1</v>
      </c>
      <c r="S1839" s="10">
        <f t="shared" si="114"/>
        <v>46.637999999999998</v>
      </c>
      <c r="T1839" s="2">
        <f t="shared" si="115"/>
        <v>0.51398532037294187</v>
      </c>
      <c r="U1839" s="3">
        <f>YEAR(SalesDataTable[[#This Row],[Order Date]])</f>
        <v>2026</v>
      </c>
      <c r="V1839" s="2" t="str">
        <f>"Q"&amp;ROUNDUP(MONTH(SalesDataTable[[#This Row],[Order Date]])/3,0)</f>
        <v>Q3</v>
      </c>
      <c r="W1839" s="3">
        <f>MONTH(SalesDataTable[[#This Row],[Order Date]])</f>
        <v>9</v>
      </c>
      <c r="X1839" s="2" t="str">
        <f>TEXT(SalesDataTable[[#This Row],[Order Date]],"mmm")</f>
        <v>Sep</v>
      </c>
    </row>
    <row r="1840" spans="1:24" ht="15.6">
      <c r="A1840" s="6">
        <v>4613</v>
      </c>
      <c r="B1840" s="7">
        <v>46271</v>
      </c>
      <c r="C1840" s="8">
        <f>YEAR(SalesDataTable[[#This Row],[Order Date]])</f>
        <v>2026</v>
      </c>
      <c r="D1840" s="9" t="str">
        <f>"Q" &amp;ROUNDUP(MONTH(SalesDataTable[[#This Row],[Order Date]]),0)</f>
        <v>Q9</v>
      </c>
      <c r="E1840" s="9">
        <f>MONTH(SalesDataTable[[#This Row],[Order Date]])</f>
        <v>9</v>
      </c>
      <c r="F1840" s="8" t="str">
        <f>TEXT(SalesDataTable[[#This Row],[Order Date]],"mmm")</f>
        <v>Sep</v>
      </c>
      <c r="G1840" s="8" t="s">
        <v>20</v>
      </c>
      <c r="H1840" s="8" t="s">
        <v>47</v>
      </c>
      <c r="I1840" s="8" t="s">
        <v>2</v>
      </c>
      <c r="J1840" s="8" t="s">
        <v>16</v>
      </c>
      <c r="K1840" s="8" t="s">
        <v>4</v>
      </c>
      <c r="L1840" s="8" t="s">
        <v>5</v>
      </c>
      <c r="M1840" s="3">
        <v>4</v>
      </c>
      <c r="N1840" s="10">
        <v>80.38</v>
      </c>
      <c r="O1840" s="11">
        <v>0.1</v>
      </c>
      <c r="P1840" s="10">
        <v>42.55</v>
      </c>
      <c r="Q1840" s="10">
        <f t="shared" si="112"/>
        <v>289.36799999999999</v>
      </c>
      <c r="R1840" s="10">
        <f t="shared" si="113"/>
        <v>170.2</v>
      </c>
      <c r="S1840" s="10">
        <f t="shared" si="114"/>
        <v>119.16800000000001</v>
      </c>
      <c r="T1840" s="2">
        <f t="shared" si="115"/>
        <v>0.41182162505874875</v>
      </c>
      <c r="U1840" s="3">
        <f>YEAR(SalesDataTable[[#This Row],[Order Date]])</f>
        <v>2026</v>
      </c>
      <c r="V1840" s="2" t="str">
        <f>"Q"&amp;ROUNDUP(MONTH(SalesDataTable[[#This Row],[Order Date]])/3,0)</f>
        <v>Q3</v>
      </c>
      <c r="W1840" s="3">
        <f>MONTH(SalesDataTable[[#This Row],[Order Date]])</f>
        <v>9</v>
      </c>
      <c r="X1840" s="2" t="str">
        <f>TEXT(SalesDataTable[[#This Row],[Order Date]],"mmm")</f>
        <v>Sep</v>
      </c>
    </row>
    <row r="1841" spans="1:24" ht="15.6">
      <c r="A1841" s="6">
        <v>75</v>
      </c>
      <c r="B1841" s="7">
        <v>46272</v>
      </c>
      <c r="C1841" s="8">
        <f>YEAR(SalesDataTable[[#This Row],[Order Date]])</f>
        <v>2026</v>
      </c>
      <c r="D1841" s="9" t="str">
        <f>"Q" &amp;ROUNDUP(MONTH(SalesDataTable[[#This Row],[Order Date]]),0)</f>
        <v>Q9</v>
      </c>
      <c r="E1841" s="9">
        <f>MONTH(SalesDataTable[[#This Row],[Order Date]])</f>
        <v>9</v>
      </c>
      <c r="F1841" s="8" t="str">
        <f>TEXT(SalesDataTable[[#This Row],[Order Date]],"mmm")</f>
        <v>Sep</v>
      </c>
      <c r="G1841" s="8" t="s">
        <v>0</v>
      </c>
      <c r="H1841" s="8" t="s">
        <v>1</v>
      </c>
      <c r="I1841" s="8" t="s">
        <v>2</v>
      </c>
      <c r="J1841" s="8" t="s">
        <v>16</v>
      </c>
      <c r="K1841" s="8" t="s">
        <v>34</v>
      </c>
      <c r="L1841" s="8" t="s">
        <v>35</v>
      </c>
      <c r="M1841" s="3">
        <v>2</v>
      </c>
      <c r="N1841" s="10">
        <v>40.78</v>
      </c>
      <c r="O1841" s="11">
        <v>0</v>
      </c>
      <c r="P1841" s="10">
        <v>15.04</v>
      </c>
      <c r="Q1841" s="10">
        <f t="shared" si="112"/>
        <v>81.56</v>
      </c>
      <c r="R1841" s="10">
        <f t="shared" si="113"/>
        <v>30.08</v>
      </c>
      <c r="S1841" s="10">
        <f t="shared" si="114"/>
        <v>51.480000000000004</v>
      </c>
      <c r="T1841" s="2">
        <f t="shared" si="115"/>
        <v>0.63119176066699367</v>
      </c>
      <c r="U1841" s="3">
        <f>YEAR(SalesDataTable[[#This Row],[Order Date]])</f>
        <v>2026</v>
      </c>
      <c r="V1841" s="2" t="str">
        <f>"Q"&amp;ROUNDUP(MONTH(SalesDataTable[[#This Row],[Order Date]])/3,0)</f>
        <v>Q3</v>
      </c>
      <c r="W1841" s="3">
        <f>MONTH(SalesDataTable[[#This Row],[Order Date]])</f>
        <v>9</v>
      </c>
      <c r="X1841" s="2" t="str">
        <f>TEXT(SalesDataTable[[#This Row],[Order Date]],"mmm")</f>
        <v>Sep</v>
      </c>
    </row>
    <row r="1842" spans="1:24" ht="15.6">
      <c r="A1842" s="6">
        <v>601</v>
      </c>
      <c r="B1842" s="7">
        <v>46272</v>
      </c>
      <c r="C1842" s="8">
        <f>YEAR(SalesDataTable[[#This Row],[Order Date]])</f>
        <v>2026</v>
      </c>
      <c r="D1842" s="9" t="str">
        <f>"Q" &amp;ROUNDUP(MONTH(SalesDataTable[[#This Row],[Order Date]]),0)</f>
        <v>Q9</v>
      </c>
      <c r="E1842" s="9">
        <f>MONTH(SalesDataTable[[#This Row],[Order Date]])</f>
        <v>9</v>
      </c>
      <c r="F1842" s="8" t="str">
        <f>TEXT(SalesDataTable[[#This Row],[Order Date]],"mmm")</f>
        <v>Sep</v>
      </c>
      <c r="G1842" s="8" t="s">
        <v>6</v>
      </c>
      <c r="H1842" s="8" t="s">
        <v>43</v>
      </c>
      <c r="I1842" s="8" t="s">
        <v>2</v>
      </c>
      <c r="J1842" s="8" t="s">
        <v>3</v>
      </c>
      <c r="K1842" s="8" t="s">
        <v>9</v>
      </c>
      <c r="L1842" s="8" t="s">
        <v>17</v>
      </c>
      <c r="M1842" s="3">
        <v>1</v>
      </c>
      <c r="N1842" s="10">
        <v>141.69</v>
      </c>
      <c r="O1842" s="11">
        <v>0</v>
      </c>
      <c r="P1842" s="10">
        <v>80.34</v>
      </c>
      <c r="Q1842" s="10">
        <f t="shared" si="112"/>
        <v>141.69</v>
      </c>
      <c r="R1842" s="10">
        <f t="shared" si="113"/>
        <v>80.34</v>
      </c>
      <c r="S1842" s="10">
        <f t="shared" si="114"/>
        <v>61.349999999999994</v>
      </c>
      <c r="T1842" s="2">
        <f t="shared" si="115"/>
        <v>0.43298750793986868</v>
      </c>
      <c r="U1842" s="3">
        <f>YEAR(SalesDataTable[[#This Row],[Order Date]])</f>
        <v>2026</v>
      </c>
      <c r="V1842" s="2" t="str">
        <f>"Q"&amp;ROUNDUP(MONTH(SalesDataTable[[#This Row],[Order Date]])/3,0)</f>
        <v>Q3</v>
      </c>
      <c r="W1842" s="3">
        <f>MONTH(SalesDataTable[[#This Row],[Order Date]])</f>
        <v>9</v>
      </c>
      <c r="X1842" s="2" t="str">
        <f>TEXT(SalesDataTable[[#This Row],[Order Date]],"mmm")</f>
        <v>Sep</v>
      </c>
    </row>
    <row r="1843" spans="1:24" ht="15.6">
      <c r="A1843" s="6">
        <v>1617</v>
      </c>
      <c r="B1843" s="7">
        <v>46272</v>
      </c>
      <c r="C1843" s="8">
        <f>YEAR(SalesDataTable[[#This Row],[Order Date]])</f>
        <v>2026</v>
      </c>
      <c r="D1843" s="9" t="str">
        <f>"Q" &amp;ROUNDUP(MONTH(SalesDataTable[[#This Row],[Order Date]]),0)</f>
        <v>Q9</v>
      </c>
      <c r="E1843" s="9">
        <f>MONTH(SalesDataTable[[#This Row],[Order Date]])</f>
        <v>9</v>
      </c>
      <c r="F1843" s="8" t="str">
        <f>TEXT(SalesDataTable[[#This Row],[Order Date]],"mmm")</f>
        <v>Sep</v>
      </c>
      <c r="G1843" s="8" t="s">
        <v>20</v>
      </c>
      <c r="H1843" s="8" t="s">
        <v>33</v>
      </c>
      <c r="I1843" s="8" t="s">
        <v>2</v>
      </c>
      <c r="J1843" s="8" t="s">
        <v>13</v>
      </c>
      <c r="K1843" s="8" t="s">
        <v>23</v>
      </c>
      <c r="L1843" s="8" t="s">
        <v>40</v>
      </c>
      <c r="M1843" s="3">
        <v>1</v>
      </c>
      <c r="N1843" s="10">
        <v>83.28</v>
      </c>
      <c r="O1843" s="11">
        <v>0.1</v>
      </c>
      <c r="P1843" s="10">
        <v>39.75</v>
      </c>
      <c r="Q1843" s="10">
        <f t="shared" si="112"/>
        <v>74.951999999999998</v>
      </c>
      <c r="R1843" s="10">
        <f t="shared" si="113"/>
        <v>39.75</v>
      </c>
      <c r="S1843" s="10">
        <f t="shared" si="114"/>
        <v>35.201999999999998</v>
      </c>
      <c r="T1843" s="2">
        <f t="shared" si="115"/>
        <v>0.46966058277297468</v>
      </c>
      <c r="U1843" s="3">
        <f>YEAR(SalesDataTable[[#This Row],[Order Date]])</f>
        <v>2026</v>
      </c>
      <c r="V1843" s="2" t="str">
        <f>"Q"&amp;ROUNDUP(MONTH(SalesDataTable[[#This Row],[Order Date]])/3,0)</f>
        <v>Q3</v>
      </c>
      <c r="W1843" s="3">
        <f>MONTH(SalesDataTable[[#This Row],[Order Date]])</f>
        <v>9</v>
      </c>
      <c r="X1843" s="2" t="str">
        <f>TEXT(SalesDataTable[[#This Row],[Order Date]],"mmm")</f>
        <v>Sep</v>
      </c>
    </row>
    <row r="1844" spans="1:24" ht="15.6">
      <c r="A1844" s="6">
        <v>2305</v>
      </c>
      <c r="B1844" s="7">
        <v>46272</v>
      </c>
      <c r="C1844" s="8">
        <f>YEAR(SalesDataTable[[#This Row],[Order Date]])</f>
        <v>2026</v>
      </c>
      <c r="D1844" s="9" t="str">
        <f>"Q" &amp;ROUNDUP(MONTH(SalesDataTable[[#This Row],[Order Date]]),0)</f>
        <v>Q9</v>
      </c>
      <c r="E1844" s="9">
        <f>MONTH(SalesDataTable[[#This Row],[Order Date]])</f>
        <v>9</v>
      </c>
      <c r="F1844" s="8" t="str">
        <f>TEXT(SalesDataTable[[#This Row],[Order Date]],"mmm")</f>
        <v>Sep</v>
      </c>
      <c r="G1844" s="8" t="s">
        <v>20</v>
      </c>
      <c r="H1844" s="8" t="s">
        <v>31</v>
      </c>
      <c r="I1844" s="8" t="s">
        <v>28</v>
      </c>
      <c r="J1844" s="8" t="s">
        <v>3</v>
      </c>
      <c r="K1844" s="8" t="s">
        <v>23</v>
      </c>
      <c r="L1844" s="8" t="s">
        <v>40</v>
      </c>
      <c r="M1844" s="3">
        <v>2</v>
      </c>
      <c r="N1844" s="10">
        <v>82.43</v>
      </c>
      <c r="O1844" s="11">
        <v>0</v>
      </c>
      <c r="P1844" s="10">
        <v>40.51</v>
      </c>
      <c r="Q1844" s="10">
        <f t="shared" si="112"/>
        <v>164.86</v>
      </c>
      <c r="R1844" s="10">
        <f t="shared" si="113"/>
        <v>81.02</v>
      </c>
      <c r="S1844" s="10">
        <f t="shared" si="114"/>
        <v>83.840000000000018</v>
      </c>
      <c r="T1844" s="2">
        <f t="shared" si="115"/>
        <v>0.50855271139148372</v>
      </c>
      <c r="U1844" s="3">
        <f>YEAR(SalesDataTable[[#This Row],[Order Date]])</f>
        <v>2026</v>
      </c>
      <c r="V1844" s="2" t="str">
        <f>"Q"&amp;ROUNDUP(MONTH(SalesDataTable[[#This Row],[Order Date]])/3,0)</f>
        <v>Q3</v>
      </c>
      <c r="W1844" s="3">
        <f>MONTH(SalesDataTable[[#This Row],[Order Date]])</f>
        <v>9</v>
      </c>
      <c r="X1844" s="2" t="str">
        <f>TEXT(SalesDataTable[[#This Row],[Order Date]],"mmm")</f>
        <v>Sep</v>
      </c>
    </row>
    <row r="1845" spans="1:24" ht="15.6">
      <c r="A1845" s="6">
        <v>2344</v>
      </c>
      <c r="B1845" s="7">
        <v>46272</v>
      </c>
      <c r="C1845" s="8">
        <f>YEAR(SalesDataTable[[#This Row],[Order Date]])</f>
        <v>2026</v>
      </c>
      <c r="D1845" s="9" t="str">
        <f>"Q" &amp;ROUNDUP(MONTH(SalesDataTable[[#This Row],[Order Date]]),0)</f>
        <v>Q9</v>
      </c>
      <c r="E1845" s="9">
        <f>MONTH(SalesDataTable[[#This Row],[Order Date]])</f>
        <v>9</v>
      </c>
      <c r="F1845" s="8" t="str">
        <f>TEXT(SalesDataTable[[#This Row],[Order Date]],"mmm")</f>
        <v>Sep</v>
      </c>
      <c r="G1845" s="8" t="s">
        <v>0</v>
      </c>
      <c r="H1845" s="8" t="s">
        <v>50</v>
      </c>
      <c r="I1845" s="8" t="s">
        <v>28</v>
      </c>
      <c r="J1845" s="8" t="s">
        <v>13</v>
      </c>
      <c r="K1845" s="8" t="s">
        <v>34</v>
      </c>
      <c r="L1845" s="8" t="s">
        <v>42</v>
      </c>
      <c r="M1845" s="3">
        <v>4</v>
      </c>
      <c r="N1845" s="10">
        <v>36.380000000000003</v>
      </c>
      <c r="O1845" s="11">
        <v>0</v>
      </c>
      <c r="P1845" s="10">
        <v>14.16</v>
      </c>
      <c r="Q1845" s="10">
        <f t="shared" si="112"/>
        <v>145.52000000000001</v>
      </c>
      <c r="R1845" s="10">
        <f t="shared" si="113"/>
        <v>56.64</v>
      </c>
      <c r="S1845" s="10">
        <f t="shared" si="114"/>
        <v>88.88000000000001</v>
      </c>
      <c r="T1845" s="2">
        <f t="shared" si="115"/>
        <v>0.61077515118196812</v>
      </c>
      <c r="U1845" s="3">
        <f>YEAR(SalesDataTable[[#This Row],[Order Date]])</f>
        <v>2026</v>
      </c>
      <c r="V1845" s="2" t="str">
        <f>"Q"&amp;ROUNDUP(MONTH(SalesDataTable[[#This Row],[Order Date]])/3,0)</f>
        <v>Q3</v>
      </c>
      <c r="W1845" s="3">
        <f>MONTH(SalesDataTable[[#This Row],[Order Date]])</f>
        <v>9</v>
      </c>
      <c r="X1845" s="2" t="str">
        <f>TEXT(SalesDataTable[[#This Row],[Order Date]],"mmm")</f>
        <v>Sep</v>
      </c>
    </row>
    <row r="1846" spans="1:24" ht="15.6">
      <c r="A1846" s="6">
        <v>2601</v>
      </c>
      <c r="B1846" s="7">
        <v>46272</v>
      </c>
      <c r="C1846" s="8">
        <f>YEAR(SalesDataTable[[#This Row],[Order Date]])</f>
        <v>2026</v>
      </c>
      <c r="D1846" s="9" t="str">
        <f>"Q" &amp;ROUNDUP(MONTH(SalesDataTable[[#This Row],[Order Date]]),0)</f>
        <v>Q9</v>
      </c>
      <c r="E1846" s="9">
        <f>MONTH(SalesDataTable[[#This Row],[Order Date]])</f>
        <v>9</v>
      </c>
      <c r="F1846" s="8" t="str">
        <f>TEXT(SalesDataTable[[#This Row],[Order Date]],"mmm")</f>
        <v>Sep</v>
      </c>
      <c r="G1846" s="8" t="s">
        <v>6</v>
      </c>
      <c r="H1846" s="8" t="s">
        <v>41</v>
      </c>
      <c r="I1846" s="8" t="s">
        <v>2</v>
      </c>
      <c r="J1846" s="8" t="s">
        <v>13</v>
      </c>
      <c r="K1846" s="8" t="s">
        <v>4</v>
      </c>
      <c r="L1846" s="8" t="s">
        <v>5</v>
      </c>
      <c r="M1846" s="3">
        <v>1</v>
      </c>
      <c r="N1846" s="10">
        <v>82.86</v>
      </c>
      <c r="O1846" s="11">
        <v>0</v>
      </c>
      <c r="P1846" s="10">
        <v>43.33</v>
      </c>
      <c r="Q1846" s="10">
        <f t="shared" si="112"/>
        <v>82.86</v>
      </c>
      <c r="R1846" s="10">
        <f t="shared" si="113"/>
        <v>43.33</v>
      </c>
      <c r="S1846" s="10">
        <f t="shared" si="114"/>
        <v>39.53</v>
      </c>
      <c r="T1846" s="2">
        <f t="shared" si="115"/>
        <v>0.47706975621530295</v>
      </c>
      <c r="U1846" s="3">
        <f>YEAR(SalesDataTable[[#This Row],[Order Date]])</f>
        <v>2026</v>
      </c>
      <c r="V1846" s="2" t="str">
        <f>"Q"&amp;ROUNDUP(MONTH(SalesDataTable[[#This Row],[Order Date]])/3,0)</f>
        <v>Q3</v>
      </c>
      <c r="W1846" s="3">
        <f>MONTH(SalesDataTable[[#This Row],[Order Date]])</f>
        <v>9</v>
      </c>
      <c r="X1846" s="2" t="str">
        <f>TEXT(SalesDataTable[[#This Row],[Order Date]],"mmm")</f>
        <v>Sep</v>
      </c>
    </row>
    <row r="1847" spans="1:24" ht="15.6">
      <c r="A1847" s="6">
        <v>2831</v>
      </c>
      <c r="B1847" s="7">
        <v>46272</v>
      </c>
      <c r="C1847" s="8">
        <f>YEAR(SalesDataTable[[#This Row],[Order Date]])</f>
        <v>2026</v>
      </c>
      <c r="D1847" s="9" t="str">
        <f>"Q" &amp;ROUNDUP(MONTH(SalesDataTable[[#This Row],[Order Date]]),0)</f>
        <v>Q9</v>
      </c>
      <c r="E1847" s="9">
        <f>MONTH(SalesDataTable[[#This Row],[Order Date]])</f>
        <v>9</v>
      </c>
      <c r="F1847" s="8" t="str">
        <f>TEXT(SalesDataTable[[#This Row],[Order Date]],"mmm")</f>
        <v>Sep</v>
      </c>
      <c r="G1847" s="8" t="s">
        <v>0</v>
      </c>
      <c r="H1847" s="8" t="s">
        <v>36</v>
      </c>
      <c r="I1847" s="8" t="s">
        <v>2</v>
      </c>
      <c r="J1847" s="8" t="s">
        <v>13</v>
      </c>
      <c r="K1847" s="8" t="s">
        <v>14</v>
      </c>
      <c r="L1847" s="8" t="s">
        <v>32</v>
      </c>
      <c r="M1847" s="3">
        <v>1</v>
      </c>
      <c r="N1847" s="10">
        <v>46.44</v>
      </c>
      <c r="O1847" s="11">
        <v>0.05</v>
      </c>
      <c r="P1847" s="10">
        <v>17.88</v>
      </c>
      <c r="Q1847" s="10">
        <f t="shared" si="112"/>
        <v>44.117999999999995</v>
      </c>
      <c r="R1847" s="10">
        <f t="shared" si="113"/>
        <v>17.88</v>
      </c>
      <c r="S1847" s="10">
        <f t="shared" si="114"/>
        <v>26.237999999999996</v>
      </c>
      <c r="T1847" s="2">
        <f t="shared" si="115"/>
        <v>0.59472324221406225</v>
      </c>
      <c r="U1847" s="3">
        <f>YEAR(SalesDataTable[[#This Row],[Order Date]])</f>
        <v>2026</v>
      </c>
      <c r="V1847" s="2" t="str">
        <f>"Q"&amp;ROUNDUP(MONTH(SalesDataTable[[#This Row],[Order Date]])/3,0)</f>
        <v>Q3</v>
      </c>
      <c r="W1847" s="3">
        <f>MONTH(SalesDataTable[[#This Row],[Order Date]])</f>
        <v>9</v>
      </c>
      <c r="X1847" s="2" t="str">
        <f>TEXT(SalesDataTable[[#This Row],[Order Date]],"mmm")</f>
        <v>Sep</v>
      </c>
    </row>
    <row r="1848" spans="1:24" ht="15.6">
      <c r="A1848" s="6">
        <v>2845</v>
      </c>
      <c r="B1848" s="7">
        <v>46272</v>
      </c>
      <c r="C1848" s="8">
        <f>YEAR(SalesDataTable[[#This Row],[Order Date]])</f>
        <v>2026</v>
      </c>
      <c r="D1848" s="9" t="str">
        <f>"Q" &amp;ROUNDUP(MONTH(SalesDataTable[[#This Row],[Order Date]]),0)</f>
        <v>Q9</v>
      </c>
      <c r="E1848" s="9">
        <f>MONTH(SalesDataTable[[#This Row],[Order Date]])</f>
        <v>9</v>
      </c>
      <c r="F1848" s="8" t="str">
        <f>TEXT(SalesDataTable[[#This Row],[Order Date]],"mmm")</f>
        <v>Sep</v>
      </c>
      <c r="G1848" s="8" t="s">
        <v>0</v>
      </c>
      <c r="H1848" s="8" t="s">
        <v>1</v>
      </c>
      <c r="I1848" s="8" t="s">
        <v>8</v>
      </c>
      <c r="J1848" s="8" t="s">
        <v>16</v>
      </c>
      <c r="K1848" s="8" t="s">
        <v>14</v>
      </c>
      <c r="L1848" s="8" t="s">
        <v>44</v>
      </c>
      <c r="M1848" s="3">
        <v>4</v>
      </c>
      <c r="N1848" s="10">
        <v>133.26</v>
      </c>
      <c r="O1848" s="11">
        <v>0.1</v>
      </c>
      <c r="P1848" s="10">
        <v>68.77</v>
      </c>
      <c r="Q1848" s="10">
        <f t="shared" si="112"/>
        <v>479.73599999999999</v>
      </c>
      <c r="R1848" s="10">
        <f t="shared" si="113"/>
        <v>275.08</v>
      </c>
      <c r="S1848" s="10">
        <f t="shared" si="114"/>
        <v>204.65600000000001</v>
      </c>
      <c r="T1848" s="2">
        <f t="shared" si="115"/>
        <v>0.42660129738022579</v>
      </c>
      <c r="U1848" s="3">
        <f>YEAR(SalesDataTable[[#This Row],[Order Date]])</f>
        <v>2026</v>
      </c>
      <c r="V1848" s="2" t="str">
        <f>"Q"&amp;ROUNDUP(MONTH(SalesDataTable[[#This Row],[Order Date]])/3,0)</f>
        <v>Q3</v>
      </c>
      <c r="W1848" s="3">
        <f>MONTH(SalesDataTable[[#This Row],[Order Date]])</f>
        <v>9</v>
      </c>
      <c r="X1848" s="2" t="str">
        <f>TEXT(SalesDataTable[[#This Row],[Order Date]],"mmm")</f>
        <v>Sep</v>
      </c>
    </row>
    <row r="1849" spans="1:24" ht="15.6">
      <c r="A1849" s="6">
        <v>3679</v>
      </c>
      <c r="B1849" s="7">
        <v>46272</v>
      </c>
      <c r="C1849" s="8">
        <f>YEAR(SalesDataTable[[#This Row],[Order Date]])</f>
        <v>2026</v>
      </c>
      <c r="D1849" s="9" t="str">
        <f>"Q" &amp;ROUNDUP(MONTH(SalesDataTable[[#This Row],[Order Date]]),0)</f>
        <v>Q9</v>
      </c>
      <c r="E1849" s="9">
        <f>MONTH(SalesDataTable[[#This Row],[Order Date]])</f>
        <v>9</v>
      </c>
      <c r="F1849" s="8" t="str">
        <f>TEXT(SalesDataTable[[#This Row],[Order Date]],"mmm")</f>
        <v>Sep</v>
      </c>
      <c r="G1849" s="8" t="s">
        <v>6</v>
      </c>
      <c r="H1849" s="8" t="s">
        <v>43</v>
      </c>
      <c r="I1849" s="8" t="s">
        <v>28</v>
      </c>
      <c r="J1849" s="8" t="s">
        <v>13</v>
      </c>
      <c r="K1849" s="8" t="s">
        <v>9</v>
      </c>
      <c r="L1849" s="8" t="s">
        <v>17</v>
      </c>
      <c r="M1849" s="3">
        <v>1</v>
      </c>
      <c r="N1849" s="10">
        <v>147.36000000000001</v>
      </c>
      <c r="O1849" s="11">
        <v>0</v>
      </c>
      <c r="P1849" s="10">
        <v>81.599999999999994</v>
      </c>
      <c r="Q1849" s="10">
        <f t="shared" si="112"/>
        <v>147.36000000000001</v>
      </c>
      <c r="R1849" s="10">
        <f t="shared" si="113"/>
        <v>81.599999999999994</v>
      </c>
      <c r="S1849" s="10">
        <f t="shared" si="114"/>
        <v>65.760000000000019</v>
      </c>
      <c r="T1849" s="2">
        <f t="shared" si="115"/>
        <v>0.44625407166123787</v>
      </c>
      <c r="U1849" s="3">
        <f>YEAR(SalesDataTable[[#This Row],[Order Date]])</f>
        <v>2026</v>
      </c>
      <c r="V1849" s="2" t="str">
        <f>"Q"&amp;ROUNDUP(MONTH(SalesDataTable[[#This Row],[Order Date]])/3,0)</f>
        <v>Q3</v>
      </c>
      <c r="W1849" s="3">
        <f>MONTH(SalesDataTable[[#This Row],[Order Date]])</f>
        <v>9</v>
      </c>
      <c r="X1849" s="2" t="str">
        <f>TEXT(SalesDataTable[[#This Row],[Order Date]],"mmm")</f>
        <v>Sep</v>
      </c>
    </row>
    <row r="1850" spans="1:24" ht="15.6">
      <c r="A1850" s="6">
        <v>3828</v>
      </c>
      <c r="B1850" s="7">
        <v>46272</v>
      </c>
      <c r="C1850" s="8">
        <f>YEAR(SalesDataTable[[#This Row],[Order Date]])</f>
        <v>2026</v>
      </c>
      <c r="D1850" s="9" t="str">
        <f>"Q" &amp;ROUNDUP(MONTH(SalesDataTable[[#This Row],[Order Date]]),0)</f>
        <v>Q9</v>
      </c>
      <c r="E1850" s="9">
        <f>MONTH(SalesDataTable[[#This Row],[Order Date]])</f>
        <v>9</v>
      </c>
      <c r="F1850" s="8" t="str">
        <f>TEXT(SalesDataTable[[#This Row],[Order Date]],"mmm")</f>
        <v>Sep</v>
      </c>
      <c r="G1850" s="8" t="s">
        <v>0</v>
      </c>
      <c r="H1850" s="8" t="s">
        <v>1</v>
      </c>
      <c r="I1850" s="8" t="s">
        <v>2</v>
      </c>
      <c r="J1850" s="8" t="s">
        <v>13</v>
      </c>
      <c r="K1850" s="8" t="s">
        <v>14</v>
      </c>
      <c r="L1850" s="8" t="s">
        <v>48</v>
      </c>
      <c r="M1850" s="3">
        <v>2</v>
      </c>
      <c r="N1850" s="10">
        <v>166.13</v>
      </c>
      <c r="O1850" s="11">
        <v>0.15</v>
      </c>
      <c r="P1850" s="10">
        <v>86.71</v>
      </c>
      <c r="Q1850" s="10">
        <f t="shared" si="112"/>
        <v>282.42099999999999</v>
      </c>
      <c r="R1850" s="10">
        <f t="shared" si="113"/>
        <v>173.42</v>
      </c>
      <c r="S1850" s="10">
        <f t="shared" si="114"/>
        <v>109.001</v>
      </c>
      <c r="T1850" s="2">
        <f t="shared" si="115"/>
        <v>0.38595217777714835</v>
      </c>
      <c r="U1850" s="3">
        <f>YEAR(SalesDataTable[[#This Row],[Order Date]])</f>
        <v>2026</v>
      </c>
      <c r="V1850" s="2" t="str">
        <f>"Q"&amp;ROUNDUP(MONTH(SalesDataTable[[#This Row],[Order Date]])/3,0)</f>
        <v>Q3</v>
      </c>
      <c r="W1850" s="3">
        <f>MONTH(SalesDataTable[[#This Row],[Order Date]])</f>
        <v>9</v>
      </c>
      <c r="X1850" s="2" t="str">
        <f>TEXT(SalesDataTable[[#This Row],[Order Date]],"mmm")</f>
        <v>Sep</v>
      </c>
    </row>
    <row r="1851" spans="1:24" ht="15.6">
      <c r="A1851" s="6">
        <v>4226</v>
      </c>
      <c r="B1851" s="7">
        <v>46272</v>
      </c>
      <c r="C1851" s="8">
        <f>YEAR(SalesDataTable[[#This Row],[Order Date]])</f>
        <v>2026</v>
      </c>
      <c r="D1851" s="9" t="str">
        <f>"Q" &amp;ROUNDUP(MONTH(SalesDataTable[[#This Row],[Order Date]]),0)</f>
        <v>Q9</v>
      </c>
      <c r="E1851" s="9">
        <f>MONTH(SalesDataTable[[#This Row],[Order Date]])</f>
        <v>9</v>
      </c>
      <c r="F1851" s="8" t="str">
        <f>TEXT(SalesDataTable[[#This Row],[Order Date]],"mmm")</f>
        <v>Sep</v>
      </c>
      <c r="G1851" s="8" t="s">
        <v>11</v>
      </c>
      <c r="H1851" s="8" t="s">
        <v>18</v>
      </c>
      <c r="I1851" s="8" t="s">
        <v>2</v>
      </c>
      <c r="J1851" s="8" t="s">
        <v>13</v>
      </c>
      <c r="K1851" s="8" t="s">
        <v>34</v>
      </c>
      <c r="L1851" s="8" t="s">
        <v>45</v>
      </c>
      <c r="M1851" s="3">
        <v>1</v>
      </c>
      <c r="N1851" s="10">
        <v>51.74</v>
      </c>
      <c r="O1851" s="11">
        <v>0</v>
      </c>
      <c r="P1851" s="10">
        <v>22.45</v>
      </c>
      <c r="Q1851" s="10">
        <f t="shared" si="112"/>
        <v>51.74</v>
      </c>
      <c r="R1851" s="10">
        <f t="shared" si="113"/>
        <v>22.45</v>
      </c>
      <c r="S1851" s="10">
        <f t="shared" si="114"/>
        <v>29.290000000000003</v>
      </c>
      <c r="T1851" s="2">
        <f t="shared" si="115"/>
        <v>0.56609972941631237</v>
      </c>
      <c r="U1851" s="3">
        <f>YEAR(SalesDataTable[[#This Row],[Order Date]])</f>
        <v>2026</v>
      </c>
      <c r="V1851" s="2" t="str">
        <f>"Q"&amp;ROUNDUP(MONTH(SalesDataTable[[#This Row],[Order Date]])/3,0)</f>
        <v>Q3</v>
      </c>
      <c r="W1851" s="3">
        <f>MONTH(SalesDataTable[[#This Row],[Order Date]])</f>
        <v>9</v>
      </c>
      <c r="X1851" s="2" t="str">
        <f>TEXT(SalesDataTable[[#This Row],[Order Date]],"mmm")</f>
        <v>Sep</v>
      </c>
    </row>
    <row r="1852" spans="1:24" ht="15.6">
      <c r="A1852" s="6">
        <v>58</v>
      </c>
      <c r="B1852" s="7">
        <v>46273</v>
      </c>
      <c r="C1852" s="8">
        <f>YEAR(SalesDataTable[[#This Row],[Order Date]])</f>
        <v>2026</v>
      </c>
      <c r="D1852" s="9" t="str">
        <f>"Q" &amp;ROUNDUP(MONTH(SalesDataTable[[#This Row],[Order Date]]),0)</f>
        <v>Q9</v>
      </c>
      <c r="E1852" s="9">
        <f>MONTH(SalesDataTable[[#This Row],[Order Date]])</f>
        <v>9</v>
      </c>
      <c r="F1852" s="8" t="str">
        <f>TEXT(SalesDataTable[[#This Row],[Order Date]],"mmm")</f>
        <v>Sep</v>
      </c>
      <c r="G1852" s="8" t="s">
        <v>0</v>
      </c>
      <c r="H1852" s="8" t="s">
        <v>1</v>
      </c>
      <c r="I1852" s="8" t="s">
        <v>19</v>
      </c>
      <c r="J1852" s="8" t="s">
        <v>3</v>
      </c>
      <c r="K1852" s="8" t="s">
        <v>9</v>
      </c>
      <c r="L1852" s="8" t="s">
        <v>46</v>
      </c>
      <c r="M1852" s="3">
        <v>1</v>
      </c>
      <c r="N1852" s="10">
        <v>71.7</v>
      </c>
      <c r="O1852" s="11">
        <v>0</v>
      </c>
      <c r="P1852" s="10">
        <v>32</v>
      </c>
      <c r="Q1852" s="10">
        <f t="shared" si="112"/>
        <v>71.7</v>
      </c>
      <c r="R1852" s="10">
        <f t="shared" si="113"/>
        <v>32</v>
      </c>
      <c r="S1852" s="10">
        <f t="shared" si="114"/>
        <v>39.700000000000003</v>
      </c>
      <c r="T1852" s="2">
        <f t="shared" si="115"/>
        <v>0.55369595536959559</v>
      </c>
      <c r="U1852" s="3">
        <f>YEAR(SalesDataTable[[#This Row],[Order Date]])</f>
        <v>2026</v>
      </c>
      <c r="V1852" s="2" t="str">
        <f>"Q"&amp;ROUNDUP(MONTH(SalesDataTable[[#This Row],[Order Date]])/3,0)</f>
        <v>Q3</v>
      </c>
      <c r="W1852" s="3">
        <f>MONTH(SalesDataTable[[#This Row],[Order Date]])</f>
        <v>9</v>
      </c>
      <c r="X1852" s="2" t="str">
        <f>TEXT(SalesDataTable[[#This Row],[Order Date]],"mmm")</f>
        <v>Sep</v>
      </c>
    </row>
    <row r="1853" spans="1:24" ht="15.6">
      <c r="A1853" s="6">
        <v>1224</v>
      </c>
      <c r="B1853" s="7">
        <v>46273</v>
      </c>
      <c r="C1853" s="8">
        <f>YEAR(SalesDataTable[[#This Row],[Order Date]])</f>
        <v>2026</v>
      </c>
      <c r="D1853" s="9" t="str">
        <f>"Q" &amp;ROUNDUP(MONTH(SalesDataTable[[#This Row],[Order Date]]),0)</f>
        <v>Q9</v>
      </c>
      <c r="E1853" s="9">
        <f>MONTH(SalesDataTable[[#This Row],[Order Date]])</f>
        <v>9</v>
      </c>
      <c r="F1853" s="8" t="str">
        <f>TEXT(SalesDataTable[[#This Row],[Order Date]],"mmm")</f>
        <v>Sep</v>
      </c>
      <c r="G1853" s="8" t="s">
        <v>11</v>
      </c>
      <c r="H1853" s="8" t="s">
        <v>12</v>
      </c>
      <c r="I1853" s="8" t="s">
        <v>2</v>
      </c>
      <c r="J1853" s="8" t="s">
        <v>3</v>
      </c>
      <c r="K1853" s="8" t="s">
        <v>4</v>
      </c>
      <c r="L1853" s="8" t="s">
        <v>26</v>
      </c>
      <c r="M1853" s="3">
        <v>2</v>
      </c>
      <c r="N1853" s="10">
        <v>39.409999999999997</v>
      </c>
      <c r="O1853" s="11">
        <v>0.05</v>
      </c>
      <c r="P1853" s="10">
        <v>17.12</v>
      </c>
      <c r="Q1853" s="10">
        <f t="shared" si="112"/>
        <v>74.878999999999991</v>
      </c>
      <c r="R1853" s="10">
        <f t="shared" si="113"/>
        <v>34.24</v>
      </c>
      <c r="S1853" s="10">
        <f t="shared" si="114"/>
        <v>40.638999999999989</v>
      </c>
      <c r="T1853" s="2">
        <f t="shared" si="115"/>
        <v>0.54272893601677363</v>
      </c>
      <c r="U1853" s="3">
        <f>YEAR(SalesDataTable[[#This Row],[Order Date]])</f>
        <v>2026</v>
      </c>
      <c r="V1853" s="2" t="str">
        <f>"Q"&amp;ROUNDUP(MONTH(SalesDataTable[[#This Row],[Order Date]])/3,0)</f>
        <v>Q3</v>
      </c>
      <c r="W1853" s="3">
        <f>MONTH(SalesDataTable[[#This Row],[Order Date]])</f>
        <v>9</v>
      </c>
      <c r="X1853" s="2" t="str">
        <f>TEXT(SalesDataTable[[#This Row],[Order Date]],"mmm")</f>
        <v>Sep</v>
      </c>
    </row>
    <row r="1854" spans="1:24" ht="15.6">
      <c r="A1854" s="6">
        <v>4345</v>
      </c>
      <c r="B1854" s="7">
        <v>46273</v>
      </c>
      <c r="C1854" s="8">
        <f>YEAR(SalesDataTable[[#This Row],[Order Date]])</f>
        <v>2026</v>
      </c>
      <c r="D1854" s="9" t="str">
        <f>"Q" &amp;ROUNDUP(MONTH(SalesDataTable[[#This Row],[Order Date]]),0)</f>
        <v>Q9</v>
      </c>
      <c r="E1854" s="9">
        <f>MONTH(SalesDataTable[[#This Row],[Order Date]])</f>
        <v>9</v>
      </c>
      <c r="F1854" s="8" t="str">
        <f>TEXT(SalesDataTable[[#This Row],[Order Date]],"mmm")</f>
        <v>Sep</v>
      </c>
      <c r="G1854" s="8" t="s">
        <v>0</v>
      </c>
      <c r="H1854" s="8" t="s">
        <v>36</v>
      </c>
      <c r="I1854" s="8" t="s">
        <v>2</v>
      </c>
      <c r="J1854" s="8" t="s">
        <v>13</v>
      </c>
      <c r="K1854" s="8" t="s">
        <v>23</v>
      </c>
      <c r="L1854" s="8" t="s">
        <v>24</v>
      </c>
      <c r="M1854" s="3">
        <v>2</v>
      </c>
      <c r="N1854" s="10">
        <v>345.33</v>
      </c>
      <c r="O1854" s="11">
        <v>0</v>
      </c>
      <c r="P1854" s="10">
        <v>198.22</v>
      </c>
      <c r="Q1854" s="10">
        <f t="shared" si="112"/>
        <v>690.66</v>
      </c>
      <c r="R1854" s="10">
        <f t="shared" si="113"/>
        <v>396.44</v>
      </c>
      <c r="S1854" s="10">
        <f t="shared" si="114"/>
        <v>294.21999999999997</v>
      </c>
      <c r="T1854" s="2">
        <f t="shared" si="115"/>
        <v>0.42599832044710856</v>
      </c>
      <c r="U1854" s="3">
        <f>YEAR(SalesDataTable[[#This Row],[Order Date]])</f>
        <v>2026</v>
      </c>
      <c r="V1854" s="2" t="str">
        <f>"Q"&amp;ROUNDUP(MONTH(SalesDataTable[[#This Row],[Order Date]])/3,0)</f>
        <v>Q3</v>
      </c>
      <c r="W1854" s="3">
        <f>MONTH(SalesDataTable[[#This Row],[Order Date]])</f>
        <v>9</v>
      </c>
      <c r="X1854" s="2" t="str">
        <f>TEXT(SalesDataTable[[#This Row],[Order Date]],"mmm")</f>
        <v>Sep</v>
      </c>
    </row>
    <row r="1855" spans="1:24" ht="15.6">
      <c r="A1855" s="6">
        <v>1069</v>
      </c>
      <c r="B1855" s="7">
        <v>46274</v>
      </c>
      <c r="C1855" s="8">
        <f>YEAR(SalesDataTable[[#This Row],[Order Date]])</f>
        <v>2026</v>
      </c>
      <c r="D1855" s="9" t="str">
        <f>"Q" &amp;ROUNDUP(MONTH(SalesDataTable[[#This Row],[Order Date]]),0)</f>
        <v>Q9</v>
      </c>
      <c r="E1855" s="9">
        <f>MONTH(SalesDataTable[[#This Row],[Order Date]])</f>
        <v>9</v>
      </c>
      <c r="F1855" s="8" t="str">
        <f>TEXT(SalesDataTable[[#This Row],[Order Date]],"mmm")</f>
        <v>Sep</v>
      </c>
      <c r="G1855" s="8" t="s">
        <v>20</v>
      </c>
      <c r="H1855" s="8" t="s">
        <v>47</v>
      </c>
      <c r="I1855" s="8" t="s">
        <v>2</v>
      </c>
      <c r="J1855" s="8" t="s">
        <v>3</v>
      </c>
      <c r="K1855" s="8" t="s">
        <v>9</v>
      </c>
      <c r="L1855" s="8" t="s">
        <v>17</v>
      </c>
      <c r="M1855" s="3">
        <v>1</v>
      </c>
      <c r="N1855" s="10">
        <v>145.33000000000001</v>
      </c>
      <c r="O1855" s="11">
        <v>0.1</v>
      </c>
      <c r="P1855" s="10">
        <v>80.97</v>
      </c>
      <c r="Q1855" s="10">
        <f t="shared" si="112"/>
        <v>130.79700000000003</v>
      </c>
      <c r="R1855" s="10">
        <f t="shared" si="113"/>
        <v>80.97</v>
      </c>
      <c r="S1855" s="10">
        <f t="shared" si="114"/>
        <v>49.827000000000027</v>
      </c>
      <c r="T1855" s="2">
        <f t="shared" si="115"/>
        <v>0.3809491043372556</v>
      </c>
      <c r="U1855" s="3">
        <f>YEAR(SalesDataTable[[#This Row],[Order Date]])</f>
        <v>2026</v>
      </c>
      <c r="V1855" s="2" t="str">
        <f>"Q"&amp;ROUNDUP(MONTH(SalesDataTable[[#This Row],[Order Date]])/3,0)</f>
        <v>Q3</v>
      </c>
      <c r="W1855" s="3">
        <f>MONTH(SalesDataTable[[#This Row],[Order Date]])</f>
        <v>9</v>
      </c>
      <c r="X1855" s="2" t="str">
        <f>TEXT(SalesDataTable[[#This Row],[Order Date]],"mmm")</f>
        <v>Sep</v>
      </c>
    </row>
    <row r="1856" spans="1:24" ht="15.6">
      <c r="A1856" s="6">
        <v>1489</v>
      </c>
      <c r="B1856" s="7">
        <v>46274</v>
      </c>
      <c r="C1856" s="8">
        <f>YEAR(SalesDataTable[[#This Row],[Order Date]])</f>
        <v>2026</v>
      </c>
      <c r="D1856" s="9" t="str">
        <f>"Q" &amp;ROUNDUP(MONTH(SalesDataTable[[#This Row],[Order Date]]),0)</f>
        <v>Q9</v>
      </c>
      <c r="E1856" s="9">
        <f>MONTH(SalesDataTable[[#This Row],[Order Date]])</f>
        <v>9</v>
      </c>
      <c r="F1856" s="8" t="str">
        <f>TEXT(SalesDataTable[[#This Row],[Order Date]],"mmm")</f>
        <v>Sep</v>
      </c>
      <c r="G1856" s="8" t="s">
        <v>0</v>
      </c>
      <c r="H1856" s="8" t="s">
        <v>1</v>
      </c>
      <c r="I1856" s="8" t="s">
        <v>2</v>
      </c>
      <c r="J1856" s="8" t="s">
        <v>3</v>
      </c>
      <c r="K1856" s="8" t="s">
        <v>4</v>
      </c>
      <c r="L1856" s="8" t="s">
        <v>22</v>
      </c>
      <c r="M1856" s="3">
        <v>3</v>
      </c>
      <c r="N1856" s="10">
        <v>50.03</v>
      </c>
      <c r="O1856" s="11">
        <v>0.1</v>
      </c>
      <c r="P1856" s="10">
        <v>22.89</v>
      </c>
      <c r="Q1856" s="10">
        <f t="shared" si="112"/>
        <v>135.08100000000002</v>
      </c>
      <c r="R1856" s="10">
        <f t="shared" si="113"/>
        <v>68.67</v>
      </c>
      <c r="S1856" s="10">
        <f t="shared" si="114"/>
        <v>66.411000000000016</v>
      </c>
      <c r="T1856" s="2">
        <f t="shared" si="115"/>
        <v>0.49163835032313952</v>
      </c>
      <c r="U1856" s="3">
        <f>YEAR(SalesDataTable[[#This Row],[Order Date]])</f>
        <v>2026</v>
      </c>
      <c r="V1856" s="2" t="str">
        <f>"Q"&amp;ROUNDUP(MONTH(SalesDataTable[[#This Row],[Order Date]])/3,0)</f>
        <v>Q3</v>
      </c>
      <c r="W1856" s="3">
        <f>MONTH(SalesDataTable[[#This Row],[Order Date]])</f>
        <v>9</v>
      </c>
      <c r="X1856" s="2" t="str">
        <f>TEXT(SalesDataTable[[#This Row],[Order Date]],"mmm")</f>
        <v>Sep</v>
      </c>
    </row>
    <row r="1857" spans="1:24" ht="15.6">
      <c r="A1857" s="6">
        <v>2045</v>
      </c>
      <c r="B1857" s="7">
        <v>46274</v>
      </c>
      <c r="C1857" s="8">
        <f>YEAR(SalesDataTable[[#This Row],[Order Date]])</f>
        <v>2026</v>
      </c>
      <c r="D1857" s="9" t="str">
        <f>"Q" &amp;ROUNDUP(MONTH(SalesDataTable[[#This Row],[Order Date]]),0)</f>
        <v>Q9</v>
      </c>
      <c r="E1857" s="9">
        <f>MONTH(SalesDataTable[[#This Row],[Order Date]])</f>
        <v>9</v>
      </c>
      <c r="F1857" s="8" t="str">
        <f>TEXT(SalesDataTable[[#This Row],[Order Date]],"mmm")</f>
        <v>Sep</v>
      </c>
      <c r="G1857" s="8" t="s">
        <v>6</v>
      </c>
      <c r="H1857" s="8" t="s">
        <v>7</v>
      </c>
      <c r="I1857" s="8" t="s">
        <v>28</v>
      </c>
      <c r="J1857" s="8" t="s">
        <v>3</v>
      </c>
      <c r="K1857" s="8" t="s">
        <v>14</v>
      </c>
      <c r="L1857" s="8" t="s">
        <v>15</v>
      </c>
      <c r="M1857" s="3">
        <v>1</v>
      </c>
      <c r="N1857" s="10">
        <v>35.68</v>
      </c>
      <c r="O1857" s="11">
        <v>0.05</v>
      </c>
      <c r="P1857" s="10">
        <v>13.37</v>
      </c>
      <c r="Q1857" s="10">
        <f t="shared" si="112"/>
        <v>33.896000000000001</v>
      </c>
      <c r="R1857" s="10">
        <f t="shared" si="113"/>
        <v>13.37</v>
      </c>
      <c r="S1857" s="10">
        <f t="shared" si="114"/>
        <v>20.526000000000003</v>
      </c>
      <c r="T1857" s="2">
        <f t="shared" si="115"/>
        <v>0.60555817795610112</v>
      </c>
      <c r="U1857" s="3">
        <f>YEAR(SalesDataTable[[#This Row],[Order Date]])</f>
        <v>2026</v>
      </c>
      <c r="V1857" s="2" t="str">
        <f>"Q"&amp;ROUNDUP(MONTH(SalesDataTable[[#This Row],[Order Date]])/3,0)</f>
        <v>Q3</v>
      </c>
      <c r="W1857" s="3">
        <f>MONTH(SalesDataTable[[#This Row],[Order Date]])</f>
        <v>9</v>
      </c>
      <c r="X1857" s="2" t="str">
        <f>TEXT(SalesDataTable[[#This Row],[Order Date]],"mmm")</f>
        <v>Sep</v>
      </c>
    </row>
    <row r="1858" spans="1:24" ht="15.6">
      <c r="A1858" s="6">
        <v>2610</v>
      </c>
      <c r="B1858" s="7">
        <v>46274</v>
      </c>
      <c r="C1858" s="8">
        <f>YEAR(SalesDataTable[[#This Row],[Order Date]])</f>
        <v>2026</v>
      </c>
      <c r="D1858" s="9" t="str">
        <f>"Q" &amp;ROUNDUP(MONTH(SalesDataTable[[#This Row],[Order Date]]),0)</f>
        <v>Q9</v>
      </c>
      <c r="E1858" s="9">
        <f>MONTH(SalesDataTable[[#This Row],[Order Date]])</f>
        <v>9</v>
      </c>
      <c r="F1858" s="8" t="str">
        <f>TEXT(SalesDataTable[[#This Row],[Order Date]],"mmm")</f>
        <v>Sep</v>
      </c>
      <c r="G1858" s="8" t="s">
        <v>20</v>
      </c>
      <c r="H1858" s="8" t="s">
        <v>33</v>
      </c>
      <c r="I1858" s="8" t="s">
        <v>2</v>
      </c>
      <c r="J1858" s="8" t="s">
        <v>3</v>
      </c>
      <c r="K1858" s="8" t="s">
        <v>23</v>
      </c>
      <c r="L1858" s="8" t="s">
        <v>24</v>
      </c>
      <c r="M1858" s="3">
        <v>1</v>
      </c>
      <c r="N1858" s="10">
        <v>341.87</v>
      </c>
      <c r="O1858" s="11">
        <v>0.1</v>
      </c>
      <c r="P1858" s="10">
        <v>190.66</v>
      </c>
      <c r="Q1858" s="10">
        <f t="shared" ref="Q1858:Q1921" si="116">M1858*N1858*(1-O1858)</f>
        <v>307.68299999999999</v>
      </c>
      <c r="R1858" s="10">
        <f t="shared" ref="R1858:R1921" si="117">M1858*P1858</f>
        <v>190.66</v>
      </c>
      <c r="S1858" s="10">
        <f t="shared" ref="S1858:S1921" si="118">Q1858-R1858</f>
        <v>117.023</v>
      </c>
      <c r="T1858" s="2">
        <f t="shared" ref="T1858:T1921" si="119">IFERROR(S1858/Q1858,0)</f>
        <v>0.38033625517171893</v>
      </c>
      <c r="U1858" s="3">
        <f>YEAR(SalesDataTable[[#This Row],[Order Date]])</f>
        <v>2026</v>
      </c>
      <c r="V1858" s="2" t="str">
        <f>"Q"&amp;ROUNDUP(MONTH(SalesDataTable[[#This Row],[Order Date]])/3,0)</f>
        <v>Q3</v>
      </c>
      <c r="W1858" s="3">
        <f>MONTH(SalesDataTable[[#This Row],[Order Date]])</f>
        <v>9</v>
      </c>
      <c r="X1858" s="2" t="str">
        <f>TEXT(SalesDataTable[[#This Row],[Order Date]],"mmm")</f>
        <v>Sep</v>
      </c>
    </row>
    <row r="1859" spans="1:24" ht="15.6">
      <c r="A1859" s="6">
        <v>4210</v>
      </c>
      <c r="B1859" s="7">
        <v>46274</v>
      </c>
      <c r="C1859" s="8">
        <f>YEAR(SalesDataTable[[#This Row],[Order Date]])</f>
        <v>2026</v>
      </c>
      <c r="D1859" s="9" t="str">
        <f>"Q" &amp;ROUNDUP(MONTH(SalesDataTable[[#This Row],[Order Date]]),0)</f>
        <v>Q9</v>
      </c>
      <c r="E1859" s="9">
        <f>MONTH(SalesDataTable[[#This Row],[Order Date]])</f>
        <v>9</v>
      </c>
      <c r="F1859" s="8" t="str">
        <f>TEXT(SalesDataTable[[#This Row],[Order Date]],"mmm")</f>
        <v>Sep</v>
      </c>
      <c r="G1859" s="8" t="s">
        <v>6</v>
      </c>
      <c r="H1859" s="8" t="s">
        <v>27</v>
      </c>
      <c r="I1859" s="8" t="s">
        <v>2</v>
      </c>
      <c r="J1859" s="8" t="s">
        <v>3</v>
      </c>
      <c r="K1859" s="8" t="s">
        <v>14</v>
      </c>
      <c r="L1859" s="8" t="s">
        <v>48</v>
      </c>
      <c r="M1859" s="3">
        <v>1</v>
      </c>
      <c r="N1859" s="10">
        <v>164.6</v>
      </c>
      <c r="O1859" s="11">
        <v>0</v>
      </c>
      <c r="P1859" s="10">
        <v>87.21</v>
      </c>
      <c r="Q1859" s="10">
        <f t="shared" si="116"/>
        <v>164.6</v>
      </c>
      <c r="R1859" s="10">
        <f t="shared" si="117"/>
        <v>87.21</v>
      </c>
      <c r="S1859" s="10">
        <f t="shared" si="118"/>
        <v>77.39</v>
      </c>
      <c r="T1859" s="2">
        <f t="shared" si="119"/>
        <v>0.47017010935601461</v>
      </c>
      <c r="U1859" s="3">
        <f>YEAR(SalesDataTable[[#This Row],[Order Date]])</f>
        <v>2026</v>
      </c>
      <c r="V1859" s="2" t="str">
        <f>"Q"&amp;ROUNDUP(MONTH(SalesDataTable[[#This Row],[Order Date]])/3,0)</f>
        <v>Q3</v>
      </c>
      <c r="W1859" s="3">
        <f>MONTH(SalesDataTable[[#This Row],[Order Date]])</f>
        <v>9</v>
      </c>
      <c r="X1859" s="2" t="str">
        <f>TEXT(SalesDataTable[[#This Row],[Order Date]],"mmm")</f>
        <v>Sep</v>
      </c>
    </row>
    <row r="1860" spans="1:24" ht="15.6">
      <c r="A1860" s="6">
        <v>4584</v>
      </c>
      <c r="B1860" s="7">
        <v>46274</v>
      </c>
      <c r="C1860" s="8">
        <f>YEAR(SalesDataTable[[#This Row],[Order Date]])</f>
        <v>2026</v>
      </c>
      <c r="D1860" s="9" t="str">
        <f>"Q" &amp;ROUNDUP(MONTH(SalesDataTable[[#This Row],[Order Date]]),0)</f>
        <v>Q9</v>
      </c>
      <c r="E1860" s="9">
        <f>MONTH(SalesDataTable[[#This Row],[Order Date]])</f>
        <v>9</v>
      </c>
      <c r="F1860" s="8" t="str">
        <f>TEXT(SalesDataTable[[#This Row],[Order Date]],"mmm")</f>
        <v>Sep</v>
      </c>
      <c r="G1860" s="8" t="s">
        <v>20</v>
      </c>
      <c r="H1860" s="8" t="s">
        <v>33</v>
      </c>
      <c r="I1860" s="8" t="s">
        <v>2</v>
      </c>
      <c r="J1860" s="8" t="s">
        <v>3</v>
      </c>
      <c r="K1860" s="8" t="s">
        <v>34</v>
      </c>
      <c r="L1860" s="8" t="s">
        <v>35</v>
      </c>
      <c r="M1860" s="3">
        <v>2</v>
      </c>
      <c r="N1860" s="10">
        <v>41.24</v>
      </c>
      <c r="O1860" s="11">
        <v>0</v>
      </c>
      <c r="P1860" s="10">
        <v>14.46</v>
      </c>
      <c r="Q1860" s="10">
        <f t="shared" si="116"/>
        <v>82.48</v>
      </c>
      <c r="R1860" s="10">
        <f t="shared" si="117"/>
        <v>28.92</v>
      </c>
      <c r="S1860" s="10">
        <f t="shared" si="118"/>
        <v>53.56</v>
      </c>
      <c r="T1860" s="2">
        <f t="shared" si="119"/>
        <v>0.64936954413191073</v>
      </c>
      <c r="U1860" s="3">
        <f>YEAR(SalesDataTable[[#This Row],[Order Date]])</f>
        <v>2026</v>
      </c>
      <c r="V1860" s="2" t="str">
        <f>"Q"&amp;ROUNDUP(MONTH(SalesDataTable[[#This Row],[Order Date]])/3,0)</f>
        <v>Q3</v>
      </c>
      <c r="W1860" s="3">
        <f>MONTH(SalesDataTable[[#This Row],[Order Date]])</f>
        <v>9</v>
      </c>
      <c r="X1860" s="2" t="str">
        <f>TEXT(SalesDataTable[[#This Row],[Order Date]],"mmm")</f>
        <v>Sep</v>
      </c>
    </row>
    <row r="1861" spans="1:24" ht="15.6">
      <c r="A1861" s="6">
        <v>44</v>
      </c>
      <c r="B1861" s="7">
        <v>46275</v>
      </c>
      <c r="C1861" s="8">
        <f>YEAR(SalesDataTable[[#This Row],[Order Date]])</f>
        <v>2026</v>
      </c>
      <c r="D1861" s="9" t="str">
        <f>"Q" &amp;ROUNDUP(MONTH(SalesDataTable[[#This Row],[Order Date]]),0)</f>
        <v>Q9</v>
      </c>
      <c r="E1861" s="9">
        <f>MONTH(SalesDataTable[[#This Row],[Order Date]])</f>
        <v>9</v>
      </c>
      <c r="F1861" s="8" t="str">
        <f>TEXT(SalesDataTable[[#This Row],[Order Date]],"mmm")</f>
        <v>Sep</v>
      </c>
      <c r="G1861" s="8" t="s">
        <v>11</v>
      </c>
      <c r="H1861" s="8" t="s">
        <v>39</v>
      </c>
      <c r="I1861" s="8" t="s">
        <v>19</v>
      </c>
      <c r="J1861" s="8" t="s">
        <v>13</v>
      </c>
      <c r="K1861" s="8" t="s">
        <v>4</v>
      </c>
      <c r="L1861" s="8" t="s">
        <v>26</v>
      </c>
      <c r="M1861" s="3">
        <v>1</v>
      </c>
      <c r="N1861" s="10">
        <v>40.1</v>
      </c>
      <c r="O1861" s="11">
        <v>0</v>
      </c>
      <c r="P1861" s="10">
        <v>16.920000000000002</v>
      </c>
      <c r="Q1861" s="10">
        <f t="shared" si="116"/>
        <v>40.1</v>
      </c>
      <c r="R1861" s="10">
        <f t="shared" si="117"/>
        <v>16.920000000000002</v>
      </c>
      <c r="S1861" s="10">
        <f t="shared" si="118"/>
        <v>23.18</v>
      </c>
      <c r="T1861" s="2">
        <f t="shared" si="119"/>
        <v>0.57805486284289276</v>
      </c>
      <c r="U1861" s="3">
        <f>YEAR(SalesDataTable[[#This Row],[Order Date]])</f>
        <v>2026</v>
      </c>
      <c r="V1861" s="2" t="str">
        <f>"Q"&amp;ROUNDUP(MONTH(SalesDataTable[[#This Row],[Order Date]])/3,0)</f>
        <v>Q3</v>
      </c>
      <c r="W1861" s="3">
        <f>MONTH(SalesDataTable[[#This Row],[Order Date]])</f>
        <v>9</v>
      </c>
      <c r="X1861" s="2" t="str">
        <f>TEXT(SalesDataTable[[#This Row],[Order Date]],"mmm")</f>
        <v>Sep</v>
      </c>
    </row>
    <row r="1862" spans="1:24" ht="15.6">
      <c r="A1862" s="6">
        <v>97</v>
      </c>
      <c r="B1862" s="7">
        <v>46275</v>
      </c>
      <c r="C1862" s="8">
        <f>YEAR(SalesDataTable[[#This Row],[Order Date]])</f>
        <v>2026</v>
      </c>
      <c r="D1862" s="9" t="str">
        <f>"Q" &amp;ROUNDUP(MONTH(SalesDataTable[[#This Row],[Order Date]]),0)</f>
        <v>Q9</v>
      </c>
      <c r="E1862" s="9">
        <f>MONTH(SalesDataTable[[#This Row],[Order Date]])</f>
        <v>9</v>
      </c>
      <c r="F1862" s="8" t="str">
        <f>TEXT(SalesDataTable[[#This Row],[Order Date]],"mmm")</f>
        <v>Sep</v>
      </c>
      <c r="G1862" s="8" t="s">
        <v>6</v>
      </c>
      <c r="H1862" s="8" t="s">
        <v>27</v>
      </c>
      <c r="I1862" s="8" t="s">
        <v>2</v>
      </c>
      <c r="J1862" s="8" t="s">
        <v>13</v>
      </c>
      <c r="K1862" s="8" t="s">
        <v>23</v>
      </c>
      <c r="L1862" s="8" t="s">
        <v>40</v>
      </c>
      <c r="M1862" s="3">
        <v>2</v>
      </c>
      <c r="N1862" s="10">
        <v>80.239999999999995</v>
      </c>
      <c r="O1862" s="11">
        <v>0</v>
      </c>
      <c r="P1862" s="10">
        <v>40.5</v>
      </c>
      <c r="Q1862" s="10">
        <f t="shared" si="116"/>
        <v>160.47999999999999</v>
      </c>
      <c r="R1862" s="10">
        <f t="shared" si="117"/>
        <v>81</v>
      </c>
      <c r="S1862" s="10">
        <f t="shared" si="118"/>
        <v>79.47999999999999</v>
      </c>
      <c r="T1862" s="2">
        <f t="shared" si="119"/>
        <v>0.49526420737786636</v>
      </c>
      <c r="U1862" s="3">
        <f>YEAR(SalesDataTable[[#This Row],[Order Date]])</f>
        <v>2026</v>
      </c>
      <c r="V1862" s="2" t="str">
        <f>"Q"&amp;ROUNDUP(MONTH(SalesDataTable[[#This Row],[Order Date]])/3,0)</f>
        <v>Q3</v>
      </c>
      <c r="W1862" s="3">
        <f>MONTH(SalesDataTable[[#This Row],[Order Date]])</f>
        <v>9</v>
      </c>
      <c r="X1862" s="2" t="str">
        <f>TEXT(SalesDataTable[[#This Row],[Order Date]],"mmm")</f>
        <v>Sep</v>
      </c>
    </row>
    <row r="1863" spans="1:24" ht="15.6">
      <c r="A1863" s="6">
        <v>1015</v>
      </c>
      <c r="B1863" s="7">
        <v>46275</v>
      </c>
      <c r="C1863" s="8">
        <f>YEAR(SalesDataTable[[#This Row],[Order Date]])</f>
        <v>2026</v>
      </c>
      <c r="D1863" s="9" t="str">
        <f>"Q" &amp;ROUNDUP(MONTH(SalesDataTable[[#This Row],[Order Date]]),0)</f>
        <v>Q9</v>
      </c>
      <c r="E1863" s="9">
        <f>MONTH(SalesDataTable[[#This Row],[Order Date]])</f>
        <v>9</v>
      </c>
      <c r="F1863" s="8" t="str">
        <f>TEXT(SalesDataTable[[#This Row],[Order Date]],"mmm")</f>
        <v>Sep</v>
      </c>
      <c r="G1863" s="8" t="s">
        <v>11</v>
      </c>
      <c r="H1863" s="8" t="s">
        <v>18</v>
      </c>
      <c r="I1863" s="8" t="s">
        <v>2</v>
      </c>
      <c r="J1863" s="8" t="s">
        <v>13</v>
      </c>
      <c r="K1863" s="8" t="s">
        <v>9</v>
      </c>
      <c r="L1863" s="8" t="s">
        <v>37</v>
      </c>
      <c r="M1863" s="3">
        <v>4</v>
      </c>
      <c r="N1863" s="10">
        <v>151.01</v>
      </c>
      <c r="O1863" s="11">
        <v>0</v>
      </c>
      <c r="P1863" s="10">
        <v>80.569999999999993</v>
      </c>
      <c r="Q1863" s="10">
        <f t="shared" si="116"/>
        <v>604.04</v>
      </c>
      <c r="R1863" s="10">
        <f t="shared" si="117"/>
        <v>322.27999999999997</v>
      </c>
      <c r="S1863" s="10">
        <f t="shared" si="118"/>
        <v>281.76</v>
      </c>
      <c r="T1863" s="2">
        <f t="shared" si="119"/>
        <v>0.46645917488908023</v>
      </c>
      <c r="U1863" s="3">
        <f>YEAR(SalesDataTable[[#This Row],[Order Date]])</f>
        <v>2026</v>
      </c>
      <c r="V1863" s="2" t="str">
        <f>"Q"&amp;ROUNDUP(MONTH(SalesDataTable[[#This Row],[Order Date]])/3,0)</f>
        <v>Q3</v>
      </c>
      <c r="W1863" s="3">
        <f>MONTH(SalesDataTable[[#This Row],[Order Date]])</f>
        <v>9</v>
      </c>
      <c r="X1863" s="2" t="str">
        <f>TEXT(SalesDataTable[[#This Row],[Order Date]],"mmm")</f>
        <v>Sep</v>
      </c>
    </row>
    <row r="1864" spans="1:24" ht="15.6">
      <c r="A1864" s="6">
        <v>1128</v>
      </c>
      <c r="B1864" s="7">
        <v>46275</v>
      </c>
      <c r="C1864" s="8">
        <f>YEAR(SalesDataTable[[#This Row],[Order Date]])</f>
        <v>2026</v>
      </c>
      <c r="D1864" s="9" t="str">
        <f>"Q" &amp;ROUNDUP(MONTH(SalesDataTable[[#This Row],[Order Date]]),0)</f>
        <v>Q9</v>
      </c>
      <c r="E1864" s="9">
        <f>MONTH(SalesDataTable[[#This Row],[Order Date]])</f>
        <v>9</v>
      </c>
      <c r="F1864" s="8" t="str">
        <f>TEXT(SalesDataTable[[#This Row],[Order Date]],"mmm")</f>
        <v>Sep</v>
      </c>
      <c r="G1864" s="8" t="s">
        <v>0</v>
      </c>
      <c r="H1864" s="8" t="s">
        <v>50</v>
      </c>
      <c r="I1864" s="8" t="s">
        <v>28</v>
      </c>
      <c r="J1864" s="8" t="s">
        <v>3</v>
      </c>
      <c r="K1864" s="8" t="s">
        <v>4</v>
      </c>
      <c r="L1864" s="8" t="s">
        <v>22</v>
      </c>
      <c r="M1864" s="3">
        <v>1</v>
      </c>
      <c r="N1864" s="10">
        <v>51.32</v>
      </c>
      <c r="O1864" s="11">
        <v>0.1</v>
      </c>
      <c r="P1864" s="10">
        <v>22.67</v>
      </c>
      <c r="Q1864" s="10">
        <f t="shared" si="116"/>
        <v>46.188000000000002</v>
      </c>
      <c r="R1864" s="10">
        <f t="shared" si="117"/>
        <v>22.67</v>
      </c>
      <c r="S1864" s="10">
        <f t="shared" si="118"/>
        <v>23.518000000000001</v>
      </c>
      <c r="T1864" s="2">
        <f t="shared" si="119"/>
        <v>0.50917987356023209</v>
      </c>
      <c r="U1864" s="3">
        <f>YEAR(SalesDataTable[[#This Row],[Order Date]])</f>
        <v>2026</v>
      </c>
      <c r="V1864" s="2" t="str">
        <f>"Q"&amp;ROUNDUP(MONTH(SalesDataTable[[#This Row],[Order Date]])/3,0)</f>
        <v>Q3</v>
      </c>
      <c r="W1864" s="3">
        <f>MONTH(SalesDataTable[[#This Row],[Order Date]])</f>
        <v>9</v>
      </c>
      <c r="X1864" s="2" t="str">
        <f>TEXT(SalesDataTable[[#This Row],[Order Date]],"mmm")</f>
        <v>Sep</v>
      </c>
    </row>
    <row r="1865" spans="1:24" ht="15.6">
      <c r="A1865" s="6">
        <v>3548</v>
      </c>
      <c r="B1865" s="7">
        <v>46275</v>
      </c>
      <c r="C1865" s="8">
        <f>YEAR(SalesDataTable[[#This Row],[Order Date]])</f>
        <v>2026</v>
      </c>
      <c r="D1865" s="9" t="str">
        <f>"Q" &amp;ROUNDUP(MONTH(SalesDataTable[[#This Row],[Order Date]]),0)</f>
        <v>Q9</v>
      </c>
      <c r="E1865" s="9">
        <f>MONTH(SalesDataTable[[#This Row],[Order Date]])</f>
        <v>9</v>
      </c>
      <c r="F1865" s="8" t="str">
        <f>TEXT(SalesDataTable[[#This Row],[Order Date]],"mmm")</f>
        <v>Sep</v>
      </c>
      <c r="G1865" s="8" t="s">
        <v>20</v>
      </c>
      <c r="H1865" s="8" t="s">
        <v>31</v>
      </c>
      <c r="I1865" s="8" t="s">
        <v>19</v>
      </c>
      <c r="J1865" s="8" t="s">
        <v>3</v>
      </c>
      <c r="K1865" s="8" t="s">
        <v>9</v>
      </c>
      <c r="L1865" s="8" t="s">
        <v>46</v>
      </c>
      <c r="M1865" s="3">
        <v>2</v>
      </c>
      <c r="N1865" s="10">
        <v>72.61</v>
      </c>
      <c r="O1865" s="11">
        <v>0</v>
      </c>
      <c r="P1865" s="10">
        <v>32.68</v>
      </c>
      <c r="Q1865" s="10">
        <f t="shared" si="116"/>
        <v>145.22</v>
      </c>
      <c r="R1865" s="10">
        <f t="shared" si="117"/>
        <v>65.36</v>
      </c>
      <c r="S1865" s="10">
        <f t="shared" si="118"/>
        <v>79.86</v>
      </c>
      <c r="T1865" s="2">
        <f t="shared" si="119"/>
        <v>0.54992425285773305</v>
      </c>
      <c r="U1865" s="3">
        <f>YEAR(SalesDataTable[[#This Row],[Order Date]])</f>
        <v>2026</v>
      </c>
      <c r="V1865" s="2" t="str">
        <f>"Q"&amp;ROUNDUP(MONTH(SalesDataTable[[#This Row],[Order Date]])/3,0)</f>
        <v>Q3</v>
      </c>
      <c r="W1865" s="3">
        <f>MONTH(SalesDataTable[[#This Row],[Order Date]])</f>
        <v>9</v>
      </c>
      <c r="X1865" s="2" t="str">
        <f>TEXT(SalesDataTable[[#This Row],[Order Date]],"mmm")</f>
        <v>Sep</v>
      </c>
    </row>
    <row r="1866" spans="1:24" ht="15.6">
      <c r="A1866" s="6">
        <v>242</v>
      </c>
      <c r="B1866" s="7">
        <v>46276</v>
      </c>
      <c r="C1866" s="8">
        <f>YEAR(SalesDataTable[[#This Row],[Order Date]])</f>
        <v>2026</v>
      </c>
      <c r="D1866" s="9" t="str">
        <f>"Q" &amp;ROUNDUP(MONTH(SalesDataTable[[#This Row],[Order Date]]),0)</f>
        <v>Q9</v>
      </c>
      <c r="E1866" s="9">
        <f>MONTH(SalesDataTable[[#This Row],[Order Date]])</f>
        <v>9</v>
      </c>
      <c r="F1866" s="8" t="str">
        <f>TEXT(SalesDataTable[[#This Row],[Order Date]],"mmm")</f>
        <v>Sep</v>
      </c>
      <c r="G1866" s="8" t="s">
        <v>20</v>
      </c>
      <c r="H1866" s="8" t="s">
        <v>47</v>
      </c>
      <c r="I1866" s="8" t="s">
        <v>28</v>
      </c>
      <c r="J1866" s="8" t="s">
        <v>16</v>
      </c>
      <c r="K1866" s="8" t="s">
        <v>34</v>
      </c>
      <c r="L1866" s="8" t="s">
        <v>35</v>
      </c>
      <c r="M1866" s="3">
        <v>5</v>
      </c>
      <c r="N1866" s="10">
        <v>40.94</v>
      </c>
      <c r="O1866" s="11">
        <v>0</v>
      </c>
      <c r="P1866" s="10">
        <v>14.78</v>
      </c>
      <c r="Q1866" s="10">
        <f t="shared" si="116"/>
        <v>204.7</v>
      </c>
      <c r="R1866" s="10">
        <f t="shared" si="117"/>
        <v>73.899999999999991</v>
      </c>
      <c r="S1866" s="10">
        <f t="shared" si="118"/>
        <v>130.80000000000001</v>
      </c>
      <c r="T1866" s="2">
        <f t="shared" si="119"/>
        <v>0.6389838788470934</v>
      </c>
      <c r="U1866" s="3">
        <f>YEAR(SalesDataTable[[#This Row],[Order Date]])</f>
        <v>2026</v>
      </c>
      <c r="V1866" s="2" t="str">
        <f>"Q"&amp;ROUNDUP(MONTH(SalesDataTable[[#This Row],[Order Date]])/3,0)</f>
        <v>Q3</v>
      </c>
      <c r="W1866" s="3">
        <f>MONTH(SalesDataTable[[#This Row],[Order Date]])</f>
        <v>9</v>
      </c>
      <c r="X1866" s="2" t="str">
        <f>TEXT(SalesDataTable[[#This Row],[Order Date]],"mmm")</f>
        <v>Sep</v>
      </c>
    </row>
    <row r="1867" spans="1:24" ht="15.6">
      <c r="A1867" s="6">
        <v>784</v>
      </c>
      <c r="B1867" s="7">
        <v>46276</v>
      </c>
      <c r="C1867" s="8">
        <f>YEAR(SalesDataTable[[#This Row],[Order Date]])</f>
        <v>2026</v>
      </c>
      <c r="D1867" s="9" t="str">
        <f>"Q" &amp;ROUNDUP(MONTH(SalesDataTable[[#This Row],[Order Date]]),0)</f>
        <v>Q9</v>
      </c>
      <c r="E1867" s="9">
        <f>MONTH(SalesDataTable[[#This Row],[Order Date]])</f>
        <v>9</v>
      </c>
      <c r="F1867" s="8" t="str">
        <f>TEXT(SalesDataTable[[#This Row],[Order Date]],"mmm")</f>
        <v>Sep</v>
      </c>
      <c r="G1867" s="8" t="s">
        <v>11</v>
      </c>
      <c r="H1867" s="8" t="s">
        <v>52</v>
      </c>
      <c r="I1867" s="8" t="s">
        <v>28</v>
      </c>
      <c r="J1867" s="8" t="s">
        <v>13</v>
      </c>
      <c r="K1867" s="8" t="s">
        <v>4</v>
      </c>
      <c r="L1867" s="8" t="s">
        <v>5</v>
      </c>
      <c r="M1867" s="3">
        <v>4</v>
      </c>
      <c r="N1867" s="10">
        <v>81.69</v>
      </c>
      <c r="O1867" s="11">
        <v>0</v>
      </c>
      <c r="P1867" s="10">
        <v>42.23</v>
      </c>
      <c r="Q1867" s="10">
        <f t="shared" si="116"/>
        <v>326.76</v>
      </c>
      <c r="R1867" s="10">
        <f t="shared" si="117"/>
        <v>168.92</v>
      </c>
      <c r="S1867" s="10">
        <f t="shared" si="118"/>
        <v>157.84</v>
      </c>
      <c r="T1867" s="2">
        <f t="shared" si="119"/>
        <v>0.48304566042355246</v>
      </c>
      <c r="U1867" s="3">
        <f>YEAR(SalesDataTable[[#This Row],[Order Date]])</f>
        <v>2026</v>
      </c>
      <c r="V1867" s="2" t="str">
        <f>"Q"&amp;ROUNDUP(MONTH(SalesDataTable[[#This Row],[Order Date]])/3,0)</f>
        <v>Q3</v>
      </c>
      <c r="W1867" s="3">
        <f>MONTH(SalesDataTable[[#This Row],[Order Date]])</f>
        <v>9</v>
      </c>
      <c r="X1867" s="2" t="str">
        <f>TEXT(SalesDataTable[[#This Row],[Order Date]],"mmm")</f>
        <v>Sep</v>
      </c>
    </row>
    <row r="1868" spans="1:24" ht="15.6">
      <c r="A1868" s="6">
        <v>1535</v>
      </c>
      <c r="B1868" s="7">
        <v>46276</v>
      </c>
      <c r="C1868" s="8">
        <f>YEAR(SalesDataTable[[#This Row],[Order Date]])</f>
        <v>2026</v>
      </c>
      <c r="D1868" s="9" t="str">
        <f>"Q" &amp;ROUNDUP(MONTH(SalesDataTable[[#This Row],[Order Date]]),0)</f>
        <v>Q9</v>
      </c>
      <c r="E1868" s="9">
        <f>MONTH(SalesDataTable[[#This Row],[Order Date]])</f>
        <v>9</v>
      </c>
      <c r="F1868" s="8" t="str">
        <f>TEXT(SalesDataTable[[#This Row],[Order Date]],"mmm")</f>
        <v>Sep</v>
      </c>
      <c r="G1868" s="8" t="s">
        <v>0</v>
      </c>
      <c r="H1868" s="8" t="s">
        <v>50</v>
      </c>
      <c r="I1868" s="8" t="s">
        <v>19</v>
      </c>
      <c r="J1868" s="8" t="s">
        <v>13</v>
      </c>
      <c r="K1868" s="8" t="s">
        <v>4</v>
      </c>
      <c r="L1868" s="8" t="s">
        <v>22</v>
      </c>
      <c r="M1868" s="3">
        <v>1</v>
      </c>
      <c r="N1868" s="10">
        <v>51.25</v>
      </c>
      <c r="O1868" s="11">
        <v>0.05</v>
      </c>
      <c r="P1868" s="10">
        <v>21.99</v>
      </c>
      <c r="Q1868" s="10">
        <f t="shared" si="116"/>
        <v>48.6875</v>
      </c>
      <c r="R1868" s="10">
        <f t="shared" si="117"/>
        <v>21.99</v>
      </c>
      <c r="S1868" s="10">
        <f t="shared" si="118"/>
        <v>26.697500000000002</v>
      </c>
      <c r="T1868" s="2">
        <f t="shared" si="119"/>
        <v>0.54834403080872918</v>
      </c>
      <c r="U1868" s="3">
        <f>YEAR(SalesDataTable[[#This Row],[Order Date]])</f>
        <v>2026</v>
      </c>
      <c r="V1868" s="2" t="str">
        <f>"Q"&amp;ROUNDUP(MONTH(SalesDataTable[[#This Row],[Order Date]])/3,0)</f>
        <v>Q3</v>
      </c>
      <c r="W1868" s="3">
        <f>MONTH(SalesDataTable[[#This Row],[Order Date]])</f>
        <v>9</v>
      </c>
      <c r="X1868" s="2" t="str">
        <f>TEXT(SalesDataTable[[#This Row],[Order Date]],"mmm")</f>
        <v>Sep</v>
      </c>
    </row>
    <row r="1869" spans="1:24" ht="15.6">
      <c r="A1869" s="6">
        <v>1687</v>
      </c>
      <c r="B1869" s="7">
        <v>46276</v>
      </c>
      <c r="C1869" s="8">
        <f>YEAR(SalesDataTable[[#This Row],[Order Date]])</f>
        <v>2026</v>
      </c>
      <c r="D1869" s="9" t="str">
        <f>"Q" &amp;ROUNDUP(MONTH(SalesDataTable[[#This Row],[Order Date]]),0)</f>
        <v>Q9</v>
      </c>
      <c r="E1869" s="9">
        <f>MONTH(SalesDataTable[[#This Row],[Order Date]])</f>
        <v>9</v>
      </c>
      <c r="F1869" s="8" t="str">
        <f>TEXT(SalesDataTable[[#This Row],[Order Date]],"mmm")</f>
        <v>Sep</v>
      </c>
      <c r="G1869" s="8" t="s">
        <v>11</v>
      </c>
      <c r="H1869" s="8" t="s">
        <v>52</v>
      </c>
      <c r="I1869" s="8" t="s">
        <v>2</v>
      </c>
      <c r="J1869" s="8" t="s">
        <v>3</v>
      </c>
      <c r="K1869" s="8" t="s">
        <v>34</v>
      </c>
      <c r="L1869" s="8" t="s">
        <v>45</v>
      </c>
      <c r="M1869" s="3">
        <v>1</v>
      </c>
      <c r="N1869" s="10">
        <v>50.78</v>
      </c>
      <c r="O1869" s="11">
        <v>0.05</v>
      </c>
      <c r="P1869" s="10">
        <v>22.52</v>
      </c>
      <c r="Q1869" s="10">
        <f t="shared" si="116"/>
        <v>48.241</v>
      </c>
      <c r="R1869" s="10">
        <f t="shared" si="117"/>
        <v>22.52</v>
      </c>
      <c r="S1869" s="10">
        <f t="shared" si="118"/>
        <v>25.721</v>
      </c>
      <c r="T1869" s="2">
        <f t="shared" si="119"/>
        <v>0.5331771729441761</v>
      </c>
      <c r="U1869" s="3">
        <f>YEAR(SalesDataTable[[#This Row],[Order Date]])</f>
        <v>2026</v>
      </c>
      <c r="V1869" s="2" t="str">
        <f>"Q"&amp;ROUNDUP(MONTH(SalesDataTable[[#This Row],[Order Date]])/3,0)</f>
        <v>Q3</v>
      </c>
      <c r="W1869" s="3">
        <f>MONTH(SalesDataTable[[#This Row],[Order Date]])</f>
        <v>9</v>
      </c>
      <c r="X1869" s="2" t="str">
        <f>TEXT(SalesDataTable[[#This Row],[Order Date]],"mmm")</f>
        <v>Sep</v>
      </c>
    </row>
    <row r="1870" spans="1:24" ht="15.6">
      <c r="A1870" s="6">
        <v>2162</v>
      </c>
      <c r="B1870" s="7">
        <v>46276</v>
      </c>
      <c r="C1870" s="8">
        <f>YEAR(SalesDataTable[[#This Row],[Order Date]])</f>
        <v>2026</v>
      </c>
      <c r="D1870" s="9" t="str">
        <f>"Q" &amp;ROUNDUP(MONTH(SalesDataTable[[#This Row],[Order Date]]),0)</f>
        <v>Q9</v>
      </c>
      <c r="E1870" s="9">
        <f>MONTH(SalesDataTable[[#This Row],[Order Date]])</f>
        <v>9</v>
      </c>
      <c r="F1870" s="8" t="str">
        <f>TEXT(SalesDataTable[[#This Row],[Order Date]],"mmm")</f>
        <v>Sep</v>
      </c>
      <c r="G1870" s="8" t="s">
        <v>6</v>
      </c>
      <c r="H1870" s="8" t="s">
        <v>7</v>
      </c>
      <c r="I1870" s="8" t="s">
        <v>2</v>
      </c>
      <c r="J1870" s="8" t="s">
        <v>13</v>
      </c>
      <c r="K1870" s="8" t="s">
        <v>14</v>
      </c>
      <c r="L1870" s="8" t="s">
        <v>44</v>
      </c>
      <c r="M1870" s="3">
        <v>1</v>
      </c>
      <c r="N1870" s="10">
        <v>133.31</v>
      </c>
      <c r="O1870" s="11">
        <v>0.05</v>
      </c>
      <c r="P1870" s="10">
        <v>67.790000000000006</v>
      </c>
      <c r="Q1870" s="10">
        <f t="shared" si="116"/>
        <v>126.64449999999999</v>
      </c>
      <c r="R1870" s="10">
        <f t="shared" si="117"/>
        <v>67.790000000000006</v>
      </c>
      <c r="S1870" s="10">
        <f t="shared" si="118"/>
        <v>58.854499999999987</v>
      </c>
      <c r="T1870" s="2">
        <f t="shared" si="119"/>
        <v>0.46472211584395684</v>
      </c>
      <c r="U1870" s="3">
        <f>YEAR(SalesDataTable[[#This Row],[Order Date]])</f>
        <v>2026</v>
      </c>
      <c r="V1870" s="2" t="str">
        <f>"Q"&amp;ROUNDUP(MONTH(SalesDataTable[[#This Row],[Order Date]])/3,0)</f>
        <v>Q3</v>
      </c>
      <c r="W1870" s="3">
        <f>MONTH(SalesDataTable[[#This Row],[Order Date]])</f>
        <v>9</v>
      </c>
      <c r="X1870" s="2" t="str">
        <f>TEXT(SalesDataTable[[#This Row],[Order Date]],"mmm")</f>
        <v>Sep</v>
      </c>
    </row>
    <row r="1871" spans="1:24" ht="15.6">
      <c r="A1871" s="6">
        <v>2307</v>
      </c>
      <c r="B1871" s="7">
        <v>46276</v>
      </c>
      <c r="C1871" s="8">
        <f>YEAR(SalesDataTable[[#This Row],[Order Date]])</f>
        <v>2026</v>
      </c>
      <c r="D1871" s="9" t="str">
        <f>"Q" &amp;ROUNDUP(MONTH(SalesDataTable[[#This Row],[Order Date]]),0)</f>
        <v>Q9</v>
      </c>
      <c r="E1871" s="9">
        <f>MONTH(SalesDataTable[[#This Row],[Order Date]])</f>
        <v>9</v>
      </c>
      <c r="F1871" s="8" t="str">
        <f>TEXT(SalesDataTable[[#This Row],[Order Date]],"mmm")</f>
        <v>Sep</v>
      </c>
      <c r="G1871" s="8" t="s">
        <v>11</v>
      </c>
      <c r="H1871" s="8" t="s">
        <v>12</v>
      </c>
      <c r="I1871" s="8" t="s">
        <v>2</v>
      </c>
      <c r="J1871" s="8" t="s">
        <v>3</v>
      </c>
      <c r="K1871" s="8" t="s">
        <v>14</v>
      </c>
      <c r="L1871" s="8" t="s">
        <v>48</v>
      </c>
      <c r="M1871" s="3">
        <v>1</v>
      </c>
      <c r="N1871" s="10">
        <v>162.06</v>
      </c>
      <c r="O1871" s="11">
        <v>0</v>
      </c>
      <c r="P1871" s="10">
        <v>86.95</v>
      </c>
      <c r="Q1871" s="10">
        <f t="shared" si="116"/>
        <v>162.06</v>
      </c>
      <c r="R1871" s="10">
        <f t="shared" si="117"/>
        <v>86.95</v>
      </c>
      <c r="S1871" s="10">
        <f t="shared" si="118"/>
        <v>75.11</v>
      </c>
      <c r="T1871" s="2">
        <f t="shared" si="119"/>
        <v>0.4634703196347032</v>
      </c>
      <c r="U1871" s="3">
        <f>YEAR(SalesDataTable[[#This Row],[Order Date]])</f>
        <v>2026</v>
      </c>
      <c r="V1871" s="2" t="str">
        <f>"Q"&amp;ROUNDUP(MONTH(SalesDataTable[[#This Row],[Order Date]])/3,0)</f>
        <v>Q3</v>
      </c>
      <c r="W1871" s="3">
        <f>MONTH(SalesDataTable[[#This Row],[Order Date]])</f>
        <v>9</v>
      </c>
      <c r="X1871" s="2" t="str">
        <f>TEXT(SalesDataTable[[#This Row],[Order Date]],"mmm")</f>
        <v>Sep</v>
      </c>
    </row>
    <row r="1872" spans="1:24" ht="15.6">
      <c r="A1872" s="6">
        <v>3976</v>
      </c>
      <c r="B1872" s="7">
        <v>46276</v>
      </c>
      <c r="C1872" s="8">
        <f>YEAR(SalesDataTable[[#This Row],[Order Date]])</f>
        <v>2026</v>
      </c>
      <c r="D1872" s="9" t="str">
        <f>"Q" &amp;ROUNDUP(MONTH(SalesDataTable[[#This Row],[Order Date]]),0)</f>
        <v>Q9</v>
      </c>
      <c r="E1872" s="9">
        <f>MONTH(SalesDataTable[[#This Row],[Order Date]])</f>
        <v>9</v>
      </c>
      <c r="F1872" s="8" t="str">
        <f>TEXT(SalesDataTable[[#This Row],[Order Date]],"mmm")</f>
        <v>Sep</v>
      </c>
      <c r="G1872" s="8" t="s">
        <v>11</v>
      </c>
      <c r="H1872" s="8" t="s">
        <v>25</v>
      </c>
      <c r="I1872" s="8" t="s">
        <v>19</v>
      </c>
      <c r="J1872" s="8" t="s">
        <v>3</v>
      </c>
      <c r="K1872" s="8" t="s">
        <v>14</v>
      </c>
      <c r="L1872" s="8" t="s">
        <v>15</v>
      </c>
      <c r="M1872" s="3">
        <v>2</v>
      </c>
      <c r="N1872" s="10">
        <v>37.03</v>
      </c>
      <c r="O1872" s="11">
        <v>0.1</v>
      </c>
      <c r="P1872" s="10">
        <v>13.46</v>
      </c>
      <c r="Q1872" s="10">
        <f t="shared" si="116"/>
        <v>66.654000000000011</v>
      </c>
      <c r="R1872" s="10">
        <f t="shared" si="117"/>
        <v>26.92</v>
      </c>
      <c r="S1872" s="10">
        <f t="shared" si="118"/>
        <v>39.734000000000009</v>
      </c>
      <c r="T1872" s="2">
        <f t="shared" si="119"/>
        <v>0.59612326342004984</v>
      </c>
      <c r="U1872" s="3">
        <f>YEAR(SalesDataTable[[#This Row],[Order Date]])</f>
        <v>2026</v>
      </c>
      <c r="V1872" s="2" t="str">
        <f>"Q"&amp;ROUNDUP(MONTH(SalesDataTable[[#This Row],[Order Date]])/3,0)</f>
        <v>Q3</v>
      </c>
      <c r="W1872" s="3">
        <f>MONTH(SalesDataTable[[#This Row],[Order Date]])</f>
        <v>9</v>
      </c>
      <c r="X1872" s="2" t="str">
        <f>TEXT(SalesDataTable[[#This Row],[Order Date]],"mmm")</f>
        <v>Sep</v>
      </c>
    </row>
    <row r="1873" spans="1:24" ht="15.6">
      <c r="A1873" s="6">
        <v>5066</v>
      </c>
      <c r="B1873" s="7">
        <v>46276</v>
      </c>
      <c r="C1873" s="8">
        <f>YEAR(SalesDataTable[[#This Row],[Order Date]])</f>
        <v>2026</v>
      </c>
      <c r="D1873" s="9" t="str">
        <f>"Q" &amp;ROUNDUP(MONTH(SalesDataTable[[#This Row],[Order Date]]),0)</f>
        <v>Q9</v>
      </c>
      <c r="E1873" s="9">
        <f>MONTH(SalesDataTable[[#This Row],[Order Date]])</f>
        <v>9</v>
      </c>
      <c r="F1873" s="8" t="str">
        <f>TEXT(SalesDataTable[[#This Row],[Order Date]],"mmm")</f>
        <v>Sep</v>
      </c>
      <c r="G1873" s="8" t="s">
        <v>6</v>
      </c>
      <c r="H1873" s="8" t="s">
        <v>41</v>
      </c>
      <c r="I1873" s="8" t="s">
        <v>2</v>
      </c>
      <c r="J1873" s="8" t="s">
        <v>13</v>
      </c>
      <c r="K1873" s="8" t="s">
        <v>23</v>
      </c>
      <c r="L1873" s="8" t="s">
        <v>24</v>
      </c>
      <c r="M1873" s="3">
        <v>1</v>
      </c>
      <c r="N1873" s="10">
        <v>338.01</v>
      </c>
      <c r="O1873" s="11">
        <v>0</v>
      </c>
      <c r="P1873" s="10">
        <v>190.89</v>
      </c>
      <c r="Q1873" s="10">
        <f t="shared" si="116"/>
        <v>338.01</v>
      </c>
      <c r="R1873" s="10">
        <f t="shared" si="117"/>
        <v>190.89</v>
      </c>
      <c r="S1873" s="10">
        <f t="shared" si="118"/>
        <v>147.12</v>
      </c>
      <c r="T1873" s="2">
        <f t="shared" si="119"/>
        <v>0.43525339486997427</v>
      </c>
      <c r="U1873" s="3">
        <f>YEAR(SalesDataTable[[#This Row],[Order Date]])</f>
        <v>2026</v>
      </c>
      <c r="V1873" s="2" t="str">
        <f>"Q"&amp;ROUNDUP(MONTH(SalesDataTable[[#This Row],[Order Date]])/3,0)</f>
        <v>Q3</v>
      </c>
      <c r="W1873" s="3">
        <f>MONTH(SalesDataTable[[#This Row],[Order Date]])</f>
        <v>9</v>
      </c>
      <c r="X1873" s="2" t="str">
        <f>TEXT(SalesDataTable[[#This Row],[Order Date]],"mmm")</f>
        <v>Sep</v>
      </c>
    </row>
    <row r="1874" spans="1:24" ht="15.6">
      <c r="A1874" s="6">
        <v>78</v>
      </c>
      <c r="B1874" s="7">
        <v>46277</v>
      </c>
      <c r="C1874" s="8">
        <f>YEAR(SalesDataTable[[#This Row],[Order Date]])</f>
        <v>2026</v>
      </c>
      <c r="D1874" s="9" t="str">
        <f>"Q" &amp;ROUNDUP(MONTH(SalesDataTable[[#This Row],[Order Date]]),0)</f>
        <v>Q9</v>
      </c>
      <c r="E1874" s="9">
        <f>MONTH(SalesDataTable[[#This Row],[Order Date]])</f>
        <v>9</v>
      </c>
      <c r="F1874" s="8" t="str">
        <f>TEXT(SalesDataTable[[#This Row],[Order Date]],"mmm")</f>
        <v>Sep</v>
      </c>
      <c r="G1874" s="8" t="s">
        <v>20</v>
      </c>
      <c r="H1874" s="8" t="s">
        <v>47</v>
      </c>
      <c r="I1874" s="8" t="s">
        <v>2</v>
      </c>
      <c r="J1874" s="8" t="s">
        <v>13</v>
      </c>
      <c r="K1874" s="8" t="s">
        <v>34</v>
      </c>
      <c r="L1874" s="8" t="s">
        <v>35</v>
      </c>
      <c r="M1874" s="3">
        <v>5</v>
      </c>
      <c r="N1874" s="10">
        <v>40.78</v>
      </c>
      <c r="O1874" s="11">
        <v>0.05</v>
      </c>
      <c r="P1874" s="10">
        <v>14.94</v>
      </c>
      <c r="Q1874" s="10">
        <f t="shared" si="116"/>
        <v>193.70499999999998</v>
      </c>
      <c r="R1874" s="10">
        <f t="shared" si="117"/>
        <v>74.7</v>
      </c>
      <c r="S1874" s="10">
        <f t="shared" si="118"/>
        <v>119.00499999999998</v>
      </c>
      <c r="T1874" s="2">
        <f t="shared" si="119"/>
        <v>0.61436204537828132</v>
      </c>
      <c r="U1874" s="3">
        <f>YEAR(SalesDataTable[[#This Row],[Order Date]])</f>
        <v>2026</v>
      </c>
      <c r="V1874" s="2" t="str">
        <f>"Q"&amp;ROUNDUP(MONTH(SalesDataTable[[#This Row],[Order Date]])/3,0)</f>
        <v>Q3</v>
      </c>
      <c r="W1874" s="3">
        <f>MONTH(SalesDataTable[[#This Row],[Order Date]])</f>
        <v>9</v>
      </c>
      <c r="X1874" s="2" t="str">
        <f>TEXT(SalesDataTable[[#This Row],[Order Date]],"mmm")</f>
        <v>Sep</v>
      </c>
    </row>
    <row r="1875" spans="1:24" ht="15.6">
      <c r="A1875" s="6">
        <v>354</v>
      </c>
      <c r="B1875" s="7">
        <v>46277</v>
      </c>
      <c r="C1875" s="8">
        <f>YEAR(SalesDataTable[[#This Row],[Order Date]])</f>
        <v>2026</v>
      </c>
      <c r="D1875" s="9" t="str">
        <f>"Q" &amp;ROUNDUP(MONTH(SalesDataTable[[#This Row],[Order Date]]),0)</f>
        <v>Q9</v>
      </c>
      <c r="E1875" s="9">
        <f>MONTH(SalesDataTable[[#This Row],[Order Date]])</f>
        <v>9</v>
      </c>
      <c r="F1875" s="8" t="str">
        <f>TEXT(SalesDataTable[[#This Row],[Order Date]],"mmm")</f>
        <v>Sep</v>
      </c>
      <c r="G1875" s="8" t="s">
        <v>11</v>
      </c>
      <c r="H1875" s="8" t="s">
        <v>52</v>
      </c>
      <c r="I1875" s="8" t="s">
        <v>2</v>
      </c>
      <c r="J1875" s="8" t="s">
        <v>3</v>
      </c>
      <c r="K1875" s="8" t="s">
        <v>4</v>
      </c>
      <c r="L1875" s="8" t="s">
        <v>22</v>
      </c>
      <c r="M1875" s="3">
        <v>4</v>
      </c>
      <c r="N1875" s="10">
        <v>51.47</v>
      </c>
      <c r="O1875" s="11">
        <v>0</v>
      </c>
      <c r="P1875" s="10">
        <v>21.9</v>
      </c>
      <c r="Q1875" s="10">
        <f t="shared" si="116"/>
        <v>205.88</v>
      </c>
      <c r="R1875" s="10">
        <f t="shared" si="117"/>
        <v>87.6</v>
      </c>
      <c r="S1875" s="10">
        <f t="shared" si="118"/>
        <v>118.28</v>
      </c>
      <c r="T1875" s="2">
        <f t="shared" si="119"/>
        <v>0.57450942296483387</v>
      </c>
      <c r="U1875" s="3">
        <f>YEAR(SalesDataTable[[#This Row],[Order Date]])</f>
        <v>2026</v>
      </c>
      <c r="V1875" s="2" t="str">
        <f>"Q"&amp;ROUNDUP(MONTH(SalesDataTable[[#This Row],[Order Date]])/3,0)</f>
        <v>Q3</v>
      </c>
      <c r="W1875" s="3">
        <f>MONTH(SalesDataTable[[#This Row],[Order Date]])</f>
        <v>9</v>
      </c>
      <c r="X1875" s="2" t="str">
        <f>TEXT(SalesDataTable[[#This Row],[Order Date]],"mmm")</f>
        <v>Sep</v>
      </c>
    </row>
    <row r="1876" spans="1:24" ht="15.6">
      <c r="A1876" s="6">
        <v>1738</v>
      </c>
      <c r="B1876" s="7">
        <v>46277</v>
      </c>
      <c r="C1876" s="8">
        <f>YEAR(SalesDataTable[[#This Row],[Order Date]])</f>
        <v>2026</v>
      </c>
      <c r="D1876" s="9" t="str">
        <f>"Q" &amp;ROUNDUP(MONTH(SalesDataTable[[#This Row],[Order Date]]),0)</f>
        <v>Q9</v>
      </c>
      <c r="E1876" s="9">
        <f>MONTH(SalesDataTable[[#This Row],[Order Date]])</f>
        <v>9</v>
      </c>
      <c r="F1876" s="8" t="str">
        <f>TEXT(SalesDataTable[[#This Row],[Order Date]],"mmm")</f>
        <v>Sep</v>
      </c>
      <c r="G1876" s="8" t="s">
        <v>0</v>
      </c>
      <c r="H1876" s="8" t="s">
        <v>50</v>
      </c>
      <c r="I1876" s="8" t="s">
        <v>8</v>
      </c>
      <c r="J1876" s="8" t="s">
        <v>16</v>
      </c>
      <c r="K1876" s="8" t="s">
        <v>9</v>
      </c>
      <c r="L1876" s="8" t="s">
        <v>17</v>
      </c>
      <c r="M1876" s="3">
        <v>10</v>
      </c>
      <c r="N1876" s="10">
        <v>144.4</v>
      </c>
      <c r="O1876" s="11">
        <v>0.1</v>
      </c>
      <c r="P1876" s="10">
        <v>81.069999999999993</v>
      </c>
      <c r="Q1876" s="10">
        <f t="shared" si="116"/>
        <v>1299.6000000000001</v>
      </c>
      <c r="R1876" s="10">
        <f t="shared" si="117"/>
        <v>810.69999999999993</v>
      </c>
      <c r="S1876" s="10">
        <f t="shared" si="118"/>
        <v>488.9000000000002</v>
      </c>
      <c r="T1876" s="2">
        <f t="shared" si="119"/>
        <v>0.37619267466912909</v>
      </c>
      <c r="U1876" s="3">
        <f>YEAR(SalesDataTable[[#This Row],[Order Date]])</f>
        <v>2026</v>
      </c>
      <c r="V1876" s="2" t="str">
        <f>"Q"&amp;ROUNDUP(MONTH(SalesDataTable[[#This Row],[Order Date]])/3,0)</f>
        <v>Q3</v>
      </c>
      <c r="W1876" s="3">
        <f>MONTH(SalesDataTable[[#This Row],[Order Date]])</f>
        <v>9</v>
      </c>
      <c r="X1876" s="2" t="str">
        <f>TEXT(SalesDataTable[[#This Row],[Order Date]],"mmm")</f>
        <v>Sep</v>
      </c>
    </row>
    <row r="1877" spans="1:24" ht="15.6">
      <c r="A1877" s="6">
        <v>1900</v>
      </c>
      <c r="B1877" s="7">
        <v>46277</v>
      </c>
      <c r="C1877" s="8">
        <f>YEAR(SalesDataTable[[#This Row],[Order Date]])</f>
        <v>2026</v>
      </c>
      <c r="D1877" s="9" t="str">
        <f>"Q" &amp;ROUNDUP(MONTH(SalesDataTable[[#This Row],[Order Date]]),0)</f>
        <v>Q9</v>
      </c>
      <c r="E1877" s="9">
        <f>MONTH(SalesDataTable[[#This Row],[Order Date]])</f>
        <v>9</v>
      </c>
      <c r="F1877" s="8" t="str">
        <f>TEXT(SalesDataTable[[#This Row],[Order Date]],"mmm")</f>
        <v>Sep</v>
      </c>
      <c r="G1877" s="8" t="s">
        <v>6</v>
      </c>
      <c r="H1877" s="8" t="s">
        <v>27</v>
      </c>
      <c r="I1877" s="8" t="s">
        <v>19</v>
      </c>
      <c r="J1877" s="8" t="s">
        <v>13</v>
      </c>
      <c r="K1877" s="8" t="s">
        <v>34</v>
      </c>
      <c r="L1877" s="8" t="s">
        <v>45</v>
      </c>
      <c r="M1877" s="3">
        <v>1</v>
      </c>
      <c r="N1877" s="10">
        <v>51.34</v>
      </c>
      <c r="O1877" s="11">
        <v>0.1</v>
      </c>
      <c r="P1877" s="10">
        <v>22.63</v>
      </c>
      <c r="Q1877" s="10">
        <f t="shared" si="116"/>
        <v>46.206000000000003</v>
      </c>
      <c r="R1877" s="10">
        <f t="shared" si="117"/>
        <v>22.63</v>
      </c>
      <c r="S1877" s="10">
        <f t="shared" si="118"/>
        <v>23.576000000000004</v>
      </c>
      <c r="T1877" s="2">
        <f t="shared" si="119"/>
        <v>0.51023676578799293</v>
      </c>
      <c r="U1877" s="3">
        <f>YEAR(SalesDataTable[[#This Row],[Order Date]])</f>
        <v>2026</v>
      </c>
      <c r="V1877" s="2" t="str">
        <f>"Q"&amp;ROUNDUP(MONTH(SalesDataTable[[#This Row],[Order Date]])/3,0)</f>
        <v>Q3</v>
      </c>
      <c r="W1877" s="3">
        <f>MONTH(SalesDataTable[[#This Row],[Order Date]])</f>
        <v>9</v>
      </c>
      <c r="X1877" s="2" t="str">
        <f>TEXT(SalesDataTable[[#This Row],[Order Date]],"mmm")</f>
        <v>Sep</v>
      </c>
    </row>
    <row r="1878" spans="1:24" ht="15.6">
      <c r="A1878" s="6">
        <v>3375</v>
      </c>
      <c r="B1878" s="7">
        <v>46277</v>
      </c>
      <c r="C1878" s="8">
        <f>YEAR(SalesDataTable[[#This Row],[Order Date]])</f>
        <v>2026</v>
      </c>
      <c r="D1878" s="9" t="str">
        <f>"Q" &amp;ROUNDUP(MONTH(SalesDataTable[[#This Row],[Order Date]]),0)</f>
        <v>Q9</v>
      </c>
      <c r="E1878" s="9">
        <f>MONTH(SalesDataTable[[#This Row],[Order Date]])</f>
        <v>9</v>
      </c>
      <c r="F1878" s="8" t="str">
        <f>TEXT(SalesDataTable[[#This Row],[Order Date]],"mmm")</f>
        <v>Sep</v>
      </c>
      <c r="G1878" s="8" t="s">
        <v>6</v>
      </c>
      <c r="H1878" s="8" t="s">
        <v>7</v>
      </c>
      <c r="I1878" s="8" t="s">
        <v>8</v>
      </c>
      <c r="J1878" s="8" t="s">
        <v>3</v>
      </c>
      <c r="K1878" s="8" t="s">
        <v>14</v>
      </c>
      <c r="L1878" s="8" t="s">
        <v>32</v>
      </c>
      <c r="M1878" s="3">
        <v>6</v>
      </c>
      <c r="N1878" s="10">
        <v>47.72</v>
      </c>
      <c r="O1878" s="11">
        <v>0.1</v>
      </c>
      <c r="P1878" s="10">
        <v>18.41</v>
      </c>
      <c r="Q1878" s="10">
        <f t="shared" si="116"/>
        <v>257.68799999999999</v>
      </c>
      <c r="R1878" s="10">
        <f t="shared" si="117"/>
        <v>110.46000000000001</v>
      </c>
      <c r="S1878" s="10">
        <f t="shared" si="118"/>
        <v>147.22799999999998</v>
      </c>
      <c r="T1878" s="2">
        <f t="shared" si="119"/>
        <v>0.57134208810654741</v>
      </c>
      <c r="U1878" s="3">
        <f>YEAR(SalesDataTable[[#This Row],[Order Date]])</f>
        <v>2026</v>
      </c>
      <c r="V1878" s="2" t="str">
        <f>"Q"&amp;ROUNDUP(MONTH(SalesDataTable[[#This Row],[Order Date]])/3,0)</f>
        <v>Q3</v>
      </c>
      <c r="W1878" s="3">
        <f>MONTH(SalesDataTable[[#This Row],[Order Date]])</f>
        <v>9</v>
      </c>
      <c r="X1878" s="2" t="str">
        <f>TEXT(SalesDataTable[[#This Row],[Order Date]],"mmm")</f>
        <v>Sep</v>
      </c>
    </row>
    <row r="1879" spans="1:24" ht="15.6">
      <c r="A1879" s="6">
        <v>3567</v>
      </c>
      <c r="B1879" s="7">
        <v>46277</v>
      </c>
      <c r="C1879" s="8">
        <f>YEAR(SalesDataTable[[#This Row],[Order Date]])</f>
        <v>2026</v>
      </c>
      <c r="D1879" s="9" t="str">
        <f>"Q" &amp;ROUNDUP(MONTH(SalesDataTable[[#This Row],[Order Date]]),0)</f>
        <v>Q9</v>
      </c>
      <c r="E1879" s="9">
        <f>MONTH(SalesDataTable[[#This Row],[Order Date]])</f>
        <v>9</v>
      </c>
      <c r="F1879" s="8" t="str">
        <f>TEXT(SalesDataTable[[#This Row],[Order Date]],"mmm")</f>
        <v>Sep</v>
      </c>
      <c r="G1879" s="8" t="s">
        <v>6</v>
      </c>
      <c r="H1879" s="8" t="s">
        <v>41</v>
      </c>
      <c r="I1879" s="8" t="s">
        <v>2</v>
      </c>
      <c r="J1879" s="8" t="s">
        <v>16</v>
      </c>
      <c r="K1879" s="8" t="s">
        <v>23</v>
      </c>
      <c r="L1879" s="8" t="s">
        <v>40</v>
      </c>
      <c r="M1879" s="3">
        <v>1</v>
      </c>
      <c r="N1879" s="10">
        <v>81.489999999999995</v>
      </c>
      <c r="O1879" s="11">
        <v>0.1</v>
      </c>
      <c r="P1879" s="10">
        <v>38.83</v>
      </c>
      <c r="Q1879" s="10">
        <f t="shared" si="116"/>
        <v>73.340999999999994</v>
      </c>
      <c r="R1879" s="10">
        <f t="shared" si="117"/>
        <v>38.83</v>
      </c>
      <c r="S1879" s="10">
        <f t="shared" si="118"/>
        <v>34.510999999999996</v>
      </c>
      <c r="T1879" s="2">
        <f t="shared" si="119"/>
        <v>0.47055535103148305</v>
      </c>
      <c r="U1879" s="3">
        <f>YEAR(SalesDataTable[[#This Row],[Order Date]])</f>
        <v>2026</v>
      </c>
      <c r="V1879" s="2" t="str">
        <f>"Q"&amp;ROUNDUP(MONTH(SalesDataTable[[#This Row],[Order Date]])/3,0)</f>
        <v>Q3</v>
      </c>
      <c r="W1879" s="3">
        <f>MONTH(SalesDataTable[[#This Row],[Order Date]])</f>
        <v>9</v>
      </c>
      <c r="X1879" s="2" t="str">
        <f>TEXT(SalesDataTable[[#This Row],[Order Date]],"mmm")</f>
        <v>Sep</v>
      </c>
    </row>
    <row r="1880" spans="1:24" ht="15.6">
      <c r="A1880" s="6">
        <v>4106</v>
      </c>
      <c r="B1880" s="7">
        <v>46277</v>
      </c>
      <c r="C1880" s="8">
        <f>YEAR(SalesDataTable[[#This Row],[Order Date]])</f>
        <v>2026</v>
      </c>
      <c r="D1880" s="9" t="str">
        <f>"Q" &amp;ROUNDUP(MONTH(SalesDataTable[[#This Row],[Order Date]]),0)</f>
        <v>Q9</v>
      </c>
      <c r="E1880" s="9">
        <f>MONTH(SalesDataTable[[#This Row],[Order Date]])</f>
        <v>9</v>
      </c>
      <c r="F1880" s="8" t="str">
        <f>TEXT(SalesDataTable[[#This Row],[Order Date]],"mmm")</f>
        <v>Sep</v>
      </c>
      <c r="G1880" s="8" t="s">
        <v>6</v>
      </c>
      <c r="H1880" s="8" t="s">
        <v>27</v>
      </c>
      <c r="I1880" s="8" t="s">
        <v>19</v>
      </c>
      <c r="J1880" s="8" t="s">
        <v>3</v>
      </c>
      <c r="K1880" s="8" t="s">
        <v>4</v>
      </c>
      <c r="L1880" s="8" t="s">
        <v>26</v>
      </c>
      <c r="M1880" s="3">
        <v>2</v>
      </c>
      <c r="N1880" s="10">
        <v>39.700000000000003</v>
      </c>
      <c r="O1880" s="11">
        <v>0</v>
      </c>
      <c r="P1880" s="10">
        <v>16.32</v>
      </c>
      <c r="Q1880" s="10">
        <f t="shared" si="116"/>
        <v>79.400000000000006</v>
      </c>
      <c r="R1880" s="10">
        <f t="shared" si="117"/>
        <v>32.64</v>
      </c>
      <c r="S1880" s="10">
        <f t="shared" si="118"/>
        <v>46.760000000000005</v>
      </c>
      <c r="T1880" s="2">
        <f t="shared" si="119"/>
        <v>0.58891687657430736</v>
      </c>
      <c r="U1880" s="3">
        <f>YEAR(SalesDataTable[[#This Row],[Order Date]])</f>
        <v>2026</v>
      </c>
      <c r="V1880" s="2" t="str">
        <f>"Q"&amp;ROUNDUP(MONTH(SalesDataTable[[#This Row],[Order Date]])/3,0)</f>
        <v>Q3</v>
      </c>
      <c r="W1880" s="3">
        <f>MONTH(SalesDataTable[[#This Row],[Order Date]])</f>
        <v>9</v>
      </c>
      <c r="X1880" s="2" t="str">
        <f>TEXT(SalesDataTable[[#This Row],[Order Date]],"mmm")</f>
        <v>Sep</v>
      </c>
    </row>
    <row r="1881" spans="1:24" ht="15.6">
      <c r="A1881" s="6">
        <v>4293</v>
      </c>
      <c r="B1881" s="7">
        <v>46277</v>
      </c>
      <c r="C1881" s="8">
        <f>YEAR(SalesDataTable[[#This Row],[Order Date]])</f>
        <v>2026</v>
      </c>
      <c r="D1881" s="9" t="str">
        <f>"Q" &amp;ROUNDUP(MONTH(SalesDataTable[[#This Row],[Order Date]]),0)</f>
        <v>Q9</v>
      </c>
      <c r="E1881" s="9">
        <f>MONTH(SalesDataTable[[#This Row],[Order Date]])</f>
        <v>9</v>
      </c>
      <c r="F1881" s="8" t="str">
        <f>TEXT(SalesDataTable[[#This Row],[Order Date]],"mmm")</f>
        <v>Sep</v>
      </c>
      <c r="G1881" s="8" t="s">
        <v>6</v>
      </c>
      <c r="H1881" s="8" t="s">
        <v>43</v>
      </c>
      <c r="I1881" s="8" t="s">
        <v>8</v>
      </c>
      <c r="J1881" s="8" t="s">
        <v>13</v>
      </c>
      <c r="K1881" s="8" t="s">
        <v>23</v>
      </c>
      <c r="L1881" s="8" t="s">
        <v>24</v>
      </c>
      <c r="M1881" s="3">
        <v>4</v>
      </c>
      <c r="N1881" s="10">
        <v>344.67</v>
      </c>
      <c r="O1881" s="11">
        <v>0.1</v>
      </c>
      <c r="P1881" s="10">
        <v>195.35</v>
      </c>
      <c r="Q1881" s="10">
        <f t="shared" si="116"/>
        <v>1240.8120000000001</v>
      </c>
      <c r="R1881" s="10">
        <f t="shared" si="117"/>
        <v>781.4</v>
      </c>
      <c r="S1881" s="10">
        <f t="shared" si="118"/>
        <v>459.41200000000015</v>
      </c>
      <c r="T1881" s="2">
        <f t="shared" si="119"/>
        <v>0.37025109363868186</v>
      </c>
      <c r="U1881" s="3">
        <f>YEAR(SalesDataTable[[#This Row],[Order Date]])</f>
        <v>2026</v>
      </c>
      <c r="V1881" s="2" t="str">
        <f>"Q"&amp;ROUNDUP(MONTH(SalesDataTable[[#This Row],[Order Date]])/3,0)</f>
        <v>Q3</v>
      </c>
      <c r="W1881" s="3">
        <f>MONTH(SalesDataTable[[#This Row],[Order Date]])</f>
        <v>9</v>
      </c>
      <c r="X1881" s="2" t="str">
        <f>TEXT(SalesDataTable[[#This Row],[Order Date]],"mmm")</f>
        <v>Sep</v>
      </c>
    </row>
    <row r="1882" spans="1:24" ht="15.6">
      <c r="A1882" s="6">
        <v>4859</v>
      </c>
      <c r="B1882" s="7">
        <v>46277</v>
      </c>
      <c r="C1882" s="8">
        <f>YEAR(SalesDataTable[[#This Row],[Order Date]])</f>
        <v>2026</v>
      </c>
      <c r="D1882" s="9" t="str">
        <f>"Q" &amp;ROUNDUP(MONTH(SalesDataTable[[#This Row],[Order Date]]),0)</f>
        <v>Q9</v>
      </c>
      <c r="E1882" s="9">
        <f>MONTH(SalesDataTable[[#This Row],[Order Date]])</f>
        <v>9</v>
      </c>
      <c r="F1882" s="8" t="str">
        <f>TEXT(SalesDataTable[[#This Row],[Order Date]],"mmm")</f>
        <v>Sep</v>
      </c>
      <c r="G1882" s="8" t="s">
        <v>0</v>
      </c>
      <c r="H1882" s="8" t="s">
        <v>1</v>
      </c>
      <c r="I1882" s="8" t="s">
        <v>2</v>
      </c>
      <c r="J1882" s="8" t="s">
        <v>3</v>
      </c>
      <c r="K1882" s="8" t="s">
        <v>4</v>
      </c>
      <c r="L1882" s="8" t="s">
        <v>5</v>
      </c>
      <c r="M1882" s="3">
        <v>1</v>
      </c>
      <c r="N1882" s="10">
        <v>80.39</v>
      </c>
      <c r="O1882" s="11">
        <v>0</v>
      </c>
      <c r="P1882" s="10">
        <v>42.85</v>
      </c>
      <c r="Q1882" s="10">
        <f t="shared" si="116"/>
        <v>80.39</v>
      </c>
      <c r="R1882" s="10">
        <f t="shared" si="117"/>
        <v>42.85</v>
      </c>
      <c r="S1882" s="10">
        <f t="shared" si="118"/>
        <v>37.54</v>
      </c>
      <c r="T1882" s="2">
        <f t="shared" si="119"/>
        <v>0.46697350416718497</v>
      </c>
      <c r="U1882" s="3">
        <f>YEAR(SalesDataTable[[#This Row],[Order Date]])</f>
        <v>2026</v>
      </c>
      <c r="V1882" s="2" t="str">
        <f>"Q"&amp;ROUNDUP(MONTH(SalesDataTable[[#This Row],[Order Date]])/3,0)</f>
        <v>Q3</v>
      </c>
      <c r="W1882" s="3">
        <f>MONTH(SalesDataTable[[#This Row],[Order Date]])</f>
        <v>9</v>
      </c>
      <c r="X1882" s="2" t="str">
        <f>TEXT(SalesDataTable[[#This Row],[Order Date]],"mmm")</f>
        <v>Sep</v>
      </c>
    </row>
    <row r="1883" spans="1:24" ht="15.6">
      <c r="A1883" s="6">
        <v>770</v>
      </c>
      <c r="B1883" s="7">
        <v>46278</v>
      </c>
      <c r="C1883" s="8">
        <f>YEAR(SalesDataTable[[#This Row],[Order Date]])</f>
        <v>2026</v>
      </c>
      <c r="D1883" s="9" t="str">
        <f>"Q" &amp;ROUNDUP(MONTH(SalesDataTable[[#This Row],[Order Date]]),0)</f>
        <v>Q9</v>
      </c>
      <c r="E1883" s="9">
        <f>MONTH(SalesDataTable[[#This Row],[Order Date]])</f>
        <v>9</v>
      </c>
      <c r="F1883" s="8" t="str">
        <f>TEXT(SalesDataTable[[#This Row],[Order Date]],"mmm")</f>
        <v>Sep</v>
      </c>
      <c r="G1883" s="8" t="s">
        <v>11</v>
      </c>
      <c r="H1883" s="8" t="s">
        <v>18</v>
      </c>
      <c r="I1883" s="8" t="s">
        <v>19</v>
      </c>
      <c r="J1883" s="8" t="s">
        <v>3</v>
      </c>
      <c r="K1883" s="8" t="s">
        <v>9</v>
      </c>
      <c r="L1883" s="8" t="s">
        <v>17</v>
      </c>
      <c r="M1883" s="3">
        <v>1</v>
      </c>
      <c r="N1883" s="10">
        <v>143.66999999999999</v>
      </c>
      <c r="O1883" s="11">
        <v>0.1</v>
      </c>
      <c r="P1883" s="10">
        <v>79.89</v>
      </c>
      <c r="Q1883" s="10">
        <f t="shared" si="116"/>
        <v>129.303</v>
      </c>
      <c r="R1883" s="10">
        <f t="shared" si="117"/>
        <v>79.89</v>
      </c>
      <c r="S1883" s="10">
        <f t="shared" si="118"/>
        <v>49.412999999999997</v>
      </c>
      <c r="T1883" s="2">
        <f t="shared" si="119"/>
        <v>0.38214890605786406</v>
      </c>
      <c r="U1883" s="3">
        <f>YEAR(SalesDataTable[[#This Row],[Order Date]])</f>
        <v>2026</v>
      </c>
      <c r="V1883" s="2" t="str">
        <f>"Q"&amp;ROUNDUP(MONTH(SalesDataTable[[#This Row],[Order Date]])/3,0)</f>
        <v>Q3</v>
      </c>
      <c r="W1883" s="3">
        <f>MONTH(SalesDataTable[[#This Row],[Order Date]])</f>
        <v>9</v>
      </c>
      <c r="X1883" s="2" t="str">
        <f>TEXT(SalesDataTable[[#This Row],[Order Date]],"mmm")</f>
        <v>Sep</v>
      </c>
    </row>
    <row r="1884" spans="1:24" ht="15.6">
      <c r="A1884" s="6">
        <v>1375</v>
      </c>
      <c r="B1884" s="7">
        <v>46278</v>
      </c>
      <c r="C1884" s="8">
        <f>YEAR(SalesDataTable[[#This Row],[Order Date]])</f>
        <v>2026</v>
      </c>
      <c r="D1884" s="9" t="str">
        <f>"Q" &amp;ROUNDUP(MONTH(SalesDataTable[[#This Row],[Order Date]]),0)</f>
        <v>Q9</v>
      </c>
      <c r="E1884" s="9">
        <f>MONTH(SalesDataTable[[#This Row],[Order Date]])</f>
        <v>9</v>
      </c>
      <c r="F1884" s="8" t="str">
        <f>TEXT(SalesDataTable[[#This Row],[Order Date]],"mmm")</f>
        <v>Sep</v>
      </c>
      <c r="G1884" s="8" t="s">
        <v>6</v>
      </c>
      <c r="H1884" s="8" t="s">
        <v>43</v>
      </c>
      <c r="I1884" s="8" t="s">
        <v>19</v>
      </c>
      <c r="J1884" s="8" t="s">
        <v>3</v>
      </c>
      <c r="K1884" s="8" t="s">
        <v>14</v>
      </c>
      <c r="L1884" s="8" t="s">
        <v>15</v>
      </c>
      <c r="M1884" s="3">
        <v>1</v>
      </c>
      <c r="N1884" s="10">
        <v>35.86</v>
      </c>
      <c r="O1884" s="11">
        <v>0</v>
      </c>
      <c r="P1884" s="10">
        <v>13.33</v>
      </c>
      <c r="Q1884" s="10">
        <f t="shared" si="116"/>
        <v>35.86</v>
      </c>
      <c r="R1884" s="10">
        <f t="shared" si="117"/>
        <v>13.33</v>
      </c>
      <c r="S1884" s="10">
        <f t="shared" si="118"/>
        <v>22.53</v>
      </c>
      <c r="T1884" s="2">
        <f t="shared" si="119"/>
        <v>0.62827663134411604</v>
      </c>
      <c r="U1884" s="3">
        <f>YEAR(SalesDataTable[[#This Row],[Order Date]])</f>
        <v>2026</v>
      </c>
      <c r="V1884" s="2" t="str">
        <f>"Q"&amp;ROUNDUP(MONTH(SalesDataTable[[#This Row],[Order Date]])/3,0)</f>
        <v>Q3</v>
      </c>
      <c r="W1884" s="3">
        <f>MONTH(SalesDataTable[[#This Row],[Order Date]])</f>
        <v>9</v>
      </c>
      <c r="X1884" s="2" t="str">
        <f>TEXT(SalesDataTable[[#This Row],[Order Date]],"mmm")</f>
        <v>Sep</v>
      </c>
    </row>
    <row r="1885" spans="1:24" ht="15.6">
      <c r="A1885" s="6">
        <v>2063</v>
      </c>
      <c r="B1885" s="7">
        <v>46278</v>
      </c>
      <c r="C1885" s="8">
        <f>YEAR(SalesDataTable[[#This Row],[Order Date]])</f>
        <v>2026</v>
      </c>
      <c r="D1885" s="9" t="str">
        <f>"Q" &amp;ROUNDUP(MONTH(SalesDataTable[[#This Row],[Order Date]]),0)</f>
        <v>Q9</v>
      </c>
      <c r="E1885" s="9">
        <f>MONTH(SalesDataTable[[#This Row],[Order Date]])</f>
        <v>9</v>
      </c>
      <c r="F1885" s="8" t="str">
        <f>TEXT(SalesDataTable[[#This Row],[Order Date]],"mmm")</f>
        <v>Sep</v>
      </c>
      <c r="G1885" s="8" t="s">
        <v>6</v>
      </c>
      <c r="H1885" s="8" t="s">
        <v>49</v>
      </c>
      <c r="I1885" s="8" t="s">
        <v>19</v>
      </c>
      <c r="J1885" s="8" t="s">
        <v>3</v>
      </c>
      <c r="K1885" s="8" t="s">
        <v>14</v>
      </c>
      <c r="L1885" s="8" t="s">
        <v>44</v>
      </c>
      <c r="M1885" s="3">
        <v>3</v>
      </c>
      <c r="N1885" s="10">
        <v>130.28</v>
      </c>
      <c r="O1885" s="11">
        <v>0.1</v>
      </c>
      <c r="P1885" s="10">
        <v>65.33</v>
      </c>
      <c r="Q1885" s="10">
        <f t="shared" si="116"/>
        <v>351.75600000000003</v>
      </c>
      <c r="R1885" s="10">
        <f t="shared" si="117"/>
        <v>195.99</v>
      </c>
      <c r="S1885" s="10">
        <f t="shared" si="118"/>
        <v>155.76600000000002</v>
      </c>
      <c r="T1885" s="2">
        <f t="shared" si="119"/>
        <v>0.44282400300208102</v>
      </c>
      <c r="U1885" s="3">
        <f>YEAR(SalesDataTable[[#This Row],[Order Date]])</f>
        <v>2026</v>
      </c>
      <c r="V1885" s="2" t="str">
        <f>"Q"&amp;ROUNDUP(MONTH(SalesDataTable[[#This Row],[Order Date]])/3,0)</f>
        <v>Q3</v>
      </c>
      <c r="W1885" s="3">
        <f>MONTH(SalesDataTable[[#This Row],[Order Date]])</f>
        <v>9</v>
      </c>
      <c r="X1885" s="2" t="str">
        <f>TEXT(SalesDataTable[[#This Row],[Order Date]],"mmm")</f>
        <v>Sep</v>
      </c>
    </row>
    <row r="1886" spans="1:24" ht="15.6">
      <c r="A1886" s="6">
        <v>2563</v>
      </c>
      <c r="B1886" s="7">
        <v>46278</v>
      </c>
      <c r="C1886" s="8">
        <f>YEAR(SalesDataTable[[#This Row],[Order Date]])</f>
        <v>2026</v>
      </c>
      <c r="D1886" s="9" t="str">
        <f>"Q" &amp;ROUNDUP(MONTH(SalesDataTable[[#This Row],[Order Date]]),0)</f>
        <v>Q9</v>
      </c>
      <c r="E1886" s="9">
        <f>MONTH(SalesDataTable[[#This Row],[Order Date]])</f>
        <v>9</v>
      </c>
      <c r="F1886" s="8" t="str">
        <f>TEXT(SalesDataTable[[#This Row],[Order Date]],"mmm")</f>
        <v>Sep</v>
      </c>
      <c r="G1886" s="8" t="s">
        <v>6</v>
      </c>
      <c r="H1886" s="8" t="s">
        <v>27</v>
      </c>
      <c r="I1886" s="8" t="s">
        <v>28</v>
      </c>
      <c r="J1886" s="8" t="s">
        <v>3</v>
      </c>
      <c r="K1886" s="8" t="s">
        <v>9</v>
      </c>
      <c r="L1886" s="8" t="s">
        <v>37</v>
      </c>
      <c r="M1886" s="3">
        <v>1</v>
      </c>
      <c r="N1886" s="10">
        <v>157.88999999999999</v>
      </c>
      <c r="O1886" s="11">
        <v>0.1</v>
      </c>
      <c r="P1886" s="10">
        <v>78.209999999999994</v>
      </c>
      <c r="Q1886" s="10">
        <f t="shared" si="116"/>
        <v>142.101</v>
      </c>
      <c r="R1886" s="10">
        <f t="shared" si="117"/>
        <v>78.209999999999994</v>
      </c>
      <c r="S1886" s="10">
        <f t="shared" si="118"/>
        <v>63.891000000000005</v>
      </c>
      <c r="T1886" s="2">
        <f t="shared" si="119"/>
        <v>0.44961682183798851</v>
      </c>
      <c r="U1886" s="3">
        <f>YEAR(SalesDataTable[[#This Row],[Order Date]])</f>
        <v>2026</v>
      </c>
      <c r="V1886" s="2" t="str">
        <f>"Q"&amp;ROUNDUP(MONTH(SalesDataTable[[#This Row],[Order Date]])/3,0)</f>
        <v>Q3</v>
      </c>
      <c r="W1886" s="3">
        <f>MONTH(SalesDataTable[[#This Row],[Order Date]])</f>
        <v>9</v>
      </c>
      <c r="X1886" s="2" t="str">
        <f>TEXT(SalesDataTable[[#This Row],[Order Date]],"mmm")</f>
        <v>Sep</v>
      </c>
    </row>
    <row r="1887" spans="1:24" ht="15.6">
      <c r="A1887" s="6">
        <v>2786</v>
      </c>
      <c r="B1887" s="7">
        <v>46278</v>
      </c>
      <c r="C1887" s="8">
        <f>YEAR(SalesDataTable[[#This Row],[Order Date]])</f>
        <v>2026</v>
      </c>
      <c r="D1887" s="9" t="str">
        <f>"Q" &amp;ROUNDUP(MONTH(SalesDataTable[[#This Row],[Order Date]]),0)</f>
        <v>Q9</v>
      </c>
      <c r="E1887" s="9">
        <f>MONTH(SalesDataTable[[#This Row],[Order Date]])</f>
        <v>9</v>
      </c>
      <c r="F1887" s="8" t="str">
        <f>TEXT(SalesDataTable[[#This Row],[Order Date]],"mmm")</f>
        <v>Sep</v>
      </c>
      <c r="G1887" s="8" t="s">
        <v>20</v>
      </c>
      <c r="H1887" s="8" t="s">
        <v>33</v>
      </c>
      <c r="I1887" s="8" t="s">
        <v>2</v>
      </c>
      <c r="J1887" s="8" t="s">
        <v>13</v>
      </c>
      <c r="K1887" s="8" t="s">
        <v>34</v>
      </c>
      <c r="L1887" s="8" t="s">
        <v>35</v>
      </c>
      <c r="M1887" s="3">
        <v>2</v>
      </c>
      <c r="N1887" s="10">
        <v>40.83</v>
      </c>
      <c r="O1887" s="11">
        <v>0</v>
      </c>
      <c r="P1887" s="10">
        <v>14.56</v>
      </c>
      <c r="Q1887" s="10">
        <f t="shared" si="116"/>
        <v>81.66</v>
      </c>
      <c r="R1887" s="10">
        <f t="shared" si="117"/>
        <v>29.12</v>
      </c>
      <c r="S1887" s="10">
        <f t="shared" si="118"/>
        <v>52.539999999999992</v>
      </c>
      <c r="T1887" s="2">
        <f t="shared" si="119"/>
        <v>0.64339946118050451</v>
      </c>
      <c r="U1887" s="3">
        <f>YEAR(SalesDataTable[[#This Row],[Order Date]])</f>
        <v>2026</v>
      </c>
      <c r="V1887" s="2" t="str">
        <f>"Q"&amp;ROUNDUP(MONTH(SalesDataTable[[#This Row],[Order Date]])/3,0)</f>
        <v>Q3</v>
      </c>
      <c r="W1887" s="3">
        <f>MONTH(SalesDataTable[[#This Row],[Order Date]])</f>
        <v>9</v>
      </c>
      <c r="X1887" s="2" t="str">
        <f>TEXT(SalesDataTable[[#This Row],[Order Date]],"mmm")</f>
        <v>Sep</v>
      </c>
    </row>
    <row r="1888" spans="1:24" ht="15.6">
      <c r="A1888" s="6">
        <v>3269</v>
      </c>
      <c r="B1888" s="7">
        <v>46278</v>
      </c>
      <c r="C1888" s="8">
        <f>YEAR(SalesDataTable[[#This Row],[Order Date]])</f>
        <v>2026</v>
      </c>
      <c r="D1888" s="9" t="str">
        <f>"Q" &amp;ROUNDUP(MONTH(SalesDataTable[[#This Row],[Order Date]]),0)</f>
        <v>Q9</v>
      </c>
      <c r="E1888" s="9">
        <f>MONTH(SalesDataTable[[#This Row],[Order Date]])</f>
        <v>9</v>
      </c>
      <c r="F1888" s="8" t="str">
        <f>TEXT(SalesDataTable[[#This Row],[Order Date]],"mmm")</f>
        <v>Sep</v>
      </c>
      <c r="G1888" s="8" t="s">
        <v>11</v>
      </c>
      <c r="H1888" s="8" t="s">
        <v>52</v>
      </c>
      <c r="I1888" s="8" t="s">
        <v>19</v>
      </c>
      <c r="J1888" s="8" t="s">
        <v>13</v>
      </c>
      <c r="K1888" s="8" t="s">
        <v>34</v>
      </c>
      <c r="L1888" s="8" t="s">
        <v>42</v>
      </c>
      <c r="M1888" s="3">
        <v>2</v>
      </c>
      <c r="N1888" s="10">
        <v>37.119999999999997</v>
      </c>
      <c r="O1888" s="11">
        <v>0</v>
      </c>
      <c r="P1888" s="10">
        <v>14.26</v>
      </c>
      <c r="Q1888" s="10">
        <f t="shared" si="116"/>
        <v>74.239999999999995</v>
      </c>
      <c r="R1888" s="10">
        <f t="shared" si="117"/>
        <v>28.52</v>
      </c>
      <c r="S1888" s="10">
        <f t="shared" si="118"/>
        <v>45.72</v>
      </c>
      <c r="T1888" s="2">
        <f t="shared" si="119"/>
        <v>0.61584051724137934</v>
      </c>
      <c r="U1888" s="3">
        <f>YEAR(SalesDataTable[[#This Row],[Order Date]])</f>
        <v>2026</v>
      </c>
      <c r="V1888" s="2" t="str">
        <f>"Q"&amp;ROUNDUP(MONTH(SalesDataTable[[#This Row],[Order Date]])/3,0)</f>
        <v>Q3</v>
      </c>
      <c r="W1888" s="3">
        <f>MONTH(SalesDataTable[[#This Row],[Order Date]])</f>
        <v>9</v>
      </c>
      <c r="X1888" s="2" t="str">
        <f>TEXT(SalesDataTable[[#This Row],[Order Date]],"mmm")</f>
        <v>Sep</v>
      </c>
    </row>
    <row r="1889" spans="1:24" ht="15.6">
      <c r="A1889" s="6">
        <v>3346</v>
      </c>
      <c r="B1889" s="7">
        <v>46278</v>
      </c>
      <c r="C1889" s="8">
        <f>YEAR(SalesDataTable[[#This Row],[Order Date]])</f>
        <v>2026</v>
      </c>
      <c r="D1889" s="9" t="str">
        <f>"Q" &amp;ROUNDUP(MONTH(SalesDataTable[[#This Row],[Order Date]]),0)</f>
        <v>Q9</v>
      </c>
      <c r="E1889" s="9">
        <f>MONTH(SalesDataTable[[#This Row],[Order Date]])</f>
        <v>9</v>
      </c>
      <c r="F1889" s="8" t="str">
        <f>TEXT(SalesDataTable[[#This Row],[Order Date]],"mmm")</f>
        <v>Sep</v>
      </c>
      <c r="G1889" s="8" t="s">
        <v>20</v>
      </c>
      <c r="H1889" s="8" t="s">
        <v>33</v>
      </c>
      <c r="I1889" s="8" t="s">
        <v>2</v>
      </c>
      <c r="J1889" s="8" t="s">
        <v>3</v>
      </c>
      <c r="K1889" s="8" t="s">
        <v>23</v>
      </c>
      <c r="L1889" s="8" t="s">
        <v>51</v>
      </c>
      <c r="M1889" s="3">
        <v>2</v>
      </c>
      <c r="N1889" s="10">
        <v>124.04</v>
      </c>
      <c r="O1889" s="11">
        <v>0.05</v>
      </c>
      <c r="P1889" s="10">
        <v>59.29</v>
      </c>
      <c r="Q1889" s="10">
        <f t="shared" si="116"/>
        <v>235.67599999999999</v>
      </c>
      <c r="R1889" s="10">
        <f t="shared" si="117"/>
        <v>118.58</v>
      </c>
      <c r="S1889" s="10">
        <f t="shared" si="118"/>
        <v>117.09599999999999</v>
      </c>
      <c r="T1889" s="2">
        <f t="shared" si="119"/>
        <v>0.49685160983723414</v>
      </c>
      <c r="U1889" s="3">
        <f>YEAR(SalesDataTable[[#This Row],[Order Date]])</f>
        <v>2026</v>
      </c>
      <c r="V1889" s="2" t="str">
        <f>"Q"&amp;ROUNDUP(MONTH(SalesDataTable[[#This Row],[Order Date]])/3,0)</f>
        <v>Q3</v>
      </c>
      <c r="W1889" s="3">
        <f>MONTH(SalesDataTable[[#This Row],[Order Date]])</f>
        <v>9</v>
      </c>
      <c r="X1889" s="2" t="str">
        <f>TEXT(SalesDataTable[[#This Row],[Order Date]],"mmm")</f>
        <v>Sep</v>
      </c>
    </row>
    <row r="1890" spans="1:24" ht="15.6">
      <c r="A1890" s="6">
        <v>4097</v>
      </c>
      <c r="B1890" s="7">
        <v>46278</v>
      </c>
      <c r="C1890" s="8">
        <f>YEAR(SalesDataTable[[#This Row],[Order Date]])</f>
        <v>2026</v>
      </c>
      <c r="D1890" s="9" t="str">
        <f>"Q" &amp;ROUNDUP(MONTH(SalesDataTable[[#This Row],[Order Date]]),0)</f>
        <v>Q9</v>
      </c>
      <c r="E1890" s="9">
        <f>MONTH(SalesDataTable[[#This Row],[Order Date]])</f>
        <v>9</v>
      </c>
      <c r="F1890" s="8" t="str">
        <f>TEXT(SalesDataTable[[#This Row],[Order Date]],"mmm")</f>
        <v>Sep</v>
      </c>
      <c r="G1890" s="8" t="s">
        <v>6</v>
      </c>
      <c r="H1890" s="8" t="s">
        <v>43</v>
      </c>
      <c r="I1890" s="8" t="s">
        <v>2</v>
      </c>
      <c r="J1890" s="8" t="s">
        <v>3</v>
      </c>
      <c r="K1890" s="8" t="s">
        <v>9</v>
      </c>
      <c r="L1890" s="8" t="s">
        <v>17</v>
      </c>
      <c r="M1890" s="3">
        <v>1</v>
      </c>
      <c r="N1890" s="10">
        <v>142.36000000000001</v>
      </c>
      <c r="O1890" s="11">
        <v>0</v>
      </c>
      <c r="P1890" s="10">
        <v>78.3</v>
      </c>
      <c r="Q1890" s="10">
        <f t="shared" si="116"/>
        <v>142.36000000000001</v>
      </c>
      <c r="R1890" s="10">
        <f t="shared" si="117"/>
        <v>78.3</v>
      </c>
      <c r="S1890" s="10">
        <f t="shared" si="118"/>
        <v>64.060000000000016</v>
      </c>
      <c r="T1890" s="2">
        <f t="shared" si="119"/>
        <v>0.44998595110986239</v>
      </c>
      <c r="U1890" s="3">
        <f>YEAR(SalesDataTable[[#This Row],[Order Date]])</f>
        <v>2026</v>
      </c>
      <c r="V1890" s="2" t="str">
        <f>"Q"&amp;ROUNDUP(MONTH(SalesDataTable[[#This Row],[Order Date]])/3,0)</f>
        <v>Q3</v>
      </c>
      <c r="W1890" s="3">
        <f>MONTH(SalesDataTable[[#This Row],[Order Date]])</f>
        <v>9</v>
      </c>
      <c r="X1890" s="2" t="str">
        <f>TEXT(SalesDataTable[[#This Row],[Order Date]],"mmm")</f>
        <v>Sep</v>
      </c>
    </row>
    <row r="1891" spans="1:24" ht="15.6">
      <c r="A1891" s="6">
        <v>4208</v>
      </c>
      <c r="B1891" s="7">
        <v>46278</v>
      </c>
      <c r="C1891" s="8">
        <f>YEAR(SalesDataTable[[#This Row],[Order Date]])</f>
        <v>2026</v>
      </c>
      <c r="D1891" s="9" t="str">
        <f>"Q" &amp;ROUNDUP(MONTH(SalesDataTable[[#This Row],[Order Date]]),0)</f>
        <v>Q9</v>
      </c>
      <c r="E1891" s="9">
        <f>MONTH(SalesDataTable[[#This Row],[Order Date]])</f>
        <v>9</v>
      </c>
      <c r="F1891" s="8" t="str">
        <f>TEXT(SalesDataTable[[#This Row],[Order Date]],"mmm")</f>
        <v>Sep</v>
      </c>
      <c r="G1891" s="8" t="s">
        <v>6</v>
      </c>
      <c r="H1891" s="8" t="s">
        <v>43</v>
      </c>
      <c r="I1891" s="8" t="s">
        <v>8</v>
      </c>
      <c r="J1891" s="8" t="s">
        <v>16</v>
      </c>
      <c r="K1891" s="8" t="s">
        <v>4</v>
      </c>
      <c r="L1891" s="8" t="s">
        <v>30</v>
      </c>
      <c r="M1891" s="3">
        <v>6</v>
      </c>
      <c r="N1891" s="10">
        <v>104.11</v>
      </c>
      <c r="O1891" s="11">
        <v>0.1</v>
      </c>
      <c r="P1891" s="10">
        <v>49</v>
      </c>
      <c r="Q1891" s="10">
        <f t="shared" si="116"/>
        <v>562.19399999999996</v>
      </c>
      <c r="R1891" s="10">
        <f t="shared" si="117"/>
        <v>294</v>
      </c>
      <c r="S1891" s="10">
        <f t="shared" si="118"/>
        <v>268.19399999999996</v>
      </c>
      <c r="T1891" s="2">
        <f t="shared" si="119"/>
        <v>0.47704884790659446</v>
      </c>
      <c r="U1891" s="3">
        <f>YEAR(SalesDataTable[[#This Row],[Order Date]])</f>
        <v>2026</v>
      </c>
      <c r="V1891" s="2" t="str">
        <f>"Q"&amp;ROUNDUP(MONTH(SalesDataTable[[#This Row],[Order Date]])/3,0)</f>
        <v>Q3</v>
      </c>
      <c r="W1891" s="3">
        <f>MONTH(SalesDataTable[[#This Row],[Order Date]])</f>
        <v>9</v>
      </c>
      <c r="X1891" s="2" t="str">
        <f>TEXT(SalesDataTable[[#This Row],[Order Date]],"mmm")</f>
        <v>Sep</v>
      </c>
    </row>
    <row r="1892" spans="1:24" ht="15.6">
      <c r="A1892" s="6">
        <v>4606</v>
      </c>
      <c r="B1892" s="7">
        <v>46278</v>
      </c>
      <c r="C1892" s="8">
        <f>YEAR(SalesDataTable[[#This Row],[Order Date]])</f>
        <v>2026</v>
      </c>
      <c r="D1892" s="9" t="str">
        <f>"Q" &amp;ROUNDUP(MONTH(SalesDataTable[[#This Row],[Order Date]]),0)</f>
        <v>Q9</v>
      </c>
      <c r="E1892" s="9">
        <f>MONTH(SalesDataTable[[#This Row],[Order Date]])</f>
        <v>9</v>
      </c>
      <c r="F1892" s="8" t="str">
        <f>TEXT(SalesDataTable[[#This Row],[Order Date]],"mmm")</f>
        <v>Sep</v>
      </c>
      <c r="G1892" s="8" t="s">
        <v>20</v>
      </c>
      <c r="H1892" s="8" t="s">
        <v>33</v>
      </c>
      <c r="I1892" s="8" t="s">
        <v>2</v>
      </c>
      <c r="J1892" s="8" t="s">
        <v>16</v>
      </c>
      <c r="K1892" s="8" t="s">
        <v>23</v>
      </c>
      <c r="L1892" s="8" t="s">
        <v>24</v>
      </c>
      <c r="M1892" s="3">
        <v>1</v>
      </c>
      <c r="N1892" s="10">
        <v>335.02</v>
      </c>
      <c r="O1892" s="11">
        <v>0.05</v>
      </c>
      <c r="P1892" s="10">
        <v>198.44</v>
      </c>
      <c r="Q1892" s="10">
        <f t="shared" si="116"/>
        <v>318.26899999999995</v>
      </c>
      <c r="R1892" s="10">
        <f t="shared" si="117"/>
        <v>198.44</v>
      </c>
      <c r="S1892" s="10">
        <f t="shared" si="118"/>
        <v>119.82899999999995</v>
      </c>
      <c r="T1892" s="2">
        <f t="shared" si="119"/>
        <v>0.3765022669502841</v>
      </c>
      <c r="U1892" s="3">
        <f>YEAR(SalesDataTable[[#This Row],[Order Date]])</f>
        <v>2026</v>
      </c>
      <c r="V1892" s="2" t="str">
        <f>"Q"&amp;ROUNDUP(MONTH(SalesDataTable[[#This Row],[Order Date]])/3,0)</f>
        <v>Q3</v>
      </c>
      <c r="W1892" s="3">
        <f>MONTH(SalesDataTable[[#This Row],[Order Date]])</f>
        <v>9</v>
      </c>
      <c r="X1892" s="2" t="str">
        <f>TEXT(SalesDataTable[[#This Row],[Order Date]],"mmm")</f>
        <v>Sep</v>
      </c>
    </row>
    <row r="1893" spans="1:24" ht="15.6">
      <c r="A1893" s="6">
        <v>222</v>
      </c>
      <c r="B1893" s="7">
        <v>46279</v>
      </c>
      <c r="C1893" s="8">
        <f>YEAR(SalesDataTable[[#This Row],[Order Date]])</f>
        <v>2026</v>
      </c>
      <c r="D1893" s="9" t="str">
        <f>"Q" &amp;ROUNDUP(MONTH(SalesDataTable[[#This Row],[Order Date]]),0)</f>
        <v>Q9</v>
      </c>
      <c r="E1893" s="9">
        <f>MONTH(SalesDataTable[[#This Row],[Order Date]])</f>
        <v>9</v>
      </c>
      <c r="F1893" s="8" t="str">
        <f>TEXT(SalesDataTable[[#This Row],[Order Date]],"mmm")</f>
        <v>Sep</v>
      </c>
      <c r="G1893" s="8" t="s">
        <v>6</v>
      </c>
      <c r="H1893" s="8" t="s">
        <v>43</v>
      </c>
      <c r="I1893" s="8" t="s">
        <v>2</v>
      </c>
      <c r="J1893" s="8" t="s">
        <v>3</v>
      </c>
      <c r="K1893" s="8" t="s">
        <v>4</v>
      </c>
      <c r="L1893" s="8" t="s">
        <v>22</v>
      </c>
      <c r="M1893" s="3">
        <v>2</v>
      </c>
      <c r="N1893" s="10">
        <v>49.69</v>
      </c>
      <c r="O1893" s="11">
        <v>0.05</v>
      </c>
      <c r="P1893" s="10">
        <v>22.55</v>
      </c>
      <c r="Q1893" s="10">
        <f t="shared" si="116"/>
        <v>94.410999999999987</v>
      </c>
      <c r="R1893" s="10">
        <f t="shared" si="117"/>
        <v>45.1</v>
      </c>
      <c r="S1893" s="10">
        <f t="shared" si="118"/>
        <v>49.310999999999986</v>
      </c>
      <c r="T1893" s="2">
        <f t="shared" si="119"/>
        <v>0.52230142674052804</v>
      </c>
      <c r="U1893" s="3">
        <f>YEAR(SalesDataTable[[#This Row],[Order Date]])</f>
        <v>2026</v>
      </c>
      <c r="V1893" s="2" t="str">
        <f>"Q"&amp;ROUNDUP(MONTH(SalesDataTable[[#This Row],[Order Date]])/3,0)</f>
        <v>Q3</v>
      </c>
      <c r="W1893" s="3">
        <f>MONTH(SalesDataTable[[#This Row],[Order Date]])</f>
        <v>9</v>
      </c>
      <c r="X1893" s="2" t="str">
        <f>TEXT(SalesDataTable[[#This Row],[Order Date]],"mmm")</f>
        <v>Sep</v>
      </c>
    </row>
    <row r="1894" spans="1:24" ht="15.6">
      <c r="A1894" s="6">
        <v>241</v>
      </c>
      <c r="B1894" s="7">
        <v>46279</v>
      </c>
      <c r="C1894" s="8">
        <f>YEAR(SalesDataTable[[#This Row],[Order Date]])</f>
        <v>2026</v>
      </c>
      <c r="D1894" s="9" t="str">
        <f>"Q" &amp;ROUNDUP(MONTH(SalesDataTable[[#This Row],[Order Date]]),0)</f>
        <v>Q9</v>
      </c>
      <c r="E1894" s="9">
        <f>MONTH(SalesDataTable[[#This Row],[Order Date]])</f>
        <v>9</v>
      </c>
      <c r="F1894" s="8" t="str">
        <f>TEXT(SalesDataTable[[#This Row],[Order Date]],"mmm")</f>
        <v>Sep</v>
      </c>
      <c r="G1894" s="8" t="s">
        <v>11</v>
      </c>
      <c r="H1894" s="8" t="s">
        <v>25</v>
      </c>
      <c r="I1894" s="8" t="s">
        <v>2</v>
      </c>
      <c r="J1894" s="8" t="s">
        <v>3</v>
      </c>
      <c r="K1894" s="8" t="s">
        <v>4</v>
      </c>
      <c r="L1894" s="8" t="s">
        <v>22</v>
      </c>
      <c r="M1894" s="3">
        <v>4</v>
      </c>
      <c r="N1894" s="10">
        <v>50.5</v>
      </c>
      <c r="O1894" s="11">
        <v>0</v>
      </c>
      <c r="P1894" s="10">
        <v>23.02</v>
      </c>
      <c r="Q1894" s="10">
        <f t="shared" si="116"/>
        <v>202</v>
      </c>
      <c r="R1894" s="10">
        <f t="shared" si="117"/>
        <v>92.08</v>
      </c>
      <c r="S1894" s="10">
        <f t="shared" si="118"/>
        <v>109.92</v>
      </c>
      <c r="T1894" s="2">
        <f t="shared" si="119"/>
        <v>0.5441584158415842</v>
      </c>
      <c r="U1894" s="3">
        <f>YEAR(SalesDataTable[[#This Row],[Order Date]])</f>
        <v>2026</v>
      </c>
      <c r="V1894" s="2" t="str">
        <f>"Q"&amp;ROUNDUP(MONTH(SalesDataTable[[#This Row],[Order Date]])/3,0)</f>
        <v>Q3</v>
      </c>
      <c r="W1894" s="3">
        <f>MONTH(SalesDataTable[[#This Row],[Order Date]])</f>
        <v>9</v>
      </c>
      <c r="X1894" s="2" t="str">
        <f>TEXT(SalesDataTable[[#This Row],[Order Date]],"mmm")</f>
        <v>Sep</v>
      </c>
    </row>
    <row r="1895" spans="1:24" ht="15.6">
      <c r="A1895" s="6">
        <v>753</v>
      </c>
      <c r="B1895" s="7">
        <v>46279</v>
      </c>
      <c r="C1895" s="8">
        <f>YEAR(SalesDataTable[[#This Row],[Order Date]])</f>
        <v>2026</v>
      </c>
      <c r="D1895" s="9" t="str">
        <f>"Q" &amp;ROUNDUP(MONTH(SalesDataTable[[#This Row],[Order Date]]),0)</f>
        <v>Q9</v>
      </c>
      <c r="E1895" s="9">
        <f>MONTH(SalesDataTable[[#This Row],[Order Date]])</f>
        <v>9</v>
      </c>
      <c r="F1895" s="8" t="str">
        <f>TEXT(SalesDataTable[[#This Row],[Order Date]],"mmm")</f>
        <v>Sep</v>
      </c>
      <c r="G1895" s="8" t="s">
        <v>20</v>
      </c>
      <c r="H1895" s="8" t="s">
        <v>21</v>
      </c>
      <c r="I1895" s="8" t="s">
        <v>19</v>
      </c>
      <c r="J1895" s="8" t="s">
        <v>3</v>
      </c>
      <c r="K1895" s="8" t="s">
        <v>14</v>
      </c>
      <c r="L1895" s="8" t="s">
        <v>32</v>
      </c>
      <c r="M1895" s="3">
        <v>1</v>
      </c>
      <c r="N1895" s="10">
        <v>47.55</v>
      </c>
      <c r="O1895" s="11">
        <v>0.05</v>
      </c>
      <c r="P1895" s="10">
        <v>18.350000000000001</v>
      </c>
      <c r="Q1895" s="10">
        <f t="shared" si="116"/>
        <v>45.172499999999992</v>
      </c>
      <c r="R1895" s="10">
        <f t="shared" si="117"/>
        <v>18.350000000000001</v>
      </c>
      <c r="S1895" s="10">
        <f t="shared" si="118"/>
        <v>26.822499999999991</v>
      </c>
      <c r="T1895" s="2">
        <f t="shared" si="119"/>
        <v>0.5937794011843488</v>
      </c>
      <c r="U1895" s="3">
        <f>YEAR(SalesDataTable[[#This Row],[Order Date]])</f>
        <v>2026</v>
      </c>
      <c r="V1895" s="2" t="str">
        <f>"Q"&amp;ROUNDUP(MONTH(SalesDataTable[[#This Row],[Order Date]])/3,0)</f>
        <v>Q3</v>
      </c>
      <c r="W1895" s="3">
        <f>MONTH(SalesDataTable[[#This Row],[Order Date]])</f>
        <v>9</v>
      </c>
      <c r="X1895" s="2" t="str">
        <f>TEXT(SalesDataTable[[#This Row],[Order Date]],"mmm")</f>
        <v>Sep</v>
      </c>
    </row>
    <row r="1896" spans="1:24" ht="15.6">
      <c r="A1896" s="6">
        <v>2530</v>
      </c>
      <c r="B1896" s="7">
        <v>46279</v>
      </c>
      <c r="C1896" s="8">
        <f>YEAR(SalesDataTable[[#This Row],[Order Date]])</f>
        <v>2026</v>
      </c>
      <c r="D1896" s="9" t="str">
        <f>"Q" &amp;ROUNDUP(MONTH(SalesDataTable[[#This Row],[Order Date]]),0)</f>
        <v>Q9</v>
      </c>
      <c r="E1896" s="9">
        <f>MONTH(SalesDataTable[[#This Row],[Order Date]])</f>
        <v>9</v>
      </c>
      <c r="F1896" s="8" t="str">
        <f>TEXT(SalesDataTable[[#This Row],[Order Date]],"mmm")</f>
        <v>Sep</v>
      </c>
      <c r="G1896" s="8" t="s">
        <v>20</v>
      </c>
      <c r="H1896" s="8" t="s">
        <v>31</v>
      </c>
      <c r="I1896" s="8" t="s">
        <v>2</v>
      </c>
      <c r="J1896" s="8" t="s">
        <v>13</v>
      </c>
      <c r="K1896" s="8" t="s">
        <v>14</v>
      </c>
      <c r="L1896" s="8" t="s">
        <v>32</v>
      </c>
      <c r="M1896" s="3">
        <v>6</v>
      </c>
      <c r="N1896" s="10">
        <v>46.16</v>
      </c>
      <c r="O1896" s="11">
        <v>0.1</v>
      </c>
      <c r="P1896" s="10">
        <v>18.39</v>
      </c>
      <c r="Q1896" s="10">
        <f t="shared" si="116"/>
        <v>249.26399999999998</v>
      </c>
      <c r="R1896" s="10">
        <f t="shared" si="117"/>
        <v>110.34</v>
      </c>
      <c r="S1896" s="10">
        <f t="shared" si="118"/>
        <v>138.92399999999998</v>
      </c>
      <c r="T1896" s="2">
        <f t="shared" si="119"/>
        <v>0.55733679953783932</v>
      </c>
      <c r="U1896" s="3">
        <f>YEAR(SalesDataTable[[#This Row],[Order Date]])</f>
        <v>2026</v>
      </c>
      <c r="V1896" s="2" t="str">
        <f>"Q"&amp;ROUNDUP(MONTH(SalesDataTable[[#This Row],[Order Date]])/3,0)</f>
        <v>Q3</v>
      </c>
      <c r="W1896" s="3">
        <f>MONTH(SalesDataTable[[#This Row],[Order Date]])</f>
        <v>9</v>
      </c>
      <c r="X1896" s="2" t="str">
        <f>TEXT(SalesDataTable[[#This Row],[Order Date]],"mmm")</f>
        <v>Sep</v>
      </c>
    </row>
    <row r="1897" spans="1:24" ht="15.6">
      <c r="A1897" s="6">
        <v>572</v>
      </c>
      <c r="B1897" s="7">
        <v>46280</v>
      </c>
      <c r="C1897" s="8">
        <f>YEAR(SalesDataTable[[#This Row],[Order Date]])</f>
        <v>2026</v>
      </c>
      <c r="D1897" s="9" t="str">
        <f>"Q" &amp;ROUNDUP(MONTH(SalesDataTable[[#This Row],[Order Date]]),0)</f>
        <v>Q9</v>
      </c>
      <c r="E1897" s="9">
        <f>MONTH(SalesDataTable[[#This Row],[Order Date]])</f>
        <v>9</v>
      </c>
      <c r="F1897" s="8" t="str">
        <f>TEXT(SalesDataTable[[#This Row],[Order Date]],"mmm")</f>
        <v>Sep</v>
      </c>
      <c r="G1897" s="8" t="s">
        <v>0</v>
      </c>
      <c r="H1897" s="8" t="s">
        <v>50</v>
      </c>
      <c r="I1897" s="8" t="s">
        <v>19</v>
      </c>
      <c r="J1897" s="8" t="s">
        <v>3</v>
      </c>
      <c r="K1897" s="8" t="s">
        <v>14</v>
      </c>
      <c r="L1897" s="8" t="s">
        <v>44</v>
      </c>
      <c r="M1897" s="3">
        <v>2</v>
      </c>
      <c r="N1897" s="10">
        <v>135.79</v>
      </c>
      <c r="O1897" s="11">
        <v>0.05</v>
      </c>
      <c r="P1897" s="10">
        <v>66.53</v>
      </c>
      <c r="Q1897" s="10">
        <f t="shared" si="116"/>
        <v>258.00099999999998</v>
      </c>
      <c r="R1897" s="10">
        <f t="shared" si="117"/>
        <v>133.06</v>
      </c>
      <c r="S1897" s="10">
        <f t="shared" si="118"/>
        <v>124.94099999999997</v>
      </c>
      <c r="T1897" s="2">
        <f t="shared" si="119"/>
        <v>0.48426556486215167</v>
      </c>
      <c r="U1897" s="3">
        <f>YEAR(SalesDataTable[[#This Row],[Order Date]])</f>
        <v>2026</v>
      </c>
      <c r="V1897" s="2" t="str">
        <f>"Q"&amp;ROUNDUP(MONTH(SalesDataTable[[#This Row],[Order Date]])/3,0)</f>
        <v>Q3</v>
      </c>
      <c r="W1897" s="3">
        <f>MONTH(SalesDataTable[[#This Row],[Order Date]])</f>
        <v>9</v>
      </c>
      <c r="X1897" s="2" t="str">
        <f>TEXT(SalesDataTable[[#This Row],[Order Date]],"mmm")</f>
        <v>Sep</v>
      </c>
    </row>
    <row r="1898" spans="1:24" ht="15.6">
      <c r="A1898" s="6">
        <v>874</v>
      </c>
      <c r="B1898" s="7">
        <v>46280</v>
      </c>
      <c r="C1898" s="8">
        <f>YEAR(SalesDataTable[[#This Row],[Order Date]])</f>
        <v>2026</v>
      </c>
      <c r="D1898" s="9" t="str">
        <f>"Q" &amp;ROUNDUP(MONTH(SalesDataTable[[#This Row],[Order Date]]),0)</f>
        <v>Q9</v>
      </c>
      <c r="E1898" s="9">
        <f>MONTH(SalesDataTable[[#This Row],[Order Date]])</f>
        <v>9</v>
      </c>
      <c r="F1898" s="8" t="str">
        <f>TEXT(SalesDataTable[[#This Row],[Order Date]],"mmm")</f>
        <v>Sep</v>
      </c>
      <c r="G1898" s="8" t="s">
        <v>0</v>
      </c>
      <c r="H1898" s="8" t="s">
        <v>50</v>
      </c>
      <c r="I1898" s="8" t="s">
        <v>2</v>
      </c>
      <c r="J1898" s="8" t="s">
        <v>3</v>
      </c>
      <c r="K1898" s="8" t="s">
        <v>9</v>
      </c>
      <c r="L1898" s="8" t="s">
        <v>17</v>
      </c>
      <c r="M1898" s="3">
        <v>2</v>
      </c>
      <c r="N1898" s="10">
        <v>141.91999999999999</v>
      </c>
      <c r="O1898" s="11">
        <v>0</v>
      </c>
      <c r="P1898" s="10">
        <v>79.900000000000006</v>
      </c>
      <c r="Q1898" s="10">
        <f t="shared" si="116"/>
        <v>283.83999999999997</v>
      </c>
      <c r="R1898" s="10">
        <f t="shared" si="117"/>
        <v>159.80000000000001</v>
      </c>
      <c r="S1898" s="10">
        <f t="shared" si="118"/>
        <v>124.03999999999996</v>
      </c>
      <c r="T1898" s="2">
        <f t="shared" si="119"/>
        <v>0.43700676437429531</v>
      </c>
      <c r="U1898" s="3">
        <f>YEAR(SalesDataTable[[#This Row],[Order Date]])</f>
        <v>2026</v>
      </c>
      <c r="V1898" s="2" t="str">
        <f>"Q"&amp;ROUNDUP(MONTH(SalesDataTable[[#This Row],[Order Date]])/3,0)</f>
        <v>Q3</v>
      </c>
      <c r="W1898" s="3">
        <f>MONTH(SalesDataTable[[#This Row],[Order Date]])</f>
        <v>9</v>
      </c>
      <c r="X1898" s="2" t="str">
        <f>TEXT(SalesDataTable[[#This Row],[Order Date]],"mmm")</f>
        <v>Sep</v>
      </c>
    </row>
    <row r="1899" spans="1:24" ht="15.6">
      <c r="A1899" s="6">
        <v>937</v>
      </c>
      <c r="B1899" s="7">
        <v>46280</v>
      </c>
      <c r="C1899" s="8">
        <f>YEAR(SalesDataTable[[#This Row],[Order Date]])</f>
        <v>2026</v>
      </c>
      <c r="D1899" s="9" t="str">
        <f>"Q" &amp;ROUNDUP(MONTH(SalesDataTable[[#This Row],[Order Date]]),0)</f>
        <v>Q9</v>
      </c>
      <c r="E1899" s="9">
        <f>MONTH(SalesDataTable[[#This Row],[Order Date]])</f>
        <v>9</v>
      </c>
      <c r="F1899" s="8" t="str">
        <f>TEXT(SalesDataTable[[#This Row],[Order Date]],"mmm")</f>
        <v>Sep</v>
      </c>
      <c r="G1899" s="8" t="s">
        <v>20</v>
      </c>
      <c r="H1899" s="8" t="s">
        <v>21</v>
      </c>
      <c r="I1899" s="8" t="s">
        <v>28</v>
      </c>
      <c r="J1899" s="8" t="s">
        <v>16</v>
      </c>
      <c r="K1899" s="8" t="s">
        <v>9</v>
      </c>
      <c r="L1899" s="8" t="s">
        <v>17</v>
      </c>
      <c r="M1899" s="3">
        <v>1</v>
      </c>
      <c r="N1899" s="10">
        <v>146.41</v>
      </c>
      <c r="O1899" s="11">
        <v>0.15</v>
      </c>
      <c r="P1899" s="10">
        <v>80.87</v>
      </c>
      <c r="Q1899" s="10">
        <f t="shared" si="116"/>
        <v>124.4485</v>
      </c>
      <c r="R1899" s="10">
        <f t="shared" si="117"/>
        <v>80.87</v>
      </c>
      <c r="S1899" s="10">
        <f t="shared" si="118"/>
        <v>43.578499999999991</v>
      </c>
      <c r="T1899" s="2">
        <f t="shared" si="119"/>
        <v>0.35017296311325563</v>
      </c>
      <c r="U1899" s="3">
        <f>YEAR(SalesDataTable[[#This Row],[Order Date]])</f>
        <v>2026</v>
      </c>
      <c r="V1899" s="2" t="str">
        <f>"Q"&amp;ROUNDUP(MONTH(SalesDataTable[[#This Row],[Order Date]])/3,0)</f>
        <v>Q3</v>
      </c>
      <c r="W1899" s="3">
        <f>MONTH(SalesDataTable[[#This Row],[Order Date]])</f>
        <v>9</v>
      </c>
      <c r="X1899" s="2" t="str">
        <f>TEXT(SalesDataTable[[#This Row],[Order Date]],"mmm")</f>
        <v>Sep</v>
      </c>
    </row>
    <row r="1900" spans="1:24" ht="15.6">
      <c r="A1900" s="6">
        <v>1229</v>
      </c>
      <c r="B1900" s="7">
        <v>46280</v>
      </c>
      <c r="C1900" s="8">
        <f>YEAR(SalesDataTable[[#This Row],[Order Date]])</f>
        <v>2026</v>
      </c>
      <c r="D1900" s="9" t="str">
        <f>"Q" &amp;ROUNDUP(MONTH(SalesDataTable[[#This Row],[Order Date]]),0)</f>
        <v>Q9</v>
      </c>
      <c r="E1900" s="9">
        <f>MONTH(SalesDataTable[[#This Row],[Order Date]])</f>
        <v>9</v>
      </c>
      <c r="F1900" s="8" t="str">
        <f>TEXT(SalesDataTable[[#This Row],[Order Date]],"mmm")</f>
        <v>Sep</v>
      </c>
      <c r="G1900" s="8" t="s">
        <v>6</v>
      </c>
      <c r="H1900" s="8" t="s">
        <v>7</v>
      </c>
      <c r="I1900" s="8" t="s">
        <v>28</v>
      </c>
      <c r="J1900" s="8" t="s">
        <v>13</v>
      </c>
      <c r="K1900" s="8" t="s">
        <v>4</v>
      </c>
      <c r="L1900" s="8" t="s">
        <v>26</v>
      </c>
      <c r="M1900" s="3">
        <v>5</v>
      </c>
      <c r="N1900" s="10">
        <v>40.17</v>
      </c>
      <c r="O1900" s="11">
        <v>0</v>
      </c>
      <c r="P1900" s="10">
        <v>16.27</v>
      </c>
      <c r="Q1900" s="10">
        <f t="shared" si="116"/>
        <v>200.85000000000002</v>
      </c>
      <c r="R1900" s="10">
        <f t="shared" si="117"/>
        <v>81.349999999999994</v>
      </c>
      <c r="S1900" s="10">
        <f t="shared" si="118"/>
        <v>119.50000000000003</v>
      </c>
      <c r="T1900" s="2">
        <f t="shared" si="119"/>
        <v>0.59497137167040082</v>
      </c>
      <c r="U1900" s="3">
        <f>YEAR(SalesDataTable[[#This Row],[Order Date]])</f>
        <v>2026</v>
      </c>
      <c r="V1900" s="2" t="str">
        <f>"Q"&amp;ROUNDUP(MONTH(SalesDataTable[[#This Row],[Order Date]])/3,0)</f>
        <v>Q3</v>
      </c>
      <c r="W1900" s="3">
        <f>MONTH(SalesDataTable[[#This Row],[Order Date]])</f>
        <v>9</v>
      </c>
      <c r="X1900" s="2" t="str">
        <f>TEXT(SalesDataTable[[#This Row],[Order Date]],"mmm")</f>
        <v>Sep</v>
      </c>
    </row>
    <row r="1901" spans="1:24" ht="15.6">
      <c r="A1901" s="6">
        <v>2186</v>
      </c>
      <c r="B1901" s="7">
        <v>46280</v>
      </c>
      <c r="C1901" s="8">
        <f>YEAR(SalesDataTable[[#This Row],[Order Date]])</f>
        <v>2026</v>
      </c>
      <c r="D1901" s="9" t="str">
        <f>"Q" &amp;ROUNDUP(MONTH(SalesDataTable[[#This Row],[Order Date]]),0)</f>
        <v>Q9</v>
      </c>
      <c r="E1901" s="9">
        <f>MONTH(SalesDataTable[[#This Row],[Order Date]])</f>
        <v>9</v>
      </c>
      <c r="F1901" s="8" t="str">
        <f>TEXT(SalesDataTable[[#This Row],[Order Date]],"mmm")</f>
        <v>Sep</v>
      </c>
      <c r="G1901" s="8" t="s">
        <v>11</v>
      </c>
      <c r="H1901" s="8" t="s">
        <v>12</v>
      </c>
      <c r="I1901" s="8" t="s">
        <v>2</v>
      </c>
      <c r="J1901" s="8" t="s">
        <v>3</v>
      </c>
      <c r="K1901" s="8" t="s">
        <v>9</v>
      </c>
      <c r="L1901" s="8" t="s">
        <v>10</v>
      </c>
      <c r="M1901" s="3">
        <v>2</v>
      </c>
      <c r="N1901" s="10">
        <v>91.6</v>
      </c>
      <c r="O1901" s="11">
        <v>0</v>
      </c>
      <c r="P1901" s="10">
        <v>46.54</v>
      </c>
      <c r="Q1901" s="10">
        <f t="shared" si="116"/>
        <v>183.2</v>
      </c>
      <c r="R1901" s="10">
        <f t="shared" si="117"/>
        <v>93.08</v>
      </c>
      <c r="S1901" s="10">
        <f t="shared" si="118"/>
        <v>90.11999999999999</v>
      </c>
      <c r="T1901" s="2">
        <f t="shared" si="119"/>
        <v>0.49192139737991264</v>
      </c>
      <c r="U1901" s="3">
        <f>YEAR(SalesDataTable[[#This Row],[Order Date]])</f>
        <v>2026</v>
      </c>
      <c r="V1901" s="2" t="str">
        <f>"Q"&amp;ROUNDUP(MONTH(SalesDataTable[[#This Row],[Order Date]])/3,0)</f>
        <v>Q3</v>
      </c>
      <c r="W1901" s="3">
        <f>MONTH(SalesDataTable[[#This Row],[Order Date]])</f>
        <v>9</v>
      </c>
      <c r="X1901" s="2" t="str">
        <f>TEXT(SalesDataTable[[#This Row],[Order Date]],"mmm")</f>
        <v>Sep</v>
      </c>
    </row>
    <row r="1902" spans="1:24" ht="15.6">
      <c r="A1902" s="6">
        <v>2922</v>
      </c>
      <c r="B1902" s="7">
        <v>46280</v>
      </c>
      <c r="C1902" s="8">
        <f>YEAR(SalesDataTable[[#This Row],[Order Date]])</f>
        <v>2026</v>
      </c>
      <c r="D1902" s="9" t="str">
        <f>"Q" &amp;ROUNDUP(MONTH(SalesDataTable[[#This Row],[Order Date]]),0)</f>
        <v>Q9</v>
      </c>
      <c r="E1902" s="9">
        <f>MONTH(SalesDataTable[[#This Row],[Order Date]])</f>
        <v>9</v>
      </c>
      <c r="F1902" s="8" t="str">
        <f>TEXT(SalesDataTable[[#This Row],[Order Date]],"mmm")</f>
        <v>Sep</v>
      </c>
      <c r="G1902" s="8" t="s">
        <v>11</v>
      </c>
      <c r="H1902" s="8" t="s">
        <v>12</v>
      </c>
      <c r="I1902" s="8" t="s">
        <v>2</v>
      </c>
      <c r="J1902" s="8" t="s">
        <v>13</v>
      </c>
      <c r="K1902" s="8" t="s">
        <v>34</v>
      </c>
      <c r="L1902" s="8" t="s">
        <v>38</v>
      </c>
      <c r="M1902" s="3">
        <v>4</v>
      </c>
      <c r="N1902" s="10">
        <v>121.47</v>
      </c>
      <c r="O1902" s="11">
        <v>0.05</v>
      </c>
      <c r="P1902" s="10">
        <v>67.650000000000006</v>
      </c>
      <c r="Q1902" s="10">
        <f t="shared" si="116"/>
        <v>461.58599999999996</v>
      </c>
      <c r="R1902" s="10">
        <f t="shared" si="117"/>
        <v>270.60000000000002</v>
      </c>
      <c r="S1902" s="10">
        <f t="shared" si="118"/>
        <v>190.98599999999993</v>
      </c>
      <c r="T1902" s="2">
        <f t="shared" si="119"/>
        <v>0.41376038268058379</v>
      </c>
      <c r="U1902" s="3">
        <f>YEAR(SalesDataTable[[#This Row],[Order Date]])</f>
        <v>2026</v>
      </c>
      <c r="V1902" s="2" t="str">
        <f>"Q"&amp;ROUNDUP(MONTH(SalesDataTable[[#This Row],[Order Date]])/3,0)</f>
        <v>Q3</v>
      </c>
      <c r="W1902" s="3">
        <f>MONTH(SalesDataTable[[#This Row],[Order Date]])</f>
        <v>9</v>
      </c>
      <c r="X1902" s="2" t="str">
        <f>TEXT(SalesDataTable[[#This Row],[Order Date]],"mmm")</f>
        <v>Sep</v>
      </c>
    </row>
    <row r="1903" spans="1:24" ht="15.6">
      <c r="A1903" s="6">
        <v>3140</v>
      </c>
      <c r="B1903" s="7">
        <v>46280</v>
      </c>
      <c r="C1903" s="8">
        <f>YEAR(SalesDataTable[[#This Row],[Order Date]])</f>
        <v>2026</v>
      </c>
      <c r="D1903" s="9" t="str">
        <f>"Q" &amp;ROUNDUP(MONTH(SalesDataTable[[#This Row],[Order Date]]),0)</f>
        <v>Q9</v>
      </c>
      <c r="E1903" s="9">
        <f>MONTH(SalesDataTable[[#This Row],[Order Date]])</f>
        <v>9</v>
      </c>
      <c r="F1903" s="8" t="str">
        <f>TEXT(SalesDataTable[[#This Row],[Order Date]],"mmm")</f>
        <v>Sep</v>
      </c>
      <c r="G1903" s="8" t="s">
        <v>6</v>
      </c>
      <c r="H1903" s="8" t="s">
        <v>43</v>
      </c>
      <c r="I1903" s="8" t="s">
        <v>28</v>
      </c>
      <c r="J1903" s="8" t="s">
        <v>13</v>
      </c>
      <c r="K1903" s="8" t="s">
        <v>23</v>
      </c>
      <c r="L1903" s="8" t="s">
        <v>51</v>
      </c>
      <c r="M1903" s="3">
        <v>2</v>
      </c>
      <c r="N1903" s="10">
        <v>122.69</v>
      </c>
      <c r="O1903" s="11">
        <v>0</v>
      </c>
      <c r="P1903" s="10">
        <v>61.4</v>
      </c>
      <c r="Q1903" s="10">
        <f t="shared" si="116"/>
        <v>245.38</v>
      </c>
      <c r="R1903" s="10">
        <f t="shared" si="117"/>
        <v>122.8</v>
      </c>
      <c r="S1903" s="10">
        <f t="shared" si="118"/>
        <v>122.58</v>
      </c>
      <c r="T1903" s="2">
        <f t="shared" si="119"/>
        <v>0.49955171570625151</v>
      </c>
      <c r="U1903" s="3">
        <f>YEAR(SalesDataTable[[#This Row],[Order Date]])</f>
        <v>2026</v>
      </c>
      <c r="V1903" s="2" t="str">
        <f>"Q"&amp;ROUNDUP(MONTH(SalesDataTable[[#This Row],[Order Date]])/3,0)</f>
        <v>Q3</v>
      </c>
      <c r="W1903" s="3">
        <f>MONTH(SalesDataTable[[#This Row],[Order Date]])</f>
        <v>9</v>
      </c>
      <c r="X1903" s="2" t="str">
        <f>TEXT(SalesDataTable[[#This Row],[Order Date]],"mmm")</f>
        <v>Sep</v>
      </c>
    </row>
    <row r="1904" spans="1:24" ht="15.6">
      <c r="A1904" s="6">
        <v>3369</v>
      </c>
      <c r="B1904" s="7">
        <v>46280</v>
      </c>
      <c r="C1904" s="8">
        <f>YEAR(SalesDataTable[[#This Row],[Order Date]])</f>
        <v>2026</v>
      </c>
      <c r="D1904" s="9" t="str">
        <f>"Q" &amp;ROUNDUP(MONTH(SalesDataTable[[#This Row],[Order Date]]),0)</f>
        <v>Q9</v>
      </c>
      <c r="E1904" s="9">
        <f>MONTH(SalesDataTable[[#This Row],[Order Date]])</f>
        <v>9</v>
      </c>
      <c r="F1904" s="8" t="str">
        <f>TEXT(SalesDataTable[[#This Row],[Order Date]],"mmm")</f>
        <v>Sep</v>
      </c>
      <c r="G1904" s="8" t="s">
        <v>6</v>
      </c>
      <c r="H1904" s="8" t="s">
        <v>43</v>
      </c>
      <c r="I1904" s="8" t="s">
        <v>28</v>
      </c>
      <c r="J1904" s="8" t="s">
        <v>13</v>
      </c>
      <c r="K1904" s="8" t="s">
        <v>14</v>
      </c>
      <c r="L1904" s="8" t="s">
        <v>32</v>
      </c>
      <c r="M1904" s="3">
        <v>1</v>
      </c>
      <c r="N1904" s="10">
        <v>45.59</v>
      </c>
      <c r="O1904" s="11">
        <v>0</v>
      </c>
      <c r="P1904" s="10">
        <v>18.28</v>
      </c>
      <c r="Q1904" s="10">
        <f t="shared" si="116"/>
        <v>45.59</v>
      </c>
      <c r="R1904" s="10">
        <f t="shared" si="117"/>
        <v>18.28</v>
      </c>
      <c r="S1904" s="10">
        <f t="shared" si="118"/>
        <v>27.310000000000002</v>
      </c>
      <c r="T1904" s="2">
        <f t="shared" si="119"/>
        <v>0.59903487606931349</v>
      </c>
      <c r="U1904" s="3">
        <f>YEAR(SalesDataTable[[#This Row],[Order Date]])</f>
        <v>2026</v>
      </c>
      <c r="V1904" s="2" t="str">
        <f>"Q"&amp;ROUNDUP(MONTH(SalesDataTable[[#This Row],[Order Date]])/3,0)</f>
        <v>Q3</v>
      </c>
      <c r="W1904" s="3">
        <f>MONTH(SalesDataTable[[#This Row],[Order Date]])</f>
        <v>9</v>
      </c>
      <c r="X1904" s="2" t="str">
        <f>TEXT(SalesDataTable[[#This Row],[Order Date]],"mmm")</f>
        <v>Sep</v>
      </c>
    </row>
    <row r="1905" spans="1:24" ht="15.6">
      <c r="A1905" s="6">
        <v>4865</v>
      </c>
      <c r="B1905" s="7">
        <v>46280</v>
      </c>
      <c r="C1905" s="8">
        <f>YEAR(SalesDataTable[[#This Row],[Order Date]])</f>
        <v>2026</v>
      </c>
      <c r="D1905" s="9" t="str">
        <f>"Q" &amp;ROUNDUP(MONTH(SalesDataTable[[#This Row],[Order Date]]),0)</f>
        <v>Q9</v>
      </c>
      <c r="E1905" s="9">
        <f>MONTH(SalesDataTable[[#This Row],[Order Date]])</f>
        <v>9</v>
      </c>
      <c r="F1905" s="8" t="str">
        <f>TEXT(SalesDataTable[[#This Row],[Order Date]],"mmm")</f>
        <v>Sep</v>
      </c>
      <c r="G1905" s="8" t="s">
        <v>20</v>
      </c>
      <c r="H1905" s="8" t="s">
        <v>21</v>
      </c>
      <c r="I1905" s="8" t="s">
        <v>2</v>
      </c>
      <c r="J1905" s="8" t="s">
        <v>3</v>
      </c>
      <c r="K1905" s="8" t="s">
        <v>4</v>
      </c>
      <c r="L1905" s="8" t="s">
        <v>5</v>
      </c>
      <c r="M1905" s="3">
        <v>1</v>
      </c>
      <c r="N1905" s="10">
        <v>83.8</v>
      </c>
      <c r="O1905" s="11">
        <v>0</v>
      </c>
      <c r="P1905" s="10">
        <v>42.23</v>
      </c>
      <c r="Q1905" s="10">
        <f t="shared" si="116"/>
        <v>83.8</v>
      </c>
      <c r="R1905" s="10">
        <f t="shared" si="117"/>
        <v>42.23</v>
      </c>
      <c r="S1905" s="10">
        <f t="shared" si="118"/>
        <v>41.57</v>
      </c>
      <c r="T1905" s="2">
        <f t="shared" si="119"/>
        <v>0.49606205250596663</v>
      </c>
      <c r="U1905" s="3">
        <f>YEAR(SalesDataTable[[#This Row],[Order Date]])</f>
        <v>2026</v>
      </c>
      <c r="V1905" s="2" t="str">
        <f>"Q"&amp;ROUNDUP(MONTH(SalesDataTable[[#This Row],[Order Date]])/3,0)</f>
        <v>Q3</v>
      </c>
      <c r="W1905" s="3">
        <f>MONTH(SalesDataTable[[#This Row],[Order Date]])</f>
        <v>9</v>
      </c>
      <c r="X1905" s="2" t="str">
        <f>TEXT(SalesDataTable[[#This Row],[Order Date]],"mmm")</f>
        <v>Sep</v>
      </c>
    </row>
    <row r="1906" spans="1:24" ht="15.6">
      <c r="A1906" s="6">
        <v>103</v>
      </c>
      <c r="B1906" s="7">
        <v>46281</v>
      </c>
      <c r="C1906" s="8">
        <f>YEAR(SalesDataTable[[#This Row],[Order Date]])</f>
        <v>2026</v>
      </c>
      <c r="D1906" s="9" t="str">
        <f>"Q" &amp;ROUNDUP(MONTH(SalesDataTable[[#This Row],[Order Date]]),0)</f>
        <v>Q9</v>
      </c>
      <c r="E1906" s="9">
        <f>MONTH(SalesDataTable[[#This Row],[Order Date]])</f>
        <v>9</v>
      </c>
      <c r="F1906" s="8" t="str">
        <f>TEXT(SalesDataTable[[#This Row],[Order Date]],"mmm")</f>
        <v>Sep</v>
      </c>
      <c r="G1906" s="8" t="s">
        <v>11</v>
      </c>
      <c r="H1906" s="8" t="s">
        <v>18</v>
      </c>
      <c r="I1906" s="8" t="s">
        <v>2</v>
      </c>
      <c r="J1906" s="8" t="s">
        <v>13</v>
      </c>
      <c r="K1906" s="8" t="s">
        <v>14</v>
      </c>
      <c r="L1906" s="8" t="s">
        <v>44</v>
      </c>
      <c r="M1906" s="3">
        <v>1</v>
      </c>
      <c r="N1906" s="10">
        <v>132.58000000000001</v>
      </c>
      <c r="O1906" s="11">
        <v>0.15</v>
      </c>
      <c r="P1906" s="10">
        <v>67.62</v>
      </c>
      <c r="Q1906" s="10">
        <f t="shared" si="116"/>
        <v>112.69300000000001</v>
      </c>
      <c r="R1906" s="10">
        <f t="shared" si="117"/>
        <v>67.62</v>
      </c>
      <c r="S1906" s="10">
        <f t="shared" si="118"/>
        <v>45.073000000000008</v>
      </c>
      <c r="T1906" s="2">
        <f t="shared" si="119"/>
        <v>0.39996273060438536</v>
      </c>
      <c r="U1906" s="3">
        <f>YEAR(SalesDataTable[[#This Row],[Order Date]])</f>
        <v>2026</v>
      </c>
      <c r="V1906" s="2" t="str">
        <f>"Q"&amp;ROUNDUP(MONTH(SalesDataTable[[#This Row],[Order Date]])/3,0)</f>
        <v>Q3</v>
      </c>
      <c r="W1906" s="3">
        <f>MONTH(SalesDataTable[[#This Row],[Order Date]])</f>
        <v>9</v>
      </c>
      <c r="X1906" s="2" t="str">
        <f>TEXT(SalesDataTable[[#This Row],[Order Date]],"mmm")</f>
        <v>Sep</v>
      </c>
    </row>
    <row r="1907" spans="1:24" ht="15.6">
      <c r="A1907" s="6">
        <v>4500</v>
      </c>
      <c r="B1907" s="7">
        <v>46281</v>
      </c>
      <c r="C1907" s="8">
        <f>YEAR(SalesDataTable[[#This Row],[Order Date]])</f>
        <v>2026</v>
      </c>
      <c r="D1907" s="9" t="str">
        <f>"Q" &amp;ROUNDUP(MONTH(SalesDataTable[[#This Row],[Order Date]]),0)</f>
        <v>Q9</v>
      </c>
      <c r="E1907" s="9">
        <f>MONTH(SalesDataTable[[#This Row],[Order Date]])</f>
        <v>9</v>
      </c>
      <c r="F1907" s="8" t="str">
        <f>TEXT(SalesDataTable[[#This Row],[Order Date]],"mmm")</f>
        <v>Sep</v>
      </c>
      <c r="G1907" s="8" t="s">
        <v>20</v>
      </c>
      <c r="H1907" s="8" t="s">
        <v>33</v>
      </c>
      <c r="I1907" s="8" t="s">
        <v>2</v>
      </c>
      <c r="J1907" s="8" t="s">
        <v>13</v>
      </c>
      <c r="K1907" s="8" t="s">
        <v>23</v>
      </c>
      <c r="L1907" s="8" t="s">
        <v>51</v>
      </c>
      <c r="M1907" s="3">
        <v>2</v>
      </c>
      <c r="N1907" s="10">
        <v>122.12</v>
      </c>
      <c r="O1907" s="11">
        <v>0.05</v>
      </c>
      <c r="P1907" s="10">
        <v>61.76</v>
      </c>
      <c r="Q1907" s="10">
        <f t="shared" si="116"/>
        <v>232.02799999999999</v>
      </c>
      <c r="R1907" s="10">
        <f t="shared" si="117"/>
        <v>123.52</v>
      </c>
      <c r="S1907" s="10">
        <f t="shared" si="118"/>
        <v>108.508</v>
      </c>
      <c r="T1907" s="2">
        <f t="shared" si="119"/>
        <v>0.46765045597945076</v>
      </c>
      <c r="U1907" s="3">
        <f>YEAR(SalesDataTable[[#This Row],[Order Date]])</f>
        <v>2026</v>
      </c>
      <c r="V1907" s="2" t="str">
        <f>"Q"&amp;ROUNDUP(MONTH(SalesDataTable[[#This Row],[Order Date]])/3,0)</f>
        <v>Q3</v>
      </c>
      <c r="W1907" s="3">
        <f>MONTH(SalesDataTable[[#This Row],[Order Date]])</f>
        <v>9</v>
      </c>
      <c r="X1907" s="2" t="str">
        <f>TEXT(SalesDataTable[[#This Row],[Order Date]],"mmm")</f>
        <v>Sep</v>
      </c>
    </row>
    <row r="1908" spans="1:24" ht="15.6">
      <c r="A1908" s="6">
        <v>5093</v>
      </c>
      <c r="B1908" s="7">
        <v>46281</v>
      </c>
      <c r="C1908" s="8">
        <f>YEAR(SalesDataTable[[#This Row],[Order Date]])</f>
        <v>2026</v>
      </c>
      <c r="D1908" s="9" t="str">
        <f>"Q" &amp;ROUNDUP(MONTH(SalesDataTable[[#This Row],[Order Date]]),0)</f>
        <v>Q9</v>
      </c>
      <c r="E1908" s="9">
        <f>MONTH(SalesDataTable[[#This Row],[Order Date]])</f>
        <v>9</v>
      </c>
      <c r="F1908" s="8" t="str">
        <f>TEXT(SalesDataTable[[#This Row],[Order Date]],"mmm")</f>
        <v>Sep</v>
      </c>
      <c r="G1908" s="8" t="s">
        <v>0</v>
      </c>
      <c r="H1908" s="8" t="s">
        <v>1</v>
      </c>
      <c r="I1908" s="8" t="s">
        <v>8</v>
      </c>
      <c r="J1908" s="8" t="s">
        <v>16</v>
      </c>
      <c r="K1908" s="8" t="s">
        <v>9</v>
      </c>
      <c r="L1908" s="8" t="s">
        <v>17</v>
      </c>
      <c r="M1908" s="3">
        <v>3</v>
      </c>
      <c r="N1908" s="10">
        <v>140.47</v>
      </c>
      <c r="O1908" s="11">
        <v>0.15</v>
      </c>
      <c r="P1908" s="10">
        <v>81.739999999999995</v>
      </c>
      <c r="Q1908" s="10">
        <f t="shared" si="116"/>
        <v>358.19849999999997</v>
      </c>
      <c r="R1908" s="10">
        <f t="shared" si="117"/>
        <v>245.21999999999997</v>
      </c>
      <c r="S1908" s="10">
        <f t="shared" si="118"/>
        <v>112.9785</v>
      </c>
      <c r="T1908" s="2">
        <f t="shared" si="119"/>
        <v>0.31540751845694498</v>
      </c>
      <c r="U1908" s="3">
        <f>YEAR(SalesDataTable[[#This Row],[Order Date]])</f>
        <v>2026</v>
      </c>
      <c r="V1908" s="2" t="str">
        <f>"Q"&amp;ROUNDUP(MONTH(SalesDataTable[[#This Row],[Order Date]])/3,0)</f>
        <v>Q3</v>
      </c>
      <c r="W1908" s="3">
        <f>MONTH(SalesDataTable[[#This Row],[Order Date]])</f>
        <v>9</v>
      </c>
      <c r="X1908" s="2" t="str">
        <f>TEXT(SalesDataTable[[#This Row],[Order Date]],"mmm")</f>
        <v>Sep</v>
      </c>
    </row>
    <row r="1909" spans="1:24" ht="15.6">
      <c r="A1909" s="6">
        <v>5147</v>
      </c>
      <c r="B1909" s="7">
        <v>46281</v>
      </c>
      <c r="C1909" s="8">
        <f>YEAR(SalesDataTable[[#This Row],[Order Date]])</f>
        <v>2026</v>
      </c>
      <c r="D1909" s="9" t="str">
        <f>"Q" &amp;ROUNDUP(MONTH(SalesDataTable[[#This Row],[Order Date]]),0)</f>
        <v>Q9</v>
      </c>
      <c r="E1909" s="9">
        <f>MONTH(SalesDataTable[[#This Row],[Order Date]])</f>
        <v>9</v>
      </c>
      <c r="F1909" s="8" t="str">
        <f>TEXT(SalesDataTable[[#This Row],[Order Date]],"mmm")</f>
        <v>Sep</v>
      </c>
      <c r="G1909" s="8" t="s">
        <v>20</v>
      </c>
      <c r="H1909" s="8" t="s">
        <v>47</v>
      </c>
      <c r="I1909" s="8" t="s">
        <v>2</v>
      </c>
      <c r="J1909" s="8" t="s">
        <v>13</v>
      </c>
      <c r="K1909" s="8" t="s">
        <v>9</v>
      </c>
      <c r="L1909" s="8" t="s">
        <v>17</v>
      </c>
      <c r="M1909" s="3">
        <v>2</v>
      </c>
      <c r="N1909" s="10">
        <v>145.35</v>
      </c>
      <c r="O1909" s="11">
        <v>0.05</v>
      </c>
      <c r="P1909" s="10">
        <v>78.39</v>
      </c>
      <c r="Q1909" s="10">
        <f t="shared" si="116"/>
        <v>276.16499999999996</v>
      </c>
      <c r="R1909" s="10">
        <f t="shared" si="117"/>
        <v>156.78</v>
      </c>
      <c r="S1909" s="10">
        <f t="shared" si="118"/>
        <v>119.38499999999996</v>
      </c>
      <c r="T1909" s="2">
        <f t="shared" si="119"/>
        <v>0.4322959100537721</v>
      </c>
      <c r="U1909" s="3">
        <f>YEAR(SalesDataTable[[#This Row],[Order Date]])</f>
        <v>2026</v>
      </c>
      <c r="V1909" s="2" t="str">
        <f>"Q"&amp;ROUNDUP(MONTH(SalesDataTable[[#This Row],[Order Date]])/3,0)</f>
        <v>Q3</v>
      </c>
      <c r="W1909" s="3">
        <f>MONTH(SalesDataTable[[#This Row],[Order Date]])</f>
        <v>9</v>
      </c>
      <c r="X1909" s="2" t="str">
        <f>TEXT(SalesDataTable[[#This Row],[Order Date]],"mmm")</f>
        <v>Sep</v>
      </c>
    </row>
    <row r="1910" spans="1:24" ht="15.6">
      <c r="A1910" s="6">
        <v>365</v>
      </c>
      <c r="B1910" s="7">
        <v>46282</v>
      </c>
      <c r="C1910" s="8">
        <f>YEAR(SalesDataTable[[#This Row],[Order Date]])</f>
        <v>2026</v>
      </c>
      <c r="D1910" s="9" t="str">
        <f>"Q" &amp;ROUNDUP(MONTH(SalesDataTable[[#This Row],[Order Date]]),0)</f>
        <v>Q9</v>
      </c>
      <c r="E1910" s="9">
        <f>MONTH(SalesDataTable[[#This Row],[Order Date]])</f>
        <v>9</v>
      </c>
      <c r="F1910" s="8" t="str">
        <f>TEXT(SalesDataTable[[#This Row],[Order Date]],"mmm")</f>
        <v>Sep</v>
      </c>
      <c r="G1910" s="8" t="s">
        <v>20</v>
      </c>
      <c r="H1910" s="8" t="s">
        <v>33</v>
      </c>
      <c r="I1910" s="8" t="s">
        <v>28</v>
      </c>
      <c r="J1910" s="8" t="s">
        <v>3</v>
      </c>
      <c r="K1910" s="8" t="s">
        <v>23</v>
      </c>
      <c r="L1910" s="8" t="s">
        <v>51</v>
      </c>
      <c r="M1910" s="3">
        <v>2</v>
      </c>
      <c r="N1910" s="10">
        <v>121.25</v>
      </c>
      <c r="O1910" s="11">
        <v>0</v>
      </c>
      <c r="P1910" s="10">
        <v>61.5</v>
      </c>
      <c r="Q1910" s="10">
        <f t="shared" si="116"/>
        <v>242.5</v>
      </c>
      <c r="R1910" s="10">
        <f t="shared" si="117"/>
        <v>123</v>
      </c>
      <c r="S1910" s="10">
        <f t="shared" si="118"/>
        <v>119.5</v>
      </c>
      <c r="T1910" s="2">
        <f t="shared" si="119"/>
        <v>0.4927835051546392</v>
      </c>
      <c r="U1910" s="3">
        <f>YEAR(SalesDataTable[[#This Row],[Order Date]])</f>
        <v>2026</v>
      </c>
      <c r="V1910" s="2" t="str">
        <f>"Q"&amp;ROUNDUP(MONTH(SalesDataTable[[#This Row],[Order Date]])/3,0)</f>
        <v>Q3</v>
      </c>
      <c r="W1910" s="3">
        <f>MONTH(SalesDataTable[[#This Row],[Order Date]])</f>
        <v>9</v>
      </c>
      <c r="X1910" s="2" t="str">
        <f>TEXT(SalesDataTable[[#This Row],[Order Date]],"mmm")</f>
        <v>Sep</v>
      </c>
    </row>
    <row r="1911" spans="1:24" ht="15.6">
      <c r="A1911" s="6">
        <v>494</v>
      </c>
      <c r="B1911" s="7">
        <v>46282</v>
      </c>
      <c r="C1911" s="8">
        <f>YEAR(SalesDataTable[[#This Row],[Order Date]])</f>
        <v>2026</v>
      </c>
      <c r="D1911" s="9" t="str">
        <f>"Q" &amp;ROUNDUP(MONTH(SalesDataTable[[#This Row],[Order Date]]),0)</f>
        <v>Q9</v>
      </c>
      <c r="E1911" s="9">
        <f>MONTH(SalesDataTable[[#This Row],[Order Date]])</f>
        <v>9</v>
      </c>
      <c r="F1911" s="8" t="str">
        <f>TEXT(SalesDataTable[[#This Row],[Order Date]],"mmm")</f>
        <v>Sep</v>
      </c>
      <c r="G1911" s="8" t="s">
        <v>20</v>
      </c>
      <c r="H1911" s="8" t="s">
        <v>21</v>
      </c>
      <c r="I1911" s="8" t="s">
        <v>2</v>
      </c>
      <c r="J1911" s="8" t="s">
        <v>13</v>
      </c>
      <c r="K1911" s="8" t="s">
        <v>14</v>
      </c>
      <c r="L1911" s="8" t="s">
        <v>15</v>
      </c>
      <c r="M1911" s="3">
        <v>1</v>
      </c>
      <c r="N1911" s="10">
        <v>35.94</v>
      </c>
      <c r="O1911" s="11">
        <v>0.1</v>
      </c>
      <c r="P1911" s="10">
        <v>13.19</v>
      </c>
      <c r="Q1911" s="10">
        <f t="shared" si="116"/>
        <v>32.345999999999997</v>
      </c>
      <c r="R1911" s="10">
        <f t="shared" si="117"/>
        <v>13.19</v>
      </c>
      <c r="S1911" s="10">
        <f t="shared" si="118"/>
        <v>19.155999999999999</v>
      </c>
      <c r="T1911" s="2">
        <f t="shared" si="119"/>
        <v>0.59222160390774747</v>
      </c>
      <c r="U1911" s="3">
        <f>YEAR(SalesDataTable[[#This Row],[Order Date]])</f>
        <v>2026</v>
      </c>
      <c r="V1911" s="2" t="str">
        <f>"Q"&amp;ROUNDUP(MONTH(SalesDataTable[[#This Row],[Order Date]])/3,0)</f>
        <v>Q3</v>
      </c>
      <c r="W1911" s="3">
        <f>MONTH(SalesDataTable[[#This Row],[Order Date]])</f>
        <v>9</v>
      </c>
      <c r="X1911" s="2" t="str">
        <f>TEXT(SalesDataTable[[#This Row],[Order Date]],"mmm")</f>
        <v>Sep</v>
      </c>
    </row>
    <row r="1912" spans="1:24" ht="15.6">
      <c r="A1912" s="6">
        <v>665</v>
      </c>
      <c r="B1912" s="7">
        <v>46282</v>
      </c>
      <c r="C1912" s="8">
        <f>YEAR(SalesDataTable[[#This Row],[Order Date]])</f>
        <v>2026</v>
      </c>
      <c r="D1912" s="9" t="str">
        <f>"Q" &amp;ROUNDUP(MONTH(SalesDataTable[[#This Row],[Order Date]]),0)</f>
        <v>Q9</v>
      </c>
      <c r="E1912" s="9">
        <f>MONTH(SalesDataTable[[#This Row],[Order Date]])</f>
        <v>9</v>
      </c>
      <c r="F1912" s="8" t="str">
        <f>TEXT(SalesDataTable[[#This Row],[Order Date]],"mmm")</f>
        <v>Sep</v>
      </c>
      <c r="G1912" s="8" t="s">
        <v>6</v>
      </c>
      <c r="H1912" s="8" t="s">
        <v>49</v>
      </c>
      <c r="I1912" s="8" t="s">
        <v>2</v>
      </c>
      <c r="J1912" s="8" t="s">
        <v>13</v>
      </c>
      <c r="K1912" s="8" t="s">
        <v>4</v>
      </c>
      <c r="L1912" s="8" t="s">
        <v>30</v>
      </c>
      <c r="M1912" s="3">
        <v>1</v>
      </c>
      <c r="N1912" s="10">
        <v>101.18</v>
      </c>
      <c r="O1912" s="11">
        <v>0.1</v>
      </c>
      <c r="P1912" s="10">
        <v>49.38</v>
      </c>
      <c r="Q1912" s="10">
        <f t="shared" si="116"/>
        <v>91.062000000000012</v>
      </c>
      <c r="R1912" s="10">
        <f t="shared" si="117"/>
        <v>49.38</v>
      </c>
      <c r="S1912" s="10">
        <f t="shared" si="118"/>
        <v>41.682000000000009</v>
      </c>
      <c r="T1912" s="2">
        <f t="shared" si="119"/>
        <v>0.45773209461685449</v>
      </c>
      <c r="U1912" s="3">
        <f>YEAR(SalesDataTable[[#This Row],[Order Date]])</f>
        <v>2026</v>
      </c>
      <c r="V1912" s="2" t="str">
        <f>"Q"&amp;ROUNDUP(MONTH(SalesDataTable[[#This Row],[Order Date]])/3,0)</f>
        <v>Q3</v>
      </c>
      <c r="W1912" s="3">
        <f>MONTH(SalesDataTable[[#This Row],[Order Date]])</f>
        <v>9</v>
      </c>
      <c r="X1912" s="2" t="str">
        <f>TEXT(SalesDataTable[[#This Row],[Order Date]],"mmm")</f>
        <v>Sep</v>
      </c>
    </row>
    <row r="1913" spans="1:24" ht="15.6">
      <c r="A1913" s="6">
        <v>2067</v>
      </c>
      <c r="B1913" s="7">
        <v>46282</v>
      </c>
      <c r="C1913" s="8">
        <f>YEAR(SalesDataTable[[#This Row],[Order Date]])</f>
        <v>2026</v>
      </c>
      <c r="D1913" s="9" t="str">
        <f>"Q" &amp;ROUNDUP(MONTH(SalesDataTable[[#This Row],[Order Date]]),0)</f>
        <v>Q9</v>
      </c>
      <c r="E1913" s="9">
        <f>MONTH(SalesDataTable[[#This Row],[Order Date]])</f>
        <v>9</v>
      </c>
      <c r="F1913" s="8" t="str">
        <f>TEXT(SalesDataTable[[#This Row],[Order Date]],"mmm")</f>
        <v>Sep</v>
      </c>
      <c r="G1913" s="8" t="s">
        <v>20</v>
      </c>
      <c r="H1913" s="8" t="s">
        <v>31</v>
      </c>
      <c r="I1913" s="8" t="s">
        <v>19</v>
      </c>
      <c r="J1913" s="8" t="s">
        <v>13</v>
      </c>
      <c r="K1913" s="8" t="s">
        <v>4</v>
      </c>
      <c r="L1913" s="8" t="s">
        <v>5</v>
      </c>
      <c r="M1913" s="3">
        <v>2</v>
      </c>
      <c r="N1913" s="10">
        <v>82.47</v>
      </c>
      <c r="O1913" s="11">
        <v>0</v>
      </c>
      <c r="P1913" s="10">
        <v>42.49</v>
      </c>
      <c r="Q1913" s="10">
        <f t="shared" si="116"/>
        <v>164.94</v>
      </c>
      <c r="R1913" s="10">
        <f t="shared" si="117"/>
        <v>84.98</v>
      </c>
      <c r="S1913" s="10">
        <f t="shared" si="118"/>
        <v>79.959999999999994</v>
      </c>
      <c r="T1913" s="2">
        <f t="shared" si="119"/>
        <v>0.48478234509518608</v>
      </c>
      <c r="U1913" s="3">
        <f>YEAR(SalesDataTable[[#This Row],[Order Date]])</f>
        <v>2026</v>
      </c>
      <c r="V1913" s="2" t="str">
        <f>"Q"&amp;ROUNDUP(MONTH(SalesDataTable[[#This Row],[Order Date]])/3,0)</f>
        <v>Q3</v>
      </c>
      <c r="W1913" s="3">
        <f>MONTH(SalesDataTable[[#This Row],[Order Date]])</f>
        <v>9</v>
      </c>
      <c r="X1913" s="2" t="str">
        <f>TEXT(SalesDataTable[[#This Row],[Order Date]],"mmm")</f>
        <v>Sep</v>
      </c>
    </row>
    <row r="1914" spans="1:24" ht="15.6">
      <c r="A1914" s="6">
        <v>2648</v>
      </c>
      <c r="B1914" s="7">
        <v>46282</v>
      </c>
      <c r="C1914" s="8">
        <f>YEAR(SalesDataTable[[#This Row],[Order Date]])</f>
        <v>2026</v>
      </c>
      <c r="D1914" s="9" t="str">
        <f>"Q" &amp;ROUNDUP(MONTH(SalesDataTable[[#This Row],[Order Date]]),0)</f>
        <v>Q9</v>
      </c>
      <c r="E1914" s="9">
        <f>MONTH(SalesDataTable[[#This Row],[Order Date]])</f>
        <v>9</v>
      </c>
      <c r="F1914" s="8" t="str">
        <f>TEXT(SalesDataTable[[#This Row],[Order Date]],"mmm")</f>
        <v>Sep</v>
      </c>
      <c r="G1914" s="8" t="s">
        <v>11</v>
      </c>
      <c r="H1914" s="8" t="s">
        <v>52</v>
      </c>
      <c r="I1914" s="8" t="s">
        <v>28</v>
      </c>
      <c r="J1914" s="8" t="s">
        <v>13</v>
      </c>
      <c r="K1914" s="8" t="s">
        <v>34</v>
      </c>
      <c r="L1914" s="8" t="s">
        <v>45</v>
      </c>
      <c r="M1914" s="3">
        <v>1</v>
      </c>
      <c r="N1914" s="10">
        <v>50.47</v>
      </c>
      <c r="O1914" s="11">
        <v>0.05</v>
      </c>
      <c r="P1914" s="10">
        <v>22.27</v>
      </c>
      <c r="Q1914" s="10">
        <f t="shared" si="116"/>
        <v>47.946499999999993</v>
      </c>
      <c r="R1914" s="10">
        <f t="shared" si="117"/>
        <v>22.27</v>
      </c>
      <c r="S1914" s="10">
        <f t="shared" si="118"/>
        <v>25.676499999999994</v>
      </c>
      <c r="T1914" s="2">
        <f t="shared" si="119"/>
        <v>0.53552396942425406</v>
      </c>
      <c r="U1914" s="3">
        <f>YEAR(SalesDataTable[[#This Row],[Order Date]])</f>
        <v>2026</v>
      </c>
      <c r="V1914" s="2" t="str">
        <f>"Q"&amp;ROUNDUP(MONTH(SalesDataTable[[#This Row],[Order Date]])/3,0)</f>
        <v>Q3</v>
      </c>
      <c r="W1914" s="3">
        <f>MONTH(SalesDataTable[[#This Row],[Order Date]])</f>
        <v>9</v>
      </c>
      <c r="X1914" s="2" t="str">
        <f>TEXT(SalesDataTable[[#This Row],[Order Date]],"mmm")</f>
        <v>Sep</v>
      </c>
    </row>
    <row r="1915" spans="1:24" ht="15.6">
      <c r="A1915" s="6">
        <v>3074</v>
      </c>
      <c r="B1915" s="7">
        <v>46282</v>
      </c>
      <c r="C1915" s="8">
        <f>YEAR(SalesDataTable[[#This Row],[Order Date]])</f>
        <v>2026</v>
      </c>
      <c r="D1915" s="9" t="str">
        <f>"Q" &amp;ROUNDUP(MONTH(SalesDataTable[[#This Row],[Order Date]]),0)</f>
        <v>Q9</v>
      </c>
      <c r="E1915" s="9">
        <f>MONTH(SalesDataTable[[#This Row],[Order Date]])</f>
        <v>9</v>
      </c>
      <c r="F1915" s="8" t="str">
        <f>TEXT(SalesDataTable[[#This Row],[Order Date]],"mmm")</f>
        <v>Sep</v>
      </c>
      <c r="G1915" s="8" t="s">
        <v>20</v>
      </c>
      <c r="H1915" s="8" t="s">
        <v>33</v>
      </c>
      <c r="I1915" s="8" t="s">
        <v>8</v>
      </c>
      <c r="J1915" s="8" t="s">
        <v>16</v>
      </c>
      <c r="K1915" s="8" t="s">
        <v>23</v>
      </c>
      <c r="L1915" s="8" t="s">
        <v>40</v>
      </c>
      <c r="M1915" s="3">
        <v>5</v>
      </c>
      <c r="N1915" s="10">
        <v>82.63</v>
      </c>
      <c r="O1915" s="11">
        <v>0.15</v>
      </c>
      <c r="P1915" s="10">
        <v>38.630000000000003</v>
      </c>
      <c r="Q1915" s="10">
        <f t="shared" si="116"/>
        <v>351.17749999999995</v>
      </c>
      <c r="R1915" s="10">
        <f t="shared" si="117"/>
        <v>193.15</v>
      </c>
      <c r="S1915" s="10">
        <f t="shared" si="118"/>
        <v>158.02749999999995</v>
      </c>
      <c r="T1915" s="2">
        <f t="shared" si="119"/>
        <v>0.44999323703824978</v>
      </c>
      <c r="U1915" s="3">
        <f>YEAR(SalesDataTable[[#This Row],[Order Date]])</f>
        <v>2026</v>
      </c>
      <c r="V1915" s="2" t="str">
        <f>"Q"&amp;ROUNDUP(MONTH(SalesDataTable[[#This Row],[Order Date]])/3,0)</f>
        <v>Q3</v>
      </c>
      <c r="W1915" s="3">
        <f>MONTH(SalesDataTable[[#This Row],[Order Date]])</f>
        <v>9</v>
      </c>
      <c r="X1915" s="2" t="str">
        <f>TEXT(SalesDataTable[[#This Row],[Order Date]],"mmm")</f>
        <v>Sep</v>
      </c>
    </row>
    <row r="1916" spans="1:24" ht="15.6">
      <c r="A1916" s="6">
        <v>259</v>
      </c>
      <c r="B1916" s="7">
        <v>46283</v>
      </c>
      <c r="C1916" s="8">
        <f>YEAR(SalesDataTable[[#This Row],[Order Date]])</f>
        <v>2026</v>
      </c>
      <c r="D1916" s="9" t="str">
        <f>"Q" &amp;ROUNDUP(MONTH(SalesDataTable[[#This Row],[Order Date]]),0)</f>
        <v>Q9</v>
      </c>
      <c r="E1916" s="9">
        <f>MONTH(SalesDataTable[[#This Row],[Order Date]])</f>
        <v>9</v>
      </c>
      <c r="F1916" s="8" t="str">
        <f>TEXT(SalesDataTable[[#This Row],[Order Date]],"mmm")</f>
        <v>Sep</v>
      </c>
      <c r="G1916" s="8" t="s">
        <v>20</v>
      </c>
      <c r="H1916" s="8" t="s">
        <v>33</v>
      </c>
      <c r="I1916" s="8" t="s">
        <v>19</v>
      </c>
      <c r="J1916" s="8" t="s">
        <v>16</v>
      </c>
      <c r="K1916" s="8" t="s">
        <v>14</v>
      </c>
      <c r="L1916" s="8" t="s">
        <v>48</v>
      </c>
      <c r="M1916" s="3">
        <v>4</v>
      </c>
      <c r="N1916" s="10">
        <v>168.48</v>
      </c>
      <c r="O1916" s="11">
        <v>0.1</v>
      </c>
      <c r="P1916" s="10">
        <v>89.85</v>
      </c>
      <c r="Q1916" s="10">
        <f t="shared" si="116"/>
        <v>606.52800000000002</v>
      </c>
      <c r="R1916" s="10">
        <f t="shared" si="117"/>
        <v>359.4</v>
      </c>
      <c r="S1916" s="10">
        <f t="shared" si="118"/>
        <v>247.12800000000004</v>
      </c>
      <c r="T1916" s="2">
        <f t="shared" si="119"/>
        <v>0.4074469768914214</v>
      </c>
      <c r="U1916" s="3">
        <f>YEAR(SalesDataTable[[#This Row],[Order Date]])</f>
        <v>2026</v>
      </c>
      <c r="V1916" s="2" t="str">
        <f>"Q"&amp;ROUNDUP(MONTH(SalesDataTable[[#This Row],[Order Date]])/3,0)</f>
        <v>Q3</v>
      </c>
      <c r="W1916" s="3">
        <f>MONTH(SalesDataTable[[#This Row],[Order Date]])</f>
        <v>9</v>
      </c>
      <c r="X1916" s="2" t="str">
        <f>TEXT(SalesDataTable[[#This Row],[Order Date]],"mmm")</f>
        <v>Sep</v>
      </c>
    </row>
    <row r="1917" spans="1:24" ht="15.6">
      <c r="A1917" s="6">
        <v>997</v>
      </c>
      <c r="B1917" s="7">
        <v>46283</v>
      </c>
      <c r="C1917" s="8">
        <f>YEAR(SalesDataTable[[#This Row],[Order Date]])</f>
        <v>2026</v>
      </c>
      <c r="D1917" s="9" t="str">
        <f>"Q" &amp;ROUNDUP(MONTH(SalesDataTable[[#This Row],[Order Date]]),0)</f>
        <v>Q9</v>
      </c>
      <c r="E1917" s="9">
        <f>MONTH(SalesDataTable[[#This Row],[Order Date]])</f>
        <v>9</v>
      </c>
      <c r="F1917" s="8" t="str">
        <f>TEXT(SalesDataTable[[#This Row],[Order Date]],"mmm")</f>
        <v>Sep</v>
      </c>
      <c r="G1917" s="8" t="s">
        <v>6</v>
      </c>
      <c r="H1917" s="8" t="s">
        <v>41</v>
      </c>
      <c r="I1917" s="8" t="s">
        <v>28</v>
      </c>
      <c r="J1917" s="8" t="s">
        <v>3</v>
      </c>
      <c r="K1917" s="8" t="s">
        <v>23</v>
      </c>
      <c r="L1917" s="8" t="s">
        <v>51</v>
      </c>
      <c r="M1917" s="3">
        <v>2</v>
      </c>
      <c r="N1917" s="10">
        <v>121.82</v>
      </c>
      <c r="O1917" s="11">
        <v>0</v>
      </c>
      <c r="P1917" s="10">
        <v>61.92</v>
      </c>
      <c r="Q1917" s="10">
        <f t="shared" si="116"/>
        <v>243.64</v>
      </c>
      <c r="R1917" s="10">
        <f t="shared" si="117"/>
        <v>123.84</v>
      </c>
      <c r="S1917" s="10">
        <f t="shared" si="118"/>
        <v>119.79999999999998</v>
      </c>
      <c r="T1917" s="2">
        <f t="shared" si="119"/>
        <v>0.49170907896897059</v>
      </c>
      <c r="U1917" s="3">
        <f>YEAR(SalesDataTable[[#This Row],[Order Date]])</f>
        <v>2026</v>
      </c>
      <c r="V1917" s="2" t="str">
        <f>"Q"&amp;ROUNDUP(MONTH(SalesDataTable[[#This Row],[Order Date]])/3,0)</f>
        <v>Q3</v>
      </c>
      <c r="W1917" s="3">
        <f>MONTH(SalesDataTable[[#This Row],[Order Date]])</f>
        <v>9</v>
      </c>
      <c r="X1917" s="2" t="str">
        <f>TEXT(SalesDataTable[[#This Row],[Order Date]],"mmm")</f>
        <v>Sep</v>
      </c>
    </row>
    <row r="1918" spans="1:24" ht="15.6">
      <c r="A1918" s="6">
        <v>2102</v>
      </c>
      <c r="B1918" s="7">
        <v>46283</v>
      </c>
      <c r="C1918" s="8">
        <f>YEAR(SalesDataTable[[#This Row],[Order Date]])</f>
        <v>2026</v>
      </c>
      <c r="D1918" s="9" t="str">
        <f>"Q" &amp;ROUNDUP(MONTH(SalesDataTable[[#This Row],[Order Date]]),0)</f>
        <v>Q9</v>
      </c>
      <c r="E1918" s="9">
        <f>MONTH(SalesDataTable[[#This Row],[Order Date]])</f>
        <v>9</v>
      </c>
      <c r="F1918" s="8" t="str">
        <f>TEXT(SalesDataTable[[#This Row],[Order Date]],"mmm")</f>
        <v>Sep</v>
      </c>
      <c r="G1918" s="8" t="s">
        <v>0</v>
      </c>
      <c r="H1918" s="8" t="s">
        <v>50</v>
      </c>
      <c r="I1918" s="8" t="s">
        <v>19</v>
      </c>
      <c r="J1918" s="8" t="s">
        <v>3</v>
      </c>
      <c r="K1918" s="8" t="s">
        <v>4</v>
      </c>
      <c r="L1918" s="8" t="s">
        <v>22</v>
      </c>
      <c r="M1918" s="3">
        <v>1</v>
      </c>
      <c r="N1918" s="10">
        <v>50.02</v>
      </c>
      <c r="O1918" s="11">
        <v>0.1</v>
      </c>
      <c r="P1918" s="10">
        <v>22.47</v>
      </c>
      <c r="Q1918" s="10">
        <f t="shared" si="116"/>
        <v>45.018000000000001</v>
      </c>
      <c r="R1918" s="10">
        <f t="shared" si="117"/>
        <v>22.47</v>
      </c>
      <c r="S1918" s="10">
        <f t="shared" si="118"/>
        <v>22.548000000000002</v>
      </c>
      <c r="T1918" s="2">
        <f t="shared" si="119"/>
        <v>0.50086632013861121</v>
      </c>
      <c r="U1918" s="3">
        <f>YEAR(SalesDataTable[[#This Row],[Order Date]])</f>
        <v>2026</v>
      </c>
      <c r="V1918" s="2" t="str">
        <f>"Q"&amp;ROUNDUP(MONTH(SalesDataTable[[#This Row],[Order Date]])/3,0)</f>
        <v>Q3</v>
      </c>
      <c r="W1918" s="3">
        <f>MONTH(SalesDataTable[[#This Row],[Order Date]])</f>
        <v>9</v>
      </c>
      <c r="X1918" s="2" t="str">
        <f>TEXT(SalesDataTable[[#This Row],[Order Date]],"mmm")</f>
        <v>Sep</v>
      </c>
    </row>
    <row r="1919" spans="1:24" ht="15.6">
      <c r="A1919" s="6">
        <v>2452</v>
      </c>
      <c r="B1919" s="7">
        <v>46283</v>
      </c>
      <c r="C1919" s="8">
        <f>YEAR(SalesDataTable[[#This Row],[Order Date]])</f>
        <v>2026</v>
      </c>
      <c r="D1919" s="9" t="str">
        <f>"Q" &amp;ROUNDUP(MONTH(SalesDataTable[[#This Row],[Order Date]]),0)</f>
        <v>Q9</v>
      </c>
      <c r="E1919" s="9">
        <f>MONTH(SalesDataTable[[#This Row],[Order Date]])</f>
        <v>9</v>
      </c>
      <c r="F1919" s="8" t="str">
        <f>TEXT(SalesDataTable[[#This Row],[Order Date]],"mmm")</f>
        <v>Sep</v>
      </c>
      <c r="G1919" s="8" t="s">
        <v>11</v>
      </c>
      <c r="H1919" s="8" t="s">
        <v>25</v>
      </c>
      <c r="I1919" s="8" t="s">
        <v>2</v>
      </c>
      <c r="J1919" s="8" t="s">
        <v>13</v>
      </c>
      <c r="K1919" s="8" t="s">
        <v>34</v>
      </c>
      <c r="L1919" s="8" t="s">
        <v>45</v>
      </c>
      <c r="M1919" s="3">
        <v>1</v>
      </c>
      <c r="N1919" s="10">
        <v>50.17</v>
      </c>
      <c r="O1919" s="11">
        <v>0.1</v>
      </c>
      <c r="P1919" s="10">
        <v>21.99</v>
      </c>
      <c r="Q1919" s="10">
        <f t="shared" si="116"/>
        <v>45.153000000000006</v>
      </c>
      <c r="R1919" s="10">
        <f t="shared" si="117"/>
        <v>21.99</v>
      </c>
      <c r="S1919" s="10">
        <f t="shared" si="118"/>
        <v>23.163000000000007</v>
      </c>
      <c r="T1919" s="2">
        <f t="shared" si="119"/>
        <v>0.51298917015480705</v>
      </c>
      <c r="U1919" s="3">
        <f>YEAR(SalesDataTable[[#This Row],[Order Date]])</f>
        <v>2026</v>
      </c>
      <c r="V1919" s="2" t="str">
        <f>"Q"&amp;ROUNDUP(MONTH(SalesDataTable[[#This Row],[Order Date]])/3,0)</f>
        <v>Q3</v>
      </c>
      <c r="W1919" s="3">
        <f>MONTH(SalesDataTable[[#This Row],[Order Date]])</f>
        <v>9</v>
      </c>
      <c r="X1919" s="2" t="str">
        <f>TEXT(SalesDataTable[[#This Row],[Order Date]],"mmm")</f>
        <v>Sep</v>
      </c>
    </row>
    <row r="1920" spans="1:24" ht="15.6">
      <c r="A1920" s="6">
        <v>2761</v>
      </c>
      <c r="B1920" s="7">
        <v>46283</v>
      </c>
      <c r="C1920" s="8">
        <f>YEAR(SalesDataTable[[#This Row],[Order Date]])</f>
        <v>2026</v>
      </c>
      <c r="D1920" s="9" t="str">
        <f>"Q" &amp;ROUNDUP(MONTH(SalesDataTable[[#This Row],[Order Date]]),0)</f>
        <v>Q9</v>
      </c>
      <c r="E1920" s="9">
        <f>MONTH(SalesDataTable[[#This Row],[Order Date]])</f>
        <v>9</v>
      </c>
      <c r="F1920" s="8" t="str">
        <f>TEXT(SalesDataTable[[#This Row],[Order Date]],"mmm")</f>
        <v>Sep</v>
      </c>
      <c r="G1920" s="8" t="s">
        <v>0</v>
      </c>
      <c r="H1920" s="8" t="s">
        <v>50</v>
      </c>
      <c r="I1920" s="8" t="s">
        <v>8</v>
      </c>
      <c r="J1920" s="8" t="s">
        <v>16</v>
      </c>
      <c r="K1920" s="8" t="s">
        <v>23</v>
      </c>
      <c r="L1920" s="8" t="s">
        <v>51</v>
      </c>
      <c r="M1920" s="3">
        <v>5</v>
      </c>
      <c r="N1920" s="10">
        <v>124.51</v>
      </c>
      <c r="O1920" s="11">
        <v>0.1</v>
      </c>
      <c r="P1920" s="10">
        <v>60.29</v>
      </c>
      <c r="Q1920" s="10">
        <f t="shared" si="116"/>
        <v>560.29500000000007</v>
      </c>
      <c r="R1920" s="10">
        <f t="shared" si="117"/>
        <v>301.45</v>
      </c>
      <c r="S1920" s="10">
        <f t="shared" si="118"/>
        <v>258.84500000000008</v>
      </c>
      <c r="T1920" s="2">
        <f t="shared" si="119"/>
        <v>0.46197984990049895</v>
      </c>
      <c r="U1920" s="3">
        <f>YEAR(SalesDataTable[[#This Row],[Order Date]])</f>
        <v>2026</v>
      </c>
      <c r="V1920" s="2" t="str">
        <f>"Q"&amp;ROUNDUP(MONTH(SalesDataTable[[#This Row],[Order Date]])/3,0)</f>
        <v>Q3</v>
      </c>
      <c r="W1920" s="3">
        <f>MONTH(SalesDataTable[[#This Row],[Order Date]])</f>
        <v>9</v>
      </c>
      <c r="X1920" s="2" t="str">
        <f>TEXT(SalesDataTable[[#This Row],[Order Date]],"mmm")</f>
        <v>Sep</v>
      </c>
    </row>
    <row r="1921" spans="1:24" ht="15.6">
      <c r="A1921" s="6">
        <v>3993</v>
      </c>
      <c r="B1921" s="7">
        <v>46283</v>
      </c>
      <c r="C1921" s="8">
        <f>YEAR(SalesDataTable[[#This Row],[Order Date]])</f>
        <v>2026</v>
      </c>
      <c r="D1921" s="9" t="str">
        <f>"Q" &amp;ROUNDUP(MONTH(SalesDataTable[[#This Row],[Order Date]]),0)</f>
        <v>Q9</v>
      </c>
      <c r="E1921" s="9">
        <f>MONTH(SalesDataTable[[#This Row],[Order Date]])</f>
        <v>9</v>
      </c>
      <c r="F1921" s="8" t="str">
        <f>TEXT(SalesDataTable[[#This Row],[Order Date]],"mmm")</f>
        <v>Sep</v>
      </c>
      <c r="G1921" s="8" t="s">
        <v>6</v>
      </c>
      <c r="H1921" s="8" t="s">
        <v>43</v>
      </c>
      <c r="I1921" s="8" t="s">
        <v>28</v>
      </c>
      <c r="J1921" s="8" t="s">
        <v>3</v>
      </c>
      <c r="K1921" s="8" t="s">
        <v>9</v>
      </c>
      <c r="L1921" s="8" t="s">
        <v>37</v>
      </c>
      <c r="M1921" s="3">
        <v>1</v>
      </c>
      <c r="N1921" s="10">
        <v>153.68</v>
      </c>
      <c r="O1921" s="11">
        <v>0.05</v>
      </c>
      <c r="P1921" s="10">
        <v>77.42</v>
      </c>
      <c r="Q1921" s="10">
        <f t="shared" si="116"/>
        <v>145.99600000000001</v>
      </c>
      <c r="R1921" s="10">
        <f t="shared" si="117"/>
        <v>77.42</v>
      </c>
      <c r="S1921" s="10">
        <f t="shared" si="118"/>
        <v>68.576000000000008</v>
      </c>
      <c r="T1921" s="2">
        <f t="shared" si="119"/>
        <v>0.46971149894517661</v>
      </c>
      <c r="U1921" s="3">
        <f>YEAR(SalesDataTable[[#This Row],[Order Date]])</f>
        <v>2026</v>
      </c>
      <c r="V1921" s="2" t="str">
        <f>"Q"&amp;ROUNDUP(MONTH(SalesDataTable[[#This Row],[Order Date]])/3,0)</f>
        <v>Q3</v>
      </c>
      <c r="W1921" s="3">
        <f>MONTH(SalesDataTable[[#This Row],[Order Date]])</f>
        <v>9</v>
      </c>
      <c r="X1921" s="2" t="str">
        <f>TEXT(SalesDataTable[[#This Row],[Order Date]],"mmm")</f>
        <v>Sep</v>
      </c>
    </row>
    <row r="1922" spans="1:24" ht="15.6">
      <c r="A1922" s="6">
        <v>4343</v>
      </c>
      <c r="B1922" s="7">
        <v>46283</v>
      </c>
      <c r="C1922" s="8">
        <f>YEAR(SalesDataTable[[#This Row],[Order Date]])</f>
        <v>2026</v>
      </c>
      <c r="D1922" s="9" t="str">
        <f>"Q" &amp;ROUNDUP(MONTH(SalesDataTable[[#This Row],[Order Date]]),0)</f>
        <v>Q9</v>
      </c>
      <c r="E1922" s="9">
        <f>MONTH(SalesDataTable[[#This Row],[Order Date]])</f>
        <v>9</v>
      </c>
      <c r="F1922" s="8" t="str">
        <f>TEXT(SalesDataTable[[#This Row],[Order Date]],"mmm")</f>
        <v>Sep</v>
      </c>
      <c r="G1922" s="8" t="s">
        <v>6</v>
      </c>
      <c r="H1922" s="8" t="s">
        <v>43</v>
      </c>
      <c r="I1922" s="8" t="s">
        <v>28</v>
      </c>
      <c r="J1922" s="8" t="s">
        <v>13</v>
      </c>
      <c r="K1922" s="8" t="s">
        <v>23</v>
      </c>
      <c r="L1922" s="8" t="s">
        <v>51</v>
      </c>
      <c r="M1922" s="3">
        <v>2</v>
      </c>
      <c r="N1922" s="10">
        <v>121.37</v>
      </c>
      <c r="O1922" s="11">
        <v>0.05</v>
      </c>
      <c r="P1922" s="10">
        <v>60.13</v>
      </c>
      <c r="Q1922" s="10">
        <f t="shared" ref="Q1922:Q1985" si="120">M1922*N1922*(1-O1922)</f>
        <v>230.60300000000001</v>
      </c>
      <c r="R1922" s="10">
        <f t="shared" ref="R1922:R1985" si="121">M1922*P1922</f>
        <v>120.26</v>
      </c>
      <c r="S1922" s="10">
        <f t="shared" ref="S1922:S1985" si="122">Q1922-R1922</f>
        <v>110.343</v>
      </c>
      <c r="T1922" s="2">
        <f t="shared" ref="T1922:T1985" si="123">IFERROR(S1922/Q1922,0)</f>
        <v>0.47849767782726155</v>
      </c>
      <c r="U1922" s="3">
        <f>YEAR(SalesDataTable[[#This Row],[Order Date]])</f>
        <v>2026</v>
      </c>
      <c r="V1922" s="2" t="str">
        <f>"Q"&amp;ROUNDUP(MONTH(SalesDataTable[[#This Row],[Order Date]])/3,0)</f>
        <v>Q3</v>
      </c>
      <c r="W1922" s="3">
        <f>MONTH(SalesDataTable[[#This Row],[Order Date]])</f>
        <v>9</v>
      </c>
      <c r="X1922" s="2" t="str">
        <f>TEXT(SalesDataTable[[#This Row],[Order Date]],"mmm")</f>
        <v>Sep</v>
      </c>
    </row>
    <row r="1923" spans="1:24" ht="15.6">
      <c r="A1923" s="6">
        <v>4429</v>
      </c>
      <c r="B1923" s="7">
        <v>46283</v>
      </c>
      <c r="C1923" s="8">
        <f>YEAR(SalesDataTable[[#This Row],[Order Date]])</f>
        <v>2026</v>
      </c>
      <c r="D1923" s="9" t="str">
        <f>"Q" &amp;ROUNDUP(MONTH(SalesDataTable[[#This Row],[Order Date]]),0)</f>
        <v>Q9</v>
      </c>
      <c r="E1923" s="9">
        <f>MONTH(SalesDataTable[[#This Row],[Order Date]])</f>
        <v>9</v>
      </c>
      <c r="F1923" s="8" t="str">
        <f>TEXT(SalesDataTable[[#This Row],[Order Date]],"mmm")</f>
        <v>Sep</v>
      </c>
      <c r="G1923" s="8" t="s">
        <v>0</v>
      </c>
      <c r="H1923" s="8" t="s">
        <v>50</v>
      </c>
      <c r="I1923" s="8" t="s">
        <v>2</v>
      </c>
      <c r="J1923" s="8" t="s">
        <v>16</v>
      </c>
      <c r="K1923" s="8" t="s">
        <v>9</v>
      </c>
      <c r="L1923" s="8" t="s">
        <v>17</v>
      </c>
      <c r="M1923" s="3">
        <v>2</v>
      </c>
      <c r="N1923" s="10">
        <v>145.1</v>
      </c>
      <c r="O1923" s="11">
        <v>0.1</v>
      </c>
      <c r="P1923" s="10">
        <v>77.62</v>
      </c>
      <c r="Q1923" s="10">
        <f t="shared" si="120"/>
        <v>261.18</v>
      </c>
      <c r="R1923" s="10">
        <f t="shared" si="121"/>
        <v>155.24</v>
      </c>
      <c r="S1923" s="10">
        <f t="shared" si="122"/>
        <v>105.94</v>
      </c>
      <c r="T1923" s="2">
        <f t="shared" si="123"/>
        <v>0.40562064476606169</v>
      </c>
      <c r="U1923" s="3">
        <f>YEAR(SalesDataTable[[#This Row],[Order Date]])</f>
        <v>2026</v>
      </c>
      <c r="V1923" s="2" t="str">
        <f>"Q"&amp;ROUNDUP(MONTH(SalesDataTable[[#This Row],[Order Date]])/3,0)</f>
        <v>Q3</v>
      </c>
      <c r="W1923" s="3">
        <f>MONTH(SalesDataTable[[#This Row],[Order Date]])</f>
        <v>9</v>
      </c>
      <c r="X1923" s="2" t="str">
        <f>TEXT(SalesDataTable[[#This Row],[Order Date]],"mmm")</f>
        <v>Sep</v>
      </c>
    </row>
    <row r="1924" spans="1:24" ht="15.6">
      <c r="A1924" s="6">
        <v>4824</v>
      </c>
      <c r="B1924" s="7">
        <v>46283</v>
      </c>
      <c r="C1924" s="8">
        <f>YEAR(SalesDataTable[[#This Row],[Order Date]])</f>
        <v>2026</v>
      </c>
      <c r="D1924" s="9" t="str">
        <f>"Q" &amp;ROUNDUP(MONTH(SalesDataTable[[#This Row],[Order Date]]),0)</f>
        <v>Q9</v>
      </c>
      <c r="E1924" s="9">
        <f>MONTH(SalesDataTable[[#This Row],[Order Date]])</f>
        <v>9</v>
      </c>
      <c r="F1924" s="8" t="str">
        <f>TEXT(SalesDataTable[[#This Row],[Order Date]],"mmm")</f>
        <v>Sep</v>
      </c>
      <c r="G1924" s="8" t="s">
        <v>20</v>
      </c>
      <c r="H1924" s="8" t="s">
        <v>33</v>
      </c>
      <c r="I1924" s="8" t="s">
        <v>2</v>
      </c>
      <c r="J1924" s="8" t="s">
        <v>3</v>
      </c>
      <c r="K1924" s="8" t="s">
        <v>34</v>
      </c>
      <c r="L1924" s="8" t="s">
        <v>42</v>
      </c>
      <c r="M1924" s="3">
        <v>1</v>
      </c>
      <c r="N1924" s="10">
        <v>36.729999999999997</v>
      </c>
      <c r="O1924" s="11">
        <v>0.05</v>
      </c>
      <c r="P1924" s="10">
        <v>14.11</v>
      </c>
      <c r="Q1924" s="10">
        <f t="shared" si="120"/>
        <v>34.893499999999996</v>
      </c>
      <c r="R1924" s="10">
        <f t="shared" si="121"/>
        <v>14.11</v>
      </c>
      <c r="S1924" s="10">
        <f t="shared" si="122"/>
        <v>20.783499999999997</v>
      </c>
      <c r="T1924" s="2">
        <f t="shared" si="123"/>
        <v>0.59562669265049362</v>
      </c>
      <c r="U1924" s="3">
        <f>YEAR(SalesDataTable[[#This Row],[Order Date]])</f>
        <v>2026</v>
      </c>
      <c r="V1924" s="2" t="str">
        <f>"Q"&amp;ROUNDUP(MONTH(SalesDataTable[[#This Row],[Order Date]])/3,0)</f>
        <v>Q3</v>
      </c>
      <c r="W1924" s="3">
        <f>MONTH(SalesDataTable[[#This Row],[Order Date]])</f>
        <v>9</v>
      </c>
      <c r="X1924" s="2" t="str">
        <f>TEXT(SalesDataTable[[#This Row],[Order Date]],"mmm")</f>
        <v>Sep</v>
      </c>
    </row>
    <row r="1925" spans="1:24" ht="15.6">
      <c r="A1925" s="6">
        <v>4881</v>
      </c>
      <c r="B1925" s="7">
        <v>46283</v>
      </c>
      <c r="C1925" s="8">
        <f>YEAR(SalesDataTable[[#This Row],[Order Date]])</f>
        <v>2026</v>
      </c>
      <c r="D1925" s="9" t="str">
        <f>"Q" &amp;ROUNDUP(MONTH(SalesDataTable[[#This Row],[Order Date]]),0)</f>
        <v>Q9</v>
      </c>
      <c r="E1925" s="9">
        <f>MONTH(SalesDataTable[[#This Row],[Order Date]])</f>
        <v>9</v>
      </c>
      <c r="F1925" s="8" t="str">
        <f>TEXT(SalesDataTable[[#This Row],[Order Date]],"mmm")</f>
        <v>Sep</v>
      </c>
      <c r="G1925" s="8" t="s">
        <v>11</v>
      </c>
      <c r="H1925" s="8" t="s">
        <v>12</v>
      </c>
      <c r="I1925" s="8" t="s">
        <v>2</v>
      </c>
      <c r="J1925" s="8" t="s">
        <v>16</v>
      </c>
      <c r="K1925" s="8" t="s">
        <v>14</v>
      </c>
      <c r="L1925" s="8" t="s">
        <v>44</v>
      </c>
      <c r="M1925" s="3">
        <v>4</v>
      </c>
      <c r="N1925" s="10">
        <v>134.15</v>
      </c>
      <c r="O1925" s="11">
        <v>0.05</v>
      </c>
      <c r="P1925" s="10">
        <v>65.58</v>
      </c>
      <c r="Q1925" s="10">
        <f t="shared" si="120"/>
        <v>509.77</v>
      </c>
      <c r="R1925" s="10">
        <f t="shared" si="121"/>
        <v>262.32</v>
      </c>
      <c r="S1925" s="10">
        <f t="shared" si="122"/>
        <v>247.45</v>
      </c>
      <c r="T1925" s="2">
        <f t="shared" si="123"/>
        <v>0.48541499107440611</v>
      </c>
      <c r="U1925" s="3">
        <f>YEAR(SalesDataTable[[#This Row],[Order Date]])</f>
        <v>2026</v>
      </c>
      <c r="V1925" s="2" t="str">
        <f>"Q"&amp;ROUNDUP(MONTH(SalesDataTable[[#This Row],[Order Date]])/3,0)</f>
        <v>Q3</v>
      </c>
      <c r="W1925" s="3">
        <f>MONTH(SalesDataTable[[#This Row],[Order Date]])</f>
        <v>9</v>
      </c>
      <c r="X1925" s="2" t="str">
        <f>TEXT(SalesDataTable[[#This Row],[Order Date]],"mmm")</f>
        <v>Sep</v>
      </c>
    </row>
    <row r="1926" spans="1:24" ht="15.6">
      <c r="A1926" s="6">
        <v>5138</v>
      </c>
      <c r="B1926" s="7">
        <v>46283</v>
      </c>
      <c r="C1926" s="8">
        <f>YEAR(SalesDataTable[[#This Row],[Order Date]])</f>
        <v>2026</v>
      </c>
      <c r="D1926" s="9" t="str">
        <f>"Q" &amp;ROUNDUP(MONTH(SalesDataTable[[#This Row],[Order Date]]),0)</f>
        <v>Q9</v>
      </c>
      <c r="E1926" s="9">
        <f>MONTH(SalesDataTable[[#This Row],[Order Date]])</f>
        <v>9</v>
      </c>
      <c r="F1926" s="8" t="str">
        <f>TEXT(SalesDataTable[[#This Row],[Order Date]],"mmm")</f>
        <v>Sep</v>
      </c>
      <c r="G1926" s="8" t="s">
        <v>0</v>
      </c>
      <c r="H1926" s="8" t="s">
        <v>1</v>
      </c>
      <c r="I1926" s="8" t="s">
        <v>8</v>
      </c>
      <c r="J1926" s="8" t="s">
        <v>16</v>
      </c>
      <c r="K1926" s="8" t="s">
        <v>9</v>
      </c>
      <c r="L1926" s="8" t="s">
        <v>10</v>
      </c>
      <c r="M1926" s="3">
        <v>8</v>
      </c>
      <c r="N1926" s="10">
        <v>94.21</v>
      </c>
      <c r="O1926" s="11">
        <v>0.1</v>
      </c>
      <c r="P1926" s="10">
        <v>45.05</v>
      </c>
      <c r="Q1926" s="10">
        <f t="shared" si="120"/>
        <v>678.31200000000001</v>
      </c>
      <c r="R1926" s="10">
        <f t="shared" si="121"/>
        <v>360.4</v>
      </c>
      <c r="S1926" s="10">
        <f t="shared" si="122"/>
        <v>317.91200000000003</v>
      </c>
      <c r="T1926" s="2">
        <f t="shared" si="123"/>
        <v>0.46868107891353833</v>
      </c>
      <c r="U1926" s="3">
        <f>YEAR(SalesDataTable[[#This Row],[Order Date]])</f>
        <v>2026</v>
      </c>
      <c r="V1926" s="2" t="str">
        <f>"Q"&amp;ROUNDUP(MONTH(SalesDataTable[[#This Row],[Order Date]])/3,0)</f>
        <v>Q3</v>
      </c>
      <c r="W1926" s="3">
        <f>MONTH(SalesDataTable[[#This Row],[Order Date]])</f>
        <v>9</v>
      </c>
      <c r="X1926" s="2" t="str">
        <f>TEXT(SalesDataTable[[#This Row],[Order Date]],"mmm")</f>
        <v>Sep</v>
      </c>
    </row>
    <row r="1927" spans="1:24" ht="15.6">
      <c r="A1927" s="6">
        <v>1214</v>
      </c>
      <c r="B1927" s="7">
        <v>46284</v>
      </c>
      <c r="C1927" s="8">
        <f>YEAR(SalesDataTable[[#This Row],[Order Date]])</f>
        <v>2026</v>
      </c>
      <c r="D1927" s="9" t="str">
        <f>"Q" &amp;ROUNDUP(MONTH(SalesDataTable[[#This Row],[Order Date]]),0)</f>
        <v>Q9</v>
      </c>
      <c r="E1927" s="9">
        <f>MONTH(SalesDataTable[[#This Row],[Order Date]])</f>
        <v>9</v>
      </c>
      <c r="F1927" s="8" t="str">
        <f>TEXT(SalesDataTable[[#This Row],[Order Date]],"mmm")</f>
        <v>Sep</v>
      </c>
      <c r="G1927" s="8" t="s">
        <v>0</v>
      </c>
      <c r="H1927" s="8" t="s">
        <v>50</v>
      </c>
      <c r="I1927" s="8" t="s">
        <v>19</v>
      </c>
      <c r="J1927" s="8" t="s">
        <v>3</v>
      </c>
      <c r="K1927" s="8" t="s">
        <v>23</v>
      </c>
      <c r="L1927" s="8" t="s">
        <v>29</v>
      </c>
      <c r="M1927" s="3">
        <v>1</v>
      </c>
      <c r="N1927" s="10">
        <v>198.29</v>
      </c>
      <c r="O1927" s="11">
        <v>0.05</v>
      </c>
      <c r="P1927" s="10">
        <v>106.24</v>
      </c>
      <c r="Q1927" s="10">
        <f t="shared" si="120"/>
        <v>188.37549999999999</v>
      </c>
      <c r="R1927" s="10">
        <f t="shared" si="121"/>
        <v>106.24</v>
      </c>
      <c r="S1927" s="10">
        <f t="shared" si="122"/>
        <v>82.135499999999993</v>
      </c>
      <c r="T1927" s="2">
        <f t="shared" si="123"/>
        <v>0.436020076920831</v>
      </c>
      <c r="U1927" s="3">
        <f>YEAR(SalesDataTable[[#This Row],[Order Date]])</f>
        <v>2026</v>
      </c>
      <c r="V1927" s="2" t="str">
        <f>"Q"&amp;ROUNDUP(MONTH(SalesDataTable[[#This Row],[Order Date]])/3,0)</f>
        <v>Q3</v>
      </c>
      <c r="W1927" s="3">
        <f>MONTH(SalesDataTable[[#This Row],[Order Date]])</f>
        <v>9</v>
      </c>
      <c r="X1927" s="2" t="str">
        <f>TEXT(SalesDataTable[[#This Row],[Order Date]],"mmm")</f>
        <v>Sep</v>
      </c>
    </row>
    <row r="1928" spans="1:24" ht="15.6">
      <c r="A1928" s="6">
        <v>1346</v>
      </c>
      <c r="B1928" s="7">
        <v>46284</v>
      </c>
      <c r="C1928" s="8">
        <f>YEAR(SalesDataTable[[#This Row],[Order Date]])</f>
        <v>2026</v>
      </c>
      <c r="D1928" s="9" t="str">
        <f>"Q" &amp;ROUNDUP(MONTH(SalesDataTable[[#This Row],[Order Date]]),0)</f>
        <v>Q9</v>
      </c>
      <c r="E1928" s="9">
        <f>MONTH(SalesDataTable[[#This Row],[Order Date]])</f>
        <v>9</v>
      </c>
      <c r="F1928" s="8" t="str">
        <f>TEXT(SalesDataTable[[#This Row],[Order Date]],"mmm")</f>
        <v>Sep</v>
      </c>
      <c r="G1928" s="8" t="s">
        <v>6</v>
      </c>
      <c r="H1928" s="8" t="s">
        <v>49</v>
      </c>
      <c r="I1928" s="8" t="s">
        <v>28</v>
      </c>
      <c r="J1928" s="8" t="s">
        <v>3</v>
      </c>
      <c r="K1928" s="8" t="s">
        <v>14</v>
      </c>
      <c r="L1928" s="8" t="s">
        <v>48</v>
      </c>
      <c r="M1928" s="3">
        <v>3</v>
      </c>
      <c r="N1928" s="10">
        <v>166.21</v>
      </c>
      <c r="O1928" s="11">
        <v>0.05</v>
      </c>
      <c r="P1928" s="10">
        <v>85.03</v>
      </c>
      <c r="Q1928" s="10">
        <f t="shared" si="120"/>
        <v>473.69849999999997</v>
      </c>
      <c r="R1928" s="10">
        <f t="shared" si="121"/>
        <v>255.09</v>
      </c>
      <c r="S1928" s="10">
        <f t="shared" si="122"/>
        <v>218.60849999999996</v>
      </c>
      <c r="T1928" s="2">
        <f t="shared" si="123"/>
        <v>0.4614929116304991</v>
      </c>
      <c r="U1928" s="3">
        <f>YEAR(SalesDataTable[[#This Row],[Order Date]])</f>
        <v>2026</v>
      </c>
      <c r="V1928" s="2" t="str">
        <f>"Q"&amp;ROUNDUP(MONTH(SalesDataTable[[#This Row],[Order Date]])/3,0)</f>
        <v>Q3</v>
      </c>
      <c r="W1928" s="3">
        <f>MONTH(SalesDataTable[[#This Row],[Order Date]])</f>
        <v>9</v>
      </c>
      <c r="X1928" s="2" t="str">
        <f>TEXT(SalesDataTable[[#This Row],[Order Date]],"mmm")</f>
        <v>Sep</v>
      </c>
    </row>
    <row r="1929" spans="1:24" ht="15.6">
      <c r="A1929" s="6">
        <v>1361</v>
      </c>
      <c r="B1929" s="7">
        <v>46284</v>
      </c>
      <c r="C1929" s="8">
        <f>YEAR(SalesDataTable[[#This Row],[Order Date]])</f>
        <v>2026</v>
      </c>
      <c r="D1929" s="9" t="str">
        <f>"Q" &amp;ROUNDUP(MONTH(SalesDataTable[[#This Row],[Order Date]]),0)</f>
        <v>Q9</v>
      </c>
      <c r="E1929" s="9">
        <f>MONTH(SalesDataTable[[#This Row],[Order Date]])</f>
        <v>9</v>
      </c>
      <c r="F1929" s="8" t="str">
        <f>TEXT(SalesDataTable[[#This Row],[Order Date]],"mmm")</f>
        <v>Sep</v>
      </c>
      <c r="G1929" s="8" t="s">
        <v>6</v>
      </c>
      <c r="H1929" s="8" t="s">
        <v>27</v>
      </c>
      <c r="I1929" s="8" t="s">
        <v>28</v>
      </c>
      <c r="J1929" s="8" t="s">
        <v>13</v>
      </c>
      <c r="K1929" s="8" t="s">
        <v>4</v>
      </c>
      <c r="L1929" s="8" t="s">
        <v>26</v>
      </c>
      <c r="M1929" s="3">
        <v>1</v>
      </c>
      <c r="N1929" s="10">
        <v>40.700000000000003</v>
      </c>
      <c r="O1929" s="11">
        <v>0.05</v>
      </c>
      <c r="P1929" s="10">
        <v>16.43</v>
      </c>
      <c r="Q1929" s="10">
        <f t="shared" si="120"/>
        <v>38.664999999999999</v>
      </c>
      <c r="R1929" s="10">
        <f t="shared" si="121"/>
        <v>16.43</v>
      </c>
      <c r="S1929" s="10">
        <f t="shared" si="122"/>
        <v>22.234999999999999</v>
      </c>
      <c r="T1929" s="2">
        <f t="shared" si="123"/>
        <v>0.57506789085736454</v>
      </c>
      <c r="U1929" s="3">
        <f>YEAR(SalesDataTable[[#This Row],[Order Date]])</f>
        <v>2026</v>
      </c>
      <c r="V1929" s="2" t="str">
        <f>"Q"&amp;ROUNDUP(MONTH(SalesDataTable[[#This Row],[Order Date]])/3,0)</f>
        <v>Q3</v>
      </c>
      <c r="W1929" s="3">
        <f>MONTH(SalesDataTable[[#This Row],[Order Date]])</f>
        <v>9</v>
      </c>
      <c r="X1929" s="2" t="str">
        <f>TEXT(SalesDataTable[[#This Row],[Order Date]],"mmm")</f>
        <v>Sep</v>
      </c>
    </row>
    <row r="1930" spans="1:24" ht="15.6">
      <c r="A1930" s="6">
        <v>2728</v>
      </c>
      <c r="B1930" s="7">
        <v>46284</v>
      </c>
      <c r="C1930" s="8">
        <f>YEAR(SalesDataTable[[#This Row],[Order Date]])</f>
        <v>2026</v>
      </c>
      <c r="D1930" s="9" t="str">
        <f>"Q" &amp;ROUNDUP(MONTH(SalesDataTable[[#This Row],[Order Date]]),0)</f>
        <v>Q9</v>
      </c>
      <c r="E1930" s="9">
        <f>MONTH(SalesDataTable[[#This Row],[Order Date]])</f>
        <v>9</v>
      </c>
      <c r="F1930" s="8" t="str">
        <f>TEXT(SalesDataTable[[#This Row],[Order Date]],"mmm")</f>
        <v>Sep</v>
      </c>
      <c r="G1930" s="8" t="s">
        <v>0</v>
      </c>
      <c r="H1930" s="8" t="s">
        <v>50</v>
      </c>
      <c r="I1930" s="8" t="s">
        <v>2</v>
      </c>
      <c r="J1930" s="8" t="s">
        <v>13</v>
      </c>
      <c r="K1930" s="8" t="s">
        <v>9</v>
      </c>
      <c r="L1930" s="8" t="s">
        <v>37</v>
      </c>
      <c r="M1930" s="3">
        <v>3</v>
      </c>
      <c r="N1930" s="10">
        <v>153.5</v>
      </c>
      <c r="O1930" s="11">
        <v>0</v>
      </c>
      <c r="P1930" s="10">
        <v>80.819999999999993</v>
      </c>
      <c r="Q1930" s="10">
        <f t="shared" si="120"/>
        <v>460.5</v>
      </c>
      <c r="R1930" s="10">
        <f t="shared" si="121"/>
        <v>242.45999999999998</v>
      </c>
      <c r="S1930" s="10">
        <f t="shared" si="122"/>
        <v>218.04000000000002</v>
      </c>
      <c r="T1930" s="2">
        <f t="shared" si="123"/>
        <v>0.47348534201954401</v>
      </c>
      <c r="U1930" s="3">
        <f>YEAR(SalesDataTable[[#This Row],[Order Date]])</f>
        <v>2026</v>
      </c>
      <c r="V1930" s="2" t="str">
        <f>"Q"&amp;ROUNDUP(MONTH(SalesDataTable[[#This Row],[Order Date]])/3,0)</f>
        <v>Q3</v>
      </c>
      <c r="W1930" s="3">
        <f>MONTH(SalesDataTable[[#This Row],[Order Date]])</f>
        <v>9</v>
      </c>
      <c r="X1930" s="2" t="str">
        <f>TEXT(SalesDataTable[[#This Row],[Order Date]],"mmm")</f>
        <v>Sep</v>
      </c>
    </row>
    <row r="1931" spans="1:24" ht="15.6">
      <c r="A1931" s="6">
        <v>2788</v>
      </c>
      <c r="B1931" s="7">
        <v>46284</v>
      </c>
      <c r="C1931" s="8">
        <f>YEAR(SalesDataTable[[#This Row],[Order Date]])</f>
        <v>2026</v>
      </c>
      <c r="D1931" s="9" t="str">
        <f>"Q" &amp;ROUNDUP(MONTH(SalesDataTable[[#This Row],[Order Date]]),0)</f>
        <v>Q9</v>
      </c>
      <c r="E1931" s="9">
        <f>MONTH(SalesDataTable[[#This Row],[Order Date]])</f>
        <v>9</v>
      </c>
      <c r="F1931" s="8" t="str">
        <f>TEXT(SalesDataTable[[#This Row],[Order Date]],"mmm")</f>
        <v>Sep</v>
      </c>
      <c r="G1931" s="8" t="s">
        <v>6</v>
      </c>
      <c r="H1931" s="8" t="s">
        <v>43</v>
      </c>
      <c r="I1931" s="8" t="s">
        <v>28</v>
      </c>
      <c r="J1931" s="8" t="s">
        <v>13</v>
      </c>
      <c r="K1931" s="8" t="s">
        <v>9</v>
      </c>
      <c r="L1931" s="8" t="s">
        <v>46</v>
      </c>
      <c r="M1931" s="3">
        <v>1</v>
      </c>
      <c r="N1931" s="10">
        <v>70.430000000000007</v>
      </c>
      <c r="O1931" s="11">
        <v>0</v>
      </c>
      <c r="P1931" s="10">
        <v>31.51</v>
      </c>
      <c r="Q1931" s="10">
        <f t="shared" si="120"/>
        <v>70.430000000000007</v>
      </c>
      <c r="R1931" s="10">
        <f t="shared" si="121"/>
        <v>31.51</v>
      </c>
      <c r="S1931" s="10">
        <f t="shared" si="122"/>
        <v>38.92</v>
      </c>
      <c r="T1931" s="2">
        <f t="shared" si="123"/>
        <v>0.55260542382507449</v>
      </c>
      <c r="U1931" s="3">
        <f>YEAR(SalesDataTable[[#This Row],[Order Date]])</f>
        <v>2026</v>
      </c>
      <c r="V1931" s="2" t="str">
        <f>"Q"&amp;ROUNDUP(MONTH(SalesDataTable[[#This Row],[Order Date]])/3,0)</f>
        <v>Q3</v>
      </c>
      <c r="W1931" s="3">
        <f>MONTH(SalesDataTable[[#This Row],[Order Date]])</f>
        <v>9</v>
      </c>
      <c r="X1931" s="2" t="str">
        <f>TEXT(SalesDataTable[[#This Row],[Order Date]],"mmm")</f>
        <v>Sep</v>
      </c>
    </row>
    <row r="1932" spans="1:24" ht="15.6">
      <c r="A1932" s="6">
        <v>2932</v>
      </c>
      <c r="B1932" s="7">
        <v>46284</v>
      </c>
      <c r="C1932" s="8">
        <f>YEAR(SalesDataTable[[#This Row],[Order Date]])</f>
        <v>2026</v>
      </c>
      <c r="D1932" s="9" t="str">
        <f>"Q" &amp;ROUNDUP(MONTH(SalesDataTable[[#This Row],[Order Date]]),0)</f>
        <v>Q9</v>
      </c>
      <c r="E1932" s="9">
        <f>MONTH(SalesDataTable[[#This Row],[Order Date]])</f>
        <v>9</v>
      </c>
      <c r="F1932" s="8" t="str">
        <f>TEXT(SalesDataTable[[#This Row],[Order Date]],"mmm")</f>
        <v>Sep</v>
      </c>
      <c r="G1932" s="8" t="s">
        <v>0</v>
      </c>
      <c r="H1932" s="8" t="s">
        <v>50</v>
      </c>
      <c r="I1932" s="8" t="s">
        <v>19</v>
      </c>
      <c r="J1932" s="8" t="s">
        <v>16</v>
      </c>
      <c r="K1932" s="8" t="s">
        <v>4</v>
      </c>
      <c r="L1932" s="8" t="s">
        <v>22</v>
      </c>
      <c r="M1932" s="3">
        <v>4</v>
      </c>
      <c r="N1932" s="10">
        <v>49.93</v>
      </c>
      <c r="O1932" s="11">
        <v>0</v>
      </c>
      <c r="P1932" s="10">
        <v>22.99</v>
      </c>
      <c r="Q1932" s="10">
        <f t="shared" si="120"/>
        <v>199.72</v>
      </c>
      <c r="R1932" s="10">
        <f t="shared" si="121"/>
        <v>91.96</v>
      </c>
      <c r="S1932" s="10">
        <f t="shared" si="122"/>
        <v>107.76</v>
      </c>
      <c r="T1932" s="2">
        <f t="shared" si="123"/>
        <v>0.53955537752853999</v>
      </c>
      <c r="U1932" s="3">
        <f>YEAR(SalesDataTable[[#This Row],[Order Date]])</f>
        <v>2026</v>
      </c>
      <c r="V1932" s="2" t="str">
        <f>"Q"&amp;ROUNDUP(MONTH(SalesDataTable[[#This Row],[Order Date]])/3,0)</f>
        <v>Q3</v>
      </c>
      <c r="W1932" s="3">
        <f>MONTH(SalesDataTable[[#This Row],[Order Date]])</f>
        <v>9</v>
      </c>
      <c r="X1932" s="2" t="str">
        <f>TEXT(SalesDataTable[[#This Row],[Order Date]],"mmm")</f>
        <v>Sep</v>
      </c>
    </row>
    <row r="1933" spans="1:24" ht="15.6">
      <c r="A1933" s="6">
        <v>3399</v>
      </c>
      <c r="B1933" s="7">
        <v>46284</v>
      </c>
      <c r="C1933" s="8">
        <f>YEAR(SalesDataTable[[#This Row],[Order Date]])</f>
        <v>2026</v>
      </c>
      <c r="D1933" s="9" t="str">
        <f>"Q" &amp;ROUNDUP(MONTH(SalesDataTable[[#This Row],[Order Date]]),0)</f>
        <v>Q9</v>
      </c>
      <c r="E1933" s="9">
        <f>MONTH(SalesDataTable[[#This Row],[Order Date]])</f>
        <v>9</v>
      </c>
      <c r="F1933" s="8" t="str">
        <f>TEXT(SalesDataTable[[#This Row],[Order Date]],"mmm")</f>
        <v>Sep</v>
      </c>
      <c r="G1933" s="8" t="s">
        <v>6</v>
      </c>
      <c r="H1933" s="8" t="s">
        <v>43</v>
      </c>
      <c r="I1933" s="8" t="s">
        <v>19</v>
      </c>
      <c r="J1933" s="8" t="s">
        <v>3</v>
      </c>
      <c r="K1933" s="8" t="s">
        <v>4</v>
      </c>
      <c r="L1933" s="8" t="s">
        <v>22</v>
      </c>
      <c r="M1933" s="3">
        <v>1</v>
      </c>
      <c r="N1933" s="10">
        <v>50.18</v>
      </c>
      <c r="O1933" s="11">
        <v>0</v>
      </c>
      <c r="P1933" s="10">
        <v>22.92</v>
      </c>
      <c r="Q1933" s="10">
        <f t="shared" si="120"/>
        <v>50.18</v>
      </c>
      <c r="R1933" s="10">
        <f t="shared" si="121"/>
        <v>22.92</v>
      </c>
      <c r="S1933" s="10">
        <f t="shared" si="122"/>
        <v>27.259999999999998</v>
      </c>
      <c r="T1933" s="2">
        <f t="shared" si="123"/>
        <v>0.54324432044639293</v>
      </c>
      <c r="U1933" s="3">
        <f>YEAR(SalesDataTable[[#This Row],[Order Date]])</f>
        <v>2026</v>
      </c>
      <c r="V1933" s="2" t="str">
        <f>"Q"&amp;ROUNDUP(MONTH(SalesDataTable[[#This Row],[Order Date]])/3,0)</f>
        <v>Q3</v>
      </c>
      <c r="W1933" s="3">
        <f>MONTH(SalesDataTable[[#This Row],[Order Date]])</f>
        <v>9</v>
      </c>
      <c r="X1933" s="2" t="str">
        <f>TEXT(SalesDataTable[[#This Row],[Order Date]],"mmm")</f>
        <v>Sep</v>
      </c>
    </row>
    <row r="1934" spans="1:24" ht="15.6">
      <c r="A1934" s="6">
        <v>3588</v>
      </c>
      <c r="B1934" s="7">
        <v>46284</v>
      </c>
      <c r="C1934" s="8">
        <f>YEAR(SalesDataTable[[#This Row],[Order Date]])</f>
        <v>2026</v>
      </c>
      <c r="D1934" s="9" t="str">
        <f>"Q" &amp;ROUNDUP(MONTH(SalesDataTable[[#This Row],[Order Date]]),0)</f>
        <v>Q9</v>
      </c>
      <c r="E1934" s="9">
        <f>MONTH(SalesDataTable[[#This Row],[Order Date]])</f>
        <v>9</v>
      </c>
      <c r="F1934" s="8" t="str">
        <f>TEXT(SalesDataTable[[#This Row],[Order Date]],"mmm")</f>
        <v>Sep</v>
      </c>
      <c r="G1934" s="8" t="s">
        <v>20</v>
      </c>
      <c r="H1934" s="8" t="s">
        <v>47</v>
      </c>
      <c r="I1934" s="8" t="s">
        <v>19</v>
      </c>
      <c r="J1934" s="8" t="s">
        <v>13</v>
      </c>
      <c r="K1934" s="8" t="s">
        <v>14</v>
      </c>
      <c r="L1934" s="8" t="s">
        <v>48</v>
      </c>
      <c r="M1934" s="3">
        <v>2</v>
      </c>
      <c r="N1934" s="10">
        <v>164.01</v>
      </c>
      <c r="O1934" s="11">
        <v>0.15</v>
      </c>
      <c r="P1934" s="10">
        <v>87.14</v>
      </c>
      <c r="Q1934" s="10">
        <f t="shared" si="120"/>
        <v>278.81699999999995</v>
      </c>
      <c r="R1934" s="10">
        <f t="shared" si="121"/>
        <v>174.28</v>
      </c>
      <c r="S1934" s="10">
        <f t="shared" si="122"/>
        <v>104.53699999999995</v>
      </c>
      <c r="T1934" s="2">
        <f t="shared" si="123"/>
        <v>0.37493050997607741</v>
      </c>
      <c r="U1934" s="3">
        <f>YEAR(SalesDataTable[[#This Row],[Order Date]])</f>
        <v>2026</v>
      </c>
      <c r="V1934" s="2" t="str">
        <f>"Q"&amp;ROUNDUP(MONTH(SalesDataTable[[#This Row],[Order Date]])/3,0)</f>
        <v>Q3</v>
      </c>
      <c r="W1934" s="3">
        <f>MONTH(SalesDataTable[[#This Row],[Order Date]])</f>
        <v>9</v>
      </c>
      <c r="X1934" s="2" t="str">
        <f>TEXT(SalesDataTable[[#This Row],[Order Date]],"mmm")</f>
        <v>Sep</v>
      </c>
    </row>
    <row r="1935" spans="1:24" ht="15.6">
      <c r="A1935" s="6">
        <v>3603</v>
      </c>
      <c r="B1935" s="7">
        <v>46284</v>
      </c>
      <c r="C1935" s="8">
        <f>YEAR(SalesDataTable[[#This Row],[Order Date]])</f>
        <v>2026</v>
      </c>
      <c r="D1935" s="9" t="str">
        <f>"Q" &amp;ROUNDUP(MONTH(SalesDataTable[[#This Row],[Order Date]]),0)</f>
        <v>Q9</v>
      </c>
      <c r="E1935" s="9">
        <f>MONTH(SalesDataTable[[#This Row],[Order Date]])</f>
        <v>9</v>
      </c>
      <c r="F1935" s="8" t="str">
        <f>TEXT(SalesDataTable[[#This Row],[Order Date]],"mmm")</f>
        <v>Sep</v>
      </c>
      <c r="G1935" s="8" t="s">
        <v>6</v>
      </c>
      <c r="H1935" s="8" t="s">
        <v>49</v>
      </c>
      <c r="I1935" s="8" t="s">
        <v>28</v>
      </c>
      <c r="J1935" s="8" t="s">
        <v>3</v>
      </c>
      <c r="K1935" s="8" t="s">
        <v>4</v>
      </c>
      <c r="L1935" s="8" t="s">
        <v>5</v>
      </c>
      <c r="M1935" s="3">
        <v>2</v>
      </c>
      <c r="N1935" s="10">
        <v>83.77</v>
      </c>
      <c r="O1935" s="11">
        <v>0</v>
      </c>
      <c r="P1935" s="10">
        <v>43.32</v>
      </c>
      <c r="Q1935" s="10">
        <f t="shared" si="120"/>
        <v>167.54</v>
      </c>
      <c r="R1935" s="10">
        <f t="shared" si="121"/>
        <v>86.64</v>
      </c>
      <c r="S1935" s="10">
        <f t="shared" si="122"/>
        <v>80.899999999999991</v>
      </c>
      <c r="T1935" s="2">
        <f t="shared" si="123"/>
        <v>0.4828697624447893</v>
      </c>
      <c r="U1935" s="3">
        <f>YEAR(SalesDataTable[[#This Row],[Order Date]])</f>
        <v>2026</v>
      </c>
      <c r="V1935" s="2" t="str">
        <f>"Q"&amp;ROUNDUP(MONTH(SalesDataTable[[#This Row],[Order Date]])/3,0)</f>
        <v>Q3</v>
      </c>
      <c r="W1935" s="3">
        <f>MONTH(SalesDataTable[[#This Row],[Order Date]])</f>
        <v>9</v>
      </c>
      <c r="X1935" s="2" t="str">
        <f>TEXT(SalesDataTable[[#This Row],[Order Date]],"mmm")</f>
        <v>Sep</v>
      </c>
    </row>
    <row r="1936" spans="1:24" ht="15.6">
      <c r="A1936" s="6">
        <v>3845</v>
      </c>
      <c r="B1936" s="7">
        <v>46284</v>
      </c>
      <c r="C1936" s="8">
        <f>YEAR(SalesDataTable[[#This Row],[Order Date]])</f>
        <v>2026</v>
      </c>
      <c r="D1936" s="9" t="str">
        <f>"Q" &amp;ROUNDUP(MONTH(SalesDataTable[[#This Row],[Order Date]]),0)</f>
        <v>Q9</v>
      </c>
      <c r="E1936" s="9">
        <f>MONTH(SalesDataTable[[#This Row],[Order Date]])</f>
        <v>9</v>
      </c>
      <c r="F1936" s="8" t="str">
        <f>TEXT(SalesDataTable[[#This Row],[Order Date]],"mmm")</f>
        <v>Sep</v>
      </c>
      <c r="G1936" s="8" t="s">
        <v>20</v>
      </c>
      <c r="H1936" s="8" t="s">
        <v>33</v>
      </c>
      <c r="I1936" s="8" t="s">
        <v>2</v>
      </c>
      <c r="J1936" s="8" t="s">
        <v>13</v>
      </c>
      <c r="K1936" s="8" t="s">
        <v>23</v>
      </c>
      <c r="L1936" s="8" t="s">
        <v>40</v>
      </c>
      <c r="M1936" s="3">
        <v>1</v>
      </c>
      <c r="N1936" s="10">
        <v>81.84</v>
      </c>
      <c r="O1936" s="11">
        <v>0</v>
      </c>
      <c r="P1936" s="10">
        <v>38.5</v>
      </c>
      <c r="Q1936" s="10">
        <f t="shared" si="120"/>
        <v>81.84</v>
      </c>
      <c r="R1936" s="10">
        <f t="shared" si="121"/>
        <v>38.5</v>
      </c>
      <c r="S1936" s="10">
        <f t="shared" si="122"/>
        <v>43.34</v>
      </c>
      <c r="T1936" s="2">
        <f t="shared" si="123"/>
        <v>0.52956989247311825</v>
      </c>
      <c r="U1936" s="3">
        <f>YEAR(SalesDataTable[[#This Row],[Order Date]])</f>
        <v>2026</v>
      </c>
      <c r="V1936" s="2" t="str">
        <f>"Q"&amp;ROUNDUP(MONTH(SalesDataTable[[#This Row],[Order Date]])/3,0)</f>
        <v>Q3</v>
      </c>
      <c r="W1936" s="3">
        <f>MONTH(SalesDataTable[[#This Row],[Order Date]])</f>
        <v>9</v>
      </c>
      <c r="X1936" s="2" t="str">
        <f>TEXT(SalesDataTable[[#This Row],[Order Date]],"mmm")</f>
        <v>Sep</v>
      </c>
    </row>
    <row r="1937" spans="1:24" ht="15.6">
      <c r="A1937" s="6">
        <v>4191</v>
      </c>
      <c r="B1937" s="7">
        <v>46284</v>
      </c>
      <c r="C1937" s="8">
        <f>YEAR(SalesDataTable[[#This Row],[Order Date]])</f>
        <v>2026</v>
      </c>
      <c r="D1937" s="9" t="str">
        <f>"Q" &amp;ROUNDUP(MONTH(SalesDataTable[[#This Row],[Order Date]]),0)</f>
        <v>Q9</v>
      </c>
      <c r="E1937" s="9">
        <f>MONTH(SalesDataTable[[#This Row],[Order Date]])</f>
        <v>9</v>
      </c>
      <c r="F1937" s="8" t="str">
        <f>TEXT(SalesDataTable[[#This Row],[Order Date]],"mmm")</f>
        <v>Sep</v>
      </c>
      <c r="G1937" s="8" t="s">
        <v>11</v>
      </c>
      <c r="H1937" s="8" t="s">
        <v>25</v>
      </c>
      <c r="I1937" s="8" t="s">
        <v>28</v>
      </c>
      <c r="J1937" s="8" t="s">
        <v>3</v>
      </c>
      <c r="K1937" s="8" t="s">
        <v>34</v>
      </c>
      <c r="L1937" s="8" t="s">
        <v>35</v>
      </c>
      <c r="M1937" s="3">
        <v>1</v>
      </c>
      <c r="N1937" s="10">
        <v>40.32</v>
      </c>
      <c r="O1937" s="11">
        <v>0.15</v>
      </c>
      <c r="P1937" s="10">
        <v>14.39</v>
      </c>
      <c r="Q1937" s="10">
        <f t="shared" si="120"/>
        <v>34.271999999999998</v>
      </c>
      <c r="R1937" s="10">
        <f t="shared" si="121"/>
        <v>14.39</v>
      </c>
      <c r="S1937" s="10">
        <f t="shared" si="122"/>
        <v>19.881999999999998</v>
      </c>
      <c r="T1937" s="2">
        <f t="shared" si="123"/>
        <v>0.58012371615312786</v>
      </c>
      <c r="U1937" s="3">
        <f>YEAR(SalesDataTable[[#This Row],[Order Date]])</f>
        <v>2026</v>
      </c>
      <c r="V1937" s="2" t="str">
        <f>"Q"&amp;ROUNDUP(MONTH(SalesDataTable[[#This Row],[Order Date]])/3,0)</f>
        <v>Q3</v>
      </c>
      <c r="W1937" s="3">
        <f>MONTH(SalesDataTable[[#This Row],[Order Date]])</f>
        <v>9</v>
      </c>
      <c r="X1937" s="2" t="str">
        <f>TEXT(SalesDataTable[[#This Row],[Order Date]],"mmm")</f>
        <v>Sep</v>
      </c>
    </row>
    <row r="1938" spans="1:24" ht="15.6">
      <c r="A1938" s="6">
        <v>4269</v>
      </c>
      <c r="B1938" s="7">
        <v>46284</v>
      </c>
      <c r="C1938" s="8">
        <f>YEAR(SalesDataTable[[#This Row],[Order Date]])</f>
        <v>2026</v>
      </c>
      <c r="D1938" s="9" t="str">
        <f>"Q" &amp;ROUNDUP(MONTH(SalesDataTable[[#This Row],[Order Date]]),0)</f>
        <v>Q9</v>
      </c>
      <c r="E1938" s="9">
        <f>MONTH(SalesDataTable[[#This Row],[Order Date]])</f>
        <v>9</v>
      </c>
      <c r="F1938" s="8" t="str">
        <f>TEXT(SalesDataTable[[#This Row],[Order Date]],"mmm")</f>
        <v>Sep</v>
      </c>
      <c r="G1938" s="8" t="s">
        <v>11</v>
      </c>
      <c r="H1938" s="8" t="s">
        <v>52</v>
      </c>
      <c r="I1938" s="8" t="s">
        <v>8</v>
      </c>
      <c r="J1938" s="8" t="s">
        <v>16</v>
      </c>
      <c r="K1938" s="8" t="s">
        <v>9</v>
      </c>
      <c r="L1938" s="8" t="s">
        <v>37</v>
      </c>
      <c r="M1938" s="3">
        <v>4</v>
      </c>
      <c r="N1938" s="10">
        <v>155.84</v>
      </c>
      <c r="O1938" s="11">
        <v>0.05</v>
      </c>
      <c r="P1938" s="10">
        <v>80.790000000000006</v>
      </c>
      <c r="Q1938" s="10">
        <f t="shared" si="120"/>
        <v>592.19200000000001</v>
      </c>
      <c r="R1938" s="10">
        <f t="shared" si="121"/>
        <v>323.16000000000003</v>
      </c>
      <c r="S1938" s="10">
        <f t="shared" si="122"/>
        <v>269.03199999999998</v>
      </c>
      <c r="T1938" s="2">
        <f t="shared" si="123"/>
        <v>0.45429860585755966</v>
      </c>
      <c r="U1938" s="3">
        <f>YEAR(SalesDataTable[[#This Row],[Order Date]])</f>
        <v>2026</v>
      </c>
      <c r="V1938" s="2" t="str">
        <f>"Q"&amp;ROUNDUP(MONTH(SalesDataTable[[#This Row],[Order Date]])/3,0)</f>
        <v>Q3</v>
      </c>
      <c r="W1938" s="3">
        <f>MONTH(SalesDataTable[[#This Row],[Order Date]])</f>
        <v>9</v>
      </c>
      <c r="X1938" s="2" t="str">
        <f>TEXT(SalesDataTable[[#This Row],[Order Date]],"mmm")</f>
        <v>Sep</v>
      </c>
    </row>
    <row r="1939" spans="1:24" ht="15.6">
      <c r="A1939" s="6">
        <v>5</v>
      </c>
      <c r="B1939" s="7">
        <v>46285</v>
      </c>
      <c r="C1939" s="8">
        <f>YEAR(SalesDataTable[[#This Row],[Order Date]])</f>
        <v>2026</v>
      </c>
      <c r="D1939" s="9" t="str">
        <f>"Q" &amp;ROUNDUP(MONTH(SalesDataTable[[#This Row],[Order Date]]),0)</f>
        <v>Q9</v>
      </c>
      <c r="E1939" s="9">
        <f>MONTH(SalesDataTable[[#This Row],[Order Date]])</f>
        <v>9</v>
      </c>
      <c r="F1939" s="8" t="str">
        <f>TEXT(SalesDataTable[[#This Row],[Order Date]],"mmm")</f>
        <v>Sep</v>
      </c>
      <c r="G1939" s="8" t="s">
        <v>6</v>
      </c>
      <c r="H1939" s="8" t="s">
        <v>27</v>
      </c>
      <c r="I1939" s="8" t="s">
        <v>2</v>
      </c>
      <c r="J1939" s="8" t="s">
        <v>16</v>
      </c>
      <c r="K1939" s="8" t="s">
        <v>34</v>
      </c>
      <c r="L1939" s="8" t="s">
        <v>45</v>
      </c>
      <c r="M1939" s="3">
        <v>1</v>
      </c>
      <c r="N1939" s="10">
        <v>51.83</v>
      </c>
      <c r="O1939" s="11">
        <v>0</v>
      </c>
      <c r="P1939" s="10">
        <v>21.9</v>
      </c>
      <c r="Q1939" s="10">
        <f t="shared" si="120"/>
        <v>51.83</v>
      </c>
      <c r="R1939" s="10">
        <f t="shared" si="121"/>
        <v>21.9</v>
      </c>
      <c r="S1939" s="10">
        <f t="shared" si="122"/>
        <v>29.93</v>
      </c>
      <c r="T1939" s="2">
        <f t="shared" si="123"/>
        <v>0.57746478873239437</v>
      </c>
      <c r="U1939" s="3">
        <f>YEAR(SalesDataTable[[#This Row],[Order Date]])</f>
        <v>2026</v>
      </c>
      <c r="V1939" s="2" t="str">
        <f>"Q"&amp;ROUNDUP(MONTH(SalesDataTable[[#This Row],[Order Date]])/3,0)</f>
        <v>Q3</v>
      </c>
      <c r="W1939" s="3">
        <f>MONTH(SalesDataTable[[#This Row],[Order Date]])</f>
        <v>9</v>
      </c>
      <c r="X1939" s="2" t="str">
        <f>TEXT(SalesDataTable[[#This Row],[Order Date]],"mmm")</f>
        <v>Sep</v>
      </c>
    </row>
    <row r="1940" spans="1:24" ht="15.6">
      <c r="A1940" s="6">
        <v>210</v>
      </c>
      <c r="B1940" s="7">
        <v>46285</v>
      </c>
      <c r="C1940" s="8">
        <f>YEAR(SalesDataTable[[#This Row],[Order Date]])</f>
        <v>2026</v>
      </c>
      <c r="D1940" s="9" t="str">
        <f>"Q" &amp;ROUNDUP(MONTH(SalesDataTable[[#This Row],[Order Date]]),0)</f>
        <v>Q9</v>
      </c>
      <c r="E1940" s="9">
        <f>MONTH(SalesDataTable[[#This Row],[Order Date]])</f>
        <v>9</v>
      </c>
      <c r="F1940" s="8" t="str">
        <f>TEXT(SalesDataTable[[#This Row],[Order Date]],"mmm")</f>
        <v>Sep</v>
      </c>
      <c r="G1940" s="8" t="s">
        <v>11</v>
      </c>
      <c r="H1940" s="8" t="s">
        <v>18</v>
      </c>
      <c r="I1940" s="8" t="s">
        <v>19</v>
      </c>
      <c r="J1940" s="8" t="s">
        <v>3</v>
      </c>
      <c r="K1940" s="8" t="s">
        <v>23</v>
      </c>
      <c r="L1940" s="8" t="s">
        <v>29</v>
      </c>
      <c r="M1940" s="3">
        <v>1</v>
      </c>
      <c r="N1940" s="10">
        <v>190.77</v>
      </c>
      <c r="O1940" s="11">
        <v>0.05</v>
      </c>
      <c r="P1940" s="10">
        <v>104.69</v>
      </c>
      <c r="Q1940" s="10">
        <f t="shared" si="120"/>
        <v>181.23150000000001</v>
      </c>
      <c r="R1940" s="10">
        <f t="shared" si="121"/>
        <v>104.69</v>
      </c>
      <c r="S1940" s="10">
        <f t="shared" si="122"/>
        <v>76.541500000000013</v>
      </c>
      <c r="T1940" s="2">
        <f t="shared" si="123"/>
        <v>0.42234103894742364</v>
      </c>
      <c r="U1940" s="3">
        <f>YEAR(SalesDataTable[[#This Row],[Order Date]])</f>
        <v>2026</v>
      </c>
      <c r="V1940" s="2" t="str">
        <f>"Q"&amp;ROUNDUP(MONTH(SalesDataTable[[#This Row],[Order Date]])/3,0)</f>
        <v>Q3</v>
      </c>
      <c r="W1940" s="3">
        <f>MONTH(SalesDataTable[[#This Row],[Order Date]])</f>
        <v>9</v>
      </c>
      <c r="X1940" s="2" t="str">
        <f>TEXT(SalesDataTable[[#This Row],[Order Date]],"mmm")</f>
        <v>Sep</v>
      </c>
    </row>
    <row r="1941" spans="1:24" ht="15.6">
      <c r="A1941" s="6">
        <v>462</v>
      </c>
      <c r="B1941" s="7">
        <v>46285</v>
      </c>
      <c r="C1941" s="8">
        <f>YEAR(SalesDataTable[[#This Row],[Order Date]])</f>
        <v>2026</v>
      </c>
      <c r="D1941" s="9" t="str">
        <f>"Q" &amp;ROUNDUP(MONTH(SalesDataTable[[#This Row],[Order Date]]),0)</f>
        <v>Q9</v>
      </c>
      <c r="E1941" s="9">
        <f>MONTH(SalesDataTable[[#This Row],[Order Date]])</f>
        <v>9</v>
      </c>
      <c r="F1941" s="8" t="str">
        <f>TEXT(SalesDataTable[[#This Row],[Order Date]],"mmm")</f>
        <v>Sep</v>
      </c>
      <c r="G1941" s="8" t="s">
        <v>6</v>
      </c>
      <c r="H1941" s="8" t="s">
        <v>43</v>
      </c>
      <c r="I1941" s="8" t="s">
        <v>19</v>
      </c>
      <c r="J1941" s="8" t="s">
        <v>13</v>
      </c>
      <c r="K1941" s="8" t="s">
        <v>4</v>
      </c>
      <c r="L1941" s="8" t="s">
        <v>26</v>
      </c>
      <c r="M1941" s="3">
        <v>2</v>
      </c>
      <c r="N1941" s="10">
        <v>40.049999999999997</v>
      </c>
      <c r="O1941" s="11">
        <v>0.05</v>
      </c>
      <c r="P1941" s="10">
        <v>16.97</v>
      </c>
      <c r="Q1941" s="10">
        <f t="shared" si="120"/>
        <v>76.094999999999985</v>
      </c>
      <c r="R1941" s="10">
        <f t="shared" si="121"/>
        <v>33.94</v>
      </c>
      <c r="S1941" s="10">
        <f t="shared" si="122"/>
        <v>42.154999999999987</v>
      </c>
      <c r="T1941" s="2">
        <f t="shared" si="123"/>
        <v>0.55397857940731976</v>
      </c>
      <c r="U1941" s="3">
        <f>YEAR(SalesDataTable[[#This Row],[Order Date]])</f>
        <v>2026</v>
      </c>
      <c r="V1941" s="2" t="str">
        <f>"Q"&amp;ROUNDUP(MONTH(SalesDataTable[[#This Row],[Order Date]])/3,0)</f>
        <v>Q3</v>
      </c>
      <c r="W1941" s="3">
        <f>MONTH(SalesDataTable[[#This Row],[Order Date]])</f>
        <v>9</v>
      </c>
      <c r="X1941" s="2" t="str">
        <f>TEXT(SalesDataTable[[#This Row],[Order Date]],"mmm")</f>
        <v>Sep</v>
      </c>
    </row>
    <row r="1942" spans="1:24" ht="15.6">
      <c r="A1942" s="6">
        <v>725</v>
      </c>
      <c r="B1942" s="7">
        <v>46285</v>
      </c>
      <c r="C1942" s="8">
        <f>YEAR(SalesDataTable[[#This Row],[Order Date]])</f>
        <v>2026</v>
      </c>
      <c r="D1942" s="9" t="str">
        <f>"Q" &amp;ROUNDUP(MONTH(SalesDataTable[[#This Row],[Order Date]]),0)</f>
        <v>Q9</v>
      </c>
      <c r="E1942" s="9">
        <f>MONTH(SalesDataTable[[#This Row],[Order Date]])</f>
        <v>9</v>
      </c>
      <c r="F1942" s="8" t="str">
        <f>TEXT(SalesDataTable[[#This Row],[Order Date]],"mmm")</f>
        <v>Sep</v>
      </c>
      <c r="G1942" s="8" t="s">
        <v>6</v>
      </c>
      <c r="H1942" s="8" t="s">
        <v>43</v>
      </c>
      <c r="I1942" s="8" t="s">
        <v>2</v>
      </c>
      <c r="J1942" s="8" t="s">
        <v>13</v>
      </c>
      <c r="K1942" s="8" t="s">
        <v>4</v>
      </c>
      <c r="L1942" s="8" t="s">
        <v>5</v>
      </c>
      <c r="M1942" s="3">
        <v>1</v>
      </c>
      <c r="N1942" s="10">
        <v>82.08</v>
      </c>
      <c r="O1942" s="11">
        <v>0.05</v>
      </c>
      <c r="P1942" s="10">
        <v>43.18</v>
      </c>
      <c r="Q1942" s="10">
        <f t="shared" si="120"/>
        <v>77.975999999999999</v>
      </c>
      <c r="R1942" s="10">
        <f t="shared" si="121"/>
        <v>43.18</v>
      </c>
      <c r="S1942" s="10">
        <f t="shared" si="122"/>
        <v>34.795999999999999</v>
      </c>
      <c r="T1942" s="2">
        <f t="shared" si="123"/>
        <v>0.44623986867754178</v>
      </c>
      <c r="U1942" s="3">
        <f>YEAR(SalesDataTable[[#This Row],[Order Date]])</f>
        <v>2026</v>
      </c>
      <c r="V1942" s="2" t="str">
        <f>"Q"&amp;ROUNDUP(MONTH(SalesDataTable[[#This Row],[Order Date]])/3,0)</f>
        <v>Q3</v>
      </c>
      <c r="W1942" s="3">
        <f>MONTH(SalesDataTable[[#This Row],[Order Date]])</f>
        <v>9</v>
      </c>
      <c r="X1942" s="2" t="str">
        <f>TEXT(SalesDataTable[[#This Row],[Order Date]],"mmm")</f>
        <v>Sep</v>
      </c>
    </row>
    <row r="1943" spans="1:24" ht="15.6">
      <c r="A1943" s="6">
        <v>918</v>
      </c>
      <c r="B1943" s="7">
        <v>46285</v>
      </c>
      <c r="C1943" s="8">
        <f>YEAR(SalesDataTable[[#This Row],[Order Date]])</f>
        <v>2026</v>
      </c>
      <c r="D1943" s="9" t="str">
        <f>"Q" &amp;ROUNDUP(MONTH(SalesDataTable[[#This Row],[Order Date]]),0)</f>
        <v>Q9</v>
      </c>
      <c r="E1943" s="9">
        <f>MONTH(SalesDataTable[[#This Row],[Order Date]])</f>
        <v>9</v>
      </c>
      <c r="F1943" s="8" t="str">
        <f>TEXT(SalesDataTable[[#This Row],[Order Date]],"mmm")</f>
        <v>Sep</v>
      </c>
      <c r="G1943" s="8" t="s">
        <v>0</v>
      </c>
      <c r="H1943" s="8" t="s">
        <v>50</v>
      </c>
      <c r="I1943" s="8" t="s">
        <v>2</v>
      </c>
      <c r="J1943" s="8" t="s">
        <v>3</v>
      </c>
      <c r="K1943" s="8" t="s">
        <v>4</v>
      </c>
      <c r="L1943" s="8" t="s">
        <v>22</v>
      </c>
      <c r="M1943" s="3">
        <v>1</v>
      </c>
      <c r="N1943" s="10">
        <v>50.3</v>
      </c>
      <c r="O1943" s="11">
        <v>0.05</v>
      </c>
      <c r="P1943" s="10">
        <v>22.14</v>
      </c>
      <c r="Q1943" s="10">
        <f t="shared" si="120"/>
        <v>47.784999999999997</v>
      </c>
      <c r="R1943" s="10">
        <f t="shared" si="121"/>
        <v>22.14</v>
      </c>
      <c r="S1943" s="10">
        <f t="shared" si="122"/>
        <v>25.644999999999996</v>
      </c>
      <c r="T1943" s="2">
        <f t="shared" si="123"/>
        <v>0.53667468870984614</v>
      </c>
      <c r="U1943" s="3">
        <f>YEAR(SalesDataTable[[#This Row],[Order Date]])</f>
        <v>2026</v>
      </c>
      <c r="V1943" s="2" t="str">
        <f>"Q"&amp;ROUNDUP(MONTH(SalesDataTable[[#This Row],[Order Date]])/3,0)</f>
        <v>Q3</v>
      </c>
      <c r="W1943" s="3">
        <f>MONTH(SalesDataTable[[#This Row],[Order Date]])</f>
        <v>9</v>
      </c>
      <c r="X1943" s="2" t="str">
        <f>TEXT(SalesDataTable[[#This Row],[Order Date]],"mmm")</f>
        <v>Sep</v>
      </c>
    </row>
    <row r="1944" spans="1:24" ht="15.6">
      <c r="A1944" s="6">
        <v>1442</v>
      </c>
      <c r="B1944" s="7">
        <v>46285</v>
      </c>
      <c r="C1944" s="8">
        <f>YEAR(SalesDataTable[[#This Row],[Order Date]])</f>
        <v>2026</v>
      </c>
      <c r="D1944" s="9" t="str">
        <f>"Q" &amp;ROUNDUP(MONTH(SalesDataTable[[#This Row],[Order Date]]),0)</f>
        <v>Q9</v>
      </c>
      <c r="E1944" s="9">
        <f>MONTH(SalesDataTable[[#This Row],[Order Date]])</f>
        <v>9</v>
      </c>
      <c r="F1944" s="8" t="str">
        <f>TEXT(SalesDataTable[[#This Row],[Order Date]],"mmm")</f>
        <v>Sep</v>
      </c>
      <c r="G1944" s="8" t="s">
        <v>11</v>
      </c>
      <c r="H1944" s="8" t="s">
        <v>52</v>
      </c>
      <c r="I1944" s="8" t="s">
        <v>2</v>
      </c>
      <c r="J1944" s="8" t="s">
        <v>13</v>
      </c>
      <c r="K1944" s="8" t="s">
        <v>14</v>
      </c>
      <c r="L1944" s="8" t="s">
        <v>32</v>
      </c>
      <c r="M1944" s="3">
        <v>1</v>
      </c>
      <c r="N1944" s="10">
        <v>47.68</v>
      </c>
      <c r="O1944" s="11">
        <v>0.1</v>
      </c>
      <c r="P1944" s="10">
        <v>18.03</v>
      </c>
      <c r="Q1944" s="10">
        <f t="shared" si="120"/>
        <v>42.911999999999999</v>
      </c>
      <c r="R1944" s="10">
        <f t="shared" si="121"/>
        <v>18.03</v>
      </c>
      <c r="S1944" s="10">
        <f t="shared" si="122"/>
        <v>24.881999999999998</v>
      </c>
      <c r="T1944" s="2">
        <f t="shared" si="123"/>
        <v>0.57983780760626391</v>
      </c>
      <c r="U1944" s="3">
        <f>YEAR(SalesDataTable[[#This Row],[Order Date]])</f>
        <v>2026</v>
      </c>
      <c r="V1944" s="2" t="str">
        <f>"Q"&amp;ROUNDUP(MONTH(SalesDataTable[[#This Row],[Order Date]])/3,0)</f>
        <v>Q3</v>
      </c>
      <c r="W1944" s="3">
        <f>MONTH(SalesDataTable[[#This Row],[Order Date]])</f>
        <v>9</v>
      </c>
      <c r="X1944" s="2" t="str">
        <f>TEXT(SalesDataTable[[#This Row],[Order Date]],"mmm")</f>
        <v>Sep</v>
      </c>
    </row>
    <row r="1945" spans="1:24" ht="15.6">
      <c r="A1945" s="6">
        <v>4290</v>
      </c>
      <c r="B1945" s="7">
        <v>46285</v>
      </c>
      <c r="C1945" s="8">
        <f>YEAR(SalesDataTable[[#This Row],[Order Date]])</f>
        <v>2026</v>
      </c>
      <c r="D1945" s="9" t="str">
        <f>"Q" &amp;ROUNDUP(MONTH(SalesDataTable[[#This Row],[Order Date]]),0)</f>
        <v>Q9</v>
      </c>
      <c r="E1945" s="9">
        <f>MONTH(SalesDataTable[[#This Row],[Order Date]])</f>
        <v>9</v>
      </c>
      <c r="F1945" s="8" t="str">
        <f>TEXT(SalesDataTable[[#This Row],[Order Date]],"mmm")</f>
        <v>Sep</v>
      </c>
      <c r="G1945" s="8" t="s">
        <v>11</v>
      </c>
      <c r="H1945" s="8" t="s">
        <v>12</v>
      </c>
      <c r="I1945" s="8" t="s">
        <v>19</v>
      </c>
      <c r="J1945" s="8" t="s">
        <v>3</v>
      </c>
      <c r="K1945" s="8" t="s">
        <v>4</v>
      </c>
      <c r="L1945" s="8" t="s">
        <v>22</v>
      </c>
      <c r="M1945" s="3">
        <v>2</v>
      </c>
      <c r="N1945" s="10">
        <v>51.48</v>
      </c>
      <c r="O1945" s="11">
        <v>0.05</v>
      </c>
      <c r="P1945" s="10">
        <v>22.38</v>
      </c>
      <c r="Q1945" s="10">
        <f t="shared" si="120"/>
        <v>97.811999999999983</v>
      </c>
      <c r="R1945" s="10">
        <f t="shared" si="121"/>
        <v>44.76</v>
      </c>
      <c r="S1945" s="10">
        <f t="shared" si="122"/>
        <v>53.051999999999985</v>
      </c>
      <c r="T1945" s="2">
        <f t="shared" si="123"/>
        <v>0.54238743712427917</v>
      </c>
      <c r="U1945" s="3">
        <f>YEAR(SalesDataTable[[#This Row],[Order Date]])</f>
        <v>2026</v>
      </c>
      <c r="V1945" s="2" t="str">
        <f>"Q"&amp;ROUNDUP(MONTH(SalesDataTable[[#This Row],[Order Date]])/3,0)</f>
        <v>Q3</v>
      </c>
      <c r="W1945" s="3">
        <f>MONTH(SalesDataTable[[#This Row],[Order Date]])</f>
        <v>9</v>
      </c>
      <c r="X1945" s="2" t="str">
        <f>TEXT(SalesDataTable[[#This Row],[Order Date]],"mmm")</f>
        <v>Sep</v>
      </c>
    </row>
    <row r="1946" spans="1:24" ht="15.6">
      <c r="A1946" s="6">
        <v>4666</v>
      </c>
      <c r="B1946" s="7">
        <v>46285</v>
      </c>
      <c r="C1946" s="8">
        <f>YEAR(SalesDataTable[[#This Row],[Order Date]])</f>
        <v>2026</v>
      </c>
      <c r="D1946" s="9" t="str">
        <f>"Q" &amp;ROUNDUP(MONTH(SalesDataTable[[#This Row],[Order Date]]),0)</f>
        <v>Q9</v>
      </c>
      <c r="E1946" s="9">
        <f>MONTH(SalesDataTable[[#This Row],[Order Date]])</f>
        <v>9</v>
      </c>
      <c r="F1946" s="8" t="str">
        <f>TEXT(SalesDataTable[[#This Row],[Order Date]],"mmm")</f>
        <v>Sep</v>
      </c>
      <c r="G1946" s="8" t="s">
        <v>11</v>
      </c>
      <c r="H1946" s="8" t="s">
        <v>18</v>
      </c>
      <c r="I1946" s="8" t="s">
        <v>2</v>
      </c>
      <c r="J1946" s="8" t="s">
        <v>16</v>
      </c>
      <c r="K1946" s="8" t="s">
        <v>34</v>
      </c>
      <c r="L1946" s="8" t="s">
        <v>38</v>
      </c>
      <c r="M1946" s="3">
        <v>2</v>
      </c>
      <c r="N1946" s="10">
        <v>123.73</v>
      </c>
      <c r="O1946" s="11">
        <v>0</v>
      </c>
      <c r="P1946" s="10">
        <v>68.459999999999994</v>
      </c>
      <c r="Q1946" s="10">
        <f t="shared" si="120"/>
        <v>247.46</v>
      </c>
      <c r="R1946" s="10">
        <f t="shared" si="121"/>
        <v>136.91999999999999</v>
      </c>
      <c r="S1946" s="10">
        <f t="shared" si="122"/>
        <v>110.54000000000002</v>
      </c>
      <c r="T1946" s="2">
        <f t="shared" si="123"/>
        <v>0.44669845631617239</v>
      </c>
      <c r="U1946" s="3">
        <f>YEAR(SalesDataTable[[#This Row],[Order Date]])</f>
        <v>2026</v>
      </c>
      <c r="V1946" s="2" t="str">
        <f>"Q"&amp;ROUNDUP(MONTH(SalesDataTable[[#This Row],[Order Date]])/3,0)</f>
        <v>Q3</v>
      </c>
      <c r="W1946" s="3">
        <f>MONTH(SalesDataTable[[#This Row],[Order Date]])</f>
        <v>9</v>
      </c>
      <c r="X1946" s="2" t="str">
        <f>TEXT(SalesDataTable[[#This Row],[Order Date]],"mmm")</f>
        <v>Sep</v>
      </c>
    </row>
    <row r="1947" spans="1:24" ht="15.6">
      <c r="A1947" s="6">
        <v>234</v>
      </c>
      <c r="B1947" s="7">
        <v>46286</v>
      </c>
      <c r="C1947" s="8">
        <f>YEAR(SalesDataTable[[#This Row],[Order Date]])</f>
        <v>2026</v>
      </c>
      <c r="D1947" s="9" t="str">
        <f>"Q" &amp;ROUNDUP(MONTH(SalesDataTable[[#This Row],[Order Date]]),0)</f>
        <v>Q9</v>
      </c>
      <c r="E1947" s="9">
        <f>MONTH(SalesDataTable[[#This Row],[Order Date]])</f>
        <v>9</v>
      </c>
      <c r="F1947" s="8" t="str">
        <f>TEXT(SalesDataTable[[#This Row],[Order Date]],"mmm")</f>
        <v>Sep</v>
      </c>
      <c r="G1947" s="8" t="s">
        <v>11</v>
      </c>
      <c r="H1947" s="8" t="s">
        <v>25</v>
      </c>
      <c r="I1947" s="8" t="s">
        <v>2</v>
      </c>
      <c r="J1947" s="8" t="s">
        <v>16</v>
      </c>
      <c r="K1947" s="8" t="s">
        <v>9</v>
      </c>
      <c r="L1947" s="8" t="s">
        <v>17</v>
      </c>
      <c r="M1947" s="3">
        <v>2</v>
      </c>
      <c r="N1947" s="10">
        <v>146.81</v>
      </c>
      <c r="O1947" s="11">
        <v>0</v>
      </c>
      <c r="P1947" s="10">
        <v>79.72</v>
      </c>
      <c r="Q1947" s="10">
        <f t="shared" si="120"/>
        <v>293.62</v>
      </c>
      <c r="R1947" s="10">
        <f t="shared" si="121"/>
        <v>159.44</v>
      </c>
      <c r="S1947" s="10">
        <f t="shared" si="122"/>
        <v>134.18</v>
      </c>
      <c r="T1947" s="2">
        <f t="shared" si="123"/>
        <v>0.45698521899053202</v>
      </c>
      <c r="U1947" s="3">
        <f>YEAR(SalesDataTable[[#This Row],[Order Date]])</f>
        <v>2026</v>
      </c>
      <c r="V1947" s="2" t="str">
        <f>"Q"&amp;ROUNDUP(MONTH(SalesDataTable[[#This Row],[Order Date]])/3,0)</f>
        <v>Q3</v>
      </c>
      <c r="W1947" s="3">
        <f>MONTH(SalesDataTable[[#This Row],[Order Date]])</f>
        <v>9</v>
      </c>
      <c r="X1947" s="2" t="str">
        <f>TEXT(SalesDataTable[[#This Row],[Order Date]],"mmm")</f>
        <v>Sep</v>
      </c>
    </row>
    <row r="1948" spans="1:24" ht="15.6">
      <c r="A1948" s="6">
        <v>802</v>
      </c>
      <c r="B1948" s="7">
        <v>46286</v>
      </c>
      <c r="C1948" s="8">
        <f>YEAR(SalesDataTable[[#This Row],[Order Date]])</f>
        <v>2026</v>
      </c>
      <c r="D1948" s="9" t="str">
        <f>"Q" &amp;ROUNDUP(MONTH(SalesDataTable[[#This Row],[Order Date]]),0)</f>
        <v>Q9</v>
      </c>
      <c r="E1948" s="9">
        <f>MONTH(SalesDataTable[[#This Row],[Order Date]])</f>
        <v>9</v>
      </c>
      <c r="F1948" s="8" t="str">
        <f>TEXT(SalesDataTable[[#This Row],[Order Date]],"mmm")</f>
        <v>Sep</v>
      </c>
      <c r="G1948" s="8" t="s">
        <v>6</v>
      </c>
      <c r="H1948" s="8" t="s">
        <v>43</v>
      </c>
      <c r="I1948" s="8" t="s">
        <v>19</v>
      </c>
      <c r="J1948" s="8" t="s">
        <v>3</v>
      </c>
      <c r="K1948" s="8" t="s">
        <v>14</v>
      </c>
      <c r="L1948" s="8" t="s">
        <v>48</v>
      </c>
      <c r="M1948" s="3">
        <v>2</v>
      </c>
      <c r="N1948" s="10">
        <v>167.16</v>
      </c>
      <c r="O1948" s="11">
        <v>0</v>
      </c>
      <c r="P1948" s="10">
        <v>88.51</v>
      </c>
      <c r="Q1948" s="10">
        <f t="shared" si="120"/>
        <v>334.32</v>
      </c>
      <c r="R1948" s="10">
        <f t="shared" si="121"/>
        <v>177.02</v>
      </c>
      <c r="S1948" s="10">
        <f t="shared" si="122"/>
        <v>157.29999999999998</v>
      </c>
      <c r="T1948" s="2">
        <f t="shared" si="123"/>
        <v>0.4705072983967456</v>
      </c>
      <c r="U1948" s="3">
        <f>YEAR(SalesDataTable[[#This Row],[Order Date]])</f>
        <v>2026</v>
      </c>
      <c r="V1948" s="2" t="str">
        <f>"Q"&amp;ROUNDUP(MONTH(SalesDataTable[[#This Row],[Order Date]])/3,0)</f>
        <v>Q3</v>
      </c>
      <c r="W1948" s="3">
        <f>MONTH(SalesDataTable[[#This Row],[Order Date]])</f>
        <v>9</v>
      </c>
      <c r="X1948" s="2" t="str">
        <f>TEXT(SalesDataTable[[#This Row],[Order Date]],"mmm")</f>
        <v>Sep</v>
      </c>
    </row>
    <row r="1949" spans="1:24" ht="15.6">
      <c r="A1949" s="6">
        <v>1942</v>
      </c>
      <c r="B1949" s="7">
        <v>46286</v>
      </c>
      <c r="C1949" s="8">
        <f>YEAR(SalesDataTable[[#This Row],[Order Date]])</f>
        <v>2026</v>
      </c>
      <c r="D1949" s="9" t="str">
        <f>"Q" &amp;ROUNDUP(MONTH(SalesDataTable[[#This Row],[Order Date]]),0)</f>
        <v>Q9</v>
      </c>
      <c r="E1949" s="9">
        <f>MONTH(SalesDataTable[[#This Row],[Order Date]])</f>
        <v>9</v>
      </c>
      <c r="F1949" s="8" t="str">
        <f>TEXT(SalesDataTable[[#This Row],[Order Date]],"mmm")</f>
        <v>Sep</v>
      </c>
      <c r="G1949" s="8" t="s">
        <v>11</v>
      </c>
      <c r="H1949" s="8" t="s">
        <v>12</v>
      </c>
      <c r="I1949" s="8" t="s">
        <v>2</v>
      </c>
      <c r="J1949" s="8" t="s">
        <v>13</v>
      </c>
      <c r="K1949" s="8" t="s">
        <v>4</v>
      </c>
      <c r="L1949" s="8" t="s">
        <v>5</v>
      </c>
      <c r="M1949" s="3">
        <v>1</v>
      </c>
      <c r="N1949" s="10">
        <v>83.69</v>
      </c>
      <c r="O1949" s="11">
        <v>0</v>
      </c>
      <c r="P1949" s="10">
        <v>42.76</v>
      </c>
      <c r="Q1949" s="10">
        <f t="shared" si="120"/>
        <v>83.69</v>
      </c>
      <c r="R1949" s="10">
        <f t="shared" si="121"/>
        <v>42.76</v>
      </c>
      <c r="S1949" s="10">
        <f t="shared" si="122"/>
        <v>40.93</v>
      </c>
      <c r="T1949" s="2">
        <f t="shared" si="123"/>
        <v>0.48906679412116144</v>
      </c>
      <c r="U1949" s="3">
        <f>YEAR(SalesDataTable[[#This Row],[Order Date]])</f>
        <v>2026</v>
      </c>
      <c r="V1949" s="2" t="str">
        <f>"Q"&amp;ROUNDUP(MONTH(SalesDataTable[[#This Row],[Order Date]])/3,0)</f>
        <v>Q3</v>
      </c>
      <c r="W1949" s="3">
        <f>MONTH(SalesDataTable[[#This Row],[Order Date]])</f>
        <v>9</v>
      </c>
      <c r="X1949" s="2" t="str">
        <f>TEXT(SalesDataTable[[#This Row],[Order Date]],"mmm")</f>
        <v>Sep</v>
      </c>
    </row>
    <row r="1950" spans="1:24" ht="15.6">
      <c r="A1950" s="6">
        <v>2200</v>
      </c>
      <c r="B1950" s="7">
        <v>46286</v>
      </c>
      <c r="C1950" s="8">
        <f>YEAR(SalesDataTable[[#This Row],[Order Date]])</f>
        <v>2026</v>
      </c>
      <c r="D1950" s="9" t="str">
        <f>"Q" &amp;ROUNDUP(MONTH(SalesDataTable[[#This Row],[Order Date]]),0)</f>
        <v>Q9</v>
      </c>
      <c r="E1950" s="9">
        <f>MONTH(SalesDataTable[[#This Row],[Order Date]])</f>
        <v>9</v>
      </c>
      <c r="F1950" s="8" t="str">
        <f>TEXT(SalesDataTable[[#This Row],[Order Date]],"mmm")</f>
        <v>Sep</v>
      </c>
      <c r="G1950" s="8" t="s">
        <v>0</v>
      </c>
      <c r="H1950" s="8" t="s">
        <v>1</v>
      </c>
      <c r="I1950" s="8" t="s">
        <v>2</v>
      </c>
      <c r="J1950" s="8" t="s">
        <v>13</v>
      </c>
      <c r="K1950" s="8" t="s">
        <v>4</v>
      </c>
      <c r="L1950" s="8" t="s">
        <v>26</v>
      </c>
      <c r="M1950" s="3">
        <v>1</v>
      </c>
      <c r="N1950" s="10">
        <v>40.4</v>
      </c>
      <c r="O1950" s="11">
        <v>0.15</v>
      </c>
      <c r="P1950" s="10">
        <v>16.47</v>
      </c>
      <c r="Q1950" s="10">
        <f t="shared" si="120"/>
        <v>34.339999999999996</v>
      </c>
      <c r="R1950" s="10">
        <f t="shared" si="121"/>
        <v>16.47</v>
      </c>
      <c r="S1950" s="10">
        <f t="shared" si="122"/>
        <v>17.869999999999997</v>
      </c>
      <c r="T1950" s="2">
        <f t="shared" si="123"/>
        <v>0.52038439138031445</v>
      </c>
      <c r="U1950" s="3">
        <f>YEAR(SalesDataTable[[#This Row],[Order Date]])</f>
        <v>2026</v>
      </c>
      <c r="V1950" s="2" t="str">
        <f>"Q"&amp;ROUNDUP(MONTH(SalesDataTable[[#This Row],[Order Date]])/3,0)</f>
        <v>Q3</v>
      </c>
      <c r="W1950" s="3">
        <f>MONTH(SalesDataTable[[#This Row],[Order Date]])</f>
        <v>9</v>
      </c>
      <c r="X1950" s="2" t="str">
        <f>TEXT(SalesDataTable[[#This Row],[Order Date]],"mmm")</f>
        <v>Sep</v>
      </c>
    </row>
    <row r="1951" spans="1:24" ht="15.6">
      <c r="A1951" s="6">
        <v>2236</v>
      </c>
      <c r="B1951" s="7">
        <v>46286</v>
      </c>
      <c r="C1951" s="8">
        <f>YEAR(SalesDataTable[[#This Row],[Order Date]])</f>
        <v>2026</v>
      </c>
      <c r="D1951" s="9" t="str">
        <f>"Q" &amp;ROUNDUP(MONTH(SalesDataTable[[#This Row],[Order Date]]),0)</f>
        <v>Q9</v>
      </c>
      <c r="E1951" s="9">
        <f>MONTH(SalesDataTable[[#This Row],[Order Date]])</f>
        <v>9</v>
      </c>
      <c r="F1951" s="8" t="str">
        <f>TEXT(SalesDataTable[[#This Row],[Order Date]],"mmm")</f>
        <v>Sep</v>
      </c>
      <c r="G1951" s="8" t="s">
        <v>6</v>
      </c>
      <c r="H1951" s="8" t="s">
        <v>41</v>
      </c>
      <c r="I1951" s="8" t="s">
        <v>2</v>
      </c>
      <c r="J1951" s="8" t="s">
        <v>3</v>
      </c>
      <c r="K1951" s="8" t="s">
        <v>9</v>
      </c>
      <c r="L1951" s="8" t="s">
        <v>17</v>
      </c>
      <c r="M1951" s="3">
        <v>3</v>
      </c>
      <c r="N1951" s="10">
        <v>143.31</v>
      </c>
      <c r="O1951" s="11">
        <v>0</v>
      </c>
      <c r="P1951" s="10">
        <v>81.36</v>
      </c>
      <c r="Q1951" s="10">
        <f t="shared" si="120"/>
        <v>429.93</v>
      </c>
      <c r="R1951" s="10">
        <f t="shared" si="121"/>
        <v>244.07999999999998</v>
      </c>
      <c r="S1951" s="10">
        <f t="shared" si="122"/>
        <v>185.85000000000002</v>
      </c>
      <c r="T1951" s="2">
        <f t="shared" si="123"/>
        <v>0.43227967343521045</v>
      </c>
      <c r="U1951" s="3">
        <f>YEAR(SalesDataTable[[#This Row],[Order Date]])</f>
        <v>2026</v>
      </c>
      <c r="V1951" s="2" t="str">
        <f>"Q"&amp;ROUNDUP(MONTH(SalesDataTable[[#This Row],[Order Date]])/3,0)</f>
        <v>Q3</v>
      </c>
      <c r="W1951" s="3">
        <f>MONTH(SalesDataTable[[#This Row],[Order Date]])</f>
        <v>9</v>
      </c>
      <c r="X1951" s="2" t="str">
        <f>TEXT(SalesDataTable[[#This Row],[Order Date]],"mmm")</f>
        <v>Sep</v>
      </c>
    </row>
    <row r="1952" spans="1:24" ht="15.6">
      <c r="A1952" s="6">
        <v>4041</v>
      </c>
      <c r="B1952" s="7">
        <v>46286</v>
      </c>
      <c r="C1952" s="8">
        <f>YEAR(SalesDataTable[[#This Row],[Order Date]])</f>
        <v>2026</v>
      </c>
      <c r="D1952" s="9" t="str">
        <f>"Q" &amp;ROUNDUP(MONTH(SalesDataTable[[#This Row],[Order Date]]),0)</f>
        <v>Q9</v>
      </c>
      <c r="E1952" s="9">
        <f>MONTH(SalesDataTable[[#This Row],[Order Date]])</f>
        <v>9</v>
      </c>
      <c r="F1952" s="8" t="str">
        <f>TEXT(SalesDataTable[[#This Row],[Order Date]],"mmm")</f>
        <v>Sep</v>
      </c>
      <c r="G1952" s="8" t="s">
        <v>6</v>
      </c>
      <c r="H1952" s="8" t="s">
        <v>41</v>
      </c>
      <c r="I1952" s="8" t="s">
        <v>8</v>
      </c>
      <c r="J1952" s="8" t="s">
        <v>3</v>
      </c>
      <c r="K1952" s="8" t="s">
        <v>34</v>
      </c>
      <c r="L1952" s="8" t="s">
        <v>45</v>
      </c>
      <c r="M1952" s="3">
        <v>15</v>
      </c>
      <c r="N1952" s="10">
        <v>51.1</v>
      </c>
      <c r="O1952" s="11">
        <v>0.1</v>
      </c>
      <c r="P1952" s="10">
        <v>21.9</v>
      </c>
      <c r="Q1952" s="10">
        <f t="shared" si="120"/>
        <v>689.85</v>
      </c>
      <c r="R1952" s="10">
        <f t="shared" si="121"/>
        <v>328.5</v>
      </c>
      <c r="S1952" s="10">
        <f t="shared" si="122"/>
        <v>361.35</v>
      </c>
      <c r="T1952" s="2">
        <f t="shared" si="123"/>
        <v>0.52380952380952384</v>
      </c>
      <c r="U1952" s="3">
        <f>YEAR(SalesDataTable[[#This Row],[Order Date]])</f>
        <v>2026</v>
      </c>
      <c r="V1952" s="2" t="str">
        <f>"Q"&amp;ROUNDUP(MONTH(SalesDataTable[[#This Row],[Order Date]])/3,0)</f>
        <v>Q3</v>
      </c>
      <c r="W1952" s="3">
        <f>MONTH(SalesDataTable[[#This Row],[Order Date]])</f>
        <v>9</v>
      </c>
      <c r="X1952" s="2" t="str">
        <f>TEXT(SalesDataTable[[#This Row],[Order Date]],"mmm")</f>
        <v>Sep</v>
      </c>
    </row>
    <row r="1953" spans="1:24" ht="15.6">
      <c r="A1953" s="6">
        <v>4435</v>
      </c>
      <c r="B1953" s="7">
        <v>46286</v>
      </c>
      <c r="C1953" s="8">
        <f>YEAR(SalesDataTable[[#This Row],[Order Date]])</f>
        <v>2026</v>
      </c>
      <c r="D1953" s="9" t="str">
        <f>"Q" &amp;ROUNDUP(MONTH(SalesDataTable[[#This Row],[Order Date]]),0)</f>
        <v>Q9</v>
      </c>
      <c r="E1953" s="9">
        <f>MONTH(SalesDataTable[[#This Row],[Order Date]])</f>
        <v>9</v>
      </c>
      <c r="F1953" s="8" t="str">
        <f>TEXT(SalesDataTable[[#This Row],[Order Date]],"mmm")</f>
        <v>Sep</v>
      </c>
      <c r="G1953" s="8" t="s">
        <v>20</v>
      </c>
      <c r="H1953" s="8" t="s">
        <v>47</v>
      </c>
      <c r="I1953" s="8" t="s">
        <v>28</v>
      </c>
      <c r="J1953" s="8" t="s">
        <v>13</v>
      </c>
      <c r="K1953" s="8" t="s">
        <v>9</v>
      </c>
      <c r="L1953" s="8" t="s">
        <v>17</v>
      </c>
      <c r="M1953" s="3">
        <v>1</v>
      </c>
      <c r="N1953" s="10">
        <v>146.33000000000001</v>
      </c>
      <c r="O1953" s="11">
        <v>0</v>
      </c>
      <c r="P1953" s="10">
        <v>80.05</v>
      </c>
      <c r="Q1953" s="10">
        <f t="shared" si="120"/>
        <v>146.33000000000001</v>
      </c>
      <c r="R1953" s="10">
        <f t="shared" si="121"/>
        <v>80.05</v>
      </c>
      <c r="S1953" s="10">
        <f t="shared" si="122"/>
        <v>66.280000000000015</v>
      </c>
      <c r="T1953" s="2">
        <f t="shared" si="123"/>
        <v>0.45294881432378875</v>
      </c>
      <c r="U1953" s="3">
        <f>YEAR(SalesDataTable[[#This Row],[Order Date]])</f>
        <v>2026</v>
      </c>
      <c r="V1953" s="2" t="str">
        <f>"Q"&amp;ROUNDUP(MONTH(SalesDataTable[[#This Row],[Order Date]])/3,0)</f>
        <v>Q3</v>
      </c>
      <c r="W1953" s="3">
        <f>MONTH(SalesDataTable[[#This Row],[Order Date]])</f>
        <v>9</v>
      </c>
      <c r="X1953" s="2" t="str">
        <f>TEXT(SalesDataTable[[#This Row],[Order Date]],"mmm")</f>
        <v>Sep</v>
      </c>
    </row>
    <row r="1954" spans="1:24" ht="15.6">
      <c r="A1954" s="6">
        <v>305</v>
      </c>
      <c r="B1954" s="7">
        <v>46287</v>
      </c>
      <c r="C1954" s="8">
        <f>YEAR(SalesDataTable[[#This Row],[Order Date]])</f>
        <v>2026</v>
      </c>
      <c r="D1954" s="9" t="str">
        <f>"Q" &amp;ROUNDUP(MONTH(SalesDataTable[[#This Row],[Order Date]]),0)</f>
        <v>Q9</v>
      </c>
      <c r="E1954" s="9">
        <f>MONTH(SalesDataTable[[#This Row],[Order Date]])</f>
        <v>9</v>
      </c>
      <c r="F1954" s="8" t="str">
        <f>TEXT(SalesDataTable[[#This Row],[Order Date]],"mmm")</f>
        <v>Sep</v>
      </c>
      <c r="G1954" s="8" t="s">
        <v>20</v>
      </c>
      <c r="H1954" s="8" t="s">
        <v>33</v>
      </c>
      <c r="I1954" s="8" t="s">
        <v>2</v>
      </c>
      <c r="J1954" s="8" t="s">
        <v>3</v>
      </c>
      <c r="K1954" s="8" t="s">
        <v>14</v>
      </c>
      <c r="L1954" s="8" t="s">
        <v>44</v>
      </c>
      <c r="M1954" s="3">
        <v>1</v>
      </c>
      <c r="N1954" s="10">
        <v>130.69999999999999</v>
      </c>
      <c r="O1954" s="11">
        <v>0.05</v>
      </c>
      <c r="P1954" s="10">
        <v>68.23</v>
      </c>
      <c r="Q1954" s="10">
        <f t="shared" si="120"/>
        <v>124.16499999999998</v>
      </c>
      <c r="R1954" s="10">
        <f t="shared" si="121"/>
        <v>68.23</v>
      </c>
      <c r="S1954" s="10">
        <f t="shared" si="122"/>
        <v>55.934999999999974</v>
      </c>
      <c r="T1954" s="2">
        <f t="shared" si="123"/>
        <v>0.45048926831232622</v>
      </c>
      <c r="U1954" s="3">
        <f>YEAR(SalesDataTable[[#This Row],[Order Date]])</f>
        <v>2026</v>
      </c>
      <c r="V1954" s="2" t="str">
        <f>"Q"&amp;ROUNDUP(MONTH(SalesDataTable[[#This Row],[Order Date]])/3,0)</f>
        <v>Q3</v>
      </c>
      <c r="W1954" s="3">
        <f>MONTH(SalesDataTable[[#This Row],[Order Date]])</f>
        <v>9</v>
      </c>
      <c r="X1954" s="2" t="str">
        <f>TEXT(SalesDataTable[[#This Row],[Order Date]],"mmm")</f>
        <v>Sep</v>
      </c>
    </row>
    <row r="1955" spans="1:24" ht="15.6">
      <c r="A1955" s="6">
        <v>808</v>
      </c>
      <c r="B1955" s="7">
        <v>46287</v>
      </c>
      <c r="C1955" s="8">
        <f>YEAR(SalesDataTable[[#This Row],[Order Date]])</f>
        <v>2026</v>
      </c>
      <c r="D1955" s="9" t="str">
        <f>"Q" &amp;ROUNDUP(MONTH(SalesDataTable[[#This Row],[Order Date]]),0)</f>
        <v>Q9</v>
      </c>
      <c r="E1955" s="9">
        <f>MONTH(SalesDataTable[[#This Row],[Order Date]])</f>
        <v>9</v>
      </c>
      <c r="F1955" s="8" t="str">
        <f>TEXT(SalesDataTable[[#This Row],[Order Date]],"mmm")</f>
        <v>Sep</v>
      </c>
      <c r="G1955" s="8" t="s">
        <v>6</v>
      </c>
      <c r="H1955" s="8" t="s">
        <v>43</v>
      </c>
      <c r="I1955" s="8" t="s">
        <v>8</v>
      </c>
      <c r="J1955" s="8" t="s">
        <v>16</v>
      </c>
      <c r="K1955" s="8" t="s">
        <v>34</v>
      </c>
      <c r="L1955" s="8" t="s">
        <v>35</v>
      </c>
      <c r="M1955" s="3">
        <v>8</v>
      </c>
      <c r="N1955" s="10">
        <v>39.630000000000003</v>
      </c>
      <c r="O1955" s="11">
        <v>0.15</v>
      </c>
      <c r="P1955" s="10">
        <v>14.61</v>
      </c>
      <c r="Q1955" s="10">
        <f t="shared" si="120"/>
        <v>269.48400000000004</v>
      </c>
      <c r="R1955" s="10">
        <f t="shared" si="121"/>
        <v>116.88</v>
      </c>
      <c r="S1955" s="10">
        <f t="shared" si="122"/>
        <v>152.60400000000004</v>
      </c>
      <c r="T1955" s="2">
        <f t="shared" si="123"/>
        <v>0.56628222825844954</v>
      </c>
      <c r="U1955" s="3">
        <f>YEAR(SalesDataTable[[#This Row],[Order Date]])</f>
        <v>2026</v>
      </c>
      <c r="V1955" s="2" t="str">
        <f>"Q"&amp;ROUNDUP(MONTH(SalesDataTable[[#This Row],[Order Date]])/3,0)</f>
        <v>Q3</v>
      </c>
      <c r="W1955" s="3">
        <f>MONTH(SalesDataTable[[#This Row],[Order Date]])</f>
        <v>9</v>
      </c>
      <c r="X1955" s="2" t="str">
        <f>TEXT(SalesDataTable[[#This Row],[Order Date]],"mmm")</f>
        <v>Sep</v>
      </c>
    </row>
    <row r="1956" spans="1:24" ht="15.6">
      <c r="A1956" s="6">
        <v>1029</v>
      </c>
      <c r="B1956" s="7">
        <v>46287</v>
      </c>
      <c r="C1956" s="8">
        <f>YEAR(SalesDataTable[[#This Row],[Order Date]])</f>
        <v>2026</v>
      </c>
      <c r="D1956" s="9" t="str">
        <f>"Q" &amp;ROUNDUP(MONTH(SalesDataTable[[#This Row],[Order Date]]),0)</f>
        <v>Q9</v>
      </c>
      <c r="E1956" s="9">
        <f>MONTH(SalesDataTable[[#This Row],[Order Date]])</f>
        <v>9</v>
      </c>
      <c r="F1956" s="8" t="str">
        <f>TEXT(SalesDataTable[[#This Row],[Order Date]],"mmm")</f>
        <v>Sep</v>
      </c>
      <c r="G1956" s="8" t="s">
        <v>6</v>
      </c>
      <c r="H1956" s="8" t="s">
        <v>27</v>
      </c>
      <c r="I1956" s="8" t="s">
        <v>2</v>
      </c>
      <c r="J1956" s="8" t="s">
        <v>3</v>
      </c>
      <c r="K1956" s="8" t="s">
        <v>14</v>
      </c>
      <c r="L1956" s="8" t="s">
        <v>44</v>
      </c>
      <c r="M1956" s="3">
        <v>1</v>
      </c>
      <c r="N1956" s="10">
        <v>132.36000000000001</v>
      </c>
      <c r="O1956" s="11">
        <v>0.05</v>
      </c>
      <c r="P1956" s="10">
        <v>66.63</v>
      </c>
      <c r="Q1956" s="10">
        <f t="shared" si="120"/>
        <v>125.742</v>
      </c>
      <c r="R1956" s="10">
        <f t="shared" si="121"/>
        <v>66.63</v>
      </c>
      <c r="S1956" s="10">
        <f t="shared" si="122"/>
        <v>59.112000000000009</v>
      </c>
      <c r="T1956" s="2">
        <f t="shared" si="123"/>
        <v>0.47010545402490822</v>
      </c>
      <c r="U1956" s="3">
        <f>YEAR(SalesDataTable[[#This Row],[Order Date]])</f>
        <v>2026</v>
      </c>
      <c r="V1956" s="2" t="str">
        <f>"Q"&amp;ROUNDUP(MONTH(SalesDataTable[[#This Row],[Order Date]])/3,0)</f>
        <v>Q3</v>
      </c>
      <c r="W1956" s="3">
        <f>MONTH(SalesDataTable[[#This Row],[Order Date]])</f>
        <v>9</v>
      </c>
      <c r="X1956" s="2" t="str">
        <f>TEXT(SalesDataTable[[#This Row],[Order Date]],"mmm")</f>
        <v>Sep</v>
      </c>
    </row>
    <row r="1957" spans="1:24" ht="15.6">
      <c r="A1957" s="6">
        <v>1721</v>
      </c>
      <c r="B1957" s="7">
        <v>46287</v>
      </c>
      <c r="C1957" s="8">
        <f>YEAR(SalesDataTable[[#This Row],[Order Date]])</f>
        <v>2026</v>
      </c>
      <c r="D1957" s="9" t="str">
        <f>"Q" &amp;ROUNDUP(MONTH(SalesDataTable[[#This Row],[Order Date]]),0)</f>
        <v>Q9</v>
      </c>
      <c r="E1957" s="9">
        <f>MONTH(SalesDataTable[[#This Row],[Order Date]])</f>
        <v>9</v>
      </c>
      <c r="F1957" s="8" t="str">
        <f>TEXT(SalesDataTable[[#This Row],[Order Date]],"mmm")</f>
        <v>Sep</v>
      </c>
      <c r="G1957" s="8" t="s">
        <v>20</v>
      </c>
      <c r="H1957" s="8" t="s">
        <v>31</v>
      </c>
      <c r="I1957" s="8" t="s">
        <v>2</v>
      </c>
      <c r="J1957" s="8" t="s">
        <v>16</v>
      </c>
      <c r="K1957" s="8" t="s">
        <v>9</v>
      </c>
      <c r="L1957" s="8" t="s">
        <v>37</v>
      </c>
      <c r="M1957" s="3">
        <v>1</v>
      </c>
      <c r="N1957" s="10">
        <v>156.81</v>
      </c>
      <c r="O1957" s="11">
        <v>0</v>
      </c>
      <c r="P1957" s="10">
        <v>78.2</v>
      </c>
      <c r="Q1957" s="10">
        <f t="shared" si="120"/>
        <v>156.81</v>
      </c>
      <c r="R1957" s="10">
        <f t="shared" si="121"/>
        <v>78.2</v>
      </c>
      <c r="S1957" s="10">
        <f t="shared" si="122"/>
        <v>78.61</v>
      </c>
      <c r="T1957" s="2">
        <f t="shared" si="123"/>
        <v>0.50130731458452904</v>
      </c>
      <c r="U1957" s="3">
        <f>YEAR(SalesDataTable[[#This Row],[Order Date]])</f>
        <v>2026</v>
      </c>
      <c r="V1957" s="2" t="str">
        <f>"Q"&amp;ROUNDUP(MONTH(SalesDataTable[[#This Row],[Order Date]])/3,0)</f>
        <v>Q3</v>
      </c>
      <c r="W1957" s="3">
        <f>MONTH(SalesDataTable[[#This Row],[Order Date]])</f>
        <v>9</v>
      </c>
      <c r="X1957" s="2" t="str">
        <f>TEXT(SalesDataTable[[#This Row],[Order Date]],"mmm")</f>
        <v>Sep</v>
      </c>
    </row>
    <row r="1958" spans="1:24" ht="15.6">
      <c r="A1958" s="6">
        <v>2425</v>
      </c>
      <c r="B1958" s="7">
        <v>46287</v>
      </c>
      <c r="C1958" s="8">
        <f>YEAR(SalesDataTable[[#This Row],[Order Date]])</f>
        <v>2026</v>
      </c>
      <c r="D1958" s="9" t="str">
        <f>"Q" &amp;ROUNDUP(MONTH(SalesDataTable[[#This Row],[Order Date]]),0)</f>
        <v>Q9</v>
      </c>
      <c r="E1958" s="9">
        <f>MONTH(SalesDataTable[[#This Row],[Order Date]])</f>
        <v>9</v>
      </c>
      <c r="F1958" s="8" t="str">
        <f>TEXT(SalesDataTable[[#This Row],[Order Date]],"mmm")</f>
        <v>Sep</v>
      </c>
      <c r="G1958" s="8" t="s">
        <v>20</v>
      </c>
      <c r="H1958" s="8" t="s">
        <v>33</v>
      </c>
      <c r="I1958" s="8" t="s">
        <v>28</v>
      </c>
      <c r="J1958" s="8" t="s">
        <v>13</v>
      </c>
      <c r="K1958" s="8" t="s">
        <v>14</v>
      </c>
      <c r="L1958" s="8" t="s">
        <v>44</v>
      </c>
      <c r="M1958" s="3">
        <v>3</v>
      </c>
      <c r="N1958" s="10">
        <v>134.52000000000001</v>
      </c>
      <c r="O1958" s="11">
        <v>0.05</v>
      </c>
      <c r="P1958" s="10">
        <v>65.19</v>
      </c>
      <c r="Q1958" s="10">
        <f t="shared" si="120"/>
        <v>383.38200000000006</v>
      </c>
      <c r="R1958" s="10">
        <f t="shared" si="121"/>
        <v>195.57</v>
      </c>
      <c r="S1958" s="10">
        <f t="shared" si="122"/>
        <v>187.81200000000007</v>
      </c>
      <c r="T1958" s="2">
        <f t="shared" si="123"/>
        <v>0.48988215409174152</v>
      </c>
      <c r="U1958" s="3">
        <f>YEAR(SalesDataTable[[#This Row],[Order Date]])</f>
        <v>2026</v>
      </c>
      <c r="V1958" s="2" t="str">
        <f>"Q"&amp;ROUNDUP(MONTH(SalesDataTable[[#This Row],[Order Date]])/3,0)</f>
        <v>Q3</v>
      </c>
      <c r="W1958" s="3">
        <f>MONTH(SalesDataTable[[#This Row],[Order Date]])</f>
        <v>9</v>
      </c>
      <c r="X1958" s="2" t="str">
        <f>TEXT(SalesDataTable[[#This Row],[Order Date]],"mmm")</f>
        <v>Sep</v>
      </c>
    </row>
    <row r="1959" spans="1:24" ht="15.6">
      <c r="A1959" s="6">
        <v>3322</v>
      </c>
      <c r="B1959" s="7">
        <v>46287</v>
      </c>
      <c r="C1959" s="8">
        <f>YEAR(SalesDataTable[[#This Row],[Order Date]])</f>
        <v>2026</v>
      </c>
      <c r="D1959" s="9" t="str">
        <f>"Q" &amp;ROUNDUP(MONTH(SalesDataTable[[#This Row],[Order Date]]),0)</f>
        <v>Q9</v>
      </c>
      <c r="E1959" s="9">
        <f>MONTH(SalesDataTable[[#This Row],[Order Date]])</f>
        <v>9</v>
      </c>
      <c r="F1959" s="8" t="str">
        <f>TEXT(SalesDataTable[[#This Row],[Order Date]],"mmm")</f>
        <v>Sep</v>
      </c>
      <c r="G1959" s="8" t="s">
        <v>20</v>
      </c>
      <c r="H1959" s="8" t="s">
        <v>33</v>
      </c>
      <c r="I1959" s="8" t="s">
        <v>2</v>
      </c>
      <c r="J1959" s="8" t="s">
        <v>3</v>
      </c>
      <c r="K1959" s="8" t="s">
        <v>23</v>
      </c>
      <c r="L1959" s="8" t="s">
        <v>51</v>
      </c>
      <c r="M1959" s="3">
        <v>1</v>
      </c>
      <c r="N1959" s="10">
        <v>124.51</v>
      </c>
      <c r="O1959" s="11">
        <v>0</v>
      </c>
      <c r="P1959" s="10">
        <v>59.97</v>
      </c>
      <c r="Q1959" s="10">
        <f t="shared" si="120"/>
        <v>124.51</v>
      </c>
      <c r="R1959" s="10">
        <f t="shared" si="121"/>
        <v>59.97</v>
      </c>
      <c r="S1959" s="10">
        <f t="shared" si="122"/>
        <v>64.540000000000006</v>
      </c>
      <c r="T1959" s="2">
        <f t="shared" si="123"/>
        <v>0.51835193960324477</v>
      </c>
      <c r="U1959" s="3">
        <f>YEAR(SalesDataTable[[#This Row],[Order Date]])</f>
        <v>2026</v>
      </c>
      <c r="V1959" s="2" t="str">
        <f>"Q"&amp;ROUNDUP(MONTH(SalesDataTable[[#This Row],[Order Date]])/3,0)</f>
        <v>Q3</v>
      </c>
      <c r="W1959" s="3">
        <f>MONTH(SalesDataTable[[#This Row],[Order Date]])</f>
        <v>9</v>
      </c>
      <c r="X1959" s="2" t="str">
        <f>TEXT(SalesDataTable[[#This Row],[Order Date]],"mmm")</f>
        <v>Sep</v>
      </c>
    </row>
    <row r="1960" spans="1:24" ht="15.6">
      <c r="A1960" s="6">
        <v>3821</v>
      </c>
      <c r="B1960" s="7">
        <v>46287</v>
      </c>
      <c r="C1960" s="8">
        <f>YEAR(SalesDataTable[[#This Row],[Order Date]])</f>
        <v>2026</v>
      </c>
      <c r="D1960" s="9" t="str">
        <f>"Q" &amp;ROUNDUP(MONTH(SalesDataTable[[#This Row],[Order Date]]),0)</f>
        <v>Q9</v>
      </c>
      <c r="E1960" s="9">
        <f>MONTH(SalesDataTable[[#This Row],[Order Date]])</f>
        <v>9</v>
      </c>
      <c r="F1960" s="8" t="str">
        <f>TEXT(SalesDataTable[[#This Row],[Order Date]],"mmm")</f>
        <v>Sep</v>
      </c>
      <c r="G1960" s="8" t="s">
        <v>11</v>
      </c>
      <c r="H1960" s="8" t="s">
        <v>18</v>
      </c>
      <c r="I1960" s="8" t="s">
        <v>2</v>
      </c>
      <c r="J1960" s="8" t="s">
        <v>3</v>
      </c>
      <c r="K1960" s="8" t="s">
        <v>9</v>
      </c>
      <c r="L1960" s="8" t="s">
        <v>17</v>
      </c>
      <c r="M1960" s="3">
        <v>1</v>
      </c>
      <c r="N1960" s="10">
        <v>141</v>
      </c>
      <c r="O1960" s="11">
        <v>0</v>
      </c>
      <c r="P1960" s="10">
        <v>79.010000000000005</v>
      </c>
      <c r="Q1960" s="10">
        <f t="shared" si="120"/>
        <v>141</v>
      </c>
      <c r="R1960" s="10">
        <f t="shared" si="121"/>
        <v>79.010000000000005</v>
      </c>
      <c r="S1960" s="10">
        <f t="shared" si="122"/>
        <v>61.989999999999995</v>
      </c>
      <c r="T1960" s="2">
        <f t="shared" si="123"/>
        <v>0.43964539007092196</v>
      </c>
      <c r="U1960" s="3">
        <f>YEAR(SalesDataTable[[#This Row],[Order Date]])</f>
        <v>2026</v>
      </c>
      <c r="V1960" s="2" t="str">
        <f>"Q"&amp;ROUNDUP(MONTH(SalesDataTable[[#This Row],[Order Date]])/3,0)</f>
        <v>Q3</v>
      </c>
      <c r="W1960" s="3">
        <f>MONTH(SalesDataTable[[#This Row],[Order Date]])</f>
        <v>9</v>
      </c>
      <c r="X1960" s="2" t="str">
        <f>TEXT(SalesDataTable[[#This Row],[Order Date]],"mmm")</f>
        <v>Sep</v>
      </c>
    </row>
    <row r="1961" spans="1:24" ht="15.6">
      <c r="A1961" s="6">
        <v>3899</v>
      </c>
      <c r="B1961" s="7">
        <v>46287</v>
      </c>
      <c r="C1961" s="8">
        <f>YEAR(SalesDataTable[[#This Row],[Order Date]])</f>
        <v>2026</v>
      </c>
      <c r="D1961" s="9" t="str">
        <f>"Q" &amp;ROUNDUP(MONTH(SalesDataTable[[#This Row],[Order Date]]),0)</f>
        <v>Q9</v>
      </c>
      <c r="E1961" s="9">
        <f>MONTH(SalesDataTable[[#This Row],[Order Date]])</f>
        <v>9</v>
      </c>
      <c r="F1961" s="8" t="str">
        <f>TEXT(SalesDataTable[[#This Row],[Order Date]],"mmm")</f>
        <v>Sep</v>
      </c>
      <c r="G1961" s="8" t="s">
        <v>20</v>
      </c>
      <c r="H1961" s="8" t="s">
        <v>21</v>
      </c>
      <c r="I1961" s="8" t="s">
        <v>8</v>
      </c>
      <c r="J1961" s="8" t="s">
        <v>3</v>
      </c>
      <c r="K1961" s="8" t="s">
        <v>23</v>
      </c>
      <c r="L1961" s="8" t="s">
        <v>51</v>
      </c>
      <c r="M1961" s="3">
        <v>6</v>
      </c>
      <c r="N1961" s="10">
        <v>121.7</v>
      </c>
      <c r="O1961" s="11">
        <v>0.15</v>
      </c>
      <c r="P1961" s="10">
        <v>61.26</v>
      </c>
      <c r="Q1961" s="10">
        <f t="shared" si="120"/>
        <v>620.67000000000007</v>
      </c>
      <c r="R1961" s="10">
        <f t="shared" si="121"/>
        <v>367.56</v>
      </c>
      <c r="S1961" s="10">
        <f t="shared" si="122"/>
        <v>253.11000000000007</v>
      </c>
      <c r="T1961" s="2">
        <f t="shared" si="123"/>
        <v>0.40780124703948967</v>
      </c>
      <c r="U1961" s="3">
        <f>YEAR(SalesDataTable[[#This Row],[Order Date]])</f>
        <v>2026</v>
      </c>
      <c r="V1961" s="2" t="str">
        <f>"Q"&amp;ROUNDUP(MONTH(SalesDataTable[[#This Row],[Order Date]])/3,0)</f>
        <v>Q3</v>
      </c>
      <c r="W1961" s="3">
        <f>MONTH(SalesDataTable[[#This Row],[Order Date]])</f>
        <v>9</v>
      </c>
      <c r="X1961" s="2" t="str">
        <f>TEXT(SalesDataTable[[#This Row],[Order Date]],"mmm")</f>
        <v>Sep</v>
      </c>
    </row>
    <row r="1962" spans="1:24" ht="15.6">
      <c r="A1962" s="6">
        <v>4807</v>
      </c>
      <c r="B1962" s="7">
        <v>46287</v>
      </c>
      <c r="C1962" s="8">
        <f>YEAR(SalesDataTable[[#This Row],[Order Date]])</f>
        <v>2026</v>
      </c>
      <c r="D1962" s="9" t="str">
        <f>"Q" &amp;ROUNDUP(MONTH(SalesDataTable[[#This Row],[Order Date]]),0)</f>
        <v>Q9</v>
      </c>
      <c r="E1962" s="9">
        <f>MONTH(SalesDataTable[[#This Row],[Order Date]])</f>
        <v>9</v>
      </c>
      <c r="F1962" s="8" t="str">
        <f>TEXT(SalesDataTable[[#This Row],[Order Date]],"mmm")</f>
        <v>Sep</v>
      </c>
      <c r="G1962" s="8" t="s">
        <v>20</v>
      </c>
      <c r="H1962" s="8" t="s">
        <v>31</v>
      </c>
      <c r="I1962" s="8" t="s">
        <v>8</v>
      </c>
      <c r="J1962" s="8" t="s">
        <v>16</v>
      </c>
      <c r="K1962" s="8" t="s">
        <v>4</v>
      </c>
      <c r="L1962" s="8" t="s">
        <v>30</v>
      </c>
      <c r="M1962" s="3">
        <v>4</v>
      </c>
      <c r="N1962" s="10">
        <v>103.86</v>
      </c>
      <c r="O1962" s="11">
        <v>0.1</v>
      </c>
      <c r="P1962" s="10">
        <v>50.12</v>
      </c>
      <c r="Q1962" s="10">
        <f t="shared" si="120"/>
        <v>373.89600000000002</v>
      </c>
      <c r="R1962" s="10">
        <f t="shared" si="121"/>
        <v>200.48</v>
      </c>
      <c r="S1962" s="10">
        <f t="shared" si="122"/>
        <v>173.41600000000003</v>
      </c>
      <c r="T1962" s="2">
        <f t="shared" si="123"/>
        <v>0.46380811776536796</v>
      </c>
      <c r="U1962" s="3">
        <f>YEAR(SalesDataTable[[#This Row],[Order Date]])</f>
        <v>2026</v>
      </c>
      <c r="V1962" s="2" t="str">
        <f>"Q"&amp;ROUNDUP(MONTH(SalesDataTable[[#This Row],[Order Date]])/3,0)</f>
        <v>Q3</v>
      </c>
      <c r="W1962" s="3">
        <f>MONTH(SalesDataTable[[#This Row],[Order Date]])</f>
        <v>9</v>
      </c>
      <c r="X1962" s="2" t="str">
        <f>TEXT(SalesDataTable[[#This Row],[Order Date]],"mmm")</f>
        <v>Sep</v>
      </c>
    </row>
    <row r="1963" spans="1:24" ht="15.6">
      <c r="A1963" s="6">
        <v>30</v>
      </c>
      <c r="B1963" s="7">
        <v>46288</v>
      </c>
      <c r="C1963" s="8">
        <f>YEAR(SalesDataTable[[#This Row],[Order Date]])</f>
        <v>2026</v>
      </c>
      <c r="D1963" s="9" t="str">
        <f>"Q" &amp;ROUNDUP(MONTH(SalesDataTable[[#This Row],[Order Date]]),0)</f>
        <v>Q9</v>
      </c>
      <c r="E1963" s="9">
        <f>MONTH(SalesDataTable[[#This Row],[Order Date]])</f>
        <v>9</v>
      </c>
      <c r="F1963" s="8" t="str">
        <f>TEXT(SalesDataTable[[#This Row],[Order Date]],"mmm")</f>
        <v>Sep</v>
      </c>
      <c r="G1963" s="8" t="s">
        <v>11</v>
      </c>
      <c r="H1963" s="8" t="s">
        <v>25</v>
      </c>
      <c r="I1963" s="8" t="s">
        <v>28</v>
      </c>
      <c r="J1963" s="8" t="s">
        <v>3</v>
      </c>
      <c r="K1963" s="8" t="s">
        <v>9</v>
      </c>
      <c r="L1963" s="8" t="s">
        <v>10</v>
      </c>
      <c r="M1963" s="3">
        <v>2</v>
      </c>
      <c r="N1963" s="10">
        <v>93.82</v>
      </c>
      <c r="O1963" s="11">
        <v>0.05</v>
      </c>
      <c r="P1963" s="10">
        <v>45.57</v>
      </c>
      <c r="Q1963" s="10">
        <f t="shared" si="120"/>
        <v>178.25799999999998</v>
      </c>
      <c r="R1963" s="10">
        <f t="shared" si="121"/>
        <v>91.14</v>
      </c>
      <c r="S1963" s="10">
        <f t="shared" si="122"/>
        <v>87.117999999999981</v>
      </c>
      <c r="T1963" s="2">
        <f t="shared" si="123"/>
        <v>0.48871859888476249</v>
      </c>
      <c r="U1963" s="3">
        <f>YEAR(SalesDataTable[[#This Row],[Order Date]])</f>
        <v>2026</v>
      </c>
      <c r="V1963" s="2" t="str">
        <f>"Q"&amp;ROUNDUP(MONTH(SalesDataTable[[#This Row],[Order Date]])/3,0)</f>
        <v>Q3</v>
      </c>
      <c r="W1963" s="3">
        <f>MONTH(SalesDataTable[[#This Row],[Order Date]])</f>
        <v>9</v>
      </c>
      <c r="X1963" s="2" t="str">
        <f>TEXT(SalesDataTable[[#This Row],[Order Date]],"mmm")</f>
        <v>Sep</v>
      </c>
    </row>
    <row r="1964" spans="1:24" ht="15.6">
      <c r="A1964" s="6">
        <v>3027</v>
      </c>
      <c r="B1964" s="7">
        <v>46288</v>
      </c>
      <c r="C1964" s="8">
        <f>YEAR(SalesDataTable[[#This Row],[Order Date]])</f>
        <v>2026</v>
      </c>
      <c r="D1964" s="9" t="str">
        <f>"Q" &amp;ROUNDUP(MONTH(SalesDataTable[[#This Row],[Order Date]]),0)</f>
        <v>Q9</v>
      </c>
      <c r="E1964" s="9">
        <f>MONTH(SalesDataTable[[#This Row],[Order Date]])</f>
        <v>9</v>
      </c>
      <c r="F1964" s="8" t="str">
        <f>TEXT(SalesDataTable[[#This Row],[Order Date]],"mmm")</f>
        <v>Sep</v>
      </c>
      <c r="G1964" s="8" t="s">
        <v>20</v>
      </c>
      <c r="H1964" s="8" t="s">
        <v>33</v>
      </c>
      <c r="I1964" s="8" t="s">
        <v>8</v>
      </c>
      <c r="J1964" s="8" t="s">
        <v>16</v>
      </c>
      <c r="K1964" s="8" t="s">
        <v>9</v>
      </c>
      <c r="L1964" s="8" t="s">
        <v>37</v>
      </c>
      <c r="M1964" s="3">
        <v>8</v>
      </c>
      <c r="N1964" s="10">
        <v>155.13999999999999</v>
      </c>
      <c r="O1964" s="11">
        <v>0.1</v>
      </c>
      <c r="P1964" s="10">
        <v>76.87</v>
      </c>
      <c r="Q1964" s="10">
        <f t="shared" si="120"/>
        <v>1117.008</v>
      </c>
      <c r="R1964" s="10">
        <f t="shared" si="121"/>
        <v>614.96</v>
      </c>
      <c r="S1964" s="10">
        <f t="shared" si="122"/>
        <v>502.048</v>
      </c>
      <c r="T1964" s="2">
        <f t="shared" si="123"/>
        <v>0.44945783736553363</v>
      </c>
      <c r="U1964" s="3">
        <f>YEAR(SalesDataTable[[#This Row],[Order Date]])</f>
        <v>2026</v>
      </c>
      <c r="V1964" s="2" t="str">
        <f>"Q"&amp;ROUNDUP(MONTH(SalesDataTable[[#This Row],[Order Date]])/3,0)</f>
        <v>Q3</v>
      </c>
      <c r="W1964" s="3">
        <f>MONTH(SalesDataTable[[#This Row],[Order Date]])</f>
        <v>9</v>
      </c>
      <c r="X1964" s="2" t="str">
        <f>TEXT(SalesDataTable[[#This Row],[Order Date]],"mmm")</f>
        <v>Sep</v>
      </c>
    </row>
    <row r="1965" spans="1:24" ht="15.6">
      <c r="A1965" s="6">
        <v>3690</v>
      </c>
      <c r="B1965" s="7">
        <v>46288</v>
      </c>
      <c r="C1965" s="8">
        <f>YEAR(SalesDataTable[[#This Row],[Order Date]])</f>
        <v>2026</v>
      </c>
      <c r="D1965" s="9" t="str">
        <f>"Q" &amp;ROUNDUP(MONTH(SalesDataTable[[#This Row],[Order Date]]),0)</f>
        <v>Q9</v>
      </c>
      <c r="E1965" s="9">
        <f>MONTH(SalesDataTable[[#This Row],[Order Date]])</f>
        <v>9</v>
      </c>
      <c r="F1965" s="8" t="str">
        <f>TEXT(SalesDataTable[[#This Row],[Order Date]],"mmm")</f>
        <v>Sep</v>
      </c>
      <c r="G1965" s="8" t="s">
        <v>20</v>
      </c>
      <c r="H1965" s="8" t="s">
        <v>33</v>
      </c>
      <c r="I1965" s="8" t="s">
        <v>2</v>
      </c>
      <c r="J1965" s="8" t="s">
        <v>3</v>
      </c>
      <c r="K1965" s="8" t="s">
        <v>9</v>
      </c>
      <c r="L1965" s="8" t="s">
        <v>10</v>
      </c>
      <c r="M1965" s="3">
        <v>3</v>
      </c>
      <c r="N1965" s="10">
        <v>92.14</v>
      </c>
      <c r="O1965" s="11">
        <v>0.05</v>
      </c>
      <c r="P1965" s="10">
        <v>45.25</v>
      </c>
      <c r="Q1965" s="10">
        <f t="shared" si="120"/>
        <v>262.59899999999999</v>
      </c>
      <c r="R1965" s="10">
        <f t="shared" si="121"/>
        <v>135.75</v>
      </c>
      <c r="S1965" s="10">
        <f t="shared" si="122"/>
        <v>126.84899999999999</v>
      </c>
      <c r="T1965" s="2">
        <f t="shared" si="123"/>
        <v>0.48305210606285626</v>
      </c>
      <c r="U1965" s="3">
        <f>YEAR(SalesDataTable[[#This Row],[Order Date]])</f>
        <v>2026</v>
      </c>
      <c r="V1965" s="2" t="str">
        <f>"Q"&amp;ROUNDUP(MONTH(SalesDataTable[[#This Row],[Order Date]])/3,0)</f>
        <v>Q3</v>
      </c>
      <c r="W1965" s="3">
        <f>MONTH(SalesDataTable[[#This Row],[Order Date]])</f>
        <v>9</v>
      </c>
      <c r="X1965" s="2" t="str">
        <f>TEXT(SalesDataTable[[#This Row],[Order Date]],"mmm")</f>
        <v>Sep</v>
      </c>
    </row>
    <row r="1966" spans="1:24" ht="15.6">
      <c r="A1966" s="6">
        <v>600</v>
      </c>
      <c r="B1966" s="7">
        <v>46289</v>
      </c>
      <c r="C1966" s="8">
        <f>YEAR(SalesDataTable[[#This Row],[Order Date]])</f>
        <v>2026</v>
      </c>
      <c r="D1966" s="9" t="str">
        <f>"Q" &amp;ROUNDUP(MONTH(SalesDataTable[[#This Row],[Order Date]]),0)</f>
        <v>Q9</v>
      </c>
      <c r="E1966" s="9">
        <f>MONTH(SalesDataTable[[#This Row],[Order Date]])</f>
        <v>9</v>
      </c>
      <c r="F1966" s="8" t="str">
        <f>TEXT(SalesDataTable[[#This Row],[Order Date]],"mmm")</f>
        <v>Sep</v>
      </c>
      <c r="G1966" s="8" t="s">
        <v>6</v>
      </c>
      <c r="H1966" s="8" t="s">
        <v>43</v>
      </c>
      <c r="I1966" s="8" t="s">
        <v>19</v>
      </c>
      <c r="J1966" s="8" t="s">
        <v>3</v>
      </c>
      <c r="K1966" s="8" t="s">
        <v>4</v>
      </c>
      <c r="L1966" s="8" t="s">
        <v>26</v>
      </c>
      <c r="M1966" s="3">
        <v>6</v>
      </c>
      <c r="N1966" s="10">
        <v>39.880000000000003</v>
      </c>
      <c r="O1966" s="11">
        <v>0.05</v>
      </c>
      <c r="P1966" s="10">
        <v>16.79</v>
      </c>
      <c r="Q1966" s="10">
        <f t="shared" si="120"/>
        <v>227.31600000000003</v>
      </c>
      <c r="R1966" s="10">
        <f t="shared" si="121"/>
        <v>100.74</v>
      </c>
      <c r="S1966" s="10">
        <f t="shared" si="122"/>
        <v>126.57600000000004</v>
      </c>
      <c r="T1966" s="2">
        <f t="shared" si="123"/>
        <v>0.5568283798764716</v>
      </c>
      <c r="U1966" s="3">
        <f>YEAR(SalesDataTable[[#This Row],[Order Date]])</f>
        <v>2026</v>
      </c>
      <c r="V1966" s="2" t="str">
        <f>"Q"&amp;ROUNDUP(MONTH(SalesDataTable[[#This Row],[Order Date]])/3,0)</f>
        <v>Q3</v>
      </c>
      <c r="W1966" s="3">
        <f>MONTH(SalesDataTable[[#This Row],[Order Date]])</f>
        <v>9</v>
      </c>
      <c r="X1966" s="2" t="str">
        <f>TEXT(SalesDataTable[[#This Row],[Order Date]],"mmm")</f>
        <v>Sep</v>
      </c>
    </row>
    <row r="1967" spans="1:24" ht="15.6">
      <c r="A1967" s="6">
        <v>1931</v>
      </c>
      <c r="B1967" s="7">
        <v>46289</v>
      </c>
      <c r="C1967" s="8">
        <f>YEAR(SalesDataTable[[#This Row],[Order Date]])</f>
        <v>2026</v>
      </c>
      <c r="D1967" s="9" t="str">
        <f>"Q" &amp;ROUNDUP(MONTH(SalesDataTable[[#This Row],[Order Date]]),0)</f>
        <v>Q9</v>
      </c>
      <c r="E1967" s="9">
        <f>MONTH(SalesDataTable[[#This Row],[Order Date]])</f>
        <v>9</v>
      </c>
      <c r="F1967" s="8" t="str">
        <f>TEXT(SalesDataTable[[#This Row],[Order Date]],"mmm")</f>
        <v>Sep</v>
      </c>
      <c r="G1967" s="8" t="s">
        <v>11</v>
      </c>
      <c r="H1967" s="8" t="s">
        <v>52</v>
      </c>
      <c r="I1967" s="8" t="s">
        <v>2</v>
      </c>
      <c r="J1967" s="8" t="s">
        <v>3</v>
      </c>
      <c r="K1967" s="8" t="s">
        <v>14</v>
      </c>
      <c r="L1967" s="8" t="s">
        <v>15</v>
      </c>
      <c r="M1967" s="3">
        <v>4</v>
      </c>
      <c r="N1967" s="10">
        <v>35.700000000000003</v>
      </c>
      <c r="O1967" s="11">
        <v>0</v>
      </c>
      <c r="P1967" s="10">
        <v>13.91</v>
      </c>
      <c r="Q1967" s="10">
        <f t="shared" si="120"/>
        <v>142.80000000000001</v>
      </c>
      <c r="R1967" s="10">
        <f t="shared" si="121"/>
        <v>55.64</v>
      </c>
      <c r="S1967" s="10">
        <f t="shared" si="122"/>
        <v>87.160000000000011</v>
      </c>
      <c r="T1967" s="2">
        <f t="shared" si="123"/>
        <v>0.61036414565826336</v>
      </c>
      <c r="U1967" s="3">
        <f>YEAR(SalesDataTable[[#This Row],[Order Date]])</f>
        <v>2026</v>
      </c>
      <c r="V1967" s="2" t="str">
        <f>"Q"&amp;ROUNDUP(MONTH(SalesDataTable[[#This Row],[Order Date]])/3,0)</f>
        <v>Q3</v>
      </c>
      <c r="W1967" s="3">
        <f>MONTH(SalesDataTable[[#This Row],[Order Date]])</f>
        <v>9</v>
      </c>
      <c r="X1967" s="2" t="str">
        <f>TEXT(SalesDataTable[[#This Row],[Order Date]],"mmm")</f>
        <v>Sep</v>
      </c>
    </row>
    <row r="1968" spans="1:24" ht="15.6">
      <c r="A1968" s="6">
        <v>2124</v>
      </c>
      <c r="B1968" s="7">
        <v>46289</v>
      </c>
      <c r="C1968" s="8">
        <f>YEAR(SalesDataTable[[#This Row],[Order Date]])</f>
        <v>2026</v>
      </c>
      <c r="D1968" s="9" t="str">
        <f>"Q" &amp;ROUNDUP(MONTH(SalesDataTable[[#This Row],[Order Date]]),0)</f>
        <v>Q9</v>
      </c>
      <c r="E1968" s="9">
        <f>MONTH(SalesDataTable[[#This Row],[Order Date]])</f>
        <v>9</v>
      </c>
      <c r="F1968" s="8" t="str">
        <f>TEXT(SalesDataTable[[#This Row],[Order Date]],"mmm")</f>
        <v>Sep</v>
      </c>
      <c r="G1968" s="8" t="s">
        <v>20</v>
      </c>
      <c r="H1968" s="8" t="s">
        <v>33</v>
      </c>
      <c r="I1968" s="8" t="s">
        <v>19</v>
      </c>
      <c r="J1968" s="8" t="s">
        <v>13</v>
      </c>
      <c r="K1968" s="8" t="s">
        <v>4</v>
      </c>
      <c r="L1968" s="8" t="s">
        <v>30</v>
      </c>
      <c r="M1968" s="3">
        <v>6</v>
      </c>
      <c r="N1968" s="10">
        <v>104.16</v>
      </c>
      <c r="O1968" s="11">
        <v>0</v>
      </c>
      <c r="P1968" s="10">
        <v>51.76</v>
      </c>
      <c r="Q1968" s="10">
        <f t="shared" si="120"/>
        <v>624.96</v>
      </c>
      <c r="R1968" s="10">
        <f t="shared" si="121"/>
        <v>310.56</v>
      </c>
      <c r="S1968" s="10">
        <f t="shared" si="122"/>
        <v>314.40000000000003</v>
      </c>
      <c r="T1968" s="2">
        <f t="shared" si="123"/>
        <v>0.50307219662058378</v>
      </c>
      <c r="U1968" s="3">
        <f>YEAR(SalesDataTable[[#This Row],[Order Date]])</f>
        <v>2026</v>
      </c>
      <c r="V1968" s="2" t="str">
        <f>"Q"&amp;ROUNDUP(MONTH(SalesDataTable[[#This Row],[Order Date]])/3,0)</f>
        <v>Q3</v>
      </c>
      <c r="W1968" s="3">
        <f>MONTH(SalesDataTable[[#This Row],[Order Date]])</f>
        <v>9</v>
      </c>
      <c r="X1968" s="2" t="str">
        <f>TEXT(SalesDataTable[[#This Row],[Order Date]],"mmm")</f>
        <v>Sep</v>
      </c>
    </row>
    <row r="1969" spans="1:24" ht="15.6">
      <c r="A1969" s="6">
        <v>2789</v>
      </c>
      <c r="B1969" s="7">
        <v>46289</v>
      </c>
      <c r="C1969" s="8">
        <f>YEAR(SalesDataTable[[#This Row],[Order Date]])</f>
        <v>2026</v>
      </c>
      <c r="D1969" s="9" t="str">
        <f>"Q" &amp;ROUNDUP(MONTH(SalesDataTable[[#This Row],[Order Date]]),0)</f>
        <v>Q9</v>
      </c>
      <c r="E1969" s="9">
        <f>MONTH(SalesDataTable[[#This Row],[Order Date]])</f>
        <v>9</v>
      </c>
      <c r="F1969" s="8" t="str">
        <f>TEXT(SalesDataTable[[#This Row],[Order Date]],"mmm")</f>
        <v>Sep</v>
      </c>
      <c r="G1969" s="8" t="s">
        <v>11</v>
      </c>
      <c r="H1969" s="8" t="s">
        <v>52</v>
      </c>
      <c r="I1969" s="8" t="s">
        <v>2</v>
      </c>
      <c r="J1969" s="8" t="s">
        <v>13</v>
      </c>
      <c r="K1969" s="8" t="s">
        <v>9</v>
      </c>
      <c r="L1969" s="8" t="s">
        <v>17</v>
      </c>
      <c r="M1969" s="3">
        <v>5</v>
      </c>
      <c r="N1969" s="10">
        <v>147.21</v>
      </c>
      <c r="O1969" s="11">
        <v>0.05</v>
      </c>
      <c r="P1969" s="10">
        <v>79.14</v>
      </c>
      <c r="Q1969" s="10">
        <f t="shared" si="120"/>
        <v>699.24750000000006</v>
      </c>
      <c r="R1969" s="10">
        <f t="shared" si="121"/>
        <v>395.7</v>
      </c>
      <c r="S1969" s="10">
        <f t="shared" si="122"/>
        <v>303.54750000000007</v>
      </c>
      <c r="T1969" s="2">
        <f t="shared" si="123"/>
        <v>0.43410594961011667</v>
      </c>
      <c r="U1969" s="3">
        <f>YEAR(SalesDataTable[[#This Row],[Order Date]])</f>
        <v>2026</v>
      </c>
      <c r="V1969" s="2" t="str">
        <f>"Q"&amp;ROUNDUP(MONTH(SalesDataTable[[#This Row],[Order Date]])/3,0)</f>
        <v>Q3</v>
      </c>
      <c r="W1969" s="3">
        <f>MONTH(SalesDataTable[[#This Row],[Order Date]])</f>
        <v>9</v>
      </c>
      <c r="X1969" s="2" t="str">
        <f>TEXT(SalesDataTable[[#This Row],[Order Date]],"mmm")</f>
        <v>Sep</v>
      </c>
    </row>
    <row r="1970" spans="1:24" ht="15.6">
      <c r="A1970" s="6">
        <v>2921</v>
      </c>
      <c r="B1970" s="7">
        <v>46289</v>
      </c>
      <c r="C1970" s="8">
        <f>YEAR(SalesDataTable[[#This Row],[Order Date]])</f>
        <v>2026</v>
      </c>
      <c r="D1970" s="9" t="str">
        <f>"Q" &amp;ROUNDUP(MONTH(SalesDataTable[[#This Row],[Order Date]]),0)</f>
        <v>Q9</v>
      </c>
      <c r="E1970" s="9">
        <f>MONTH(SalesDataTable[[#This Row],[Order Date]])</f>
        <v>9</v>
      </c>
      <c r="F1970" s="8" t="str">
        <f>TEXT(SalesDataTable[[#This Row],[Order Date]],"mmm")</f>
        <v>Sep</v>
      </c>
      <c r="G1970" s="8" t="s">
        <v>0</v>
      </c>
      <c r="H1970" s="8" t="s">
        <v>1</v>
      </c>
      <c r="I1970" s="8" t="s">
        <v>2</v>
      </c>
      <c r="J1970" s="8" t="s">
        <v>13</v>
      </c>
      <c r="K1970" s="8" t="s">
        <v>23</v>
      </c>
      <c r="L1970" s="8" t="s">
        <v>29</v>
      </c>
      <c r="M1970" s="3">
        <v>3</v>
      </c>
      <c r="N1970" s="10">
        <v>195.68</v>
      </c>
      <c r="O1970" s="11">
        <v>0.05</v>
      </c>
      <c r="P1970" s="10">
        <v>102.16</v>
      </c>
      <c r="Q1970" s="10">
        <f t="shared" si="120"/>
        <v>557.68799999999999</v>
      </c>
      <c r="R1970" s="10">
        <f t="shared" si="121"/>
        <v>306.48</v>
      </c>
      <c r="S1970" s="10">
        <f t="shared" si="122"/>
        <v>251.20799999999997</v>
      </c>
      <c r="T1970" s="2">
        <f t="shared" si="123"/>
        <v>0.45044541033696256</v>
      </c>
      <c r="U1970" s="3">
        <f>YEAR(SalesDataTable[[#This Row],[Order Date]])</f>
        <v>2026</v>
      </c>
      <c r="V1970" s="2" t="str">
        <f>"Q"&amp;ROUNDUP(MONTH(SalesDataTable[[#This Row],[Order Date]])/3,0)</f>
        <v>Q3</v>
      </c>
      <c r="W1970" s="3">
        <f>MONTH(SalesDataTable[[#This Row],[Order Date]])</f>
        <v>9</v>
      </c>
      <c r="X1970" s="2" t="str">
        <f>TEXT(SalesDataTable[[#This Row],[Order Date]],"mmm")</f>
        <v>Sep</v>
      </c>
    </row>
    <row r="1971" spans="1:24" ht="15.6">
      <c r="A1971" s="6">
        <v>3108</v>
      </c>
      <c r="B1971" s="7">
        <v>46289</v>
      </c>
      <c r="C1971" s="8">
        <f>YEAR(SalesDataTable[[#This Row],[Order Date]])</f>
        <v>2026</v>
      </c>
      <c r="D1971" s="9" t="str">
        <f>"Q" &amp;ROUNDUP(MONTH(SalesDataTable[[#This Row],[Order Date]]),0)</f>
        <v>Q9</v>
      </c>
      <c r="E1971" s="9">
        <f>MONTH(SalesDataTable[[#This Row],[Order Date]])</f>
        <v>9</v>
      </c>
      <c r="F1971" s="8" t="str">
        <f>TEXT(SalesDataTable[[#This Row],[Order Date]],"mmm")</f>
        <v>Sep</v>
      </c>
      <c r="G1971" s="8" t="s">
        <v>6</v>
      </c>
      <c r="H1971" s="8" t="s">
        <v>41</v>
      </c>
      <c r="I1971" s="8" t="s">
        <v>8</v>
      </c>
      <c r="J1971" s="8" t="s">
        <v>16</v>
      </c>
      <c r="K1971" s="8" t="s">
        <v>9</v>
      </c>
      <c r="L1971" s="8" t="s">
        <v>10</v>
      </c>
      <c r="M1971" s="3">
        <v>5</v>
      </c>
      <c r="N1971" s="10">
        <v>90.05</v>
      </c>
      <c r="O1971" s="11">
        <v>0.15</v>
      </c>
      <c r="P1971" s="10">
        <v>44.12</v>
      </c>
      <c r="Q1971" s="10">
        <f t="shared" si="120"/>
        <v>382.71249999999998</v>
      </c>
      <c r="R1971" s="10">
        <f t="shared" si="121"/>
        <v>220.6</v>
      </c>
      <c r="S1971" s="10">
        <f t="shared" si="122"/>
        <v>162.11249999999998</v>
      </c>
      <c r="T1971" s="2">
        <f t="shared" si="123"/>
        <v>0.42358820263252439</v>
      </c>
      <c r="U1971" s="3">
        <f>YEAR(SalesDataTable[[#This Row],[Order Date]])</f>
        <v>2026</v>
      </c>
      <c r="V1971" s="2" t="str">
        <f>"Q"&amp;ROUNDUP(MONTH(SalesDataTable[[#This Row],[Order Date]])/3,0)</f>
        <v>Q3</v>
      </c>
      <c r="W1971" s="3">
        <f>MONTH(SalesDataTable[[#This Row],[Order Date]])</f>
        <v>9</v>
      </c>
      <c r="X1971" s="2" t="str">
        <f>TEXT(SalesDataTable[[#This Row],[Order Date]],"mmm")</f>
        <v>Sep</v>
      </c>
    </row>
    <row r="1972" spans="1:24" ht="15.6">
      <c r="A1972" s="6">
        <v>3226</v>
      </c>
      <c r="B1972" s="7">
        <v>46289</v>
      </c>
      <c r="C1972" s="8">
        <f>YEAR(SalesDataTable[[#This Row],[Order Date]])</f>
        <v>2026</v>
      </c>
      <c r="D1972" s="9" t="str">
        <f>"Q" &amp;ROUNDUP(MONTH(SalesDataTable[[#This Row],[Order Date]]),0)</f>
        <v>Q9</v>
      </c>
      <c r="E1972" s="9">
        <f>MONTH(SalesDataTable[[#This Row],[Order Date]])</f>
        <v>9</v>
      </c>
      <c r="F1972" s="8" t="str">
        <f>TEXT(SalesDataTable[[#This Row],[Order Date]],"mmm")</f>
        <v>Sep</v>
      </c>
      <c r="G1972" s="8" t="s">
        <v>20</v>
      </c>
      <c r="H1972" s="8" t="s">
        <v>47</v>
      </c>
      <c r="I1972" s="8" t="s">
        <v>28</v>
      </c>
      <c r="J1972" s="8" t="s">
        <v>3</v>
      </c>
      <c r="K1972" s="8" t="s">
        <v>23</v>
      </c>
      <c r="L1972" s="8" t="s">
        <v>24</v>
      </c>
      <c r="M1972" s="3">
        <v>1</v>
      </c>
      <c r="N1972" s="10">
        <v>345.48</v>
      </c>
      <c r="O1972" s="11">
        <v>0</v>
      </c>
      <c r="P1972" s="10">
        <v>196.31</v>
      </c>
      <c r="Q1972" s="10">
        <f t="shared" si="120"/>
        <v>345.48</v>
      </c>
      <c r="R1972" s="10">
        <f t="shared" si="121"/>
        <v>196.31</v>
      </c>
      <c r="S1972" s="10">
        <f t="shared" si="122"/>
        <v>149.17000000000002</v>
      </c>
      <c r="T1972" s="2">
        <f t="shared" si="123"/>
        <v>0.43177607965728843</v>
      </c>
      <c r="U1972" s="3">
        <f>YEAR(SalesDataTable[[#This Row],[Order Date]])</f>
        <v>2026</v>
      </c>
      <c r="V1972" s="2" t="str">
        <f>"Q"&amp;ROUNDUP(MONTH(SalesDataTable[[#This Row],[Order Date]])/3,0)</f>
        <v>Q3</v>
      </c>
      <c r="W1972" s="3">
        <f>MONTH(SalesDataTable[[#This Row],[Order Date]])</f>
        <v>9</v>
      </c>
      <c r="X1972" s="2" t="str">
        <f>TEXT(SalesDataTable[[#This Row],[Order Date]],"mmm")</f>
        <v>Sep</v>
      </c>
    </row>
    <row r="1973" spans="1:24" ht="15.6">
      <c r="A1973" s="6">
        <v>3286</v>
      </c>
      <c r="B1973" s="7">
        <v>46289</v>
      </c>
      <c r="C1973" s="8">
        <f>YEAR(SalesDataTable[[#This Row],[Order Date]])</f>
        <v>2026</v>
      </c>
      <c r="D1973" s="9" t="str">
        <f>"Q" &amp;ROUNDUP(MONTH(SalesDataTable[[#This Row],[Order Date]]),0)</f>
        <v>Q9</v>
      </c>
      <c r="E1973" s="9">
        <f>MONTH(SalesDataTable[[#This Row],[Order Date]])</f>
        <v>9</v>
      </c>
      <c r="F1973" s="8" t="str">
        <f>TEXT(SalesDataTable[[#This Row],[Order Date]],"mmm")</f>
        <v>Sep</v>
      </c>
      <c r="G1973" s="8" t="s">
        <v>20</v>
      </c>
      <c r="H1973" s="8" t="s">
        <v>21</v>
      </c>
      <c r="I1973" s="8" t="s">
        <v>2</v>
      </c>
      <c r="J1973" s="8" t="s">
        <v>13</v>
      </c>
      <c r="K1973" s="8" t="s">
        <v>14</v>
      </c>
      <c r="L1973" s="8" t="s">
        <v>32</v>
      </c>
      <c r="M1973" s="3">
        <v>1</v>
      </c>
      <c r="N1973" s="10">
        <v>46.23</v>
      </c>
      <c r="O1973" s="11">
        <v>0.1</v>
      </c>
      <c r="P1973" s="10">
        <v>18.34</v>
      </c>
      <c r="Q1973" s="10">
        <f t="shared" si="120"/>
        <v>41.606999999999999</v>
      </c>
      <c r="R1973" s="10">
        <f t="shared" si="121"/>
        <v>18.34</v>
      </c>
      <c r="S1973" s="10">
        <f t="shared" si="122"/>
        <v>23.266999999999999</v>
      </c>
      <c r="T1973" s="2">
        <f t="shared" si="123"/>
        <v>0.55920878698295962</v>
      </c>
      <c r="U1973" s="3">
        <f>YEAR(SalesDataTable[[#This Row],[Order Date]])</f>
        <v>2026</v>
      </c>
      <c r="V1973" s="2" t="str">
        <f>"Q"&amp;ROUNDUP(MONTH(SalesDataTable[[#This Row],[Order Date]])/3,0)</f>
        <v>Q3</v>
      </c>
      <c r="W1973" s="3">
        <f>MONTH(SalesDataTable[[#This Row],[Order Date]])</f>
        <v>9</v>
      </c>
      <c r="X1973" s="2" t="str">
        <f>TEXT(SalesDataTable[[#This Row],[Order Date]],"mmm")</f>
        <v>Sep</v>
      </c>
    </row>
    <row r="1974" spans="1:24" ht="15.6">
      <c r="A1974" s="6">
        <v>4510</v>
      </c>
      <c r="B1974" s="7">
        <v>46289</v>
      </c>
      <c r="C1974" s="8">
        <f>YEAR(SalesDataTable[[#This Row],[Order Date]])</f>
        <v>2026</v>
      </c>
      <c r="D1974" s="9" t="str">
        <f>"Q" &amp;ROUNDUP(MONTH(SalesDataTable[[#This Row],[Order Date]]),0)</f>
        <v>Q9</v>
      </c>
      <c r="E1974" s="9">
        <f>MONTH(SalesDataTable[[#This Row],[Order Date]])</f>
        <v>9</v>
      </c>
      <c r="F1974" s="8" t="str">
        <f>TEXT(SalesDataTable[[#This Row],[Order Date]],"mmm")</f>
        <v>Sep</v>
      </c>
      <c r="G1974" s="8" t="s">
        <v>0</v>
      </c>
      <c r="H1974" s="8" t="s">
        <v>1</v>
      </c>
      <c r="I1974" s="8" t="s">
        <v>28</v>
      </c>
      <c r="J1974" s="8" t="s">
        <v>3</v>
      </c>
      <c r="K1974" s="8" t="s">
        <v>23</v>
      </c>
      <c r="L1974" s="8" t="s">
        <v>40</v>
      </c>
      <c r="M1974" s="3">
        <v>3</v>
      </c>
      <c r="N1974" s="10">
        <v>82.38</v>
      </c>
      <c r="O1974" s="11">
        <v>0.15</v>
      </c>
      <c r="P1974" s="10">
        <v>39.020000000000003</v>
      </c>
      <c r="Q1974" s="10">
        <f t="shared" si="120"/>
        <v>210.06899999999999</v>
      </c>
      <c r="R1974" s="10">
        <f t="shared" si="121"/>
        <v>117.06</v>
      </c>
      <c r="S1974" s="10">
        <f t="shared" si="122"/>
        <v>93.008999999999986</v>
      </c>
      <c r="T1974" s="2">
        <f t="shared" si="123"/>
        <v>0.44275452351370259</v>
      </c>
      <c r="U1974" s="3">
        <f>YEAR(SalesDataTable[[#This Row],[Order Date]])</f>
        <v>2026</v>
      </c>
      <c r="V1974" s="2" t="str">
        <f>"Q"&amp;ROUNDUP(MONTH(SalesDataTable[[#This Row],[Order Date]])/3,0)</f>
        <v>Q3</v>
      </c>
      <c r="W1974" s="3">
        <f>MONTH(SalesDataTable[[#This Row],[Order Date]])</f>
        <v>9</v>
      </c>
      <c r="X1974" s="2" t="str">
        <f>TEXT(SalesDataTable[[#This Row],[Order Date]],"mmm")</f>
        <v>Sep</v>
      </c>
    </row>
    <row r="1975" spans="1:24" ht="15.6">
      <c r="A1975" s="6">
        <v>2069</v>
      </c>
      <c r="B1975" s="7">
        <v>46290</v>
      </c>
      <c r="C1975" s="8">
        <f>YEAR(SalesDataTable[[#This Row],[Order Date]])</f>
        <v>2026</v>
      </c>
      <c r="D1975" s="9" t="str">
        <f>"Q" &amp;ROUNDUP(MONTH(SalesDataTable[[#This Row],[Order Date]]),0)</f>
        <v>Q9</v>
      </c>
      <c r="E1975" s="9">
        <f>MONTH(SalesDataTable[[#This Row],[Order Date]])</f>
        <v>9</v>
      </c>
      <c r="F1975" s="8" t="str">
        <f>TEXT(SalesDataTable[[#This Row],[Order Date]],"mmm")</f>
        <v>Sep</v>
      </c>
      <c r="G1975" s="8" t="s">
        <v>20</v>
      </c>
      <c r="H1975" s="8" t="s">
        <v>31</v>
      </c>
      <c r="I1975" s="8" t="s">
        <v>2</v>
      </c>
      <c r="J1975" s="8" t="s">
        <v>13</v>
      </c>
      <c r="K1975" s="8" t="s">
        <v>23</v>
      </c>
      <c r="L1975" s="8" t="s">
        <v>24</v>
      </c>
      <c r="M1975" s="3">
        <v>1</v>
      </c>
      <c r="N1975" s="10">
        <v>344.79</v>
      </c>
      <c r="O1975" s="11">
        <v>0</v>
      </c>
      <c r="P1975" s="10">
        <v>189.63</v>
      </c>
      <c r="Q1975" s="10">
        <f t="shared" si="120"/>
        <v>344.79</v>
      </c>
      <c r="R1975" s="10">
        <f t="shared" si="121"/>
        <v>189.63</v>
      </c>
      <c r="S1975" s="10">
        <f t="shared" si="122"/>
        <v>155.16000000000003</v>
      </c>
      <c r="T1975" s="2">
        <f t="shared" si="123"/>
        <v>0.45001305142260511</v>
      </c>
      <c r="U1975" s="3">
        <f>YEAR(SalesDataTable[[#This Row],[Order Date]])</f>
        <v>2026</v>
      </c>
      <c r="V1975" s="2" t="str">
        <f>"Q"&amp;ROUNDUP(MONTH(SalesDataTable[[#This Row],[Order Date]])/3,0)</f>
        <v>Q3</v>
      </c>
      <c r="W1975" s="3">
        <f>MONTH(SalesDataTable[[#This Row],[Order Date]])</f>
        <v>9</v>
      </c>
      <c r="X1975" s="2" t="str">
        <f>TEXT(SalesDataTable[[#This Row],[Order Date]],"mmm")</f>
        <v>Sep</v>
      </c>
    </row>
    <row r="1976" spans="1:24" ht="15.6">
      <c r="A1976" s="6">
        <v>95</v>
      </c>
      <c r="B1976" s="7">
        <v>46291</v>
      </c>
      <c r="C1976" s="8">
        <f>YEAR(SalesDataTable[[#This Row],[Order Date]])</f>
        <v>2026</v>
      </c>
      <c r="D1976" s="9" t="str">
        <f>"Q" &amp;ROUNDUP(MONTH(SalesDataTable[[#This Row],[Order Date]]),0)</f>
        <v>Q9</v>
      </c>
      <c r="E1976" s="9">
        <f>MONTH(SalesDataTable[[#This Row],[Order Date]])</f>
        <v>9</v>
      </c>
      <c r="F1976" s="8" t="str">
        <f>TEXT(SalesDataTable[[#This Row],[Order Date]],"mmm")</f>
        <v>Sep</v>
      </c>
      <c r="G1976" s="8" t="s">
        <v>0</v>
      </c>
      <c r="H1976" s="8" t="s">
        <v>1</v>
      </c>
      <c r="I1976" s="8" t="s">
        <v>28</v>
      </c>
      <c r="J1976" s="8" t="s">
        <v>3</v>
      </c>
      <c r="K1976" s="8" t="s">
        <v>9</v>
      </c>
      <c r="L1976" s="8" t="s">
        <v>46</v>
      </c>
      <c r="M1976" s="3">
        <v>1</v>
      </c>
      <c r="N1976" s="10">
        <v>73.06</v>
      </c>
      <c r="O1976" s="11">
        <v>0.05</v>
      </c>
      <c r="P1976" s="10">
        <v>31.42</v>
      </c>
      <c r="Q1976" s="10">
        <f t="shared" si="120"/>
        <v>69.406999999999996</v>
      </c>
      <c r="R1976" s="10">
        <f t="shared" si="121"/>
        <v>31.42</v>
      </c>
      <c r="S1976" s="10">
        <f t="shared" si="122"/>
        <v>37.986999999999995</v>
      </c>
      <c r="T1976" s="2">
        <f t="shared" si="123"/>
        <v>0.54730790842422228</v>
      </c>
      <c r="U1976" s="3">
        <f>YEAR(SalesDataTable[[#This Row],[Order Date]])</f>
        <v>2026</v>
      </c>
      <c r="V1976" s="2" t="str">
        <f>"Q"&amp;ROUNDUP(MONTH(SalesDataTable[[#This Row],[Order Date]])/3,0)</f>
        <v>Q3</v>
      </c>
      <c r="W1976" s="3">
        <f>MONTH(SalesDataTable[[#This Row],[Order Date]])</f>
        <v>9</v>
      </c>
      <c r="X1976" s="2" t="str">
        <f>TEXT(SalesDataTable[[#This Row],[Order Date]],"mmm")</f>
        <v>Sep</v>
      </c>
    </row>
    <row r="1977" spans="1:24" ht="15.6">
      <c r="A1977" s="6">
        <v>160</v>
      </c>
      <c r="B1977" s="7">
        <v>46291</v>
      </c>
      <c r="C1977" s="8">
        <f>YEAR(SalesDataTable[[#This Row],[Order Date]])</f>
        <v>2026</v>
      </c>
      <c r="D1977" s="9" t="str">
        <f>"Q" &amp;ROUNDUP(MONTH(SalesDataTable[[#This Row],[Order Date]]),0)</f>
        <v>Q9</v>
      </c>
      <c r="E1977" s="9">
        <f>MONTH(SalesDataTable[[#This Row],[Order Date]])</f>
        <v>9</v>
      </c>
      <c r="F1977" s="8" t="str">
        <f>TEXT(SalesDataTable[[#This Row],[Order Date]],"mmm")</f>
        <v>Sep</v>
      </c>
      <c r="G1977" s="8" t="s">
        <v>20</v>
      </c>
      <c r="H1977" s="8" t="s">
        <v>33</v>
      </c>
      <c r="I1977" s="8" t="s">
        <v>2</v>
      </c>
      <c r="J1977" s="8" t="s">
        <v>3</v>
      </c>
      <c r="K1977" s="8" t="s">
        <v>23</v>
      </c>
      <c r="L1977" s="8" t="s">
        <v>40</v>
      </c>
      <c r="M1977" s="3">
        <v>1</v>
      </c>
      <c r="N1977" s="10">
        <v>81.58</v>
      </c>
      <c r="O1977" s="11">
        <v>0.1</v>
      </c>
      <c r="P1977" s="10">
        <v>38.89</v>
      </c>
      <c r="Q1977" s="10">
        <f t="shared" si="120"/>
        <v>73.421999999999997</v>
      </c>
      <c r="R1977" s="10">
        <f t="shared" si="121"/>
        <v>38.89</v>
      </c>
      <c r="S1977" s="10">
        <f t="shared" si="122"/>
        <v>34.531999999999996</v>
      </c>
      <c r="T1977" s="2">
        <f t="shared" si="123"/>
        <v>0.47032224673803491</v>
      </c>
      <c r="U1977" s="3">
        <f>YEAR(SalesDataTable[[#This Row],[Order Date]])</f>
        <v>2026</v>
      </c>
      <c r="V1977" s="2" t="str">
        <f>"Q"&amp;ROUNDUP(MONTH(SalesDataTable[[#This Row],[Order Date]])/3,0)</f>
        <v>Q3</v>
      </c>
      <c r="W1977" s="3">
        <f>MONTH(SalesDataTable[[#This Row],[Order Date]])</f>
        <v>9</v>
      </c>
      <c r="X1977" s="2" t="str">
        <f>TEXT(SalesDataTable[[#This Row],[Order Date]],"mmm")</f>
        <v>Sep</v>
      </c>
    </row>
    <row r="1978" spans="1:24" ht="15.6">
      <c r="A1978" s="6">
        <v>407</v>
      </c>
      <c r="B1978" s="7">
        <v>46291</v>
      </c>
      <c r="C1978" s="8">
        <f>YEAR(SalesDataTable[[#This Row],[Order Date]])</f>
        <v>2026</v>
      </c>
      <c r="D1978" s="9" t="str">
        <f>"Q" &amp;ROUNDUP(MONTH(SalesDataTable[[#This Row],[Order Date]]),0)</f>
        <v>Q9</v>
      </c>
      <c r="E1978" s="9">
        <f>MONTH(SalesDataTable[[#This Row],[Order Date]])</f>
        <v>9</v>
      </c>
      <c r="F1978" s="8" t="str">
        <f>TEXT(SalesDataTable[[#This Row],[Order Date]],"mmm")</f>
        <v>Sep</v>
      </c>
      <c r="G1978" s="8" t="s">
        <v>6</v>
      </c>
      <c r="H1978" s="8" t="s">
        <v>43</v>
      </c>
      <c r="I1978" s="8" t="s">
        <v>8</v>
      </c>
      <c r="J1978" s="8" t="s">
        <v>3</v>
      </c>
      <c r="K1978" s="8" t="s">
        <v>34</v>
      </c>
      <c r="L1978" s="8" t="s">
        <v>45</v>
      </c>
      <c r="M1978" s="3">
        <v>6</v>
      </c>
      <c r="N1978" s="10">
        <v>49.87</v>
      </c>
      <c r="O1978" s="11">
        <v>0.1</v>
      </c>
      <c r="P1978" s="10">
        <v>21.75</v>
      </c>
      <c r="Q1978" s="10">
        <f t="shared" si="120"/>
        <v>269.298</v>
      </c>
      <c r="R1978" s="10">
        <f t="shared" si="121"/>
        <v>130.5</v>
      </c>
      <c r="S1978" s="10">
        <f t="shared" si="122"/>
        <v>138.798</v>
      </c>
      <c r="T1978" s="2">
        <f t="shared" si="123"/>
        <v>0.51540672414945521</v>
      </c>
      <c r="U1978" s="3">
        <f>YEAR(SalesDataTable[[#This Row],[Order Date]])</f>
        <v>2026</v>
      </c>
      <c r="V1978" s="2" t="str">
        <f>"Q"&amp;ROUNDUP(MONTH(SalesDataTable[[#This Row],[Order Date]])/3,0)</f>
        <v>Q3</v>
      </c>
      <c r="W1978" s="3">
        <f>MONTH(SalesDataTable[[#This Row],[Order Date]])</f>
        <v>9</v>
      </c>
      <c r="X1978" s="2" t="str">
        <f>TEXT(SalesDataTable[[#This Row],[Order Date]],"mmm")</f>
        <v>Sep</v>
      </c>
    </row>
    <row r="1979" spans="1:24" ht="15.6">
      <c r="A1979" s="6">
        <v>1395</v>
      </c>
      <c r="B1979" s="7">
        <v>46291</v>
      </c>
      <c r="C1979" s="8">
        <f>YEAR(SalesDataTable[[#This Row],[Order Date]])</f>
        <v>2026</v>
      </c>
      <c r="D1979" s="9" t="str">
        <f>"Q" &amp;ROUNDUP(MONTH(SalesDataTable[[#This Row],[Order Date]]),0)</f>
        <v>Q9</v>
      </c>
      <c r="E1979" s="9">
        <f>MONTH(SalesDataTable[[#This Row],[Order Date]])</f>
        <v>9</v>
      </c>
      <c r="F1979" s="8" t="str">
        <f>TEXT(SalesDataTable[[#This Row],[Order Date]],"mmm")</f>
        <v>Sep</v>
      </c>
      <c r="G1979" s="8" t="s">
        <v>11</v>
      </c>
      <c r="H1979" s="8" t="s">
        <v>18</v>
      </c>
      <c r="I1979" s="8" t="s">
        <v>2</v>
      </c>
      <c r="J1979" s="8" t="s">
        <v>13</v>
      </c>
      <c r="K1979" s="8" t="s">
        <v>4</v>
      </c>
      <c r="L1979" s="8" t="s">
        <v>26</v>
      </c>
      <c r="M1979" s="3">
        <v>2</v>
      </c>
      <c r="N1979" s="10">
        <v>39.81</v>
      </c>
      <c r="O1979" s="11">
        <v>0.05</v>
      </c>
      <c r="P1979" s="10">
        <v>16.87</v>
      </c>
      <c r="Q1979" s="10">
        <f t="shared" si="120"/>
        <v>75.638999999999996</v>
      </c>
      <c r="R1979" s="10">
        <f t="shared" si="121"/>
        <v>33.74</v>
      </c>
      <c r="S1979" s="10">
        <f t="shared" si="122"/>
        <v>41.898999999999994</v>
      </c>
      <c r="T1979" s="2">
        <f t="shared" si="123"/>
        <v>0.55393381721069812</v>
      </c>
      <c r="U1979" s="3">
        <f>YEAR(SalesDataTable[[#This Row],[Order Date]])</f>
        <v>2026</v>
      </c>
      <c r="V1979" s="2" t="str">
        <f>"Q"&amp;ROUNDUP(MONTH(SalesDataTable[[#This Row],[Order Date]])/3,0)</f>
        <v>Q3</v>
      </c>
      <c r="W1979" s="3">
        <f>MONTH(SalesDataTable[[#This Row],[Order Date]])</f>
        <v>9</v>
      </c>
      <c r="X1979" s="2" t="str">
        <f>TEXT(SalesDataTable[[#This Row],[Order Date]],"mmm")</f>
        <v>Sep</v>
      </c>
    </row>
    <row r="1980" spans="1:24" ht="15.6">
      <c r="A1980" s="6">
        <v>2085</v>
      </c>
      <c r="B1980" s="7">
        <v>46291</v>
      </c>
      <c r="C1980" s="8">
        <f>YEAR(SalesDataTable[[#This Row],[Order Date]])</f>
        <v>2026</v>
      </c>
      <c r="D1980" s="9" t="str">
        <f>"Q" &amp;ROUNDUP(MONTH(SalesDataTable[[#This Row],[Order Date]]),0)</f>
        <v>Q9</v>
      </c>
      <c r="E1980" s="9">
        <f>MONTH(SalesDataTable[[#This Row],[Order Date]])</f>
        <v>9</v>
      </c>
      <c r="F1980" s="8" t="str">
        <f>TEXT(SalesDataTable[[#This Row],[Order Date]],"mmm")</f>
        <v>Sep</v>
      </c>
      <c r="G1980" s="8" t="s">
        <v>11</v>
      </c>
      <c r="H1980" s="8" t="s">
        <v>12</v>
      </c>
      <c r="I1980" s="8" t="s">
        <v>2</v>
      </c>
      <c r="J1980" s="8" t="s">
        <v>3</v>
      </c>
      <c r="K1980" s="8" t="s">
        <v>23</v>
      </c>
      <c r="L1980" s="8" t="s">
        <v>29</v>
      </c>
      <c r="M1980" s="3">
        <v>3</v>
      </c>
      <c r="N1980" s="10">
        <v>191.46</v>
      </c>
      <c r="O1980" s="11">
        <v>0</v>
      </c>
      <c r="P1980" s="10">
        <v>104.06</v>
      </c>
      <c r="Q1980" s="10">
        <f t="shared" si="120"/>
        <v>574.38</v>
      </c>
      <c r="R1980" s="10">
        <f t="shared" si="121"/>
        <v>312.18</v>
      </c>
      <c r="S1980" s="10">
        <f t="shared" si="122"/>
        <v>262.2</v>
      </c>
      <c r="T1980" s="2">
        <f t="shared" si="123"/>
        <v>0.45649221769560222</v>
      </c>
      <c r="U1980" s="3">
        <f>YEAR(SalesDataTable[[#This Row],[Order Date]])</f>
        <v>2026</v>
      </c>
      <c r="V1980" s="2" t="str">
        <f>"Q"&amp;ROUNDUP(MONTH(SalesDataTable[[#This Row],[Order Date]])/3,0)</f>
        <v>Q3</v>
      </c>
      <c r="W1980" s="3">
        <f>MONTH(SalesDataTable[[#This Row],[Order Date]])</f>
        <v>9</v>
      </c>
      <c r="X1980" s="2" t="str">
        <f>TEXT(SalesDataTable[[#This Row],[Order Date]],"mmm")</f>
        <v>Sep</v>
      </c>
    </row>
    <row r="1981" spans="1:24" ht="15.6">
      <c r="A1981" s="6">
        <v>3124</v>
      </c>
      <c r="B1981" s="7">
        <v>46291</v>
      </c>
      <c r="C1981" s="8">
        <f>YEAR(SalesDataTable[[#This Row],[Order Date]])</f>
        <v>2026</v>
      </c>
      <c r="D1981" s="9" t="str">
        <f>"Q" &amp;ROUNDUP(MONTH(SalesDataTable[[#This Row],[Order Date]]),0)</f>
        <v>Q9</v>
      </c>
      <c r="E1981" s="9">
        <f>MONTH(SalesDataTable[[#This Row],[Order Date]])</f>
        <v>9</v>
      </c>
      <c r="F1981" s="8" t="str">
        <f>TEXT(SalesDataTable[[#This Row],[Order Date]],"mmm")</f>
        <v>Sep</v>
      </c>
      <c r="G1981" s="8" t="s">
        <v>11</v>
      </c>
      <c r="H1981" s="8" t="s">
        <v>25</v>
      </c>
      <c r="I1981" s="8" t="s">
        <v>2</v>
      </c>
      <c r="J1981" s="8" t="s">
        <v>3</v>
      </c>
      <c r="K1981" s="8" t="s">
        <v>14</v>
      </c>
      <c r="L1981" s="8" t="s">
        <v>32</v>
      </c>
      <c r="M1981" s="3">
        <v>3</v>
      </c>
      <c r="N1981" s="10">
        <v>46.48</v>
      </c>
      <c r="O1981" s="11">
        <v>0.05</v>
      </c>
      <c r="P1981" s="10">
        <v>18.82</v>
      </c>
      <c r="Q1981" s="10">
        <f t="shared" si="120"/>
        <v>132.46799999999999</v>
      </c>
      <c r="R1981" s="10">
        <f t="shared" si="121"/>
        <v>56.46</v>
      </c>
      <c r="S1981" s="10">
        <f t="shared" si="122"/>
        <v>76.007999999999981</v>
      </c>
      <c r="T1981" s="2">
        <f t="shared" si="123"/>
        <v>0.57378385723344494</v>
      </c>
      <c r="U1981" s="3">
        <f>YEAR(SalesDataTable[[#This Row],[Order Date]])</f>
        <v>2026</v>
      </c>
      <c r="V1981" s="2" t="str">
        <f>"Q"&amp;ROUNDUP(MONTH(SalesDataTable[[#This Row],[Order Date]])/3,0)</f>
        <v>Q3</v>
      </c>
      <c r="W1981" s="3">
        <f>MONTH(SalesDataTable[[#This Row],[Order Date]])</f>
        <v>9</v>
      </c>
      <c r="X1981" s="2" t="str">
        <f>TEXT(SalesDataTable[[#This Row],[Order Date]],"mmm")</f>
        <v>Sep</v>
      </c>
    </row>
    <row r="1982" spans="1:24" ht="15.6">
      <c r="A1982" s="6">
        <v>3216</v>
      </c>
      <c r="B1982" s="7">
        <v>46291</v>
      </c>
      <c r="C1982" s="8">
        <f>YEAR(SalesDataTable[[#This Row],[Order Date]])</f>
        <v>2026</v>
      </c>
      <c r="D1982" s="9" t="str">
        <f>"Q" &amp;ROUNDUP(MONTH(SalesDataTable[[#This Row],[Order Date]]),0)</f>
        <v>Q9</v>
      </c>
      <c r="E1982" s="9">
        <f>MONTH(SalesDataTable[[#This Row],[Order Date]])</f>
        <v>9</v>
      </c>
      <c r="F1982" s="8" t="str">
        <f>TEXT(SalesDataTable[[#This Row],[Order Date]],"mmm")</f>
        <v>Sep</v>
      </c>
      <c r="G1982" s="8" t="s">
        <v>6</v>
      </c>
      <c r="H1982" s="8" t="s">
        <v>43</v>
      </c>
      <c r="I1982" s="8" t="s">
        <v>19</v>
      </c>
      <c r="J1982" s="8" t="s">
        <v>3</v>
      </c>
      <c r="K1982" s="8" t="s">
        <v>14</v>
      </c>
      <c r="L1982" s="8" t="s">
        <v>15</v>
      </c>
      <c r="M1982" s="3">
        <v>2</v>
      </c>
      <c r="N1982" s="10">
        <v>35.44</v>
      </c>
      <c r="O1982" s="11">
        <v>0.1</v>
      </c>
      <c r="P1982" s="10">
        <v>13.2</v>
      </c>
      <c r="Q1982" s="10">
        <f t="shared" si="120"/>
        <v>63.791999999999994</v>
      </c>
      <c r="R1982" s="10">
        <f t="shared" si="121"/>
        <v>26.4</v>
      </c>
      <c r="S1982" s="10">
        <f t="shared" si="122"/>
        <v>37.391999999999996</v>
      </c>
      <c r="T1982" s="2">
        <f t="shared" si="123"/>
        <v>0.58615500376222718</v>
      </c>
      <c r="U1982" s="3">
        <f>YEAR(SalesDataTable[[#This Row],[Order Date]])</f>
        <v>2026</v>
      </c>
      <c r="V1982" s="2" t="str">
        <f>"Q"&amp;ROUNDUP(MONTH(SalesDataTable[[#This Row],[Order Date]])/3,0)</f>
        <v>Q3</v>
      </c>
      <c r="W1982" s="3">
        <f>MONTH(SalesDataTable[[#This Row],[Order Date]])</f>
        <v>9</v>
      </c>
      <c r="X1982" s="2" t="str">
        <f>TEXT(SalesDataTable[[#This Row],[Order Date]],"mmm")</f>
        <v>Sep</v>
      </c>
    </row>
    <row r="1983" spans="1:24" ht="15.6">
      <c r="A1983" s="6">
        <v>3743</v>
      </c>
      <c r="B1983" s="7">
        <v>46291</v>
      </c>
      <c r="C1983" s="8">
        <f>YEAR(SalesDataTable[[#This Row],[Order Date]])</f>
        <v>2026</v>
      </c>
      <c r="D1983" s="9" t="str">
        <f>"Q" &amp;ROUNDUP(MONTH(SalesDataTable[[#This Row],[Order Date]]),0)</f>
        <v>Q9</v>
      </c>
      <c r="E1983" s="9">
        <f>MONTH(SalesDataTable[[#This Row],[Order Date]])</f>
        <v>9</v>
      </c>
      <c r="F1983" s="8" t="str">
        <f>TEXT(SalesDataTable[[#This Row],[Order Date]],"mmm")</f>
        <v>Sep</v>
      </c>
      <c r="G1983" s="8" t="s">
        <v>11</v>
      </c>
      <c r="H1983" s="8" t="s">
        <v>12</v>
      </c>
      <c r="I1983" s="8" t="s">
        <v>2</v>
      </c>
      <c r="J1983" s="8" t="s">
        <v>13</v>
      </c>
      <c r="K1983" s="8" t="s">
        <v>34</v>
      </c>
      <c r="L1983" s="8" t="s">
        <v>42</v>
      </c>
      <c r="M1983" s="3">
        <v>4</v>
      </c>
      <c r="N1983" s="10">
        <v>36.159999999999997</v>
      </c>
      <c r="O1983" s="11">
        <v>0.05</v>
      </c>
      <c r="P1983" s="10">
        <v>13.68</v>
      </c>
      <c r="Q1983" s="10">
        <f t="shared" si="120"/>
        <v>137.40799999999999</v>
      </c>
      <c r="R1983" s="10">
        <f t="shared" si="121"/>
        <v>54.72</v>
      </c>
      <c r="S1983" s="10">
        <f t="shared" si="122"/>
        <v>82.687999999999988</v>
      </c>
      <c r="T1983" s="2">
        <f t="shared" si="123"/>
        <v>0.60176991150442471</v>
      </c>
      <c r="U1983" s="3">
        <f>YEAR(SalesDataTable[[#This Row],[Order Date]])</f>
        <v>2026</v>
      </c>
      <c r="V1983" s="2" t="str">
        <f>"Q"&amp;ROUNDUP(MONTH(SalesDataTable[[#This Row],[Order Date]])/3,0)</f>
        <v>Q3</v>
      </c>
      <c r="W1983" s="3">
        <f>MONTH(SalesDataTable[[#This Row],[Order Date]])</f>
        <v>9</v>
      </c>
      <c r="X1983" s="2" t="str">
        <f>TEXT(SalesDataTable[[#This Row],[Order Date]],"mmm")</f>
        <v>Sep</v>
      </c>
    </row>
    <row r="1984" spans="1:24" ht="15.6">
      <c r="A1984" s="6">
        <v>3788</v>
      </c>
      <c r="B1984" s="7">
        <v>46291</v>
      </c>
      <c r="C1984" s="8">
        <f>YEAR(SalesDataTable[[#This Row],[Order Date]])</f>
        <v>2026</v>
      </c>
      <c r="D1984" s="9" t="str">
        <f>"Q" &amp;ROUNDUP(MONTH(SalesDataTable[[#This Row],[Order Date]]),0)</f>
        <v>Q9</v>
      </c>
      <c r="E1984" s="9">
        <f>MONTH(SalesDataTable[[#This Row],[Order Date]])</f>
        <v>9</v>
      </c>
      <c r="F1984" s="8" t="str">
        <f>TEXT(SalesDataTable[[#This Row],[Order Date]],"mmm")</f>
        <v>Sep</v>
      </c>
      <c r="G1984" s="8" t="s">
        <v>20</v>
      </c>
      <c r="H1984" s="8" t="s">
        <v>33</v>
      </c>
      <c r="I1984" s="8" t="s">
        <v>2</v>
      </c>
      <c r="J1984" s="8" t="s">
        <v>3</v>
      </c>
      <c r="K1984" s="8" t="s">
        <v>34</v>
      </c>
      <c r="L1984" s="8" t="s">
        <v>42</v>
      </c>
      <c r="M1984" s="3">
        <v>2</v>
      </c>
      <c r="N1984" s="10">
        <v>35.93</v>
      </c>
      <c r="O1984" s="11">
        <v>0</v>
      </c>
      <c r="P1984" s="10">
        <v>13.91</v>
      </c>
      <c r="Q1984" s="10">
        <f t="shared" si="120"/>
        <v>71.86</v>
      </c>
      <c r="R1984" s="10">
        <f t="shared" si="121"/>
        <v>27.82</v>
      </c>
      <c r="S1984" s="10">
        <f t="shared" si="122"/>
        <v>44.04</v>
      </c>
      <c r="T1984" s="2">
        <f t="shared" si="123"/>
        <v>0.6128583356526579</v>
      </c>
      <c r="U1984" s="3">
        <f>YEAR(SalesDataTable[[#This Row],[Order Date]])</f>
        <v>2026</v>
      </c>
      <c r="V1984" s="2" t="str">
        <f>"Q"&amp;ROUNDUP(MONTH(SalesDataTable[[#This Row],[Order Date]])/3,0)</f>
        <v>Q3</v>
      </c>
      <c r="W1984" s="3">
        <f>MONTH(SalesDataTable[[#This Row],[Order Date]])</f>
        <v>9</v>
      </c>
      <c r="X1984" s="2" t="str">
        <f>TEXT(SalesDataTable[[#This Row],[Order Date]],"mmm")</f>
        <v>Sep</v>
      </c>
    </row>
    <row r="1985" spans="1:24" ht="15.6">
      <c r="A1985" s="6">
        <v>4883</v>
      </c>
      <c r="B1985" s="7">
        <v>46291</v>
      </c>
      <c r="C1985" s="8">
        <f>YEAR(SalesDataTable[[#This Row],[Order Date]])</f>
        <v>2026</v>
      </c>
      <c r="D1985" s="9" t="str">
        <f>"Q" &amp;ROUNDUP(MONTH(SalesDataTable[[#This Row],[Order Date]]),0)</f>
        <v>Q9</v>
      </c>
      <c r="E1985" s="9">
        <f>MONTH(SalesDataTable[[#This Row],[Order Date]])</f>
        <v>9</v>
      </c>
      <c r="F1985" s="8" t="str">
        <f>TEXT(SalesDataTable[[#This Row],[Order Date]],"mmm")</f>
        <v>Sep</v>
      </c>
      <c r="G1985" s="8" t="s">
        <v>20</v>
      </c>
      <c r="H1985" s="8" t="s">
        <v>33</v>
      </c>
      <c r="I1985" s="8" t="s">
        <v>2</v>
      </c>
      <c r="J1985" s="8" t="s">
        <v>16</v>
      </c>
      <c r="K1985" s="8" t="s">
        <v>23</v>
      </c>
      <c r="L1985" s="8" t="s">
        <v>29</v>
      </c>
      <c r="M1985" s="3">
        <v>1</v>
      </c>
      <c r="N1985" s="10">
        <v>199.7</v>
      </c>
      <c r="O1985" s="11">
        <v>0</v>
      </c>
      <c r="P1985" s="10">
        <v>103.77</v>
      </c>
      <c r="Q1985" s="10">
        <f t="shared" si="120"/>
        <v>199.7</v>
      </c>
      <c r="R1985" s="10">
        <f t="shared" si="121"/>
        <v>103.77</v>
      </c>
      <c r="S1985" s="10">
        <f t="shared" si="122"/>
        <v>95.929999999999993</v>
      </c>
      <c r="T1985" s="2">
        <f t="shared" si="123"/>
        <v>0.4803705558337506</v>
      </c>
      <c r="U1985" s="3">
        <f>YEAR(SalesDataTable[[#This Row],[Order Date]])</f>
        <v>2026</v>
      </c>
      <c r="V1985" s="2" t="str">
        <f>"Q"&amp;ROUNDUP(MONTH(SalesDataTable[[#This Row],[Order Date]])/3,0)</f>
        <v>Q3</v>
      </c>
      <c r="W1985" s="3">
        <f>MONTH(SalesDataTable[[#This Row],[Order Date]])</f>
        <v>9</v>
      </c>
      <c r="X1985" s="2" t="str">
        <f>TEXT(SalesDataTable[[#This Row],[Order Date]],"mmm")</f>
        <v>Sep</v>
      </c>
    </row>
    <row r="1986" spans="1:24" ht="15.6">
      <c r="A1986" s="6">
        <v>1577</v>
      </c>
      <c r="B1986" s="7">
        <v>46292</v>
      </c>
      <c r="C1986" s="8">
        <f>YEAR(SalesDataTable[[#This Row],[Order Date]])</f>
        <v>2026</v>
      </c>
      <c r="D1986" s="9" t="str">
        <f>"Q" &amp;ROUNDUP(MONTH(SalesDataTable[[#This Row],[Order Date]]),0)</f>
        <v>Q9</v>
      </c>
      <c r="E1986" s="9">
        <f>MONTH(SalesDataTable[[#This Row],[Order Date]])</f>
        <v>9</v>
      </c>
      <c r="F1986" s="8" t="str">
        <f>TEXT(SalesDataTable[[#This Row],[Order Date]],"mmm")</f>
        <v>Sep</v>
      </c>
      <c r="G1986" s="8" t="s">
        <v>20</v>
      </c>
      <c r="H1986" s="8" t="s">
        <v>21</v>
      </c>
      <c r="I1986" s="8" t="s">
        <v>2</v>
      </c>
      <c r="J1986" s="8" t="s">
        <v>13</v>
      </c>
      <c r="K1986" s="8" t="s">
        <v>9</v>
      </c>
      <c r="L1986" s="8" t="s">
        <v>37</v>
      </c>
      <c r="M1986" s="3">
        <v>4</v>
      </c>
      <c r="N1986" s="10">
        <v>154.28</v>
      </c>
      <c r="O1986" s="11">
        <v>0.05</v>
      </c>
      <c r="P1986" s="10">
        <v>78.180000000000007</v>
      </c>
      <c r="Q1986" s="10">
        <f t="shared" ref="Q1986:Q2049" si="124">M1986*N1986*(1-O1986)</f>
        <v>586.26400000000001</v>
      </c>
      <c r="R1986" s="10">
        <f t="shared" ref="R1986:R2049" si="125">M1986*P1986</f>
        <v>312.72000000000003</v>
      </c>
      <c r="S1986" s="10">
        <f t="shared" ref="S1986:S2049" si="126">Q1986-R1986</f>
        <v>273.54399999999998</v>
      </c>
      <c r="T1986" s="2">
        <f t="shared" ref="T1986:T2049" si="127">IFERROR(S1986/Q1986,0)</f>
        <v>0.46658843115047144</v>
      </c>
      <c r="U1986" s="3">
        <f>YEAR(SalesDataTable[[#This Row],[Order Date]])</f>
        <v>2026</v>
      </c>
      <c r="V1986" s="2" t="str">
        <f>"Q"&amp;ROUNDUP(MONTH(SalesDataTable[[#This Row],[Order Date]])/3,0)</f>
        <v>Q3</v>
      </c>
      <c r="W1986" s="3">
        <f>MONTH(SalesDataTable[[#This Row],[Order Date]])</f>
        <v>9</v>
      </c>
      <c r="X1986" s="2" t="str">
        <f>TEXT(SalesDataTable[[#This Row],[Order Date]],"mmm")</f>
        <v>Sep</v>
      </c>
    </row>
    <row r="1987" spans="1:24" ht="15.6">
      <c r="A1987" s="6">
        <v>2310</v>
      </c>
      <c r="B1987" s="7">
        <v>46292</v>
      </c>
      <c r="C1987" s="8">
        <f>YEAR(SalesDataTable[[#This Row],[Order Date]])</f>
        <v>2026</v>
      </c>
      <c r="D1987" s="9" t="str">
        <f>"Q" &amp;ROUNDUP(MONTH(SalesDataTable[[#This Row],[Order Date]]),0)</f>
        <v>Q9</v>
      </c>
      <c r="E1987" s="9">
        <f>MONTH(SalesDataTable[[#This Row],[Order Date]])</f>
        <v>9</v>
      </c>
      <c r="F1987" s="8" t="str">
        <f>TEXT(SalesDataTable[[#This Row],[Order Date]],"mmm")</f>
        <v>Sep</v>
      </c>
      <c r="G1987" s="8" t="s">
        <v>0</v>
      </c>
      <c r="H1987" s="8" t="s">
        <v>50</v>
      </c>
      <c r="I1987" s="8" t="s">
        <v>2</v>
      </c>
      <c r="J1987" s="8" t="s">
        <v>3</v>
      </c>
      <c r="K1987" s="8" t="s">
        <v>14</v>
      </c>
      <c r="L1987" s="8" t="s">
        <v>48</v>
      </c>
      <c r="M1987" s="3">
        <v>1</v>
      </c>
      <c r="N1987" s="10">
        <v>165.44</v>
      </c>
      <c r="O1987" s="11">
        <v>0</v>
      </c>
      <c r="P1987" s="10">
        <v>88.25</v>
      </c>
      <c r="Q1987" s="10">
        <f t="shared" si="124"/>
        <v>165.44</v>
      </c>
      <c r="R1987" s="10">
        <f t="shared" si="125"/>
        <v>88.25</v>
      </c>
      <c r="S1987" s="10">
        <f t="shared" si="126"/>
        <v>77.19</v>
      </c>
      <c r="T1987" s="2">
        <f t="shared" si="127"/>
        <v>0.46657398452611215</v>
      </c>
      <c r="U1987" s="3">
        <f>YEAR(SalesDataTable[[#This Row],[Order Date]])</f>
        <v>2026</v>
      </c>
      <c r="V1987" s="2" t="str">
        <f>"Q"&amp;ROUNDUP(MONTH(SalesDataTable[[#This Row],[Order Date]])/3,0)</f>
        <v>Q3</v>
      </c>
      <c r="W1987" s="3">
        <f>MONTH(SalesDataTable[[#This Row],[Order Date]])</f>
        <v>9</v>
      </c>
      <c r="X1987" s="2" t="str">
        <f>TEXT(SalesDataTable[[#This Row],[Order Date]],"mmm")</f>
        <v>Sep</v>
      </c>
    </row>
    <row r="1988" spans="1:24" ht="15.6">
      <c r="A1988" s="6">
        <v>2383</v>
      </c>
      <c r="B1988" s="7">
        <v>46292</v>
      </c>
      <c r="C1988" s="8">
        <f>YEAR(SalesDataTable[[#This Row],[Order Date]])</f>
        <v>2026</v>
      </c>
      <c r="D1988" s="9" t="str">
        <f>"Q" &amp;ROUNDUP(MONTH(SalesDataTable[[#This Row],[Order Date]]),0)</f>
        <v>Q9</v>
      </c>
      <c r="E1988" s="9">
        <f>MONTH(SalesDataTable[[#This Row],[Order Date]])</f>
        <v>9</v>
      </c>
      <c r="F1988" s="8" t="str">
        <f>TEXT(SalesDataTable[[#This Row],[Order Date]],"mmm")</f>
        <v>Sep</v>
      </c>
      <c r="G1988" s="8" t="s">
        <v>20</v>
      </c>
      <c r="H1988" s="8" t="s">
        <v>31</v>
      </c>
      <c r="I1988" s="8" t="s">
        <v>2</v>
      </c>
      <c r="J1988" s="8" t="s">
        <v>3</v>
      </c>
      <c r="K1988" s="8" t="s">
        <v>14</v>
      </c>
      <c r="L1988" s="8" t="s">
        <v>44</v>
      </c>
      <c r="M1988" s="3">
        <v>2</v>
      </c>
      <c r="N1988" s="10">
        <v>130.29</v>
      </c>
      <c r="O1988" s="11">
        <v>0.1</v>
      </c>
      <c r="P1988" s="10">
        <v>67.97</v>
      </c>
      <c r="Q1988" s="10">
        <f t="shared" si="124"/>
        <v>234.52199999999999</v>
      </c>
      <c r="R1988" s="10">
        <f t="shared" si="125"/>
        <v>135.94</v>
      </c>
      <c r="S1988" s="10">
        <f t="shared" si="126"/>
        <v>98.581999999999994</v>
      </c>
      <c r="T1988" s="2">
        <f t="shared" si="127"/>
        <v>0.42035288800197845</v>
      </c>
      <c r="U1988" s="3">
        <f>YEAR(SalesDataTable[[#This Row],[Order Date]])</f>
        <v>2026</v>
      </c>
      <c r="V1988" s="2" t="str">
        <f>"Q"&amp;ROUNDUP(MONTH(SalesDataTable[[#This Row],[Order Date]])/3,0)</f>
        <v>Q3</v>
      </c>
      <c r="W1988" s="3">
        <f>MONTH(SalesDataTable[[#This Row],[Order Date]])</f>
        <v>9</v>
      </c>
      <c r="X1988" s="2" t="str">
        <f>TEXT(SalesDataTable[[#This Row],[Order Date]],"mmm")</f>
        <v>Sep</v>
      </c>
    </row>
    <row r="1989" spans="1:24" ht="15.6">
      <c r="A1989" s="6">
        <v>2803</v>
      </c>
      <c r="B1989" s="7">
        <v>46292</v>
      </c>
      <c r="C1989" s="8">
        <f>YEAR(SalesDataTable[[#This Row],[Order Date]])</f>
        <v>2026</v>
      </c>
      <c r="D1989" s="9" t="str">
        <f>"Q" &amp;ROUNDUP(MONTH(SalesDataTable[[#This Row],[Order Date]]),0)</f>
        <v>Q9</v>
      </c>
      <c r="E1989" s="9">
        <f>MONTH(SalesDataTable[[#This Row],[Order Date]])</f>
        <v>9</v>
      </c>
      <c r="F1989" s="8" t="str">
        <f>TEXT(SalesDataTable[[#This Row],[Order Date]],"mmm")</f>
        <v>Sep</v>
      </c>
      <c r="G1989" s="8" t="s">
        <v>6</v>
      </c>
      <c r="H1989" s="8" t="s">
        <v>43</v>
      </c>
      <c r="I1989" s="8" t="s">
        <v>2</v>
      </c>
      <c r="J1989" s="8" t="s">
        <v>3</v>
      </c>
      <c r="K1989" s="8" t="s">
        <v>34</v>
      </c>
      <c r="L1989" s="8" t="s">
        <v>42</v>
      </c>
      <c r="M1989" s="3">
        <v>3</v>
      </c>
      <c r="N1989" s="10">
        <v>36.909999999999997</v>
      </c>
      <c r="O1989" s="11">
        <v>0.05</v>
      </c>
      <c r="P1989" s="10">
        <v>13.7</v>
      </c>
      <c r="Q1989" s="10">
        <f t="shared" si="124"/>
        <v>105.19349999999999</v>
      </c>
      <c r="R1989" s="10">
        <f t="shared" si="125"/>
        <v>41.099999999999994</v>
      </c>
      <c r="S1989" s="10">
        <f t="shared" si="126"/>
        <v>64.093499999999992</v>
      </c>
      <c r="T1989" s="2">
        <f t="shared" si="127"/>
        <v>0.60929144861612172</v>
      </c>
      <c r="U1989" s="3">
        <f>YEAR(SalesDataTable[[#This Row],[Order Date]])</f>
        <v>2026</v>
      </c>
      <c r="V1989" s="2" t="str">
        <f>"Q"&amp;ROUNDUP(MONTH(SalesDataTable[[#This Row],[Order Date]])/3,0)</f>
        <v>Q3</v>
      </c>
      <c r="W1989" s="3">
        <f>MONTH(SalesDataTable[[#This Row],[Order Date]])</f>
        <v>9</v>
      </c>
      <c r="X1989" s="2" t="str">
        <f>TEXT(SalesDataTable[[#This Row],[Order Date]],"mmm")</f>
        <v>Sep</v>
      </c>
    </row>
    <row r="1990" spans="1:24" ht="15.6">
      <c r="A1990" s="6">
        <v>4199</v>
      </c>
      <c r="B1990" s="7">
        <v>46292</v>
      </c>
      <c r="C1990" s="8">
        <f>YEAR(SalesDataTable[[#This Row],[Order Date]])</f>
        <v>2026</v>
      </c>
      <c r="D1990" s="9" t="str">
        <f>"Q" &amp;ROUNDUP(MONTH(SalesDataTable[[#This Row],[Order Date]]),0)</f>
        <v>Q9</v>
      </c>
      <c r="E1990" s="9">
        <f>MONTH(SalesDataTable[[#This Row],[Order Date]])</f>
        <v>9</v>
      </c>
      <c r="F1990" s="8" t="str">
        <f>TEXT(SalesDataTable[[#This Row],[Order Date]],"mmm")</f>
        <v>Sep</v>
      </c>
      <c r="G1990" s="8" t="s">
        <v>11</v>
      </c>
      <c r="H1990" s="8" t="s">
        <v>25</v>
      </c>
      <c r="I1990" s="8" t="s">
        <v>28</v>
      </c>
      <c r="J1990" s="8" t="s">
        <v>16</v>
      </c>
      <c r="K1990" s="8" t="s">
        <v>4</v>
      </c>
      <c r="L1990" s="8" t="s">
        <v>22</v>
      </c>
      <c r="M1990" s="3">
        <v>1</v>
      </c>
      <c r="N1990" s="10">
        <v>50.02</v>
      </c>
      <c r="O1990" s="11">
        <v>0</v>
      </c>
      <c r="P1990" s="10">
        <v>22.65</v>
      </c>
      <c r="Q1990" s="10">
        <f t="shared" si="124"/>
        <v>50.02</v>
      </c>
      <c r="R1990" s="10">
        <f t="shared" si="125"/>
        <v>22.65</v>
      </c>
      <c r="S1990" s="10">
        <f t="shared" si="126"/>
        <v>27.370000000000005</v>
      </c>
      <c r="T1990" s="2">
        <f t="shared" si="127"/>
        <v>0.54718112754898052</v>
      </c>
      <c r="U1990" s="3">
        <f>YEAR(SalesDataTable[[#This Row],[Order Date]])</f>
        <v>2026</v>
      </c>
      <c r="V1990" s="2" t="str">
        <f>"Q"&amp;ROUNDUP(MONTH(SalesDataTable[[#This Row],[Order Date]])/3,0)</f>
        <v>Q3</v>
      </c>
      <c r="W1990" s="3">
        <f>MONTH(SalesDataTable[[#This Row],[Order Date]])</f>
        <v>9</v>
      </c>
      <c r="X1990" s="2" t="str">
        <f>TEXT(SalesDataTable[[#This Row],[Order Date]],"mmm")</f>
        <v>Sep</v>
      </c>
    </row>
    <row r="1991" spans="1:24" ht="15.6">
      <c r="A1991" s="6">
        <v>4517</v>
      </c>
      <c r="B1991" s="7">
        <v>46292</v>
      </c>
      <c r="C1991" s="8">
        <f>YEAR(SalesDataTable[[#This Row],[Order Date]])</f>
        <v>2026</v>
      </c>
      <c r="D1991" s="9" t="str">
        <f>"Q" &amp;ROUNDUP(MONTH(SalesDataTable[[#This Row],[Order Date]]),0)</f>
        <v>Q9</v>
      </c>
      <c r="E1991" s="9">
        <f>MONTH(SalesDataTable[[#This Row],[Order Date]])</f>
        <v>9</v>
      </c>
      <c r="F1991" s="8" t="str">
        <f>TEXT(SalesDataTable[[#This Row],[Order Date]],"mmm")</f>
        <v>Sep</v>
      </c>
      <c r="G1991" s="8" t="s">
        <v>6</v>
      </c>
      <c r="H1991" s="8" t="s">
        <v>43</v>
      </c>
      <c r="I1991" s="8" t="s">
        <v>2</v>
      </c>
      <c r="J1991" s="8" t="s">
        <v>3</v>
      </c>
      <c r="K1991" s="8" t="s">
        <v>23</v>
      </c>
      <c r="L1991" s="8" t="s">
        <v>40</v>
      </c>
      <c r="M1991" s="3">
        <v>1</v>
      </c>
      <c r="N1991" s="10">
        <v>83.32</v>
      </c>
      <c r="O1991" s="11">
        <v>0.05</v>
      </c>
      <c r="P1991" s="10">
        <v>38.93</v>
      </c>
      <c r="Q1991" s="10">
        <f t="shared" si="124"/>
        <v>79.153999999999996</v>
      </c>
      <c r="R1991" s="10">
        <f t="shared" si="125"/>
        <v>38.93</v>
      </c>
      <c r="S1991" s="10">
        <f t="shared" si="126"/>
        <v>40.223999999999997</v>
      </c>
      <c r="T1991" s="2">
        <f t="shared" si="127"/>
        <v>0.50817393940925282</v>
      </c>
      <c r="U1991" s="3">
        <f>YEAR(SalesDataTable[[#This Row],[Order Date]])</f>
        <v>2026</v>
      </c>
      <c r="V1991" s="2" t="str">
        <f>"Q"&amp;ROUNDUP(MONTH(SalesDataTable[[#This Row],[Order Date]])/3,0)</f>
        <v>Q3</v>
      </c>
      <c r="W1991" s="3">
        <f>MONTH(SalesDataTable[[#This Row],[Order Date]])</f>
        <v>9</v>
      </c>
      <c r="X1991" s="2" t="str">
        <f>TEXT(SalesDataTable[[#This Row],[Order Date]],"mmm")</f>
        <v>Sep</v>
      </c>
    </row>
    <row r="1992" spans="1:24" ht="15.6">
      <c r="A1992" s="6">
        <v>80</v>
      </c>
      <c r="B1992" s="7">
        <v>46293</v>
      </c>
      <c r="C1992" s="8">
        <f>YEAR(SalesDataTable[[#This Row],[Order Date]])</f>
        <v>2026</v>
      </c>
      <c r="D1992" s="9" t="str">
        <f>"Q" &amp;ROUNDUP(MONTH(SalesDataTable[[#This Row],[Order Date]]),0)</f>
        <v>Q9</v>
      </c>
      <c r="E1992" s="9">
        <f>MONTH(SalesDataTable[[#This Row],[Order Date]])</f>
        <v>9</v>
      </c>
      <c r="F1992" s="8" t="str">
        <f>TEXT(SalesDataTable[[#This Row],[Order Date]],"mmm")</f>
        <v>Sep</v>
      </c>
      <c r="G1992" s="8" t="s">
        <v>0</v>
      </c>
      <c r="H1992" s="8" t="s">
        <v>50</v>
      </c>
      <c r="I1992" s="8" t="s">
        <v>8</v>
      </c>
      <c r="J1992" s="8" t="s">
        <v>16</v>
      </c>
      <c r="K1992" s="8" t="s">
        <v>9</v>
      </c>
      <c r="L1992" s="8" t="s">
        <v>46</v>
      </c>
      <c r="M1992" s="3">
        <v>10</v>
      </c>
      <c r="N1992" s="10">
        <v>71.040000000000006</v>
      </c>
      <c r="O1992" s="11">
        <v>0.2</v>
      </c>
      <c r="P1992" s="10">
        <v>31.7</v>
      </c>
      <c r="Q1992" s="10">
        <f t="shared" si="124"/>
        <v>568.32000000000005</v>
      </c>
      <c r="R1992" s="10">
        <f t="shared" si="125"/>
        <v>317</v>
      </c>
      <c r="S1992" s="10">
        <f t="shared" si="126"/>
        <v>251.32000000000005</v>
      </c>
      <c r="T1992" s="2">
        <f t="shared" si="127"/>
        <v>0.4422156531531532</v>
      </c>
      <c r="U1992" s="3">
        <f>YEAR(SalesDataTable[[#This Row],[Order Date]])</f>
        <v>2026</v>
      </c>
      <c r="V1992" s="2" t="str">
        <f>"Q"&amp;ROUNDUP(MONTH(SalesDataTable[[#This Row],[Order Date]])/3,0)</f>
        <v>Q3</v>
      </c>
      <c r="W1992" s="3">
        <f>MONTH(SalesDataTable[[#This Row],[Order Date]])</f>
        <v>9</v>
      </c>
      <c r="X1992" s="2" t="str">
        <f>TEXT(SalesDataTable[[#This Row],[Order Date]],"mmm")</f>
        <v>Sep</v>
      </c>
    </row>
    <row r="1993" spans="1:24" ht="15.6">
      <c r="A1993" s="6">
        <v>370</v>
      </c>
      <c r="B1993" s="7">
        <v>46293</v>
      </c>
      <c r="C1993" s="8">
        <f>YEAR(SalesDataTable[[#This Row],[Order Date]])</f>
        <v>2026</v>
      </c>
      <c r="D1993" s="9" t="str">
        <f>"Q" &amp;ROUNDUP(MONTH(SalesDataTable[[#This Row],[Order Date]]),0)</f>
        <v>Q9</v>
      </c>
      <c r="E1993" s="9">
        <f>MONTH(SalesDataTable[[#This Row],[Order Date]])</f>
        <v>9</v>
      </c>
      <c r="F1993" s="8" t="str">
        <f>TEXT(SalesDataTable[[#This Row],[Order Date]],"mmm")</f>
        <v>Sep</v>
      </c>
      <c r="G1993" s="8" t="s">
        <v>20</v>
      </c>
      <c r="H1993" s="8" t="s">
        <v>31</v>
      </c>
      <c r="I1993" s="8" t="s">
        <v>19</v>
      </c>
      <c r="J1993" s="8" t="s">
        <v>3</v>
      </c>
      <c r="K1993" s="8" t="s">
        <v>4</v>
      </c>
      <c r="L1993" s="8" t="s">
        <v>26</v>
      </c>
      <c r="M1993" s="3">
        <v>2</v>
      </c>
      <c r="N1993" s="10">
        <v>40.83</v>
      </c>
      <c r="O1993" s="11">
        <v>0</v>
      </c>
      <c r="P1993" s="10">
        <v>16.850000000000001</v>
      </c>
      <c r="Q1993" s="10">
        <f t="shared" si="124"/>
        <v>81.66</v>
      </c>
      <c r="R1993" s="10">
        <f t="shared" si="125"/>
        <v>33.700000000000003</v>
      </c>
      <c r="S1993" s="10">
        <f t="shared" si="126"/>
        <v>47.959999999999994</v>
      </c>
      <c r="T1993" s="2">
        <f t="shared" si="127"/>
        <v>0.58731325006122947</v>
      </c>
      <c r="U1993" s="3">
        <f>YEAR(SalesDataTable[[#This Row],[Order Date]])</f>
        <v>2026</v>
      </c>
      <c r="V1993" s="2" t="str">
        <f>"Q"&amp;ROUNDUP(MONTH(SalesDataTable[[#This Row],[Order Date]])/3,0)</f>
        <v>Q3</v>
      </c>
      <c r="W1993" s="3">
        <f>MONTH(SalesDataTable[[#This Row],[Order Date]])</f>
        <v>9</v>
      </c>
      <c r="X1993" s="2" t="str">
        <f>TEXT(SalesDataTable[[#This Row],[Order Date]],"mmm")</f>
        <v>Sep</v>
      </c>
    </row>
    <row r="1994" spans="1:24" ht="15.6">
      <c r="A1994" s="6">
        <v>417</v>
      </c>
      <c r="B1994" s="7">
        <v>46293</v>
      </c>
      <c r="C1994" s="8">
        <f>YEAR(SalesDataTable[[#This Row],[Order Date]])</f>
        <v>2026</v>
      </c>
      <c r="D1994" s="9" t="str">
        <f>"Q" &amp;ROUNDUP(MONTH(SalesDataTable[[#This Row],[Order Date]]),0)</f>
        <v>Q9</v>
      </c>
      <c r="E1994" s="9">
        <f>MONTH(SalesDataTable[[#This Row],[Order Date]])</f>
        <v>9</v>
      </c>
      <c r="F1994" s="8" t="str">
        <f>TEXT(SalesDataTable[[#This Row],[Order Date]],"mmm")</f>
        <v>Sep</v>
      </c>
      <c r="G1994" s="8" t="s">
        <v>6</v>
      </c>
      <c r="H1994" s="8" t="s">
        <v>49</v>
      </c>
      <c r="I1994" s="8" t="s">
        <v>28</v>
      </c>
      <c r="J1994" s="8" t="s">
        <v>3</v>
      </c>
      <c r="K1994" s="8" t="s">
        <v>23</v>
      </c>
      <c r="L1994" s="8" t="s">
        <v>51</v>
      </c>
      <c r="M1994" s="3">
        <v>1</v>
      </c>
      <c r="N1994" s="10">
        <v>121.64</v>
      </c>
      <c r="O1994" s="11">
        <v>0.15</v>
      </c>
      <c r="P1994" s="10">
        <v>61.56</v>
      </c>
      <c r="Q1994" s="10">
        <f t="shared" si="124"/>
        <v>103.39399999999999</v>
      </c>
      <c r="R1994" s="10">
        <f t="shared" si="125"/>
        <v>61.56</v>
      </c>
      <c r="S1994" s="10">
        <f t="shared" si="126"/>
        <v>41.833999999999989</v>
      </c>
      <c r="T1994" s="2">
        <f t="shared" si="127"/>
        <v>0.40460761746329565</v>
      </c>
      <c r="U1994" s="3">
        <f>YEAR(SalesDataTable[[#This Row],[Order Date]])</f>
        <v>2026</v>
      </c>
      <c r="V1994" s="2" t="str">
        <f>"Q"&amp;ROUNDUP(MONTH(SalesDataTable[[#This Row],[Order Date]])/3,0)</f>
        <v>Q3</v>
      </c>
      <c r="W1994" s="3">
        <f>MONTH(SalesDataTable[[#This Row],[Order Date]])</f>
        <v>9</v>
      </c>
      <c r="X1994" s="2" t="str">
        <f>TEXT(SalesDataTable[[#This Row],[Order Date]],"mmm")</f>
        <v>Sep</v>
      </c>
    </row>
    <row r="1995" spans="1:24" ht="15.6">
      <c r="A1995" s="6">
        <v>437</v>
      </c>
      <c r="B1995" s="7">
        <v>46293</v>
      </c>
      <c r="C1995" s="8">
        <f>YEAR(SalesDataTable[[#This Row],[Order Date]])</f>
        <v>2026</v>
      </c>
      <c r="D1995" s="9" t="str">
        <f>"Q" &amp;ROUNDUP(MONTH(SalesDataTable[[#This Row],[Order Date]]),0)</f>
        <v>Q9</v>
      </c>
      <c r="E1995" s="9">
        <f>MONTH(SalesDataTable[[#This Row],[Order Date]])</f>
        <v>9</v>
      </c>
      <c r="F1995" s="8" t="str">
        <f>TEXT(SalesDataTable[[#This Row],[Order Date]],"mmm")</f>
        <v>Sep</v>
      </c>
      <c r="G1995" s="8" t="s">
        <v>6</v>
      </c>
      <c r="H1995" s="8" t="s">
        <v>7</v>
      </c>
      <c r="I1995" s="8" t="s">
        <v>19</v>
      </c>
      <c r="J1995" s="8" t="s">
        <v>13</v>
      </c>
      <c r="K1995" s="8" t="s">
        <v>14</v>
      </c>
      <c r="L1995" s="8" t="s">
        <v>48</v>
      </c>
      <c r="M1995" s="3">
        <v>1</v>
      </c>
      <c r="N1995" s="10">
        <v>164.7</v>
      </c>
      <c r="O1995" s="11">
        <v>0</v>
      </c>
      <c r="P1995" s="10">
        <v>86.02</v>
      </c>
      <c r="Q1995" s="10">
        <f t="shared" si="124"/>
        <v>164.7</v>
      </c>
      <c r="R1995" s="10">
        <f t="shared" si="125"/>
        <v>86.02</v>
      </c>
      <c r="S1995" s="10">
        <f t="shared" si="126"/>
        <v>78.679999999999993</v>
      </c>
      <c r="T1995" s="2">
        <f t="shared" si="127"/>
        <v>0.47771706132361869</v>
      </c>
      <c r="U1995" s="3">
        <f>YEAR(SalesDataTable[[#This Row],[Order Date]])</f>
        <v>2026</v>
      </c>
      <c r="V1995" s="2" t="str">
        <f>"Q"&amp;ROUNDUP(MONTH(SalesDataTable[[#This Row],[Order Date]])/3,0)</f>
        <v>Q3</v>
      </c>
      <c r="W1995" s="3">
        <f>MONTH(SalesDataTable[[#This Row],[Order Date]])</f>
        <v>9</v>
      </c>
      <c r="X1995" s="2" t="str">
        <f>TEXT(SalesDataTable[[#This Row],[Order Date]],"mmm")</f>
        <v>Sep</v>
      </c>
    </row>
    <row r="1996" spans="1:24" ht="15.6">
      <c r="A1996" s="6">
        <v>790</v>
      </c>
      <c r="B1996" s="7">
        <v>46293</v>
      </c>
      <c r="C1996" s="8">
        <f>YEAR(SalesDataTable[[#This Row],[Order Date]])</f>
        <v>2026</v>
      </c>
      <c r="D1996" s="9" t="str">
        <f>"Q" &amp;ROUNDUP(MONTH(SalesDataTable[[#This Row],[Order Date]]),0)</f>
        <v>Q9</v>
      </c>
      <c r="E1996" s="9">
        <f>MONTH(SalesDataTable[[#This Row],[Order Date]])</f>
        <v>9</v>
      </c>
      <c r="F1996" s="8" t="str">
        <f>TEXT(SalesDataTable[[#This Row],[Order Date]],"mmm")</f>
        <v>Sep</v>
      </c>
      <c r="G1996" s="8" t="s">
        <v>20</v>
      </c>
      <c r="H1996" s="8" t="s">
        <v>31</v>
      </c>
      <c r="I1996" s="8" t="s">
        <v>28</v>
      </c>
      <c r="J1996" s="8" t="s">
        <v>13</v>
      </c>
      <c r="K1996" s="8" t="s">
        <v>23</v>
      </c>
      <c r="L1996" s="8" t="s">
        <v>29</v>
      </c>
      <c r="M1996" s="3">
        <v>1</v>
      </c>
      <c r="N1996" s="10">
        <v>199.09</v>
      </c>
      <c r="O1996" s="11">
        <v>0.05</v>
      </c>
      <c r="P1996" s="10">
        <v>106.57</v>
      </c>
      <c r="Q1996" s="10">
        <f t="shared" si="124"/>
        <v>189.13550000000001</v>
      </c>
      <c r="R1996" s="10">
        <f t="shared" si="125"/>
        <v>106.57</v>
      </c>
      <c r="S1996" s="10">
        <f t="shared" si="126"/>
        <v>82.565500000000014</v>
      </c>
      <c r="T1996" s="2">
        <f t="shared" si="127"/>
        <v>0.43654152710622812</v>
      </c>
      <c r="U1996" s="3">
        <f>YEAR(SalesDataTable[[#This Row],[Order Date]])</f>
        <v>2026</v>
      </c>
      <c r="V1996" s="2" t="str">
        <f>"Q"&amp;ROUNDUP(MONTH(SalesDataTable[[#This Row],[Order Date]])/3,0)</f>
        <v>Q3</v>
      </c>
      <c r="W1996" s="3">
        <f>MONTH(SalesDataTable[[#This Row],[Order Date]])</f>
        <v>9</v>
      </c>
      <c r="X1996" s="2" t="str">
        <f>TEXT(SalesDataTable[[#This Row],[Order Date]],"mmm")</f>
        <v>Sep</v>
      </c>
    </row>
    <row r="1997" spans="1:24" ht="15.6">
      <c r="A1997" s="6">
        <v>1151</v>
      </c>
      <c r="B1997" s="7">
        <v>46293</v>
      </c>
      <c r="C1997" s="8">
        <f>YEAR(SalesDataTable[[#This Row],[Order Date]])</f>
        <v>2026</v>
      </c>
      <c r="D1997" s="9" t="str">
        <f>"Q" &amp;ROUNDUP(MONTH(SalesDataTable[[#This Row],[Order Date]]),0)</f>
        <v>Q9</v>
      </c>
      <c r="E1997" s="9">
        <f>MONTH(SalesDataTable[[#This Row],[Order Date]])</f>
        <v>9</v>
      </c>
      <c r="F1997" s="8" t="str">
        <f>TEXT(SalesDataTable[[#This Row],[Order Date]],"mmm")</f>
        <v>Sep</v>
      </c>
      <c r="G1997" s="8" t="s">
        <v>0</v>
      </c>
      <c r="H1997" s="8" t="s">
        <v>1</v>
      </c>
      <c r="I1997" s="8" t="s">
        <v>28</v>
      </c>
      <c r="J1997" s="8" t="s">
        <v>3</v>
      </c>
      <c r="K1997" s="8" t="s">
        <v>4</v>
      </c>
      <c r="L1997" s="8" t="s">
        <v>5</v>
      </c>
      <c r="M1997" s="3">
        <v>1</v>
      </c>
      <c r="N1997" s="10">
        <v>81.48</v>
      </c>
      <c r="O1997" s="11">
        <v>0</v>
      </c>
      <c r="P1997" s="10">
        <v>41.47</v>
      </c>
      <c r="Q1997" s="10">
        <f t="shared" si="124"/>
        <v>81.48</v>
      </c>
      <c r="R1997" s="10">
        <f t="shared" si="125"/>
        <v>41.47</v>
      </c>
      <c r="S1997" s="10">
        <f t="shared" si="126"/>
        <v>40.010000000000005</v>
      </c>
      <c r="T1997" s="2">
        <f t="shared" si="127"/>
        <v>0.4910407461953854</v>
      </c>
      <c r="U1997" s="3">
        <f>YEAR(SalesDataTable[[#This Row],[Order Date]])</f>
        <v>2026</v>
      </c>
      <c r="V1997" s="2" t="str">
        <f>"Q"&amp;ROUNDUP(MONTH(SalesDataTable[[#This Row],[Order Date]])/3,0)</f>
        <v>Q3</v>
      </c>
      <c r="W1997" s="3">
        <f>MONTH(SalesDataTable[[#This Row],[Order Date]])</f>
        <v>9</v>
      </c>
      <c r="X1997" s="2" t="str">
        <f>TEXT(SalesDataTable[[#This Row],[Order Date]],"mmm")</f>
        <v>Sep</v>
      </c>
    </row>
    <row r="1998" spans="1:24" ht="15.6">
      <c r="A1998" s="6">
        <v>1331</v>
      </c>
      <c r="B1998" s="7">
        <v>46293</v>
      </c>
      <c r="C1998" s="8">
        <f>YEAR(SalesDataTable[[#This Row],[Order Date]])</f>
        <v>2026</v>
      </c>
      <c r="D1998" s="9" t="str">
        <f>"Q" &amp;ROUNDUP(MONTH(SalesDataTable[[#This Row],[Order Date]]),0)</f>
        <v>Q9</v>
      </c>
      <c r="E1998" s="9">
        <f>MONTH(SalesDataTable[[#This Row],[Order Date]])</f>
        <v>9</v>
      </c>
      <c r="F1998" s="8" t="str">
        <f>TEXT(SalesDataTable[[#This Row],[Order Date]],"mmm")</f>
        <v>Sep</v>
      </c>
      <c r="G1998" s="8" t="s">
        <v>0</v>
      </c>
      <c r="H1998" s="8" t="s">
        <v>1</v>
      </c>
      <c r="I1998" s="8" t="s">
        <v>2</v>
      </c>
      <c r="J1998" s="8" t="s">
        <v>13</v>
      </c>
      <c r="K1998" s="8" t="s">
        <v>34</v>
      </c>
      <c r="L1998" s="8" t="s">
        <v>35</v>
      </c>
      <c r="M1998" s="3">
        <v>3</v>
      </c>
      <c r="N1998" s="10">
        <v>39.450000000000003</v>
      </c>
      <c r="O1998" s="11">
        <v>0.05</v>
      </c>
      <c r="P1998" s="10">
        <v>15.1</v>
      </c>
      <c r="Q1998" s="10">
        <f t="shared" si="124"/>
        <v>112.4325</v>
      </c>
      <c r="R1998" s="10">
        <f t="shared" si="125"/>
        <v>45.3</v>
      </c>
      <c r="S1998" s="10">
        <f t="shared" si="126"/>
        <v>67.132500000000007</v>
      </c>
      <c r="T1998" s="2">
        <f t="shared" si="127"/>
        <v>0.59709158828630515</v>
      </c>
      <c r="U1998" s="3">
        <f>YEAR(SalesDataTable[[#This Row],[Order Date]])</f>
        <v>2026</v>
      </c>
      <c r="V1998" s="2" t="str">
        <f>"Q"&amp;ROUNDUP(MONTH(SalesDataTable[[#This Row],[Order Date]])/3,0)</f>
        <v>Q3</v>
      </c>
      <c r="W1998" s="3">
        <f>MONTH(SalesDataTable[[#This Row],[Order Date]])</f>
        <v>9</v>
      </c>
      <c r="X1998" s="2" t="str">
        <f>TEXT(SalesDataTable[[#This Row],[Order Date]],"mmm")</f>
        <v>Sep</v>
      </c>
    </row>
    <row r="1999" spans="1:24" ht="15.6">
      <c r="A1999" s="6">
        <v>2388</v>
      </c>
      <c r="B1999" s="7">
        <v>46293</v>
      </c>
      <c r="C1999" s="8">
        <f>YEAR(SalesDataTable[[#This Row],[Order Date]])</f>
        <v>2026</v>
      </c>
      <c r="D1999" s="9" t="str">
        <f>"Q" &amp;ROUNDUP(MONTH(SalesDataTable[[#This Row],[Order Date]]),0)</f>
        <v>Q9</v>
      </c>
      <c r="E1999" s="9">
        <f>MONTH(SalesDataTable[[#This Row],[Order Date]])</f>
        <v>9</v>
      </c>
      <c r="F1999" s="8" t="str">
        <f>TEXT(SalesDataTable[[#This Row],[Order Date]],"mmm")</f>
        <v>Sep</v>
      </c>
      <c r="G1999" s="8" t="s">
        <v>20</v>
      </c>
      <c r="H1999" s="8" t="s">
        <v>33</v>
      </c>
      <c r="I1999" s="8" t="s">
        <v>2</v>
      </c>
      <c r="J1999" s="8" t="s">
        <v>3</v>
      </c>
      <c r="K1999" s="8" t="s">
        <v>9</v>
      </c>
      <c r="L1999" s="8" t="s">
        <v>10</v>
      </c>
      <c r="M1999" s="3">
        <v>3</v>
      </c>
      <c r="N1999" s="10">
        <v>93.22</v>
      </c>
      <c r="O1999" s="11">
        <v>0</v>
      </c>
      <c r="P1999" s="10">
        <v>46.75</v>
      </c>
      <c r="Q1999" s="10">
        <f t="shared" si="124"/>
        <v>279.65999999999997</v>
      </c>
      <c r="R1999" s="10">
        <f t="shared" si="125"/>
        <v>140.25</v>
      </c>
      <c r="S1999" s="10">
        <f t="shared" si="126"/>
        <v>139.40999999999997</v>
      </c>
      <c r="T1999" s="2">
        <f t="shared" si="127"/>
        <v>0.49849817635700489</v>
      </c>
      <c r="U1999" s="3">
        <f>YEAR(SalesDataTable[[#This Row],[Order Date]])</f>
        <v>2026</v>
      </c>
      <c r="V1999" s="2" t="str">
        <f>"Q"&amp;ROUNDUP(MONTH(SalesDataTable[[#This Row],[Order Date]])/3,0)</f>
        <v>Q3</v>
      </c>
      <c r="W1999" s="3">
        <f>MONTH(SalesDataTable[[#This Row],[Order Date]])</f>
        <v>9</v>
      </c>
      <c r="X1999" s="2" t="str">
        <f>TEXT(SalesDataTable[[#This Row],[Order Date]],"mmm")</f>
        <v>Sep</v>
      </c>
    </row>
    <row r="2000" spans="1:24" ht="15.6">
      <c r="A2000" s="6">
        <v>2795</v>
      </c>
      <c r="B2000" s="7">
        <v>46293</v>
      </c>
      <c r="C2000" s="8">
        <f>YEAR(SalesDataTable[[#This Row],[Order Date]])</f>
        <v>2026</v>
      </c>
      <c r="D2000" s="9" t="str">
        <f>"Q" &amp;ROUNDUP(MONTH(SalesDataTable[[#This Row],[Order Date]]),0)</f>
        <v>Q9</v>
      </c>
      <c r="E2000" s="9">
        <f>MONTH(SalesDataTable[[#This Row],[Order Date]])</f>
        <v>9</v>
      </c>
      <c r="F2000" s="8" t="str">
        <f>TEXT(SalesDataTable[[#This Row],[Order Date]],"mmm")</f>
        <v>Sep</v>
      </c>
      <c r="G2000" s="8" t="s">
        <v>6</v>
      </c>
      <c r="H2000" s="8" t="s">
        <v>43</v>
      </c>
      <c r="I2000" s="8" t="s">
        <v>2</v>
      </c>
      <c r="J2000" s="8" t="s">
        <v>13</v>
      </c>
      <c r="K2000" s="8" t="s">
        <v>9</v>
      </c>
      <c r="L2000" s="8" t="s">
        <v>17</v>
      </c>
      <c r="M2000" s="3">
        <v>3</v>
      </c>
      <c r="N2000" s="10">
        <v>142.19</v>
      </c>
      <c r="O2000" s="11">
        <v>0.05</v>
      </c>
      <c r="P2000" s="10">
        <v>78.37</v>
      </c>
      <c r="Q2000" s="10">
        <f t="shared" si="124"/>
        <v>405.24149999999997</v>
      </c>
      <c r="R2000" s="10">
        <f t="shared" si="125"/>
        <v>235.11</v>
      </c>
      <c r="S2000" s="10">
        <f t="shared" si="126"/>
        <v>170.13149999999996</v>
      </c>
      <c r="T2000" s="2">
        <f t="shared" si="127"/>
        <v>0.41982743623246871</v>
      </c>
      <c r="U2000" s="3">
        <f>YEAR(SalesDataTable[[#This Row],[Order Date]])</f>
        <v>2026</v>
      </c>
      <c r="V2000" s="2" t="str">
        <f>"Q"&amp;ROUNDUP(MONTH(SalesDataTable[[#This Row],[Order Date]])/3,0)</f>
        <v>Q3</v>
      </c>
      <c r="W2000" s="3">
        <f>MONTH(SalesDataTable[[#This Row],[Order Date]])</f>
        <v>9</v>
      </c>
      <c r="X2000" s="2" t="str">
        <f>TEXT(SalesDataTable[[#This Row],[Order Date]],"mmm")</f>
        <v>Sep</v>
      </c>
    </row>
    <row r="2001" spans="1:24" ht="15.6">
      <c r="A2001" s="6">
        <v>2840</v>
      </c>
      <c r="B2001" s="7">
        <v>46293</v>
      </c>
      <c r="C2001" s="8">
        <f>YEAR(SalesDataTable[[#This Row],[Order Date]])</f>
        <v>2026</v>
      </c>
      <c r="D2001" s="9" t="str">
        <f>"Q" &amp;ROUNDUP(MONTH(SalesDataTable[[#This Row],[Order Date]]),0)</f>
        <v>Q9</v>
      </c>
      <c r="E2001" s="9">
        <f>MONTH(SalesDataTable[[#This Row],[Order Date]])</f>
        <v>9</v>
      </c>
      <c r="F2001" s="8" t="str">
        <f>TEXT(SalesDataTable[[#This Row],[Order Date]],"mmm")</f>
        <v>Sep</v>
      </c>
      <c r="G2001" s="8" t="s">
        <v>0</v>
      </c>
      <c r="H2001" s="8" t="s">
        <v>1</v>
      </c>
      <c r="I2001" s="8" t="s">
        <v>2</v>
      </c>
      <c r="J2001" s="8" t="s">
        <v>3</v>
      </c>
      <c r="K2001" s="8" t="s">
        <v>9</v>
      </c>
      <c r="L2001" s="8" t="s">
        <v>37</v>
      </c>
      <c r="M2001" s="3">
        <v>2</v>
      </c>
      <c r="N2001" s="10">
        <v>151.69999999999999</v>
      </c>
      <c r="O2001" s="11">
        <v>0</v>
      </c>
      <c r="P2001" s="10">
        <v>77.19</v>
      </c>
      <c r="Q2001" s="10">
        <f t="shared" si="124"/>
        <v>303.39999999999998</v>
      </c>
      <c r="R2001" s="10">
        <f t="shared" si="125"/>
        <v>154.38</v>
      </c>
      <c r="S2001" s="10">
        <f t="shared" si="126"/>
        <v>149.01999999999998</v>
      </c>
      <c r="T2001" s="2">
        <f t="shared" si="127"/>
        <v>0.49116677653263019</v>
      </c>
      <c r="U2001" s="3">
        <f>YEAR(SalesDataTable[[#This Row],[Order Date]])</f>
        <v>2026</v>
      </c>
      <c r="V2001" s="2" t="str">
        <f>"Q"&amp;ROUNDUP(MONTH(SalesDataTable[[#This Row],[Order Date]])/3,0)</f>
        <v>Q3</v>
      </c>
      <c r="W2001" s="3">
        <f>MONTH(SalesDataTable[[#This Row],[Order Date]])</f>
        <v>9</v>
      </c>
      <c r="X2001" s="2" t="str">
        <f>TEXT(SalesDataTable[[#This Row],[Order Date]],"mmm")</f>
        <v>Sep</v>
      </c>
    </row>
    <row r="2002" spans="1:24" ht="15.6">
      <c r="A2002" s="6">
        <v>2863</v>
      </c>
      <c r="B2002" s="7">
        <v>46293</v>
      </c>
      <c r="C2002" s="8">
        <f>YEAR(SalesDataTable[[#This Row],[Order Date]])</f>
        <v>2026</v>
      </c>
      <c r="D2002" s="9" t="str">
        <f>"Q" &amp;ROUNDUP(MONTH(SalesDataTable[[#This Row],[Order Date]]),0)</f>
        <v>Q9</v>
      </c>
      <c r="E2002" s="9">
        <f>MONTH(SalesDataTable[[#This Row],[Order Date]])</f>
        <v>9</v>
      </c>
      <c r="F2002" s="8" t="str">
        <f>TEXT(SalesDataTable[[#This Row],[Order Date]],"mmm")</f>
        <v>Sep</v>
      </c>
      <c r="G2002" s="8" t="s">
        <v>11</v>
      </c>
      <c r="H2002" s="8" t="s">
        <v>12</v>
      </c>
      <c r="I2002" s="8" t="s">
        <v>19</v>
      </c>
      <c r="J2002" s="8" t="s">
        <v>13</v>
      </c>
      <c r="K2002" s="8" t="s">
        <v>14</v>
      </c>
      <c r="L2002" s="8" t="s">
        <v>44</v>
      </c>
      <c r="M2002" s="3">
        <v>1</v>
      </c>
      <c r="N2002" s="10">
        <v>133.85</v>
      </c>
      <c r="O2002" s="11">
        <v>0.05</v>
      </c>
      <c r="P2002" s="10">
        <v>66.41</v>
      </c>
      <c r="Q2002" s="10">
        <f t="shared" si="124"/>
        <v>127.15749999999998</v>
      </c>
      <c r="R2002" s="10">
        <f t="shared" si="125"/>
        <v>66.41</v>
      </c>
      <c r="S2002" s="10">
        <f t="shared" si="126"/>
        <v>60.747499999999988</v>
      </c>
      <c r="T2002" s="2">
        <f t="shared" si="127"/>
        <v>0.47773430588050247</v>
      </c>
      <c r="U2002" s="3">
        <f>YEAR(SalesDataTable[[#This Row],[Order Date]])</f>
        <v>2026</v>
      </c>
      <c r="V2002" s="2" t="str">
        <f>"Q"&amp;ROUNDUP(MONTH(SalesDataTable[[#This Row],[Order Date]])/3,0)</f>
        <v>Q3</v>
      </c>
      <c r="W2002" s="3">
        <f>MONTH(SalesDataTable[[#This Row],[Order Date]])</f>
        <v>9</v>
      </c>
      <c r="X2002" s="2" t="str">
        <f>TEXT(SalesDataTable[[#This Row],[Order Date]],"mmm")</f>
        <v>Sep</v>
      </c>
    </row>
    <row r="2003" spans="1:24" ht="15.6">
      <c r="A2003" s="6">
        <v>4522</v>
      </c>
      <c r="B2003" s="7">
        <v>46293</v>
      </c>
      <c r="C2003" s="8">
        <f>YEAR(SalesDataTable[[#This Row],[Order Date]])</f>
        <v>2026</v>
      </c>
      <c r="D2003" s="9" t="str">
        <f>"Q" &amp;ROUNDUP(MONTH(SalesDataTable[[#This Row],[Order Date]]),0)</f>
        <v>Q9</v>
      </c>
      <c r="E2003" s="9">
        <f>MONTH(SalesDataTable[[#This Row],[Order Date]])</f>
        <v>9</v>
      </c>
      <c r="F2003" s="8" t="str">
        <f>TEXT(SalesDataTable[[#This Row],[Order Date]],"mmm")</f>
        <v>Sep</v>
      </c>
      <c r="G2003" s="8" t="s">
        <v>20</v>
      </c>
      <c r="H2003" s="8" t="s">
        <v>47</v>
      </c>
      <c r="I2003" s="8" t="s">
        <v>28</v>
      </c>
      <c r="J2003" s="8" t="s">
        <v>16</v>
      </c>
      <c r="K2003" s="8" t="s">
        <v>23</v>
      </c>
      <c r="L2003" s="8" t="s">
        <v>51</v>
      </c>
      <c r="M2003" s="3">
        <v>6</v>
      </c>
      <c r="N2003" s="10">
        <v>125.62</v>
      </c>
      <c r="O2003" s="11">
        <v>0</v>
      </c>
      <c r="P2003" s="10">
        <v>61.34</v>
      </c>
      <c r="Q2003" s="10">
        <f t="shared" si="124"/>
        <v>753.72</v>
      </c>
      <c r="R2003" s="10">
        <f t="shared" si="125"/>
        <v>368.04</v>
      </c>
      <c r="S2003" s="10">
        <f t="shared" si="126"/>
        <v>385.68</v>
      </c>
      <c r="T2003" s="2">
        <f t="shared" si="127"/>
        <v>0.51170195828689702</v>
      </c>
      <c r="U2003" s="3">
        <f>YEAR(SalesDataTable[[#This Row],[Order Date]])</f>
        <v>2026</v>
      </c>
      <c r="V2003" s="2" t="str">
        <f>"Q"&amp;ROUNDUP(MONTH(SalesDataTable[[#This Row],[Order Date]])/3,0)</f>
        <v>Q3</v>
      </c>
      <c r="W2003" s="3">
        <f>MONTH(SalesDataTable[[#This Row],[Order Date]])</f>
        <v>9</v>
      </c>
      <c r="X2003" s="2" t="str">
        <f>TEXT(SalesDataTable[[#This Row],[Order Date]],"mmm")</f>
        <v>Sep</v>
      </c>
    </row>
    <row r="2004" spans="1:24" ht="15.6">
      <c r="A2004" s="6">
        <v>5200</v>
      </c>
      <c r="B2004" s="7">
        <v>46293</v>
      </c>
      <c r="C2004" s="8">
        <f>YEAR(SalesDataTable[[#This Row],[Order Date]])</f>
        <v>2026</v>
      </c>
      <c r="D2004" s="9" t="str">
        <f>"Q" &amp;ROUNDUP(MONTH(SalesDataTable[[#This Row],[Order Date]]),0)</f>
        <v>Q9</v>
      </c>
      <c r="E2004" s="9">
        <f>MONTH(SalesDataTable[[#This Row],[Order Date]])</f>
        <v>9</v>
      </c>
      <c r="F2004" s="8" t="str">
        <f>TEXT(SalesDataTable[[#This Row],[Order Date]],"mmm")</f>
        <v>Sep</v>
      </c>
      <c r="G2004" s="8" t="s">
        <v>6</v>
      </c>
      <c r="H2004" s="8" t="s">
        <v>43</v>
      </c>
      <c r="I2004" s="8" t="s">
        <v>2</v>
      </c>
      <c r="J2004" s="8" t="s">
        <v>13</v>
      </c>
      <c r="K2004" s="8" t="s">
        <v>23</v>
      </c>
      <c r="L2004" s="8" t="s">
        <v>29</v>
      </c>
      <c r="M2004" s="3">
        <v>3</v>
      </c>
      <c r="N2004" s="10">
        <v>196.87</v>
      </c>
      <c r="O2004" s="11">
        <v>0.1</v>
      </c>
      <c r="P2004" s="10">
        <v>105.93</v>
      </c>
      <c r="Q2004" s="10">
        <f t="shared" si="124"/>
        <v>531.54899999999998</v>
      </c>
      <c r="R2004" s="10">
        <f t="shared" si="125"/>
        <v>317.79000000000002</v>
      </c>
      <c r="S2004" s="10">
        <f t="shared" si="126"/>
        <v>213.75899999999996</v>
      </c>
      <c r="T2004" s="2">
        <f t="shared" si="127"/>
        <v>0.40214354650276823</v>
      </c>
      <c r="U2004" s="3">
        <f>YEAR(SalesDataTable[[#This Row],[Order Date]])</f>
        <v>2026</v>
      </c>
      <c r="V2004" s="2" t="str">
        <f>"Q"&amp;ROUNDUP(MONTH(SalesDataTable[[#This Row],[Order Date]])/3,0)</f>
        <v>Q3</v>
      </c>
      <c r="W2004" s="3">
        <f>MONTH(SalesDataTable[[#This Row],[Order Date]])</f>
        <v>9</v>
      </c>
      <c r="X2004" s="2" t="str">
        <f>TEXT(SalesDataTable[[#This Row],[Order Date]],"mmm")</f>
        <v>Sep</v>
      </c>
    </row>
    <row r="2005" spans="1:24" ht="15.6">
      <c r="A2005" s="6">
        <v>452</v>
      </c>
      <c r="B2005" s="7">
        <v>46294</v>
      </c>
      <c r="C2005" s="8">
        <f>YEAR(SalesDataTable[[#This Row],[Order Date]])</f>
        <v>2026</v>
      </c>
      <c r="D2005" s="9" t="str">
        <f>"Q" &amp;ROUNDUP(MONTH(SalesDataTable[[#This Row],[Order Date]]),0)</f>
        <v>Q9</v>
      </c>
      <c r="E2005" s="9">
        <f>MONTH(SalesDataTable[[#This Row],[Order Date]])</f>
        <v>9</v>
      </c>
      <c r="F2005" s="8" t="str">
        <f>TEXT(SalesDataTable[[#This Row],[Order Date]],"mmm")</f>
        <v>Sep</v>
      </c>
      <c r="G2005" s="8" t="s">
        <v>6</v>
      </c>
      <c r="H2005" s="8" t="s">
        <v>7</v>
      </c>
      <c r="I2005" s="8" t="s">
        <v>2</v>
      </c>
      <c r="J2005" s="8" t="s">
        <v>3</v>
      </c>
      <c r="K2005" s="8" t="s">
        <v>14</v>
      </c>
      <c r="L2005" s="8" t="s">
        <v>15</v>
      </c>
      <c r="M2005" s="3">
        <v>4</v>
      </c>
      <c r="N2005" s="10">
        <v>36.869999999999997</v>
      </c>
      <c r="O2005" s="11">
        <v>0</v>
      </c>
      <c r="P2005" s="10">
        <v>13.43</v>
      </c>
      <c r="Q2005" s="10">
        <f t="shared" si="124"/>
        <v>147.47999999999999</v>
      </c>
      <c r="R2005" s="10">
        <f t="shared" si="125"/>
        <v>53.72</v>
      </c>
      <c r="S2005" s="10">
        <f t="shared" si="126"/>
        <v>93.759999999999991</v>
      </c>
      <c r="T2005" s="2">
        <f t="shared" si="127"/>
        <v>0.63574721996202876</v>
      </c>
      <c r="U2005" s="3">
        <f>YEAR(SalesDataTable[[#This Row],[Order Date]])</f>
        <v>2026</v>
      </c>
      <c r="V2005" s="2" t="str">
        <f>"Q"&amp;ROUNDUP(MONTH(SalesDataTable[[#This Row],[Order Date]])/3,0)</f>
        <v>Q3</v>
      </c>
      <c r="W2005" s="3">
        <f>MONTH(SalesDataTable[[#This Row],[Order Date]])</f>
        <v>9</v>
      </c>
      <c r="X2005" s="2" t="str">
        <f>TEXT(SalesDataTable[[#This Row],[Order Date]],"mmm")</f>
        <v>Sep</v>
      </c>
    </row>
    <row r="2006" spans="1:24" ht="15.6">
      <c r="A2006" s="6">
        <v>871</v>
      </c>
      <c r="B2006" s="7">
        <v>46294</v>
      </c>
      <c r="C2006" s="8">
        <f>YEAR(SalesDataTable[[#This Row],[Order Date]])</f>
        <v>2026</v>
      </c>
      <c r="D2006" s="9" t="str">
        <f>"Q" &amp;ROUNDUP(MONTH(SalesDataTable[[#This Row],[Order Date]]),0)</f>
        <v>Q9</v>
      </c>
      <c r="E2006" s="9">
        <f>MONTH(SalesDataTable[[#This Row],[Order Date]])</f>
        <v>9</v>
      </c>
      <c r="F2006" s="8" t="str">
        <f>TEXT(SalesDataTable[[#This Row],[Order Date]],"mmm")</f>
        <v>Sep</v>
      </c>
      <c r="G2006" s="8" t="s">
        <v>6</v>
      </c>
      <c r="H2006" s="8" t="s">
        <v>43</v>
      </c>
      <c r="I2006" s="8" t="s">
        <v>2</v>
      </c>
      <c r="J2006" s="8" t="s">
        <v>13</v>
      </c>
      <c r="K2006" s="8" t="s">
        <v>14</v>
      </c>
      <c r="L2006" s="8" t="s">
        <v>32</v>
      </c>
      <c r="M2006" s="3">
        <v>1</v>
      </c>
      <c r="N2006" s="10">
        <v>47.37</v>
      </c>
      <c r="O2006" s="11">
        <v>0</v>
      </c>
      <c r="P2006" s="10">
        <v>18.2</v>
      </c>
      <c r="Q2006" s="10">
        <f t="shared" si="124"/>
        <v>47.37</v>
      </c>
      <c r="R2006" s="10">
        <f t="shared" si="125"/>
        <v>18.2</v>
      </c>
      <c r="S2006" s="10">
        <f t="shared" si="126"/>
        <v>29.169999999999998</v>
      </c>
      <c r="T2006" s="2">
        <f t="shared" si="127"/>
        <v>0.61579058475828585</v>
      </c>
      <c r="U2006" s="3">
        <f>YEAR(SalesDataTable[[#This Row],[Order Date]])</f>
        <v>2026</v>
      </c>
      <c r="V2006" s="2" t="str">
        <f>"Q"&amp;ROUNDUP(MONTH(SalesDataTable[[#This Row],[Order Date]])/3,0)</f>
        <v>Q3</v>
      </c>
      <c r="W2006" s="3">
        <f>MONTH(SalesDataTable[[#This Row],[Order Date]])</f>
        <v>9</v>
      </c>
      <c r="X2006" s="2" t="str">
        <f>TEXT(SalesDataTable[[#This Row],[Order Date]],"mmm")</f>
        <v>Sep</v>
      </c>
    </row>
    <row r="2007" spans="1:24" ht="15.6">
      <c r="A2007" s="6">
        <v>922</v>
      </c>
      <c r="B2007" s="7">
        <v>46294</v>
      </c>
      <c r="C2007" s="8">
        <f>YEAR(SalesDataTable[[#This Row],[Order Date]])</f>
        <v>2026</v>
      </c>
      <c r="D2007" s="9" t="str">
        <f>"Q" &amp;ROUNDUP(MONTH(SalesDataTable[[#This Row],[Order Date]]),0)</f>
        <v>Q9</v>
      </c>
      <c r="E2007" s="9">
        <f>MONTH(SalesDataTable[[#This Row],[Order Date]])</f>
        <v>9</v>
      </c>
      <c r="F2007" s="8" t="str">
        <f>TEXT(SalesDataTable[[#This Row],[Order Date]],"mmm")</f>
        <v>Sep</v>
      </c>
      <c r="G2007" s="8" t="s">
        <v>20</v>
      </c>
      <c r="H2007" s="8" t="s">
        <v>33</v>
      </c>
      <c r="I2007" s="8" t="s">
        <v>28</v>
      </c>
      <c r="J2007" s="8" t="s">
        <v>16</v>
      </c>
      <c r="K2007" s="8" t="s">
        <v>9</v>
      </c>
      <c r="L2007" s="8" t="s">
        <v>17</v>
      </c>
      <c r="M2007" s="3">
        <v>1</v>
      </c>
      <c r="N2007" s="10">
        <v>145.62</v>
      </c>
      <c r="O2007" s="11">
        <v>0.05</v>
      </c>
      <c r="P2007" s="10">
        <v>80.25</v>
      </c>
      <c r="Q2007" s="10">
        <f t="shared" si="124"/>
        <v>138.339</v>
      </c>
      <c r="R2007" s="10">
        <f t="shared" si="125"/>
        <v>80.25</v>
      </c>
      <c r="S2007" s="10">
        <f t="shared" si="126"/>
        <v>58.088999999999999</v>
      </c>
      <c r="T2007" s="2">
        <f t="shared" si="127"/>
        <v>0.41990328107041397</v>
      </c>
      <c r="U2007" s="3">
        <f>YEAR(SalesDataTable[[#This Row],[Order Date]])</f>
        <v>2026</v>
      </c>
      <c r="V2007" s="2" t="str">
        <f>"Q"&amp;ROUNDUP(MONTH(SalesDataTable[[#This Row],[Order Date]])/3,0)</f>
        <v>Q3</v>
      </c>
      <c r="W2007" s="3">
        <f>MONTH(SalesDataTable[[#This Row],[Order Date]])</f>
        <v>9</v>
      </c>
      <c r="X2007" s="2" t="str">
        <f>TEXT(SalesDataTable[[#This Row],[Order Date]],"mmm")</f>
        <v>Sep</v>
      </c>
    </row>
    <row r="2008" spans="1:24" ht="15.6">
      <c r="A2008" s="6">
        <v>1491</v>
      </c>
      <c r="B2008" s="7">
        <v>46294</v>
      </c>
      <c r="C2008" s="8">
        <f>YEAR(SalesDataTable[[#This Row],[Order Date]])</f>
        <v>2026</v>
      </c>
      <c r="D2008" s="9" t="str">
        <f>"Q" &amp;ROUNDUP(MONTH(SalesDataTable[[#This Row],[Order Date]]),0)</f>
        <v>Q9</v>
      </c>
      <c r="E2008" s="9">
        <f>MONTH(SalesDataTable[[#This Row],[Order Date]])</f>
        <v>9</v>
      </c>
      <c r="F2008" s="8" t="str">
        <f>TEXT(SalesDataTable[[#This Row],[Order Date]],"mmm")</f>
        <v>Sep</v>
      </c>
      <c r="G2008" s="8" t="s">
        <v>20</v>
      </c>
      <c r="H2008" s="8" t="s">
        <v>33</v>
      </c>
      <c r="I2008" s="8" t="s">
        <v>19</v>
      </c>
      <c r="J2008" s="8" t="s">
        <v>13</v>
      </c>
      <c r="K2008" s="8" t="s">
        <v>34</v>
      </c>
      <c r="L2008" s="8" t="s">
        <v>42</v>
      </c>
      <c r="M2008" s="3">
        <v>2</v>
      </c>
      <c r="N2008" s="10">
        <v>36.1</v>
      </c>
      <c r="O2008" s="11">
        <v>0.05</v>
      </c>
      <c r="P2008" s="10">
        <v>13.71</v>
      </c>
      <c r="Q2008" s="10">
        <f t="shared" si="124"/>
        <v>68.59</v>
      </c>
      <c r="R2008" s="10">
        <f t="shared" si="125"/>
        <v>27.42</v>
      </c>
      <c r="S2008" s="10">
        <f t="shared" si="126"/>
        <v>41.17</v>
      </c>
      <c r="T2008" s="2">
        <f t="shared" si="127"/>
        <v>0.60023327015599937</v>
      </c>
      <c r="U2008" s="3">
        <f>YEAR(SalesDataTable[[#This Row],[Order Date]])</f>
        <v>2026</v>
      </c>
      <c r="V2008" s="2" t="str">
        <f>"Q"&amp;ROUNDUP(MONTH(SalesDataTable[[#This Row],[Order Date]])/3,0)</f>
        <v>Q3</v>
      </c>
      <c r="W2008" s="3">
        <f>MONTH(SalesDataTable[[#This Row],[Order Date]])</f>
        <v>9</v>
      </c>
      <c r="X2008" s="2" t="str">
        <f>TEXT(SalesDataTable[[#This Row],[Order Date]],"mmm")</f>
        <v>Sep</v>
      </c>
    </row>
    <row r="2009" spans="1:24" ht="15.6">
      <c r="A2009" s="6">
        <v>1548</v>
      </c>
      <c r="B2009" s="7">
        <v>46294</v>
      </c>
      <c r="C2009" s="8">
        <f>YEAR(SalesDataTable[[#This Row],[Order Date]])</f>
        <v>2026</v>
      </c>
      <c r="D2009" s="9" t="str">
        <f>"Q" &amp;ROUNDUP(MONTH(SalesDataTable[[#This Row],[Order Date]]),0)</f>
        <v>Q9</v>
      </c>
      <c r="E2009" s="9">
        <f>MONTH(SalesDataTable[[#This Row],[Order Date]])</f>
        <v>9</v>
      </c>
      <c r="F2009" s="8" t="str">
        <f>TEXT(SalesDataTable[[#This Row],[Order Date]],"mmm")</f>
        <v>Sep</v>
      </c>
      <c r="G2009" s="8" t="s">
        <v>0</v>
      </c>
      <c r="H2009" s="8" t="s">
        <v>36</v>
      </c>
      <c r="I2009" s="8" t="s">
        <v>19</v>
      </c>
      <c r="J2009" s="8" t="s">
        <v>3</v>
      </c>
      <c r="K2009" s="8" t="s">
        <v>9</v>
      </c>
      <c r="L2009" s="8" t="s">
        <v>46</v>
      </c>
      <c r="M2009" s="3">
        <v>2</v>
      </c>
      <c r="N2009" s="10">
        <v>73</v>
      </c>
      <c r="O2009" s="11">
        <v>0.05</v>
      </c>
      <c r="P2009" s="10">
        <v>31.41</v>
      </c>
      <c r="Q2009" s="10">
        <f t="shared" si="124"/>
        <v>138.69999999999999</v>
      </c>
      <c r="R2009" s="10">
        <f t="shared" si="125"/>
        <v>62.82</v>
      </c>
      <c r="S2009" s="10">
        <f t="shared" si="126"/>
        <v>75.88</v>
      </c>
      <c r="T2009" s="2">
        <f t="shared" si="127"/>
        <v>0.54708002883922136</v>
      </c>
      <c r="U2009" s="3">
        <f>YEAR(SalesDataTable[[#This Row],[Order Date]])</f>
        <v>2026</v>
      </c>
      <c r="V2009" s="2" t="str">
        <f>"Q"&amp;ROUNDUP(MONTH(SalesDataTable[[#This Row],[Order Date]])/3,0)</f>
        <v>Q3</v>
      </c>
      <c r="W2009" s="3">
        <f>MONTH(SalesDataTable[[#This Row],[Order Date]])</f>
        <v>9</v>
      </c>
      <c r="X2009" s="2" t="str">
        <f>TEXT(SalesDataTable[[#This Row],[Order Date]],"mmm")</f>
        <v>Sep</v>
      </c>
    </row>
    <row r="2010" spans="1:24" ht="15.6">
      <c r="A2010" s="6">
        <v>2299</v>
      </c>
      <c r="B2010" s="7">
        <v>46294</v>
      </c>
      <c r="C2010" s="8">
        <f>YEAR(SalesDataTable[[#This Row],[Order Date]])</f>
        <v>2026</v>
      </c>
      <c r="D2010" s="9" t="str">
        <f>"Q" &amp;ROUNDUP(MONTH(SalesDataTable[[#This Row],[Order Date]]),0)</f>
        <v>Q9</v>
      </c>
      <c r="E2010" s="9">
        <f>MONTH(SalesDataTable[[#This Row],[Order Date]])</f>
        <v>9</v>
      </c>
      <c r="F2010" s="8" t="str">
        <f>TEXT(SalesDataTable[[#This Row],[Order Date]],"mmm")</f>
        <v>Sep</v>
      </c>
      <c r="G2010" s="8" t="s">
        <v>6</v>
      </c>
      <c r="H2010" s="8" t="s">
        <v>41</v>
      </c>
      <c r="I2010" s="8" t="s">
        <v>2</v>
      </c>
      <c r="J2010" s="8" t="s">
        <v>13</v>
      </c>
      <c r="K2010" s="8" t="s">
        <v>14</v>
      </c>
      <c r="L2010" s="8" t="s">
        <v>15</v>
      </c>
      <c r="M2010" s="3">
        <v>2</v>
      </c>
      <c r="N2010" s="10">
        <v>36.93</v>
      </c>
      <c r="O2010" s="11">
        <v>0.1</v>
      </c>
      <c r="P2010" s="10">
        <v>13.4</v>
      </c>
      <c r="Q2010" s="10">
        <f t="shared" si="124"/>
        <v>66.474000000000004</v>
      </c>
      <c r="R2010" s="10">
        <f t="shared" si="125"/>
        <v>26.8</v>
      </c>
      <c r="S2010" s="10">
        <f t="shared" si="126"/>
        <v>39.674000000000007</v>
      </c>
      <c r="T2010" s="2">
        <f t="shared" si="127"/>
        <v>0.59683485272437353</v>
      </c>
      <c r="U2010" s="3">
        <f>YEAR(SalesDataTable[[#This Row],[Order Date]])</f>
        <v>2026</v>
      </c>
      <c r="V2010" s="2" t="str">
        <f>"Q"&amp;ROUNDUP(MONTH(SalesDataTable[[#This Row],[Order Date]])/3,0)</f>
        <v>Q3</v>
      </c>
      <c r="W2010" s="3">
        <f>MONTH(SalesDataTable[[#This Row],[Order Date]])</f>
        <v>9</v>
      </c>
      <c r="X2010" s="2" t="str">
        <f>TEXT(SalesDataTable[[#This Row],[Order Date]],"mmm")</f>
        <v>Sep</v>
      </c>
    </row>
    <row r="2011" spans="1:24" ht="15.6">
      <c r="A2011" s="6">
        <v>3051</v>
      </c>
      <c r="B2011" s="7">
        <v>46294</v>
      </c>
      <c r="C2011" s="8">
        <f>YEAR(SalesDataTable[[#This Row],[Order Date]])</f>
        <v>2026</v>
      </c>
      <c r="D2011" s="9" t="str">
        <f>"Q" &amp;ROUNDUP(MONTH(SalesDataTable[[#This Row],[Order Date]]),0)</f>
        <v>Q9</v>
      </c>
      <c r="E2011" s="9">
        <f>MONTH(SalesDataTable[[#This Row],[Order Date]])</f>
        <v>9</v>
      </c>
      <c r="F2011" s="8" t="str">
        <f>TEXT(SalesDataTable[[#This Row],[Order Date]],"mmm")</f>
        <v>Sep</v>
      </c>
      <c r="G2011" s="8" t="s">
        <v>6</v>
      </c>
      <c r="H2011" s="8" t="s">
        <v>49</v>
      </c>
      <c r="I2011" s="8" t="s">
        <v>2</v>
      </c>
      <c r="J2011" s="8" t="s">
        <v>13</v>
      </c>
      <c r="K2011" s="8" t="s">
        <v>34</v>
      </c>
      <c r="L2011" s="8" t="s">
        <v>45</v>
      </c>
      <c r="M2011" s="3">
        <v>2</v>
      </c>
      <c r="N2011" s="10">
        <v>51.52</v>
      </c>
      <c r="O2011" s="11">
        <v>0</v>
      </c>
      <c r="P2011" s="10">
        <v>21.47</v>
      </c>
      <c r="Q2011" s="10">
        <f t="shared" si="124"/>
        <v>103.04</v>
      </c>
      <c r="R2011" s="10">
        <f t="shared" si="125"/>
        <v>42.94</v>
      </c>
      <c r="S2011" s="10">
        <f t="shared" si="126"/>
        <v>60.100000000000009</v>
      </c>
      <c r="T2011" s="2">
        <f t="shared" si="127"/>
        <v>0.58326863354037273</v>
      </c>
      <c r="U2011" s="3">
        <f>YEAR(SalesDataTable[[#This Row],[Order Date]])</f>
        <v>2026</v>
      </c>
      <c r="V2011" s="2" t="str">
        <f>"Q"&amp;ROUNDUP(MONTH(SalesDataTable[[#This Row],[Order Date]])/3,0)</f>
        <v>Q3</v>
      </c>
      <c r="W2011" s="3">
        <f>MONTH(SalesDataTable[[#This Row],[Order Date]])</f>
        <v>9</v>
      </c>
      <c r="X2011" s="2" t="str">
        <f>TEXT(SalesDataTable[[#This Row],[Order Date]],"mmm")</f>
        <v>Sep</v>
      </c>
    </row>
    <row r="2012" spans="1:24" ht="15.6">
      <c r="A2012" s="6">
        <v>4018</v>
      </c>
      <c r="B2012" s="7">
        <v>46294</v>
      </c>
      <c r="C2012" s="8">
        <f>YEAR(SalesDataTable[[#This Row],[Order Date]])</f>
        <v>2026</v>
      </c>
      <c r="D2012" s="9" t="str">
        <f>"Q" &amp;ROUNDUP(MONTH(SalesDataTable[[#This Row],[Order Date]]),0)</f>
        <v>Q9</v>
      </c>
      <c r="E2012" s="9">
        <f>MONTH(SalesDataTable[[#This Row],[Order Date]])</f>
        <v>9</v>
      </c>
      <c r="F2012" s="8" t="str">
        <f>TEXT(SalesDataTable[[#This Row],[Order Date]],"mmm")</f>
        <v>Sep</v>
      </c>
      <c r="G2012" s="8" t="s">
        <v>6</v>
      </c>
      <c r="H2012" s="8" t="s">
        <v>27</v>
      </c>
      <c r="I2012" s="8" t="s">
        <v>2</v>
      </c>
      <c r="J2012" s="8" t="s">
        <v>13</v>
      </c>
      <c r="K2012" s="8" t="s">
        <v>34</v>
      </c>
      <c r="L2012" s="8" t="s">
        <v>45</v>
      </c>
      <c r="M2012" s="3">
        <v>1</v>
      </c>
      <c r="N2012" s="10">
        <v>50.42</v>
      </c>
      <c r="O2012" s="11">
        <v>0</v>
      </c>
      <c r="P2012" s="10">
        <v>21.68</v>
      </c>
      <c r="Q2012" s="10">
        <f t="shared" si="124"/>
        <v>50.42</v>
      </c>
      <c r="R2012" s="10">
        <f t="shared" si="125"/>
        <v>21.68</v>
      </c>
      <c r="S2012" s="10">
        <f t="shared" si="126"/>
        <v>28.740000000000002</v>
      </c>
      <c r="T2012" s="2">
        <f t="shared" si="127"/>
        <v>0.57001190003966684</v>
      </c>
      <c r="U2012" s="3">
        <f>YEAR(SalesDataTable[[#This Row],[Order Date]])</f>
        <v>2026</v>
      </c>
      <c r="V2012" s="2" t="str">
        <f>"Q"&amp;ROUNDUP(MONTH(SalesDataTable[[#This Row],[Order Date]])/3,0)</f>
        <v>Q3</v>
      </c>
      <c r="W2012" s="3">
        <f>MONTH(SalesDataTable[[#This Row],[Order Date]])</f>
        <v>9</v>
      </c>
      <c r="X2012" s="2" t="str">
        <f>TEXT(SalesDataTable[[#This Row],[Order Date]],"mmm")</f>
        <v>Sep</v>
      </c>
    </row>
    <row r="2013" spans="1:24" ht="15.6">
      <c r="A2013" s="6">
        <v>4118</v>
      </c>
      <c r="B2013" s="7">
        <v>46294</v>
      </c>
      <c r="C2013" s="8">
        <f>YEAR(SalesDataTable[[#This Row],[Order Date]])</f>
        <v>2026</v>
      </c>
      <c r="D2013" s="9" t="str">
        <f>"Q" &amp;ROUNDUP(MONTH(SalesDataTable[[#This Row],[Order Date]]),0)</f>
        <v>Q9</v>
      </c>
      <c r="E2013" s="9">
        <f>MONTH(SalesDataTable[[#This Row],[Order Date]])</f>
        <v>9</v>
      </c>
      <c r="F2013" s="8" t="str">
        <f>TEXT(SalesDataTable[[#This Row],[Order Date]],"mmm")</f>
        <v>Sep</v>
      </c>
      <c r="G2013" s="8" t="s">
        <v>6</v>
      </c>
      <c r="H2013" s="8" t="s">
        <v>49</v>
      </c>
      <c r="I2013" s="8" t="s">
        <v>8</v>
      </c>
      <c r="J2013" s="8" t="s">
        <v>3</v>
      </c>
      <c r="K2013" s="8" t="s">
        <v>9</v>
      </c>
      <c r="L2013" s="8" t="s">
        <v>37</v>
      </c>
      <c r="M2013" s="3">
        <v>10</v>
      </c>
      <c r="N2013" s="10">
        <v>157.79</v>
      </c>
      <c r="O2013" s="11">
        <v>0.1</v>
      </c>
      <c r="P2013" s="10">
        <v>77.900000000000006</v>
      </c>
      <c r="Q2013" s="10">
        <f t="shared" si="124"/>
        <v>1420.11</v>
      </c>
      <c r="R2013" s="10">
        <f t="shared" si="125"/>
        <v>779</v>
      </c>
      <c r="S2013" s="10">
        <f t="shared" si="126"/>
        <v>641.1099999999999</v>
      </c>
      <c r="T2013" s="2">
        <f t="shared" si="127"/>
        <v>0.4514509439409623</v>
      </c>
      <c r="U2013" s="3">
        <f>YEAR(SalesDataTable[[#This Row],[Order Date]])</f>
        <v>2026</v>
      </c>
      <c r="V2013" s="2" t="str">
        <f>"Q"&amp;ROUNDUP(MONTH(SalesDataTable[[#This Row],[Order Date]])/3,0)</f>
        <v>Q3</v>
      </c>
      <c r="W2013" s="3">
        <f>MONTH(SalesDataTable[[#This Row],[Order Date]])</f>
        <v>9</v>
      </c>
      <c r="X2013" s="2" t="str">
        <f>TEXT(SalesDataTable[[#This Row],[Order Date]],"mmm")</f>
        <v>Sep</v>
      </c>
    </row>
    <row r="2014" spans="1:24" ht="15.6">
      <c r="A2014" s="6">
        <v>4251</v>
      </c>
      <c r="B2014" s="7">
        <v>46294</v>
      </c>
      <c r="C2014" s="8">
        <f>YEAR(SalesDataTable[[#This Row],[Order Date]])</f>
        <v>2026</v>
      </c>
      <c r="D2014" s="9" t="str">
        <f>"Q" &amp;ROUNDUP(MONTH(SalesDataTable[[#This Row],[Order Date]]),0)</f>
        <v>Q9</v>
      </c>
      <c r="E2014" s="9">
        <f>MONTH(SalesDataTable[[#This Row],[Order Date]])</f>
        <v>9</v>
      </c>
      <c r="F2014" s="8" t="str">
        <f>TEXT(SalesDataTable[[#This Row],[Order Date]],"mmm")</f>
        <v>Sep</v>
      </c>
      <c r="G2014" s="8" t="s">
        <v>6</v>
      </c>
      <c r="H2014" s="8" t="s">
        <v>41</v>
      </c>
      <c r="I2014" s="8" t="s">
        <v>2</v>
      </c>
      <c r="J2014" s="8" t="s">
        <v>3</v>
      </c>
      <c r="K2014" s="8" t="s">
        <v>4</v>
      </c>
      <c r="L2014" s="8" t="s">
        <v>26</v>
      </c>
      <c r="M2014" s="3">
        <v>1</v>
      </c>
      <c r="N2014" s="10">
        <v>40.409999999999997</v>
      </c>
      <c r="O2014" s="11">
        <v>0.15</v>
      </c>
      <c r="P2014" s="10">
        <v>16.3</v>
      </c>
      <c r="Q2014" s="10">
        <f t="shared" si="124"/>
        <v>34.348499999999994</v>
      </c>
      <c r="R2014" s="10">
        <f t="shared" si="125"/>
        <v>16.3</v>
      </c>
      <c r="S2014" s="10">
        <f t="shared" si="126"/>
        <v>18.048499999999994</v>
      </c>
      <c r="T2014" s="2">
        <f t="shared" si="127"/>
        <v>0.52545234871974023</v>
      </c>
      <c r="U2014" s="3">
        <f>YEAR(SalesDataTable[[#This Row],[Order Date]])</f>
        <v>2026</v>
      </c>
      <c r="V2014" s="2" t="str">
        <f>"Q"&amp;ROUNDUP(MONTH(SalesDataTable[[#This Row],[Order Date]])/3,0)</f>
        <v>Q3</v>
      </c>
      <c r="W2014" s="3">
        <f>MONTH(SalesDataTable[[#This Row],[Order Date]])</f>
        <v>9</v>
      </c>
      <c r="X2014" s="2" t="str">
        <f>TEXT(SalesDataTable[[#This Row],[Order Date]],"mmm")</f>
        <v>Sep</v>
      </c>
    </row>
    <row r="2015" spans="1:24" ht="15.6">
      <c r="A2015" s="6">
        <v>4557</v>
      </c>
      <c r="B2015" s="7">
        <v>46294</v>
      </c>
      <c r="C2015" s="8">
        <f>YEAR(SalesDataTable[[#This Row],[Order Date]])</f>
        <v>2026</v>
      </c>
      <c r="D2015" s="9" t="str">
        <f>"Q" &amp;ROUNDUP(MONTH(SalesDataTable[[#This Row],[Order Date]]),0)</f>
        <v>Q9</v>
      </c>
      <c r="E2015" s="9">
        <f>MONTH(SalesDataTable[[#This Row],[Order Date]])</f>
        <v>9</v>
      </c>
      <c r="F2015" s="8" t="str">
        <f>TEXT(SalesDataTable[[#This Row],[Order Date]],"mmm")</f>
        <v>Sep</v>
      </c>
      <c r="G2015" s="8" t="s">
        <v>20</v>
      </c>
      <c r="H2015" s="8" t="s">
        <v>33</v>
      </c>
      <c r="I2015" s="8" t="s">
        <v>2</v>
      </c>
      <c r="J2015" s="8" t="s">
        <v>13</v>
      </c>
      <c r="K2015" s="8" t="s">
        <v>4</v>
      </c>
      <c r="L2015" s="8" t="s">
        <v>22</v>
      </c>
      <c r="M2015" s="3">
        <v>2</v>
      </c>
      <c r="N2015" s="10">
        <v>50.17</v>
      </c>
      <c r="O2015" s="11">
        <v>0.05</v>
      </c>
      <c r="P2015" s="10">
        <v>22.83</v>
      </c>
      <c r="Q2015" s="10">
        <f t="shared" si="124"/>
        <v>95.322999999999993</v>
      </c>
      <c r="R2015" s="10">
        <f t="shared" si="125"/>
        <v>45.66</v>
      </c>
      <c r="S2015" s="10">
        <f t="shared" si="126"/>
        <v>49.662999999999997</v>
      </c>
      <c r="T2015" s="2">
        <f t="shared" si="127"/>
        <v>0.52099703114673268</v>
      </c>
      <c r="U2015" s="3">
        <f>YEAR(SalesDataTable[[#This Row],[Order Date]])</f>
        <v>2026</v>
      </c>
      <c r="V2015" s="2" t="str">
        <f>"Q"&amp;ROUNDUP(MONTH(SalesDataTable[[#This Row],[Order Date]])/3,0)</f>
        <v>Q3</v>
      </c>
      <c r="W2015" s="3">
        <f>MONTH(SalesDataTable[[#This Row],[Order Date]])</f>
        <v>9</v>
      </c>
      <c r="X2015" s="2" t="str">
        <f>TEXT(SalesDataTable[[#This Row],[Order Date]],"mmm")</f>
        <v>Sep</v>
      </c>
    </row>
    <row r="2016" spans="1:24" ht="15.6">
      <c r="A2016" s="6">
        <v>4811</v>
      </c>
      <c r="B2016" s="7">
        <v>46294</v>
      </c>
      <c r="C2016" s="8">
        <f>YEAR(SalesDataTable[[#This Row],[Order Date]])</f>
        <v>2026</v>
      </c>
      <c r="D2016" s="9" t="str">
        <f>"Q" &amp;ROUNDUP(MONTH(SalesDataTable[[#This Row],[Order Date]]),0)</f>
        <v>Q9</v>
      </c>
      <c r="E2016" s="9">
        <f>MONTH(SalesDataTable[[#This Row],[Order Date]])</f>
        <v>9</v>
      </c>
      <c r="F2016" s="8" t="str">
        <f>TEXT(SalesDataTable[[#This Row],[Order Date]],"mmm")</f>
        <v>Sep</v>
      </c>
      <c r="G2016" s="8" t="s">
        <v>6</v>
      </c>
      <c r="H2016" s="8" t="s">
        <v>49</v>
      </c>
      <c r="I2016" s="8" t="s">
        <v>2</v>
      </c>
      <c r="J2016" s="8" t="s">
        <v>13</v>
      </c>
      <c r="K2016" s="8" t="s">
        <v>9</v>
      </c>
      <c r="L2016" s="8" t="s">
        <v>37</v>
      </c>
      <c r="M2016" s="3">
        <v>1</v>
      </c>
      <c r="N2016" s="10">
        <v>155.55000000000001</v>
      </c>
      <c r="O2016" s="11">
        <v>0.1</v>
      </c>
      <c r="P2016" s="10">
        <v>79.2</v>
      </c>
      <c r="Q2016" s="10">
        <f t="shared" si="124"/>
        <v>139.995</v>
      </c>
      <c r="R2016" s="10">
        <f t="shared" si="125"/>
        <v>79.2</v>
      </c>
      <c r="S2016" s="10">
        <f t="shared" si="126"/>
        <v>60.795000000000002</v>
      </c>
      <c r="T2016" s="2">
        <f t="shared" si="127"/>
        <v>0.43426550948248149</v>
      </c>
      <c r="U2016" s="3">
        <f>YEAR(SalesDataTable[[#This Row],[Order Date]])</f>
        <v>2026</v>
      </c>
      <c r="V2016" s="2" t="str">
        <f>"Q"&amp;ROUNDUP(MONTH(SalesDataTable[[#This Row],[Order Date]])/3,0)</f>
        <v>Q3</v>
      </c>
      <c r="W2016" s="3">
        <f>MONTH(SalesDataTable[[#This Row],[Order Date]])</f>
        <v>9</v>
      </c>
      <c r="X2016" s="2" t="str">
        <f>TEXT(SalesDataTable[[#This Row],[Order Date]],"mmm")</f>
        <v>Sep</v>
      </c>
    </row>
    <row r="2017" spans="1:24" ht="15.6">
      <c r="A2017" s="6">
        <v>306</v>
      </c>
      <c r="B2017" s="7">
        <v>46295</v>
      </c>
      <c r="C2017" s="8">
        <f>YEAR(SalesDataTable[[#This Row],[Order Date]])</f>
        <v>2026</v>
      </c>
      <c r="D2017" s="9" t="str">
        <f>"Q" &amp;ROUNDUP(MONTH(SalesDataTable[[#This Row],[Order Date]]),0)</f>
        <v>Q9</v>
      </c>
      <c r="E2017" s="9">
        <f>MONTH(SalesDataTable[[#This Row],[Order Date]])</f>
        <v>9</v>
      </c>
      <c r="F2017" s="8" t="str">
        <f>TEXT(SalesDataTable[[#This Row],[Order Date]],"mmm")</f>
        <v>Sep</v>
      </c>
      <c r="G2017" s="8" t="s">
        <v>11</v>
      </c>
      <c r="H2017" s="8" t="s">
        <v>39</v>
      </c>
      <c r="I2017" s="8" t="s">
        <v>19</v>
      </c>
      <c r="J2017" s="8" t="s">
        <v>16</v>
      </c>
      <c r="K2017" s="8" t="s">
        <v>4</v>
      </c>
      <c r="L2017" s="8" t="s">
        <v>22</v>
      </c>
      <c r="M2017" s="3">
        <v>1</v>
      </c>
      <c r="N2017" s="10">
        <v>51.81</v>
      </c>
      <c r="O2017" s="11">
        <v>0.1</v>
      </c>
      <c r="P2017" s="10">
        <v>22.65</v>
      </c>
      <c r="Q2017" s="10">
        <f t="shared" si="124"/>
        <v>46.629000000000005</v>
      </c>
      <c r="R2017" s="10">
        <f t="shared" si="125"/>
        <v>22.65</v>
      </c>
      <c r="S2017" s="10">
        <f t="shared" si="126"/>
        <v>23.979000000000006</v>
      </c>
      <c r="T2017" s="2">
        <f t="shared" si="127"/>
        <v>0.51425078813613856</v>
      </c>
      <c r="U2017" s="3">
        <f>YEAR(SalesDataTable[[#This Row],[Order Date]])</f>
        <v>2026</v>
      </c>
      <c r="V2017" s="2" t="str">
        <f>"Q"&amp;ROUNDUP(MONTH(SalesDataTable[[#This Row],[Order Date]])/3,0)</f>
        <v>Q3</v>
      </c>
      <c r="W2017" s="3">
        <f>MONTH(SalesDataTable[[#This Row],[Order Date]])</f>
        <v>9</v>
      </c>
      <c r="X2017" s="2" t="str">
        <f>TEXT(SalesDataTable[[#This Row],[Order Date]],"mmm")</f>
        <v>Sep</v>
      </c>
    </row>
    <row r="2018" spans="1:24" ht="15.6">
      <c r="A2018" s="6">
        <v>1158</v>
      </c>
      <c r="B2018" s="7">
        <v>46295</v>
      </c>
      <c r="C2018" s="8">
        <f>YEAR(SalesDataTable[[#This Row],[Order Date]])</f>
        <v>2026</v>
      </c>
      <c r="D2018" s="9" t="str">
        <f>"Q" &amp;ROUNDUP(MONTH(SalesDataTable[[#This Row],[Order Date]]),0)</f>
        <v>Q9</v>
      </c>
      <c r="E2018" s="9">
        <f>MONTH(SalesDataTable[[#This Row],[Order Date]])</f>
        <v>9</v>
      </c>
      <c r="F2018" s="8" t="str">
        <f>TEXT(SalesDataTable[[#This Row],[Order Date]],"mmm")</f>
        <v>Sep</v>
      </c>
      <c r="G2018" s="8" t="s">
        <v>0</v>
      </c>
      <c r="H2018" s="8" t="s">
        <v>36</v>
      </c>
      <c r="I2018" s="8" t="s">
        <v>19</v>
      </c>
      <c r="J2018" s="8" t="s">
        <v>3</v>
      </c>
      <c r="K2018" s="8" t="s">
        <v>34</v>
      </c>
      <c r="L2018" s="8" t="s">
        <v>35</v>
      </c>
      <c r="M2018" s="3">
        <v>1</v>
      </c>
      <c r="N2018" s="10">
        <v>40.61</v>
      </c>
      <c r="O2018" s="11">
        <v>0.1</v>
      </c>
      <c r="P2018" s="10">
        <v>14.28</v>
      </c>
      <c r="Q2018" s="10">
        <f t="shared" si="124"/>
        <v>36.548999999999999</v>
      </c>
      <c r="R2018" s="10">
        <f t="shared" si="125"/>
        <v>14.28</v>
      </c>
      <c r="S2018" s="10">
        <f t="shared" si="126"/>
        <v>22.268999999999998</v>
      </c>
      <c r="T2018" s="2">
        <f t="shared" si="127"/>
        <v>0.60929163588607071</v>
      </c>
      <c r="U2018" s="3">
        <f>YEAR(SalesDataTable[[#This Row],[Order Date]])</f>
        <v>2026</v>
      </c>
      <c r="V2018" s="2" t="str">
        <f>"Q"&amp;ROUNDUP(MONTH(SalesDataTable[[#This Row],[Order Date]])/3,0)</f>
        <v>Q3</v>
      </c>
      <c r="W2018" s="3">
        <f>MONTH(SalesDataTable[[#This Row],[Order Date]])</f>
        <v>9</v>
      </c>
      <c r="X2018" s="2" t="str">
        <f>TEXT(SalesDataTable[[#This Row],[Order Date]],"mmm")</f>
        <v>Sep</v>
      </c>
    </row>
    <row r="2019" spans="1:24" ht="15.6">
      <c r="A2019" s="6">
        <v>1639</v>
      </c>
      <c r="B2019" s="7">
        <v>46295</v>
      </c>
      <c r="C2019" s="8">
        <f>YEAR(SalesDataTable[[#This Row],[Order Date]])</f>
        <v>2026</v>
      </c>
      <c r="D2019" s="9" t="str">
        <f>"Q" &amp;ROUNDUP(MONTH(SalesDataTable[[#This Row],[Order Date]]),0)</f>
        <v>Q9</v>
      </c>
      <c r="E2019" s="9">
        <f>MONTH(SalesDataTable[[#This Row],[Order Date]])</f>
        <v>9</v>
      </c>
      <c r="F2019" s="8" t="str">
        <f>TEXT(SalesDataTable[[#This Row],[Order Date]],"mmm")</f>
        <v>Sep</v>
      </c>
      <c r="G2019" s="8" t="s">
        <v>11</v>
      </c>
      <c r="H2019" s="8" t="s">
        <v>12</v>
      </c>
      <c r="I2019" s="8" t="s">
        <v>19</v>
      </c>
      <c r="J2019" s="8" t="s">
        <v>16</v>
      </c>
      <c r="K2019" s="8" t="s">
        <v>9</v>
      </c>
      <c r="L2019" s="8" t="s">
        <v>17</v>
      </c>
      <c r="M2019" s="3">
        <v>1</v>
      </c>
      <c r="N2019" s="10">
        <v>140.78</v>
      </c>
      <c r="O2019" s="11">
        <v>0.05</v>
      </c>
      <c r="P2019" s="10">
        <v>80.8</v>
      </c>
      <c r="Q2019" s="10">
        <f t="shared" si="124"/>
        <v>133.74099999999999</v>
      </c>
      <c r="R2019" s="10">
        <f t="shared" si="125"/>
        <v>80.8</v>
      </c>
      <c r="S2019" s="10">
        <f t="shared" si="126"/>
        <v>52.940999999999988</v>
      </c>
      <c r="T2019" s="2">
        <f t="shared" si="127"/>
        <v>0.39584719719457756</v>
      </c>
      <c r="U2019" s="3">
        <f>YEAR(SalesDataTable[[#This Row],[Order Date]])</f>
        <v>2026</v>
      </c>
      <c r="V2019" s="2" t="str">
        <f>"Q"&amp;ROUNDUP(MONTH(SalesDataTable[[#This Row],[Order Date]])/3,0)</f>
        <v>Q3</v>
      </c>
      <c r="W2019" s="3">
        <f>MONTH(SalesDataTable[[#This Row],[Order Date]])</f>
        <v>9</v>
      </c>
      <c r="X2019" s="2" t="str">
        <f>TEXT(SalesDataTable[[#This Row],[Order Date]],"mmm")</f>
        <v>Sep</v>
      </c>
    </row>
    <row r="2020" spans="1:24" ht="15.6">
      <c r="A2020" s="6">
        <v>2247</v>
      </c>
      <c r="B2020" s="7">
        <v>46295</v>
      </c>
      <c r="C2020" s="8">
        <f>YEAR(SalesDataTable[[#This Row],[Order Date]])</f>
        <v>2026</v>
      </c>
      <c r="D2020" s="9" t="str">
        <f>"Q" &amp;ROUNDUP(MONTH(SalesDataTable[[#This Row],[Order Date]]),0)</f>
        <v>Q9</v>
      </c>
      <c r="E2020" s="9">
        <f>MONTH(SalesDataTable[[#This Row],[Order Date]])</f>
        <v>9</v>
      </c>
      <c r="F2020" s="8" t="str">
        <f>TEXT(SalesDataTable[[#This Row],[Order Date]],"mmm")</f>
        <v>Sep</v>
      </c>
      <c r="G2020" s="8" t="s">
        <v>6</v>
      </c>
      <c r="H2020" s="8" t="s">
        <v>27</v>
      </c>
      <c r="I2020" s="8" t="s">
        <v>19</v>
      </c>
      <c r="J2020" s="8" t="s">
        <v>16</v>
      </c>
      <c r="K2020" s="8" t="s">
        <v>14</v>
      </c>
      <c r="L2020" s="8" t="s">
        <v>48</v>
      </c>
      <c r="M2020" s="3">
        <v>1</v>
      </c>
      <c r="N2020" s="10">
        <v>163.13999999999999</v>
      </c>
      <c r="O2020" s="11">
        <v>0</v>
      </c>
      <c r="P2020" s="10">
        <v>87.53</v>
      </c>
      <c r="Q2020" s="10">
        <f t="shared" si="124"/>
        <v>163.13999999999999</v>
      </c>
      <c r="R2020" s="10">
        <f t="shared" si="125"/>
        <v>87.53</v>
      </c>
      <c r="S2020" s="10">
        <f t="shared" si="126"/>
        <v>75.609999999999985</v>
      </c>
      <c r="T2020" s="2">
        <f t="shared" si="127"/>
        <v>0.4634669608924849</v>
      </c>
      <c r="U2020" s="3">
        <f>YEAR(SalesDataTable[[#This Row],[Order Date]])</f>
        <v>2026</v>
      </c>
      <c r="V2020" s="2" t="str">
        <f>"Q"&amp;ROUNDUP(MONTH(SalesDataTable[[#This Row],[Order Date]])/3,0)</f>
        <v>Q3</v>
      </c>
      <c r="W2020" s="3">
        <f>MONTH(SalesDataTable[[#This Row],[Order Date]])</f>
        <v>9</v>
      </c>
      <c r="X2020" s="2" t="str">
        <f>TEXT(SalesDataTable[[#This Row],[Order Date]],"mmm")</f>
        <v>Sep</v>
      </c>
    </row>
    <row r="2021" spans="1:24" ht="15.6">
      <c r="A2021" s="6">
        <v>3119</v>
      </c>
      <c r="B2021" s="7">
        <v>46295</v>
      </c>
      <c r="C2021" s="8">
        <f>YEAR(SalesDataTable[[#This Row],[Order Date]])</f>
        <v>2026</v>
      </c>
      <c r="D2021" s="9" t="str">
        <f>"Q" &amp;ROUNDUP(MONTH(SalesDataTable[[#This Row],[Order Date]]),0)</f>
        <v>Q9</v>
      </c>
      <c r="E2021" s="9">
        <f>MONTH(SalesDataTable[[#This Row],[Order Date]])</f>
        <v>9</v>
      </c>
      <c r="F2021" s="8" t="str">
        <f>TEXT(SalesDataTable[[#This Row],[Order Date]],"mmm")</f>
        <v>Sep</v>
      </c>
      <c r="G2021" s="8" t="s">
        <v>20</v>
      </c>
      <c r="H2021" s="8" t="s">
        <v>21</v>
      </c>
      <c r="I2021" s="8" t="s">
        <v>19</v>
      </c>
      <c r="J2021" s="8" t="s">
        <v>3</v>
      </c>
      <c r="K2021" s="8" t="s">
        <v>9</v>
      </c>
      <c r="L2021" s="8" t="s">
        <v>46</v>
      </c>
      <c r="M2021" s="3">
        <v>1</v>
      </c>
      <c r="N2021" s="10">
        <v>70.91</v>
      </c>
      <c r="O2021" s="11">
        <v>0</v>
      </c>
      <c r="P2021" s="10">
        <v>31.73</v>
      </c>
      <c r="Q2021" s="10">
        <f t="shared" si="124"/>
        <v>70.91</v>
      </c>
      <c r="R2021" s="10">
        <f t="shared" si="125"/>
        <v>31.73</v>
      </c>
      <c r="S2021" s="10">
        <f t="shared" si="126"/>
        <v>39.179999999999993</v>
      </c>
      <c r="T2021" s="2">
        <f t="shared" si="127"/>
        <v>0.55253137780284856</v>
      </c>
      <c r="U2021" s="3">
        <f>YEAR(SalesDataTable[[#This Row],[Order Date]])</f>
        <v>2026</v>
      </c>
      <c r="V2021" s="2" t="str">
        <f>"Q"&amp;ROUNDUP(MONTH(SalesDataTable[[#This Row],[Order Date]])/3,0)</f>
        <v>Q3</v>
      </c>
      <c r="W2021" s="3">
        <f>MONTH(SalesDataTable[[#This Row],[Order Date]])</f>
        <v>9</v>
      </c>
      <c r="X2021" s="2" t="str">
        <f>TEXT(SalesDataTable[[#This Row],[Order Date]],"mmm")</f>
        <v>Sep</v>
      </c>
    </row>
    <row r="2022" spans="1:24" ht="15.6">
      <c r="A2022" s="6">
        <v>3267</v>
      </c>
      <c r="B2022" s="7">
        <v>46295</v>
      </c>
      <c r="C2022" s="8">
        <f>YEAR(SalesDataTable[[#This Row],[Order Date]])</f>
        <v>2026</v>
      </c>
      <c r="D2022" s="9" t="str">
        <f>"Q" &amp;ROUNDUP(MONTH(SalesDataTable[[#This Row],[Order Date]]),0)</f>
        <v>Q9</v>
      </c>
      <c r="E2022" s="9">
        <f>MONTH(SalesDataTable[[#This Row],[Order Date]])</f>
        <v>9</v>
      </c>
      <c r="F2022" s="8" t="str">
        <f>TEXT(SalesDataTable[[#This Row],[Order Date]],"mmm")</f>
        <v>Sep</v>
      </c>
      <c r="G2022" s="8" t="s">
        <v>20</v>
      </c>
      <c r="H2022" s="8" t="s">
        <v>47</v>
      </c>
      <c r="I2022" s="8" t="s">
        <v>28</v>
      </c>
      <c r="J2022" s="8" t="s">
        <v>3</v>
      </c>
      <c r="K2022" s="8" t="s">
        <v>4</v>
      </c>
      <c r="L2022" s="8" t="s">
        <v>5</v>
      </c>
      <c r="M2022" s="3">
        <v>2</v>
      </c>
      <c r="N2022" s="10">
        <v>81.99</v>
      </c>
      <c r="O2022" s="11">
        <v>0</v>
      </c>
      <c r="P2022" s="10">
        <v>43.95</v>
      </c>
      <c r="Q2022" s="10">
        <f t="shared" si="124"/>
        <v>163.98</v>
      </c>
      <c r="R2022" s="10">
        <f t="shared" si="125"/>
        <v>87.9</v>
      </c>
      <c r="S2022" s="10">
        <f t="shared" si="126"/>
        <v>76.079999999999984</v>
      </c>
      <c r="T2022" s="2">
        <f t="shared" si="127"/>
        <v>0.46395901939260881</v>
      </c>
      <c r="U2022" s="3">
        <f>YEAR(SalesDataTable[[#This Row],[Order Date]])</f>
        <v>2026</v>
      </c>
      <c r="V2022" s="2" t="str">
        <f>"Q"&amp;ROUNDUP(MONTH(SalesDataTable[[#This Row],[Order Date]])/3,0)</f>
        <v>Q3</v>
      </c>
      <c r="W2022" s="3">
        <f>MONTH(SalesDataTable[[#This Row],[Order Date]])</f>
        <v>9</v>
      </c>
      <c r="X2022" s="2" t="str">
        <f>TEXT(SalesDataTable[[#This Row],[Order Date]],"mmm")</f>
        <v>Sep</v>
      </c>
    </row>
    <row r="2023" spans="1:24" ht="15.6">
      <c r="A2023" s="6">
        <v>3382</v>
      </c>
      <c r="B2023" s="7">
        <v>46295</v>
      </c>
      <c r="C2023" s="8">
        <f>YEAR(SalesDataTable[[#This Row],[Order Date]])</f>
        <v>2026</v>
      </c>
      <c r="D2023" s="9" t="str">
        <f>"Q" &amp;ROUNDUP(MONTH(SalesDataTable[[#This Row],[Order Date]]),0)</f>
        <v>Q9</v>
      </c>
      <c r="E2023" s="9">
        <f>MONTH(SalesDataTable[[#This Row],[Order Date]])</f>
        <v>9</v>
      </c>
      <c r="F2023" s="8" t="str">
        <f>TEXT(SalesDataTable[[#This Row],[Order Date]],"mmm")</f>
        <v>Sep</v>
      </c>
      <c r="G2023" s="8" t="s">
        <v>20</v>
      </c>
      <c r="H2023" s="8" t="s">
        <v>21</v>
      </c>
      <c r="I2023" s="8" t="s">
        <v>28</v>
      </c>
      <c r="J2023" s="8" t="s">
        <v>13</v>
      </c>
      <c r="K2023" s="8" t="s">
        <v>4</v>
      </c>
      <c r="L2023" s="8" t="s">
        <v>5</v>
      </c>
      <c r="M2023" s="3">
        <v>2</v>
      </c>
      <c r="N2023" s="10">
        <v>81.13</v>
      </c>
      <c r="O2023" s="11">
        <v>0</v>
      </c>
      <c r="P2023" s="10">
        <v>43.7</v>
      </c>
      <c r="Q2023" s="10">
        <f t="shared" si="124"/>
        <v>162.26</v>
      </c>
      <c r="R2023" s="10">
        <f t="shared" si="125"/>
        <v>87.4</v>
      </c>
      <c r="S2023" s="10">
        <f t="shared" si="126"/>
        <v>74.859999999999985</v>
      </c>
      <c r="T2023" s="2">
        <f t="shared" si="127"/>
        <v>0.46135831381733017</v>
      </c>
      <c r="U2023" s="3">
        <f>YEAR(SalesDataTable[[#This Row],[Order Date]])</f>
        <v>2026</v>
      </c>
      <c r="V2023" s="2" t="str">
        <f>"Q"&amp;ROUNDUP(MONTH(SalesDataTable[[#This Row],[Order Date]])/3,0)</f>
        <v>Q3</v>
      </c>
      <c r="W2023" s="3">
        <f>MONTH(SalesDataTable[[#This Row],[Order Date]])</f>
        <v>9</v>
      </c>
      <c r="X2023" s="2" t="str">
        <f>TEXT(SalesDataTable[[#This Row],[Order Date]],"mmm")</f>
        <v>Sep</v>
      </c>
    </row>
    <row r="2024" spans="1:24" ht="15.6">
      <c r="A2024" s="6">
        <v>3814</v>
      </c>
      <c r="B2024" s="7">
        <v>46295</v>
      </c>
      <c r="C2024" s="8">
        <f>YEAR(SalesDataTable[[#This Row],[Order Date]])</f>
        <v>2026</v>
      </c>
      <c r="D2024" s="9" t="str">
        <f>"Q" &amp;ROUNDUP(MONTH(SalesDataTable[[#This Row],[Order Date]]),0)</f>
        <v>Q9</v>
      </c>
      <c r="E2024" s="9">
        <f>MONTH(SalesDataTable[[#This Row],[Order Date]])</f>
        <v>9</v>
      </c>
      <c r="F2024" s="8" t="str">
        <f>TEXT(SalesDataTable[[#This Row],[Order Date]],"mmm")</f>
        <v>Sep</v>
      </c>
      <c r="G2024" s="8" t="s">
        <v>6</v>
      </c>
      <c r="H2024" s="8" t="s">
        <v>43</v>
      </c>
      <c r="I2024" s="8" t="s">
        <v>8</v>
      </c>
      <c r="J2024" s="8" t="s">
        <v>3</v>
      </c>
      <c r="K2024" s="8" t="s">
        <v>9</v>
      </c>
      <c r="L2024" s="8" t="s">
        <v>17</v>
      </c>
      <c r="M2024" s="3">
        <v>5</v>
      </c>
      <c r="N2024" s="10">
        <v>141.08000000000001</v>
      </c>
      <c r="O2024" s="11">
        <v>0.05</v>
      </c>
      <c r="P2024" s="10">
        <v>78.23</v>
      </c>
      <c r="Q2024" s="10">
        <f t="shared" si="124"/>
        <v>670.13000000000011</v>
      </c>
      <c r="R2024" s="10">
        <f t="shared" si="125"/>
        <v>391.15000000000003</v>
      </c>
      <c r="S2024" s="10">
        <f t="shared" si="126"/>
        <v>278.98000000000008</v>
      </c>
      <c r="T2024" s="2">
        <f t="shared" si="127"/>
        <v>0.4163072836613792</v>
      </c>
      <c r="U2024" s="3">
        <f>YEAR(SalesDataTable[[#This Row],[Order Date]])</f>
        <v>2026</v>
      </c>
      <c r="V2024" s="2" t="str">
        <f>"Q"&amp;ROUNDUP(MONTH(SalesDataTable[[#This Row],[Order Date]])/3,0)</f>
        <v>Q3</v>
      </c>
      <c r="W2024" s="3">
        <f>MONTH(SalesDataTable[[#This Row],[Order Date]])</f>
        <v>9</v>
      </c>
      <c r="X2024" s="2" t="str">
        <f>TEXT(SalesDataTable[[#This Row],[Order Date]],"mmm")</f>
        <v>Sep</v>
      </c>
    </row>
    <row r="2025" spans="1:24" ht="15.6">
      <c r="A2025" s="6">
        <v>3818</v>
      </c>
      <c r="B2025" s="7">
        <v>46295</v>
      </c>
      <c r="C2025" s="8">
        <f>YEAR(SalesDataTable[[#This Row],[Order Date]])</f>
        <v>2026</v>
      </c>
      <c r="D2025" s="9" t="str">
        <f>"Q" &amp;ROUNDUP(MONTH(SalesDataTable[[#This Row],[Order Date]]),0)</f>
        <v>Q9</v>
      </c>
      <c r="E2025" s="9">
        <f>MONTH(SalesDataTable[[#This Row],[Order Date]])</f>
        <v>9</v>
      </c>
      <c r="F2025" s="8" t="str">
        <f>TEXT(SalesDataTable[[#This Row],[Order Date]],"mmm")</f>
        <v>Sep</v>
      </c>
      <c r="G2025" s="8" t="s">
        <v>0</v>
      </c>
      <c r="H2025" s="8" t="s">
        <v>50</v>
      </c>
      <c r="I2025" s="8" t="s">
        <v>2</v>
      </c>
      <c r="J2025" s="8" t="s">
        <v>3</v>
      </c>
      <c r="K2025" s="8" t="s">
        <v>14</v>
      </c>
      <c r="L2025" s="8" t="s">
        <v>15</v>
      </c>
      <c r="M2025" s="3">
        <v>5</v>
      </c>
      <c r="N2025" s="10">
        <v>36.18</v>
      </c>
      <c r="O2025" s="11">
        <v>0</v>
      </c>
      <c r="P2025" s="10">
        <v>13.66</v>
      </c>
      <c r="Q2025" s="10">
        <f t="shared" si="124"/>
        <v>180.9</v>
      </c>
      <c r="R2025" s="10">
        <f t="shared" si="125"/>
        <v>68.3</v>
      </c>
      <c r="S2025" s="10">
        <f t="shared" si="126"/>
        <v>112.60000000000001</v>
      </c>
      <c r="T2025" s="2">
        <f t="shared" si="127"/>
        <v>0.62244333886124936</v>
      </c>
      <c r="U2025" s="3">
        <f>YEAR(SalesDataTable[[#This Row],[Order Date]])</f>
        <v>2026</v>
      </c>
      <c r="V2025" s="2" t="str">
        <f>"Q"&amp;ROUNDUP(MONTH(SalesDataTable[[#This Row],[Order Date]])/3,0)</f>
        <v>Q3</v>
      </c>
      <c r="W2025" s="3">
        <f>MONTH(SalesDataTable[[#This Row],[Order Date]])</f>
        <v>9</v>
      </c>
      <c r="X2025" s="2" t="str">
        <f>TEXT(SalesDataTable[[#This Row],[Order Date]],"mmm")</f>
        <v>Sep</v>
      </c>
    </row>
    <row r="2026" spans="1:24" ht="15.6">
      <c r="A2026" s="6">
        <v>4347</v>
      </c>
      <c r="B2026" s="7">
        <v>46295</v>
      </c>
      <c r="C2026" s="8">
        <f>YEAR(SalesDataTable[[#This Row],[Order Date]])</f>
        <v>2026</v>
      </c>
      <c r="D2026" s="9" t="str">
        <f>"Q" &amp;ROUNDUP(MONTH(SalesDataTable[[#This Row],[Order Date]]),0)</f>
        <v>Q9</v>
      </c>
      <c r="E2026" s="9">
        <f>MONTH(SalesDataTable[[#This Row],[Order Date]])</f>
        <v>9</v>
      </c>
      <c r="F2026" s="8" t="str">
        <f>TEXT(SalesDataTable[[#This Row],[Order Date]],"mmm")</f>
        <v>Sep</v>
      </c>
      <c r="G2026" s="8" t="s">
        <v>20</v>
      </c>
      <c r="H2026" s="8" t="s">
        <v>47</v>
      </c>
      <c r="I2026" s="8" t="s">
        <v>28</v>
      </c>
      <c r="J2026" s="8" t="s">
        <v>13</v>
      </c>
      <c r="K2026" s="8" t="s">
        <v>4</v>
      </c>
      <c r="L2026" s="8" t="s">
        <v>5</v>
      </c>
      <c r="M2026" s="3">
        <v>1</v>
      </c>
      <c r="N2026" s="10">
        <v>81.06</v>
      </c>
      <c r="O2026" s="11">
        <v>0.05</v>
      </c>
      <c r="P2026" s="10">
        <v>43.54</v>
      </c>
      <c r="Q2026" s="10">
        <f t="shared" si="124"/>
        <v>77.007000000000005</v>
      </c>
      <c r="R2026" s="10">
        <f t="shared" si="125"/>
        <v>43.54</v>
      </c>
      <c r="S2026" s="10">
        <f t="shared" si="126"/>
        <v>33.467000000000006</v>
      </c>
      <c r="T2026" s="2">
        <f t="shared" si="127"/>
        <v>0.434596854831379</v>
      </c>
      <c r="U2026" s="3">
        <f>YEAR(SalesDataTable[[#This Row],[Order Date]])</f>
        <v>2026</v>
      </c>
      <c r="V2026" s="2" t="str">
        <f>"Q"&amp;ROUNDUP(MONTH(SalesDataTable[[#This Row],[Order Date]])/3,0)</f>
        <v>Q3</v>
      </c>
      <c r="W2026" s="3">
        <f>MONTH(SalesDataTable[[#This Row],[Order Date]])</f>
        <v>9</v>
      </c>
      <c r="X2026" s="2" t="str">
        <f>TEXT(SalesDataTable[[#This Row],[Order Date]],"mmm")</f>
        <v>Sep</v>
      </c>
    </row>
    <row r="2027" spans="1:24" ht="15.6">
      <c r="A2027" s="6">
        <v>4646</v>
      </c>
      <c r="B2027" s="7">
        <v>46295</v>
      </c>
      <c r="C2027" s="8">
        <f>YEAR(SalesDataTable[[#This Row],[Order Date]])</f>
        <v>2026</v>
      </c>
      <c r="D2027" s="9" t="str">
        <f>"Q" &amp;ROUNDUP(MONTH(SalesDataTable[[#This Row],[Order Date]]),0)</f>
        <v>Q9</v>
      </c>
      <c r="E2027" s="9">
        <f>MONTH(SalesDataTable[[#This Row],[Order Date]])</f>
        <v>9</v>
      </c>
      <c r="F2027" s="8" t="str">
        <f>TEXT(SalesDataTable[[#This Row],[Order Date]],"mmm")</f>
        <v>Sep</v>
      </c>
      <c r="G2027" s="8" t="s">
        <v>11</v>
      </c>
      <c r="H2027" s="8" t="s">
        <v>18</v>
      </c>
      <c r="I2027" s="8" t="s">
        <v>2</v>
      </c>
      <c r="J2027" s="8" t="s">
        <v>16</v>
      </c>
      <c r="K2027" s="8" t="s">
        <v>34</v>
      </c>
      <c r="L2027" s="8" t="s">
        <v>45</v>
      </c>
      <c r="M2027" s="3">
        <v>1</v>
      </c>
      <c r="N2027" s="10">
        <v>49.51</v>
      </c>
      <c r="O2027" s="11">
        <v>0.15</v>
      </c>
      <c r="P2027" s="10">
        <v>21.4</v>
      </c>
      <c r="Q2027" s="10">
        <f t="shared" si="124"/>
        <v>42.083499999999994</v>
      </c>
      <c r="R2027" s="10">
        <f t="shared" si="125"/>
        <v>21.4</v>
      </c>
      <c r="S2027" s="10">
        <f t="shared" si="126"/>
        <v>20.683499999999995</v>
      </c>
      <c r="T2027" s="2">
        <f t="shared" si="127"/>
        <v>0.49148716242707946</v>
      </c>
      <c r="U2027" s="3">
        <f>YEAR(SalesDataTable[[#This Row],[Order Date]])</f>
        <v>2026</v>
      </c>
      <c r="V2027" s="2" t="str">
        <f>"Q"&amp;ROUNDUP(MONTH(SalesDataTable[[#This Row],[Order Date]])/3,0)</f>
        <v>Q3</v>
      </c>
      <c r="W2027" s="3">
        <f>MONTH(SalesDataTable[[#This Row],[Order Date]])</f>
        <v>9</v>
      </c>
      <c r="X2027" s="2" t="str">
        <f>TEXT(SalesDataTable[[#This Row],[Order Date]],"mmm")</f>
        <v>Sep</v>
      </c>
    </row>
    <row r="2028" spans="1:24" ht="15.6">
      <c r="A2028" s="6">
        <v>5102</v>
      </c>
      <c r="B2028" s="7">
        <v>46295</v>
      </c>
      <c r="C2028" s="8">
        <f>YEAR(SalesDataTable[[#This Row],[Order Date]])</f>
        <v>2026</v>
      </c>
      <c r="D2028" s="9" t="str">
        <f>"Q" &amp;ROUNDUP(MONTH(SalesDataTable[[#This Row],[Order Date]]),0)</f>
        <v>Q9</v>
      </c>
      <c r="E2028" s="9">
        <f>MONTH(SalesDataTable[[#This Row],[Order Date]])</f>
        <v>9</v>
      </c>
      <c r="F2028" s="8" t="str">
        <f>TEXT(SalesDataTable[[#This Row],[Order Date]],"mmm")</f>
        <v>Sep</v>
      </c>
      <c r="G2028" s="8" t="s">
        <v>6</v>
      </c>
      <c r="H2028" s="8" t="s">
        <v>49</v>
      </c>
      <c r="I2028" s="8" t="s">
        <v>2</v>
      </c>
      <c r="J2028" s="8" t="s">
        <v>13</v>
      </c>
      <c r="K2028" s="8" t="s">
        <v>23</v>
      </c>
      <c r="L2028" s="8" t="s">
        <v>29</v>
      </c>
      <c r="M2028" s="3">
        <v>1</v>
      </c>
      <c r="N2028" s="10">
        <v>196.74</v>
      </c>
      <c r="O2028" s="11">
        <v>0.15</v>
      </c>
      <c r="P2028" s="10">
        <v>102.01</v>
      </c>
      <c r="Q2028" s="10">
        <f t="shared" si="124"/>
        <v>167.22900000000001</v>
      </c>
      <c r="R2028" s="10">
        <f t="shared" si="125"/>
        <v>102.01</v>
      </c>
      <c r="S2028" s="10">
        <f t="shared" si="126"/>
        <v>65.219000000000008</v>
      </c>
      <c r="T2028" s="2">
        <f t="shared" si="127"/>
        <v>0.38999814625453721</v>
      </c>
      <c r="U2028" s="3">
        <f>YEAR(SalesDataTable[[#This Row],[Order Date]])</f>
        <v>2026</v>
      </c>
      <c r="V2028" s="2" t="str">
        <f>"Q"&amp;ROUNDUP(MONTH(SalesDataTable[[#This Row],[Order Date]])/3,0)</f>
        <v>Q3</v>
      </c>
      <c r="W2028" s="3">
        <f>MONTH(SalesDataTable[[#This Row],[Order Date]])</f>
        <v>9</v>
      </c>
      <c r="X2028" s="2" t="str">
        <f>TEXT(SalesDataTable[[#This Row],[Order Date]],"mmm")</f>
        <v>Sep</v>
      </c>
    </row>
    <row r="2029" spans="1:24" ht="15.6">
      <c r="A2029" s="6">
        <v>5152</v>
      </c>
      <c r="B2029" s="7">
        <v>46295</v>
      </c>
      <c r="C2029" s="8">
        <f>YEAR(SalesDataTable[[#This Row],[Order Date]])</f>
        <v>2026</v>
      </c>
      <c r="D2029" s="9" t="str">
        <f>"Q" &amp;ROUNDUP(MONTH(SalesDataTable[[#This Row],[Order Date]]),0)</f>
        <v>Q9</v>
      </c>
      <c r="E2029" s="9">
        <f>MONTH(SalesDataTable[[#This Row],[Order Date]])</f>
        <v>9</v>
      </c>
      <c r="F2029" s="8" t="str">
        <f>TEXT(SalesDataTable[[#This Row],[Order Date]],"mmm")</f>
        <v>Sep</v>
      </c>
      <c r="G2029" s="8" t="s">
        <v>20</v>
      </c>
      <c r="H2029" s="8" t="s">
        <v>47</v>
      </c>
      <c r="I2029" s="8" t="s">
        <v>2</v>
      </c>
      <c r="J2029" s="8" t="s">
        <v>13</v>
      </c>
      <c r="K2029" s="8" t="s">
        <v>9</v>
      </c>
      <c r="L2029" s="8" t="s">
        <v>10</v>
      </c>
      <c r="M2029" s="3">
        <v>2</v>
      </c>
      <c r="N2029" s="10">
        <v>91.78</v>
      </c>
      <c r="O2029" s="11">
        <v>0.1</v>
      </c>
      <c r="P2029" s="10">
        <v>45.51</v>
      </c>
      <c r="Q2029" s="10">
        <f t="shared" si="124"/>
        <v>165.20400000000001</v>
      </c>
      <c r="R2029" s="10">
        <f t="shared" si="125"/>
        <v>91.02</v>
      </c>
      <c r="S2029" s="10">
        <f t="shared" si="126"/>
        <v>74.184000000000012</v>
      </c>
      <c r="T2029" s="2">
        <f t="shared" si="127"/>
        <v>0.44904481731677204</v>
      </c>
      <c r="U2029" s="3">
        <f>YEAR(SalesDataTable[[#This Row],[Order Date]])</f>
        <v>2026</v>
      </c>
      <c r="V2029" s="2" t="str">
        <f>"Q"&amp;ROUNDUP(MONTH(SalesDataTable[[#This Row],[Order Date]])/3,0)</f>
        <v>Q3</v>
      </c>
      <c r="W2029" s="3">
        <f>MONTH(SalesDataTable[[#This Row],[Order Date]])</f>
        <v>9</v>
      </c>
      <c r="X2029" s="2" t="str">
        <f>TEXT(SalesDataTable[[#This Row],[Order Date]],"mmm")</f>
        <v>Sep</v>
      </c>
    </row>
    <row r="2030" spans="1:24" ht="15.6">
      <c r="A2030" s="6">
        <v>151</v>
      </c>
      <c r="B2030" s="7">
        <v>46296</v>
      </c>
      <c r="C2030" s="8">
        <f>YEAR(SalesDataTable[[#This Row],[Order Date]])</f>
        <v>2026</v>
      </c>
      <c r="D2030" s="9" t="str">
        <f>"Q" &amp;ROUNDUP(MONTH(SalesDataTable[[#This Row],[Order Date]]),0)</f>
        <v>Q10</v>
      </c>
      <c r="E2030" s="9">
        <f>MONTH(SalesDataTable[[#This Row],[Order Date]])</f>
        <v>10</v>
      </c>
      <c r="F2030" s="8" t="str">
        <f>TEXT(SalesDataTable[[#This Row],[Order Date]],"mmm")</f>
        <v>Oct</v>
      </c>
      <c r="G2030" s="8" t="s">
        <v>11</v>
      </c>
      <c r="H2030" s="8" t="s">
        <v>39</v>
      </c>
      <c r="I2030" s="8" t="s">
        <v>2</v>
      </c>
      <c r="J2030" s="8" t="s">
        <v>13</v>
      </c>
      <c r="K2030" s="8" t="s">
        <v>9</v>
      </c>
      <c r="L2030" s="8" t="s">
        <v>17</v>
      </c>
      <c r="M2030" s="3">
        <v>5</v>
      </c>
      <c r="N2030" s="10">
        <v>146.69</v>
      </c>
      <c r="O2030" s="11">
        <v>0</v>
      </c>
      <c r="P2030" s="10">
        <v>79</v>
      </c>
      <c r="Q2030" s="10">
        <f t="shared" si="124"/>
        <v>733.45</v>
      </c>
      <c r="R2030" s="10">
        <f t="shared" si="125"/>
        <v>395</v>
      </c>
      <c r="S2030" s="10">
        <f t="shared" si="126"/>
        <v>338.45000000000005</v>
      </c>
      <c r="T2030" s="2">
        <f t="shared" si="127"/>
        <v>0.46144931488172342</v>
      </c>
      <c r="U2030" s="3">
        <f>YEAR(SalesDataTable[[#This Row],[Order Date]])</f>
        <v>2026</v>
      </c>
      <c r="V2030" s="2" t="str">
        <f>"Q"&amp;ROUNDUP(MONTH(SalesDataTable[[#This Row],[Order Date]])/3,0)</f>
        <v>Q4</v>
      </c>
      <c r="W2030" s="3">
        <f>MONTH(SalesDataTable[[#This Row],[Order Date]])</f>
        <v>10</v>
      </c>
      <c r="X2030" s="2" t="str">
        <f>TEXT(SalesDataTable[[#This Row],[Order Date]],"mmm")</f>
        <v>Oct</v>
      </c>
    </row>
    <row r="2031" spans="1:24" ht="15.6">
      <c r="A2031" s="6">
        <v>1292</v>
      </c>
      <c r="B2031" s="7">
        <v>46296</v>
      </c>
      <c r="C2031" s="8">
        <f>YEAR(SalesDataTable[[#This Row],[Order Date]])</f>
        <v>2026</v>
      </c>
      <c r="D2031" s="9" t="str">
        <f>"Q" &amp;ROUNDUP(MONTH(SalesDataTable[[#This Row],[Order Date]]),0)</f>
        <v>Q10</v>
      </c>
      <c r="E2031" s="9">
        <f>MONTH(SalesDataTable[[#This Row],[Order Date]])</f>
        <v>10</v>
      </c>
      <c r="F2031" s="8" t="str">
        <f>TEXT(SalesDataTable[[#This Row],[Order Date]],"mmm")</f>
        <v>Oct</v>
      </c>
      <c r="G2031" s="8" t="s">
        <v>0</v>
      </c>
      <c r="H2031" s="8" t="s">
        <v>36</v>
      </c>
      <c r="I2031" s="8" t="s">
        <v>19</v>
      </c>
      <c r="J2031" s="8" t="s">
        <v>13</v>
      </c>
      <c r="K2031" s="8" t="s">
        <v>23</v>
      </c>
      <c r="L2031" s="8" t="s">
        <v>40</v>
      </c>
      <c r="M2031" s="3">
        <v>1</v>
      </c>
      <c r="N2031" s="10">
        <v>79.81</v>
      </c>
      <c r="O2031" s="11">
        <v>0</v>
      </c>
      <c r="P2031" s="10">
        <v>39.08</v>
      </c>
      <c r="Q2031" s="10">
        <f t="shared" si="124"/>
        <v>79.81</v>
      </c>
      <c r="R2031" s="10">
        <f t="shared" si="125"/>
        <v>39.08</v>
      </c>
      <c r="S2031" s="10">
        <f t="shared" si="126"/>
        <v>40.730000000000004</v>
      </c>
      <c r="T2031" s="2">
        <f t="shared" si="127"/>
        <v>0.5103370504949255</v>
      </c>
      <c r="U2031" s="3">
        <f>YEAR(SalesDataTable[[#This Row],[Order Date]])</f>
        <v>2026</v>
      </c>
      <c r="V2031" s="2" t="str">
        <f>"Q"&amp;ROUNDUP(MONTH(SalesDataTable[[#This Row],[Order Date]])/3,0)</f>
        <v>Q4</v>
      </c>
      <c r="W2031" s="3">
        <f>MONTH(SalesDataTable[[#This Row],[Order Date]])</f>
        <v>10</v>
      </c>
      <c r="X2031" s="2" t="str">
        <f>TEXT(SalesDataTable[[#This Row],[Order Date]],"mmm")</f>
        <v>Oct</v>
      </c>
    </row>
    <row r="2032" spans="1:24" ht="15.6">
      <c r="A2032" s="6">
        <v>1862</v>
      </c>
      <c r="B2032" s="7">
        <v>46296</v>
      </c>
      <c r="C2032" s="8">
        <f>YEAR(SalesDataTable[[#This Row],[Order Date]])</f>
        <v>2026</v>
      </c>
      <c r="D2032" s="9" t="str">
        <f>"Q" &amp;ROUNDUP(MONTH(SalesDataTable[[#This Row],[Order Date]]),0)</f>
        <v>Q10</v>
      </c>
      <c r="E2032" s="9">
        <f>MONTH(SalesDataTable[[#This Row],[Order Date]])</f>
        <v>10</v>
      </c>
      <c r="F2032" s="8" t="str">
        <f>TEXT(SalesDataTable[[#This Row],[Order Date]],"mmm")</f>
        <v>Oct</v>
      </c>
      <c r="G2032" s="8" t="s">
        <v>20</v>
      </c>
      <c r="H2032" s="8" t="s">
        <v>33</v>
      </c>
      <c r="I2032" s="8" t="s">
        <v>2</v>
      </c>
      <c r="J2032" s="8" t="s">
        <v>13</v>
      </c>
      <c r="K2032" s="8" t="s">
        <v>23</v>
      </c>
      <c r="L2032" s="8" t="s">
        <v>51</v>
      </c>
      <c r="M2032" s="3">
        <v>5</v>
      </c>
      <c r="N2032" s="10">
        <v>121.63</v>
      </c>
      <c r="O2032" s="11">
        <v>0.05</v>
      </c>
      <c r="P2032" s="10">
        <v>61.7</v>
      </c>
      <c r="Q2032" s="10">
        <f t="shared" si="124"/>
        <v>577.74249999999995</v>
      </c>
      <c r="R2032" s="10">
        <f t="shared" si="125"/>
        <v>308.5</v>
      </c>
      <c r="S2032" s="10">
        <f t="shared" si="126"/>
        <v>269.24249999999995</v>
      </c>
      <c r="T2032" s="2">
        <f t="shared" si="127"/>
        <v>0.46602508903187834</v>
      </c>
      <c r="U2032" s="3">
        <f>YEAR(SalesDataTable[[#This Row],[Order Date]])</f>
        <v>2026</v>
      </c>
      <c r="V2032" s="2" t="str">
        <f>"Q"&amp;ROUNDUP(MONTH(SalesDataTable[[#This Row],[Order Date]])/3,0)</f>
        <v>Q4</v>
      </c>
      <c r="W2032" s="3">
        <f>MONTH(SalesDataTable[[#This Row],[Order Date]])</f>
        <v>10</v>
      </c>
      <c r="X2032" s="2" t="str">
        <f>TEXT(SalesDataTable[[#This Row],[Order Date]],"mmm")</f>
        <v>Oct</v>
      </c>
    </row>
    <row r="2033" spans="1:24" ht="15.6">
      <c r="A2033" s="6">
        <v>2569</v>
      </c>
      <c r="B2033" s="7">
        <v>46296</v>
      </c>
      <c r="C2033" s="8">
        <f>YEAR(SalesDataTable[[#This Row],[Order Date]])</f>
        <v>2026</v>
      </c>
      <c r="D2033" s="9" t="str">
        <f>"Q" &amp;ROUNDUP(MONTH(SalesDataTable[[#This Row],[Order Date]]),0)</f>
        <v>Q10</v>
      </c>
      <c r="E2033" s="9">
        <f>MONTH(SalesDataTable[[#This Row],[Order Date]])</f>
        <v>10</v>
      </c>
      <c r="F2033" s="8" t="str">
        <f>TEXT(SalesDataTable[[#This Row],[Order Date]],"mmm")</f>
        <v>Oct</v>
      </c>
      <c r="G2033" s="8" t="s">
        <v>20</v>
      </c>
      <c r="H2033" s="8" t="s">
        <v>47</v>
      </c>
      <c r="I2033" s="8" t="s">
        <v>8</v>
      </c>
      <c r="J2033" s="8" t="s">
        <v>16</v>
      </c>
      <c r="K2033" s="8" t="s">
        <v>4</v>
      </c>
      <c r="L2033" s="8" t="s">
        <v>22</v>
      </c>
      <c r="M2033" s="3">
        <v>10</v>
      </c>
      <c r="N2033" s="10">
        <v>50.42</v>
      </c>
      <c r="O2033" s="11">
        <v>0.05</v>
      </c>
      <c r="P2033" s="10">
        <v>22.5</v>
      </c>
      <c r="Q2033" s="10">
        <f t="shared" si="124"/>
        <v>478.99</v>
      </c>
      <c r="R2033" s="10">
        <f t="shared" si="125"/>
        <v>225</v>
      </c>
      <c r="S2033" s="10">
        <f t="shared" si="126"/>
        <v>253.99</v>
      </c>
      <c r="T2033" s="2">
        <f t="shared" si="127"/>
        <v>0.53026159210004387</v>
      </c>
      <c r="U2033" s="3">
        <f>YEAR(SalesDataTable[[#This Row],[Order Date]])</f>
        <v>2026</v>
      </c>
      <c r="V2033" s="2" t="str">
        <f>"Q"&amp;ROUNDUP(MONTH(SalesDataTable[[#This Row],[Order Date]])/3,0)</f>
        <v>Q4</v>
      </c>
      <c r="W2033" s="3">
        <f>MONTH(SalesDataTable[[#This Row],[Order Date]])</f>
        <v>10</v>
      </c>
      <c r="X2033" s="2" t="str">
        <f>TEXT(SalesDataTable[[#This Row],[Order Date]],"mmm")</f>
        <v>Oct</v>
      </c>
    </row>
    <row r="2034" spans="1:24" ht="15.6">
      <c r="A2034" s="6">
        <v>3333</v>
      </c>
      <c r="B2034" s="7">
        <v>46296</v>
      </c>
      <c r="C2034" s="8">
        <f>YEAR(SalesDataTable[[#This Row],[Order Date]])</f>
        <v>2026</v>
      </c>
      <c r="D2034" s="9" t="str">
        <f>"Q" &amp;ROUNDUP(MONTH(SalesDataTable[[#This Row],[Order Date]]),0)</f>
        <v>Q10</v>
      </c>
      <c r="E2034" s="9">
        <f>MONTH(SalesDataTable[[#This Row],[Order Date]])</f>
        <v>10</v>
      </c>
      <c r="F2034" s="8" t="str">
        <f>TEXT(SalesDataTable[[#This Row],[Order Date]],"mmm")</f>
        <v>Oct</v>
      </c>
      <c r="G2034" s="8" t="s">
        <v>11</v>
      </c>
      <c r="H2034" s="8" t="s">
        <v>25</v>
      </c>
      <c r="I2034" s="8" t="s">
        <v>2</v>
      </c>
      <c r="J2034" s="8" t="s">
        <v>13</v>
      </c>
      <c r="K2034" s="8" t="s">
        <v>23</v>
      </c>
      <c r="L2034" s="8" t="s">
        <v>40</v>
      </c>
      <c r="M2034" s="3">
        <v>3</v>
      </c>
      <c r="N2034" s="10">
        <v>80.67</v>
      </c>
      <c r="O2034" s="11">
        <v>0</v>
      </c>
      <c r="P2034" s="10">
        <v>39.94</v>
      </c>
      <c r="Q2034" s="10">
        <f t="shared" si="124"/>
        <v>242.01</v>
      </c>
      <c r="R2034" s="10">
        <f t="shared" si="125"/>
        <v>119.82</v>
      </c>
      <c r="S2034" s="10">
        <f t="shared" si="126"/>
        <v>122.19</v>
      </c>
      <c r="T2034" s="2">
        <f t="shared" si="127"/>
        <v>0.50489649188050079</v>
      </c>
      <c r="U2034" s="3">
        <f>YEAR(SalesDataTable[[#This Row],[Order Date]])</f>
        <v>2026</v>
      </c>
      <c r="V2034" s="2" t="str">
        <f>"Q"&amp;ROUNDUP(MONTH(SalesDataTable[[#This Row],[Order Date]])/3,0)</f>
        <v>Q4</v>
      </c>
      <c r="W2034" s="3">
        <f>MONTH(SalesDataTable[[#This Row],[Order Date]])</f>
        <v>10</v>
      </c>
      <c r="X2034" s="2" t="str">
        <f>TEXT(SalesDataTable[[#This Row],[Order Date]],"mmm")</f>
        <v>Oct</v>
      </c>
    </row>
    <row r="2035" spans="1:24" ht="15.6">
      <c r="A2035" s="6">
        <v>3830</v>
      </c>
      <c r="B2035" s="7">
        <v>46296</v>
      </c>
      <c r="C2035" s="8">
        <f>YEAR(SalesDataTable[[#This Row],[Order Date]])</f>
        <v>2026</v>
      </c>
      <c r="D2035" s="9" t="str">
        <f>"Q" &amp;ROUNDUP(MONTH(SalesDataTable[[#This Row],[Order Date]]),0)</f>
        <v>Q10</v>
      </c>
      <c r="E2035" s="9">
        <f>MONTH(SalesDataTable[[#This Row],[Order Date]])</f>
        <v>10</v>
      </c>
      <c r="F2035" s="8" t="str">
        <f>TEXT(SalesDataTable[[#This Row],[Order Date]],"mmm")</f>
        <v>Oct</v>
      </c>
      <c r="G2035" s="8" t="s">
        <v>20</v>
      </c>
      <c r="H2035" s="8" t="s">
        <v>47</v>
      </c>
      <c r="I2035" s="8" t="s">
        <v>2</v>
      </c>
      <c r="J2035" s="8" t="s">
        <v>16</v>
      </c>
      <c r="K2035" s="8" t="s">
        <v>9</v>
      </c>
      <c r="L2035" s="8" t="s">
        <v>37</v>
      </c>
      <c r="M2035" s="3">
        <v>2</v>
      </c>
      <c r="N2035" s="10">
        <v>152.12</v>
      </c>
      <c r="O2035" s="11">
        <v>0</v>
      </c>
      <c r="P2035" s="10">
        <v>79.53</v>
      </c>
      <c r="Q2035" s="10">
        <f t="shared" si="124"/>
        <v>304.24</v>
      </c>
      <c r="R2035" s="10">
        <f t="shared" si="125"/>
        <v>159.06</v>
      </c>
      <c r="S2035" s="10">
        <f t="shared" si="126"/>
        <v>145.18</v>
      </c>
      <c r="T2035" s="2">
        <f t="shared" si="127"/>
        <v>0.47718906126742044</v>
      </c>
      <c r="U2035" s="3">
        <f>YEAR(SalesDataTable[[#This Row],[Order Date]])</f>
        <v>2026</v>
      </c>
      <c r="V2035" s="2" t="str">
        <f>"Q"&amp;ROUNDUP(MONTH(SalesDataTable[[#This Row],[Order Date]])/3,0)</f>
        <v>Q4</v>
      </c>
      <c r="W2035" s="3">
        <f>MONTH(SalesDataTable[[#This Row],[Order Date]])</f>
        <v>10</v>
      </c>
      <c r="X2035" s="2" t="str">
        <f>TEXT(SalesDataTable[[#This Row],[Order Date]],"mmm")</f>
        <v>Oct</v>
      </c>
    </row>
    <row r="2036" spans="1:24" ht="15.6">
      <c r="A2036" s="6">
        <v>4868</v>
      </c>
      <c r="B2036" s="7">
        <v>46296</v>
      </c>
      <c r="C2036" s="8">
        <f>YEAR(SalesDataTable[[#This Row],[Order Date]])</f>
        <v>2026</v>
      </c>
      <c r="D2036" s="9" t="str">
        <f>"Q" &amp;ROUNDUP(MONTH(SalesDataTable[[#This Row],[Order Date]]),0)</f>
        <v>Q10</v>
      </c>
      <c r="E2036" s="9">
        <f>MONTH(SalesDataTable[[#This Row],[Order Date]])</f>
        <v>10</v>
      </c>
      <c r="F2036" s="8" t="str">
        <f>TEXT(SalesDataTable[[#This Row],[Order Date]],"mmm")</f>
        <v>Oct</v>
      </c>
      <c r="G2036" s="8" t="s">
        <v>11</v>
      </c>
      <c r="H2036" s="8" t="s">
        <v>25</v>
      </c>
      <c r="I2036" s="8" t="s">
        <v>8</v>
      </c>
      <c r="J2036" s="8" t="s">
        <v>13</v>
      </c>
      <c r="K2036" s="8" t="s">
        <v>23</v>
      </c>
      <c r="L2036" s="8" t="s">
        <v>40</v>
      </c>
      <c r="M2036" s="3">
        <v>4</v>
      </c>
      <c r="N2036" s="10">
        <v>82.54</v>
      </c>
      <c r="O2036" s="11">
        <v>0.15</v>
      </c>
      <c r="P2036" s="10">
        <v>39.74</v>
      </c>
      <c r="Q2036" s="10">
        <f t="shared" si="124"/>
        <v>280.63600000000002</v>
      </c>
      <c r="R2036" s="10">
        <f t="shared" si="125"/>
        <v>158.96</v>
      </c>
      <c r="S2036" s="10">
        <f t="shared" si="126"/>
        <v>121.67600000000002</v>
      </c>
      <c r="T2036" s="2">
        <f t="shared" si="127"/>
        <v>0.43357231431462823</v>
      </c>
      <c r="U2036" s="3">
        <f>YEAR(SalesDataTable[[#This Row],[Order Date]])</f>
        <v>2026</v>
      </c>
      <c r="V2036" s="2" t="str">
        <f>"Q"&amp;ROUNDUP(MONTH(SalesDataTable[[#This Row],[Order Date]])/3,0)</f>
        <v>Q4</v>
      </c>
      <c r="W2036" s="3">
        <f>MONTH(SalesDataTable[[#This Row],[Order Date]])</f>
        <v>10</v>
      </c>
      <c r="X2036" s="2" t="str">
        <f>TEXT(SalesDataTable[[#This Row],[Order Date]],"mmm")</f>
        <v>Oct</v>
      </c>
    </row>
    <row r="2037" spans="1:24" ht="15.6">
      <c r="A2037" s="6">
        <v>2250</v>
      </c>
      <c r="B2037" s="7">
        <v>46297</v>
      </c>
      <c r="C2037" s="8">
        <f>YEAR(SalesDataTable[[#This Row],[Order Date]])</f>
        <v>2026</v>
      </c>
      <c r="D2037" s="9" t="str">
        <f>"Q" &amp;ROUNDUP(MONTH(SalesDataTable[[#This Row],[Order Date]]),0)</f>
        <v>Q10</v>
      </c>
      <c r="E2037" s="9">
        <f>MONTH(SalesDataTable[[#This Row],[Order Date]])</f>
        <v>10</v>
      </c>
      <c r="F2037" s="8" t="str">
        <f>TEXT(SalesDataTable[[#This Row],[Order Date]],"mmm")</f>
        <v>Oct</v>
      </c>
      <c r="G2037" s="8" t="s">
        <v>20</v>
      </c>
      <c r="H2037" s="8" t="s">
        <v>47</v>
      </c>
      <c r="I2037" s="8" t="s">
        <v>19</v>
      </c>
      <c r="J2037" s="8" t="s">
        <v>3</v>
      </c>
      <c r="K2037" s="8" t="s">
        <v>4</v>
      </c>
      <c r="L2037" s="8" t="s">
        <v>22</v>
      </c>
      <c r="M2037" s="3">
        <v>2</v>
      </c>
      <c r="N2037" s="10">
        <v>50.43</v>
      </c>
      <c r="O2037" s="11">
        <v>0</v>
      </c>
      <c r="P2037" s="10">
        <v>23.04</v>
      </c>
      <c r="Q2037" s="10">
        <f t="shared" si="124"/>
        <v>100.86</v>
      </c>
      <c r="R2037" s="10">
        <f t="shared" si="125"/>
        <v>46.08</v>
      </c>
      <c r="S2037" s="10">
        <f t="shared" si="126"/>
        <v>54.78</v>
      </c>
      <c r="T2037" s="2">
        <f t="shared" si="127"/>
        <v>0.54312908982748365</v>
      </c>
      <c r="U2037" s="3">
        <f>YEAR(SalesDataTable[[#This Row],[Order Date]])</f>
        <v>2026</v>
      </c>
      <c r="V2037" s="2" t="str">
        <f>"Q"&amp;ROUNDUP(MONTH(SalesDataTable[[#This Row],[Order Date]])/3,0)</f>
        <v>Q4</v>
      </c>
      <c r="W2037" s="3">
        <f>MONTH(SalesDataTable[[#This Row],[Order Date]])</f>
        <v>10</v>
      </c>
      <c r="X2037" s="2" t="str">
        <f>TEXT(SalesDataTable[[#This Row],[Order Date]],"mmm")</f>
        <v>Oct</v>
      </c>
    </row>
    <row r="2038" spans="1:24" ht="15.6">
      <c r="A2038" s="6">
        <v>2516</v>
      </c>
      <c r="B2038" s="7">
        <v>46297</v>
      </c>
      <c r="C2038" s="8">
        <f>YEAR(SalesDataTable[[#This Row],[Order Date]])</f>
        <v>2026</v>
      </c>
      <c r="D2038" s="9" t="str">
        <f>"Q" &amp;ROUNDUP(MONTH(SalesDataTable[[#This Row],[Order Date]]),0)</f>
        <v>Q10</v>
      </c>
      <c r="E2038" s="9">
        <f>MONTH(SalesDataTable[[#This Row],[Order Date]])</f>
        <v>10</v>
      </c>
      <c r="F2038" s="8" t="str">
        <f>TEXT(SalesDataTable[[#This Row],[Order Date]],"mmm")</f>
        <v>Oct</v>
      </c>
      <c r="G2038" s="8" t="s">
        <v>11</v>
      </c>
      <c r="H2038" s="8" t="s">
        <v>39</v>
      </c>
      <c r="I2038" s="8" t="s">
        <v>2</v>
      </c>
      <c r="J2038" s="8" t="s">
        <v>13</v>
      </c>
      <c r="K2038" s="8" t="s">
        <v>23</v>
      </c>
      <c r="L2038" s="8" t="s">
        <v>29</v>
      </c>
      <c r="M2038" s="3">
        <v>2</v>
      </c>
      <c r="N2038" s="10">
        <v>198.57</v>
      </c>
      <c r="O2038" s="11">
        <v>0.15</v>
      </c>
      <c r="P2038" s="10">
        <v>101.08</v>
      </c>
      <c r="Q2038" s="10">
        <f t="shared" si="124"/>
        <v>337.56899999999996</v>
      </c>
      <c r="R2038" s="10">
        <f t="shared" si="125"/>
        <v>202.16</v>
      </c>
      <c r="S2038" s="10">
        <f t="shared" si="126"/>
        <v>135.40899999999996</v>
      </c>
      <c r="T2038" s="2">
        <f t="shared" si="127"/>
        <v>0.4011298430839324</v>
      </c>
      <c r="U2038" s="3">
        <f>YEAR(SalesDataTable[[#This Row],[Order Date]])</f>
        <v>2026</v>
      </c>
      <c r="V2038" s="2" t="str">
        <f>"Q"&amp;ROUNDUP(MONTH(SalesDataTable[[#This Row],[Order Date]])/3,0)</f>
        <v>Q4</v>
      </c>
      <c r="W2038" s="3">
        <f>MONTH(SalesDataTable[[#This Row],[Order Date]])</f>
        <v>10</v>
      </c>
      <c r="X2038" s="2" t="str">
        <f>TEXT(SalesDataTable[[#This Row],[Order Date]],"mmm")</f>
        <v>Oct</v>
      </c>
    </row>
    <row r="2039" spans="1:24" ht="15.6">
      <c r="A2039" s="6">
        <v>809</v>
      </c>
      <c r="B2039" s="7">
        <v>46298</v>
      </c>
      <c r="C2039" s="8">
        <f>YEAR(SalesDataTable[[#This Row],[Order Date]])</f>
        <v>2026</v>
      </c>
      <c r="D2039" s="9" t="str">
        <f>"Q" &amp;ROUNDUP(MONTH(SalesDataTable[[#This Row],[Order Date]]),0)</f>
        <v>Q10</v>
      </c>
      <c r="E2039" s="9">
        <f>MONTH(SalesDataTable[[#This Row],[Order Date]])</f>
        <v>10</v>
      </c>
      <c r="F2039" s="8" t="str">
        <f>TEXT(SalesDataTable[[#This Row],[Order Date]],"mmm")</f>
        <v>Oct</v>
      </c>
      <c r="G2039" s="8" t="s">
        <v>20</v>
      </c>
      <c r="H2039" s="8" t="s">
        <v>33</v>
      </c>
      <c r="I2039" s="8" t="s">
        <v>2</v>
      </c>
      <c r="J2039" s="8" t="s">
        <v>13</v>
      </c>
      <c r="K2039" s="8" t="s">
        <v>34</v>
      </c>
      <c r="L2039" s="8" t="s">
        <v>35</v>
      </c>
      <c r="M2039" s="3">
        <v>2</v>
      </c>
      <c r="N2039" s="10">
        <v>41.06</v>
      </c>
      <c r="O2039" s="11">
        <v>0.05</v>
      </c>
      <c r="P2039" s="10">
        <v>14.54</v>
      </c>
      <c r="Q2039" s="10">
        <f t="shared" si="124"/>
        <v>78.013999999999996</v>
      </c>
      <c r="R2039" s="10">
        <f t="shared" si="125"/>
        <v>29.08</v>
      </c>
      <c r="S2039" s="10">
        <f t="shared" si="126"/>
        <v>48.933999999999997</v>
      </c>
      <c r="T2039" s="2">
        <f t="shared" si="127"/>
        <v>0.62724639167328944</v>
      </c>
      <c r="U2039" s="3">
        <f>YEAR(SalesDataTable[[#This Row],[Order Date]])</f>
        <v>2026</v>
      </c>
      <c r="V2039" s="2" t="str">
        <f>"Q"&amp;ROUNDUP(MONTH(SalesDataTable[[#This Row],[Order Date]])/3,0)</f>
        <v>Q4</v>
      </c>
      <c r="W2039" s="3">
        <f>MONTH(SalesDataTable[[#This Row],[Order Date]])</f>
        <v>10</v>
      </c>
      <c r="X2039" s="2" t="str">
        <f>TEXT(SalesDataTable[[#This Row],[Order Date]],"mmm")</f>
        <v>Oct</v>
      </c>
    </row>
    <row r="2040" spans="1:24" ht="15.6">
      <c r="A2040" s="6">
        <v>1852</v>
      </c>
      <c r="B2040" s="7">
        <v>46298</v>
      </c>
      <c r="C2040" s="8">
        <f>YEAR(SalesDataTable[[#This Row],[Order Date]])</f>
        <v>2026</v>
      </c>
      <c r="D2040" s="9" t="str">
        <f>"Q" &amp;ROUNDUP(MONTH(SalesDataTable[[#This Row],[Order Date]]),0)</f>
        <v>Q10</v>
      </c>
      <c r="E2040" s="9">
        <f>MONTH(SalesDataTable[[#This Row],[Order Date]])</f>
        <v>10</v>
      </c>
      <c r="F2040" s="8" t="str">
        <f>TEXT(SalesDataTable[[#This Row],[Order Date]],"mmm")</f>
        <v>Oct</v>
      </c>
      <c r="G2040" s="8" t="s">
        <v>6</v>
      </c>
      <c r="H2040" s="8" t="s">
        <v>43</v>
      </c>
      <c r="I2040" s="8" t="s">
        <v>8</v>
      </c>
      <c r="J2040" s="8" t="s">
        <v>16</v>
      </c>
      <c r="K2040" s="8" t="s">
        <v>14</v>
      </c>
      <c r="L2040" s="8" t="s">
        <v>48</v>
      </c>
      <c r="M2040" s="3">
        <v>4</v>
      </c>
      <c r="N2040" s="10">
        <v>162.19</v>
      </c>
      <c r="O2040" s="11">
        <v>0.15</v>
      </c>
      <c r="P2040" s="10">
        <v>89.81</v>
      </c>
      <c r="Q2040" s="10">
        <f t="shared" si="124"/>
        <v>551.44600000000003</v>
      </c>
      <c r="R2040" s="10">
        <f t="shared" si="125"/>
        <v>359.24</v>
      </c>
      <c r="S2040" s="10">
        <f t="shared" si="126"/>
        <v>192.20600000000002</v>
      </c>
      <c r="T2040" s="2">
        <f t="shared" si="127"/>
        <v>0.34854908730863948</v>
      </c>
      <c r="U2040" s="3">
        <f>YEAR(SalesDataTable[[#This Row],[Order Date]])</f>
        <v>2026</v>
      </c>
      <c r="V2040" s="2" t="str">
        <f>"Q"&amp;ROUNDUP(MONTH(SalesDataTable[[#This Row],[Order Date]])/3,0)</f>
        <v>Q4</v>
      </c>
      <c r="W2040" s="3">
        <f>MONTH(SalesDataTable[[#This Row],[Order Date]])</f>
        <v>10</v>
      </c>
      <c r="X2040" s="2" t="str">
        <f>TEXT(SalesDataTable[[#This Row],[Order Date]],"mmm")</f>
        <v>Oct</v>
      </c>
    </row>
    <row r="2041" spans="1:24" ht="15.6">
      <c r="A2041" s="6">
        <v>3627</v>
      </c>
      <c r="B2041" s="7">
        <v>46298</v>
      </c>
      <c r="C2041" s="8">
        <f>YEAR(SalesDataTable[[#This Row],[Order Date]])</f>
        <v>2026</v>
      </c>
      <c r="D2041" s="9" t="str">
        <f>"Q" &amp;ROUNDUP(MONTH(SalesDataTable[[#This Row],[Order Date]]),0)</f>
        <v>Q10</v>
      </c>
      <c r="E2041" s="9">
        <f>MONTH(SalesDataTable[[#This Row],[Order Date]])</f>
        <v>10</v>
      </c>
      <c r="F2041" s="8" t="str">
        <f>TEXT(SalesDataTable[[#This Row],[Order Date]],"mmm")</f>
        <v>Oct</v>
      </c>
      <c r="G2041" s="8" t="s">
        <v>20</v>
      </c>
      <c r="H2041" s="8" t="s">
        <v>21</v>
      </c>
      <c r="I2041" s="8" t="s">
        <v>19</v>
      </c>
      <c r="J2041" s="8" t="s">
        <v>13</v>
      </c>
      <c r="K2041" s="8" t="s">
        <v>23</v>
      </c>
      <c r="L2041" s="8" t="s">
        <v>29</v>
      </c>
      <c r="M2041" s="3">
        <v>2</v>
      </c>
      <c r="N2041" s="10">
        <v>192.99</v>
      </c>
      <c r="O2041" s="11">
        <v>0</v>
      </c>
      <c r="P2041" s="10">
        <v>101.73</v>
      </c>
      <c r="Q2041" s="10">
        <f t="shared" si="124"/>
        <v>385.98</v>
      </c>
      <c r="R2041" s="10">
        <f t="shared" si="125"/>
        <v>203.46</v>
      </c>
      <c r="S2041" s="10">
        <f t="shared" si="126"/>
        <v>182.52</v>
      </c>
      <c r="T2041" s="2">
        <f t="shared" si="127"/>
        <v>0.47287424218871443</v>
      </c>
      <c r="U2041" s="3">
        <f>YEAR(SalesDataTable[[#This Row],[Order Date]])</f>
        <v>2026</v>
      </c>
      <c r="V2041" s="2" t="str">
        <f>"Q"&amp;ROUNDUP(MONTH(SalesDataTable[[#This Row],[Order Date]])/3,0)</f>
        <v>Q4</v>
      </c>
      <c r="W2041" s="3">
        <f>MONTH(SalesDataTable[[#This Row],[Order Date]])</f>
        <v>10</v>
      </c>
      <c r="X2041" s="2" t="str">
        <f>TEXT(SalesDataTable[[#This Row],[Order Date]],"mmm")</f>
        <v>Oct</v>
      </c>
    </row>
    <row r="2042" spans="1:24" ht="15.6">
      <c r="A2042" s="6">
        <v>4135</v>
      </c>
      <c r="B2042" s="7">
        <v>46298</v>
      </c>
      <c r="C2042" s="8">
        <f>YEAR(SalesDataTable[[#This Row],[Order Date]])</f>
        <v>2026</v>
      </c>
      <c r="D2042" s="9" t="str">
        <f>"Q" &amp;ROUNDUP(MONTH(SalesDataTable[[#This Row],[Order Date]]),0)</f>
        <v>Q10</v>
      </c>
      <c r="E2042" s="9">
        <f>MONTH(SalesDataTable[[#This Row],[Order Date]])</f>
        <v>10</v>
      </c>
      <c r="F2042" s="8" t="str">
        <f>TEXT(SalesDataTable[[#This Row],[Order Date]],"mmm")</f>
        <v>Oct</v>
      </c>
      <c r="G2042" s="8" t="s">
        <v>0</v>
      </c>
      <c r="H2042" s="8" t="s">
        <v>50</v>
      </c>
      <c r="I2042" s="8" t="s">
        <v>2</v>
      </c>
      <c r="J2042" s="8" t="s">
        <v>13</v>
      </c>
      <c r="K2042" s="8" t="s">
        <v>9</v>
      </c>
      <c r="L2042" s="8" t="s">
        <v>17</v>
      </c>
      <c r="M2042" s="3">
        <v>3</v>
      </c>
      <c r="N2042" s="10">
        <v>142.33000000000001</v>
      </c>
      <c r="O2042" s="11">
        <v>0.1</v>
      </c>
      <c r="P2042" s="10">
        <v>79.19</v>
      </c>
      <c r="Q2042" s="10">
        <f t="shared" si="124"/>
        <v>384.291</v>
      </c>
      <c r="R2042" s="10">
        <f t="shared" si="125"/>
        <v>237.57</v>
      </c>
      <c r="S2042" s="10">
        <f t="shared" si="126"/>
        <v>146.721</v>
      </c>
      <c r="T2042" s="2">
        <f t="shared" si="127"/>
        <v>0.3817966072585619</v>
      </c>
      <c r="U2042" s="3">
        <f>YEAR(SalesDataTable[[#This Row],[Order Date]])</f>
        <v>2026</v>
      </c>
      <c r="V2042" s="2" t="str">
        <f>"Q"&amp;ROUNDUP(MONTH(SalesDataTable[[#This Row],[Order Date]])/3,0)</f>
        <v>Q4</v>
      </c>
      <c r="W2042" s="3">
        <f>MONTH(SalesDataTable[[#This Row],[Order Date]])</f>
        <v>10</v>
      </c>
      <c r="X2042" s="2" t="str">
        <f>TEXT(SalesDataTable[[#This Row],[Order Date]],"mmm")</f>
        <v>Oct</v>
      </c>
    </row>
    <row r="2043" spans="1:24" ht="15.6">
      <c r="A2043" s="6">
        <v>4138</v>
      </c>
      <c r="B2043" s="7">
        <v>46298</v>
      </c>
      <c r="C2043" s="8">
        <f>YEAR(SalesDataTable[[#This Row],[Order Date]])</f>
        <v>2026</v>
      </c>
      <c r="D2043" s="9" t="str">
        <f>"Q" &amp;ROUNDUP(MONTH(SalesDataTable[[#This Row],[Order Date]]),0)</f>
        <v>Q10</v>
      </c>
      <c r="E2043" s="9">
        <f>MONTH(SalesDataTable[[#This Row],[Order Date]])</f>
        <v>10</v>
      </c>
      <c r="F2043" s="8" t="str">
        <f>TEXT(SalesDataTable[[#This Row],[Order Date]],"mmm")</f>
        <v>Oct</v>
      </c>
      <c r="G2043" s="8" t="s">
        <v>6</v>
      </c>
      <c r="H2043" s="8" t="s">
        <v>41</v>
      </c>
      <c r="I2043" s="8" t="s">
        <v>19</v>
      </c>
      <c r="J2043" s="8" t="s">
        <v>16</v>
      </c>
      <c r="K2043" s="8" t="s">
        <v>9</v>
      </c>
      <c r="L2043" s="8" t="s">
        <v>17</v>
      </c>
      <c r="M2043" s="3">
        <v>4</v>
      </c>
      <c r="N2043" s="10">
        <v>143.63</v>
      </c>
      <c r="O2043" s="11">
        <v>0</v>
      </c>
      <c r="P2043" s="10">
        <v>80.510000000000005</v>
      </c>
      <c r="Q2043" s="10">
        <f t="shared" si="124"/>
        <v>574.52</v>
      </c>
      <c r="R2043" s="10">
        <f t="shared" si="125"/>
        <v>322.04000000000002</v>
      </c>
      <c r="S2043" s="10">
        <f t="shared" si="126"/>
        <v>252.47999999999996</v>
      </c>
      <c r="T2043" s="2">
        <f t="shared" si="127"/>
        <v>0.43946250783262542</v>
      </c>
      <c r="U2043" s="3">
        <f>YEAR(SalesDataTable[[#This Row],[Order Date]])</f>
        <v>2026</v>
      </c>
      <c r="V2043" s="2" t="str">
        <f>"Q"&amp;ROUNDUP(MONTH(SalesDataTable[[#This Row],[Order Date]])/3,0)</f>
        <v>Q4</v>
      </c>
      <c r="W2043" s="3">
        <f>MONTH(SalesDataTable[[#This Row],[Order Date]])</f>
        <v>10</v>
      </c>
      <c r="X2043" s="2" t="str">
        <f>TEXT(SalesDataTable[[#This Row],[Order Date]],"mmm")</f>
        <v>Oct</v>
      </c>
    </row>
    <row r="2044" spans="1:24" ht="15.6">
      <c r="A2044" s="6">
        <v>4286</v>
      </c>
      <c r="B2044" s="7">
        <v>46298</v>
      </c>
      <c r="C2044" s="8">
        <f>YEAR(SalesDataTable[[#This Row],[Order Date]])</f>
        <v>2026</v>
      </c>
      <c r="D2044" s="9" t="str">
        <f>"Q" &amp;ROUNDUP(MONTH(SalesDataTable[[#This Row],[Order Date]]),0)</f>
        <v>Q10</v>
      </c>
      <c r="E2044" s="9">
        <f>MONTH(SalesDataTable[[#This Row],[Order Date]])</f>
        <v>10</v>
      </c>
      <c r="F2044" s="8" t="str">
        <f>TEXT(SalesDataTable[[#This Row],[Order Date]],"mmm")</f>
        <v>Oct</v>
      </c>
      <c r="G2044" s="8" t="s">
        <v>6</v>
      </c>
      <c r="H2044" s="8" t="s">
        <v>27</v>
      </c>
      <c r="I2044" s="8" t="s">
        <v>19</v>
      </c>
      <c r="J2044" s="8" t="s">
        <v>3</v>
      </c>
      <c r="K2044" s="8" t="s">
        <v>23</v>
      </c>
      <c r="L2044" s="8" t="s">
        <v>24</v>
      </c>
      <c r="M2044" s="3">
        <v>4</v>
      </c>
      <c r="N2044" s="10">
        <v>341.95</v>
      </c>
      <c r="O2044" s="11">
        <v>0.05</v>
      </c>
      <c r="P2044" s="10">
        <v>199.9</v>
      </c>
      <c r="Q2044" s="10">
        <f t="shared" si="124"/>
        <v>1299.4099999999999</v>
      </c>
      <c r="R2044" s="10">
        <f t="shared" si="125"/>
        <v>799.6</v>
      </c>
      <c r="S2044" s="10">
        <f t="shared" si="126"/>
        <v>499.80999999999983</v>
      </c>
      <c r="T2044" s="2">
        <f t="shared" si="127"/>
        <v>0.38464379987840625</v>
      </c>
      <c r="U2044" s="3">
        <f>YEAR(SalesDataTable[[#This Row],[Order Date]])</f>
        <v>2026</v>
      </c>
      <c r="V2044" s="2" t="str">
        <f>"Q"&amp;ROUNDUP(MONTH(SalesDataTable[[#This Row],[Order Date]])/3,0)</f>
        <v>Q4</v>
      </c>
      <c r="W2044" s="3">
        <f>MONTH(SalesDataTable[[#This Row],[Order Date]])</f>
        <v>10</v>
      </c>
      <c r="X2044" s="2" t="str">
        <f>TEXT(SalesDataTable[[#This Row],[Order Date]],"mmm")</f>
        <v>Oct</v>
      </c>
    </row>
    <row r="2045" spans="1:24" ht="15.6">
      <c r="A2045" s="6">
        <v>4371</v>
      </c>
      <c r="B2045" s="7">
        <v>46298</v>
      </c>
      <c r="C2045" s="8">
        <f>YEAR(SalesDataTable[[#This Row],[Order Date]])</f>
        <v>2026</v>
      </c>
      <c r="D2045" s="9" t="str">
        <f>"Q" &amp;ROUNDUP(MONTH(SalesDataTable[[#This Row],[Order Date]]),0)</f>
        <v>Q10</v>
      </c>
      <c r="E2045" s="9">
        <f>MONTH(SalesDataTable[[#This Row],[Order Date]])</f>
        <v>10</v>
      </c>
      <c r="F2045" s="8" t="str">
        <f>TEXT(SalesDataTable[[#This Row],[Order Date]],"mmm")</f>
        <v>Oct</v>
      </c>
      <c r="G2045" s="8" t="s">
        <v>6</v>
      </c>
      <c r="H2045" s="8" t="s">
        <v>27</v>
      </c>
      <c r="I2045" s="8" t="s">
        <v>2</v>
      </c>
      <c r="J2045" s="8" t="s">
        <v>3</v>
      </c>
      <c r="K2045" s="8" t="s">
        <v>34</v>
      </c>
      <c r="L2045" s="8" t="s">
        <v>38</v>
      </c>
      <c r="M2045" s="3">
        <v>1</v>
      </c>
      <c r="N2045" s="10">
        <v>123.81</v>
      </c>
      <c r="O2045" s="11">
        <v>0</v>
      </c>
      <c r="P2045" s="10">
        <v>68.72</v>
      </c>
      <c r="Q2045" s="10">
        <f t="shared" si="124"/>
        <v>123.81</v>
      </c>
      <c r="R2045" s="10">
        <f t="shared" si="125"/>
        <v>68.72</v>
      </c>
      <c r="S2045" s="10">
        <f t="shared" si="126"/>
        <v>55.09</v>
      </c>
      <c r="T2045" s="2">
        <f t="shared" si="127"/>
        <v>0.44495598093853489</v>
      </c>
      <c r="U2045" s="3">
        <f>YEAR(SalesDataTable[[#This Row],[Order Date]])</f>
        <v>2026</v>
      </c>
      <c r="V2045" s="2" t="str">
        <f>"Q"&amp;ROUNDUP(MONTH(SalesDataTable[[#This Row],[Order Date]])/3,0)</f>
        <v>Q4</v>
      </c>
      <c r="W2045" s="3">
        <f>MONTH(SalesDataTable[[#This Row],[Order Date]])</f>
        <v>10</v>
      </c>
      <c r="X2045" s="2" t="str">
        <f>TEXT(SalesDataTable[[#This Row],[Order Date]],"mmm")</f>
        <v>Oct</v>
      </c>
    </row>
    <row r="2046" spans="1:24" ht="15.6">
      <c r="A2046" s="6">
        <v>905</v>
      </c>
      <c r="B2046" s="7">
        <v>46299</v>
      </c>
      <c r="C2046" s="8">
        <f>YEAR(SalesDataTable[[#This Row],[Order Date]])</f>
        <v>2026</v>
      </c>
      <c r="D2046" s="9" t="str">
        <f>"Q" &amp;ROUNDUP(MONTH(SalesDataTable[[#This Row],[Order Date]]),0)</f>
        <v>Q10</v>
      </c>
      <c r="E2046" s="9">
        <f>MONTH(SalesDataTable[[#This Row],[Order Date]])</f>
        <v>10</v>
      </c>
      <c r="F2046" s="8" t="str">
        <f>TEXT(SalesDataTable[[#This Row],[Order Date]],"mmm")</f>
        <v>Oct</v>
      </c>
      <c r="G2046" s="8" t="s">
        <v>11</v>
      </c>
      <c r="H2046" s="8" t="s">
        <v>18</v>
      </c>
      <c r="I2046" s="8" t="s">
        <v>2</v>
      </c>
      <c r="J2046" s="8" t="s">
        <v>13</v>
      </c>
      <c r="K2046" s="8" t="s">
        <v>9</v>
      </c>
      <c r="L2046" s="8" t="s">
        <v>17</v>
      </c>
      <c r="M2046" s="3">
        <v>1</v>
      </c>
      <c r="N2046" s="10">
        <v>146.1</v>
      </c>
      <c r="O2046" s="11">
        <v>0</v>
      </c>
      <c r="P2046" s="10">
        <v>79.739999999999995</v>
      </c>
      <c r="Q2046" s="10">
        <f t="shared" si="124"/>
        <v>146.1</v>
      </c>
      <c r="R2046" s="10">
        <f t="shared" si="125"/>
        <v>79.739999999999995</v>
      </c>
      <c r="S2046" s="10">
        <f t="shared" si="126"/>
        <v>66.36</v>
      </c>
      <c r="T2046" s="2">
        <f t="shared" si="127"/>
        <v>0.45420944558521564</v>
      </c>
      <c r="U2046" s="3">
        <f>YEAR(SalesDataTable[[#This Row],[Order Date]])</f>
        <v>2026</v>
      </c>
      <c r="V2046" s="2" t="str">
        <f>"Q"&amp;ROUNDUP(MONTH(SalesDataTable[[#This Row],[Order Date]])/3,0)</f>
        <v>Q4</v>
      </c>
      <c r="W2046" s="3">
        <f>MONTH(SalesDataTable[[#This Row],[Order Date]])</f>
        <v>10</v>
      </c>
      <c r="X2046" s="2" t="str">
        <f>TEXT(SalesDataTable[[#This Row],[Order Date]],"mmm")</f>
        <v>Oct</v>
      </c>
    </row>
    <row r="2047" spans="1:24" ht="15.6">
      <c r="A2047" s="6">
        <v>1415</v>
      </c>
      <c r="B2047" s="7">
        <v>46299</v>
      </c>
      <c r="C2047" s="8">
        <f>YEAR(SalesDataTable[[#This Row],[Order Date]])</f>
        <v>2026</v>
      </c>
      <c r="D2047" s="9" t="str">
        <f>"Q" &amp;ROUNDUP(MONTH(SalesDataTable[[#This Row],[Order Date]]),0)</f>
        <v>Q10</v>
      </c>
      <c r="E2047" s="9">
        <f>MONTH(SalesDataTable[[#This Row],[Order Date]])</f>
        <v>10</v>
      </c>
      <c r="F2047" s="8" t="str">
        <f>TEXT(SalesDataTable[[#This Row],[Order Date]],"mmm")</f>
        <v>Oct</v>
      </c>
      <c r="G2047" s="8" t="s">
        <v>6</v>
      </c>
      <c r="H2047" s="8" t="s">
        <v>41</v>
      </c>
      <c r="I2047" s="8" t="s">
        <v>28</v>
      </c>
      <c r="J2047" s="8" t="s">
        <v>3</v>
      </c>
      <c r="K2047" s="8" t="s">
        <v>14</v>
      </c>
      <c r="L2047" s="8" t="s">
        <v>48</v>
      </c>
      <c r="M2047" s="3">
        <v>1</v>
      </c>
      <c r="N2047" s="10">
        <v>161.07</v>
      </c>
      <c r="O2047" s="11">
        <v>0.05</v>
      </c>
      <c r="P2047" s="10">
        <v>89.81</v>
      </c>
      <c r="Q2047" s="10">
        <f t="shared" si="124"/>
        <v>153.01649999999998</v>
      </c>
      <c r="R2047" s="10">
        <f t="shared" si="125"/>
        <v>89.81</v>
      </c>
      <c r="S2047" s="10">
        <f t="shared" si="126"/>
        <v>63.206499999999977</v>
      </c>
      <c r="T2047" s="2">
        <f t="shared" si="127"/>
        <v>0.41306983233834249</v>
      </c>
      <c r="U2047" s="3">
        <f>YEAR(SalesDataTable[[#This Row],[Order Date]])</f>
        <v>2026</v>
      </c>
      <c r="V2047" s="2" t="str">
        <f>"Q"&amp;ROUNDUP(MONTH(SalesDataTable[[#This Row],[Order Date]])/3,0)</f>
        <v>Q4</v>
      </c>
      <c r="W2047" s="3">
        <f>MONTH(SalesDataTable[[#This Row],[Order Date]])</f>
        <v>10</v>
      </c>
      <c r="X2047" s="2" t="str">
        <f>TEXT(SalesDataTable[[#This Row],[Order Date]],"mmm")</f>
        <v>Oct</v>
      </c>
    </row>
    <row r="2048" spans="1:24" ht="15.6">
      <c r="A2048" s="6">
        <v>2205</v>
      </c>
      <c r="B2048" s="7">
        <v>46299</v>
      </c>
      <c r="C2048" s="8">
        <f>YEAR(SalesDataTable[[#This Row],[Order Date]])</f>
        <v>2026</v>
      </c>
      <c r="D2048" s="9" t="str">
        <f>"Q" &amp;ROUNDUP(MONTH(SalesDataTable[[#This Row],[Order Date]]),0)</f>
        <v>Q10</v>
      </c>
      <c r="E2048" s="9">
        <f>MONTH(SalesDataTable[[#This Row],[Order Date]])</f>
        <v>10</v>
      </c>
      <c r="F2048" s="8" t="str">
        <f>TEXT(SalesDataTable[[#This Row],[Order Date]],"mmm")</f>
        <v>Oct</v>
      </c>
      <c r="G2048" s="8" t="s">
        <v>20</v>
      </c>
      <c r="H2048" s="8" t="s">
        <v>47</v>
      </c>
      <c r="I2048" s="8" t="s">
        <v>2</v>
      </c>
      <c r="J2048" s="8" t="s">
        <v>13</v>
      </c>
      <c r="K2048" s="8" t="s">
        <v>9</v>
      </c>
      <c r="L2048" s="8" t="s">
        <v>10</v>
      </c>
      <c r="M2048" s="3">
        <v>5</v>
      </c>
      <c r="N2048" s="10">
        <v>90.12</v>
      </c>
      <c r="O2048" s="11">
        <v>0</v>
      </c>
      <c r="P2048" s="10">
        <v>46.67</v>
      </c>
      <c r="Q2048" s="10">
        <f t="shared" si="124"/>
        <v>450.6</v>
      </c>
      <c r="R2048" s="10">
        <f t="shared" si="125"/>
        <v>233.35000000000002</v>
      </c>
      <c r="S2048" s="10">
        <f t="shared" si="126"/>
        <v>217.25</v>
      </c>
      <c r="T2048" s="2">
        <f t="shared" si="127"/>
        <v>0.48213493120284062</v>
      </c>
      <c r="U2048" s="3">
        <f>YEAR(SalesDataTable[[#This Row],[Order Date]])</f>
        <v>2026</v>
      </c>
      <c r="V2048" s="2" t="str">
        <f>"Q"&amp;ROUNDUP(MONTH(SalesDataTable[[#This Row],[Order Date]])/3,0)</f>
        <v>Q4</v>
      </c>
      <c r="W2048" s="3">
        <f>MONTH(SalesDataTable[[#This Row],[Order Date]])</f>
        <v>10</v>
      </c>
      <c r="X2048" s="2" t="str">
        <f>TEXT(SalesDataTable[[#This Row],[Order Date]],"mmm")</f>
        <v>Oct</v>
      </c>
    </row>
    <row r="2049" spans="1:24" ht="15.6">
      <c r="A2049" s="6">
        <v>2374</v>
      </c>
      <c r="B2049" s="7">
        <v>46299</v>
      </c>
      <c r="C2049" s="8">
        <f>YEAR(SalesDataTable[[#This Row],[Order Date]])</f>
        <v>2026</v>
      </c>
      <c r="D2049" s="9" t="str">
        <f>"Q" &amp;ROUNDUP(MONTH(SalesDataTable[[#This Row],[Order Date]]),0)</f>
        <v>Q10</v>
      </c>
      <c r="E2049" s="9">
        <f>MONTH(SalesDataTable[[#This Row],[Order Date]])</f>
        <v>10</v>
      </c>
      <c r="F2049" s="8" t="str">
        <f>TEXT(SalesDataTable[[#This Row],[Order Date]],"mmm")</f>
        <v>Oct</v>
      </c>
      <c r="G2049" s="8" t="s">
        <v>20</v>
      </c>
      <c r="H2049" s="8" t="s">
        <v>47</v>
      </c>
      <c r="I2049" s="8" t="s">
        <v>28</v>
      </c>
      <c r="J2049" s="8" t="s">
        <v>3</v>
      </c>
      <c r="K2049" s="8" t="s">
        <v>9</v>
      </c>
      <c r="L2049" s="8" t="s">
        <v>46</v>
      </c>
      <c r="M2049" s="3">
        <v>1</v>
      </c>
      <c r="N2049" s="10">
        <v>70.400000000000006</v>
      </c>
      <c r="O2049" s="11">
        <v>0</v>
      </c>
      <c r="P2049" s="10">
        <v>32.43</v>
      </c>
      <c r="Q2049" s="10">
        <f t="shared" si="124"/>
        <v>70.400000000000006</v>
      </c>
      <c r="R2049" s="10">
        <f t="shared" si="125"/>
        <v>32.43</v>
      </c>
      <c r="S2049" s="10">
        <f t="shared" si="126"/>
        <v>37.970000000000006</v>
      </c>
      <c r="T2049" s="2">
        <f t="shared" si="127"/>
        <v>0.53934659090909098</v>
      </c>
      <c r="U2049" s="3">
        <f>YEAR(SalesDataTable[[#This Row],[Order Date]])</f>
        <v>2026</v>
      </c>
      <c r="V2049" s="2" t="str">
        <f>"Q"&amp;ROUNDUP(MONTH(SalesDataTable[[#This Row],[Order Date]])/3,0)</f>
        <v>Q4</v>
      </c>
      <c r="W2049" s="3">
        <f>MONTH(SalesDataTable[[#This Row],[Order Date]])</f>
        <v>10</v>
      </c>
      <c r="X2049" s="2" t="str">
        <f>TEXT(SalesDataTable[[#This Row],[Order Date]],"mmm")</f>
        <v>Oct</v>
      </c>
    </row>
    <row r="2050" spans="1:24" ht="15.6">
      <c r="A2050" s="6">
        <v>4840</v>
      </c>
      <c r="B2050" s="7">
        <v>46299</v>
      </c>
      <c r="C2050" s="8">
        <f>YEAR(SalesDataTable[[#This Row],[Order Date]])</f>
        <v>2026</v>
      </c>
      <c r="D2050" s="9" t="str">
        <f>"Q" &amp;ROUNDUP(MONTH(SalesDataTable[[#This Row],[Order Date]]),0)</f>
        <v>Q10</v>
      </c>
      <c r="E2050" s="9">
        <f>MONTH(SalesDataTable[[#This Row],[Order Date]])</f>
        <v>10</v>
      </c>
      <c r="F2050" s="8" t="str">
        <f>TEXT(SalesDataTable[[#This Row],[Order Date]],"mmm")</f>
        <v>Oct</v>
      </c>
      <c r="G2050" s="8" t="s">
        <v>6</v>
      </c>
      <c r="H2050" s="8" t="s">
        <v>43</v>
      </c>
      <c r="I2050" s="8" t="s">
        <v>8</v>
      </c>
      <c r="J2050" s="8" t="s">
        <v>16</v>
      </c>
      <c r="K2050" s="8" t="s">
        <v>23</v>
      </c>
      <c r="L2050" s="8" t="s">
        <v>29</v>
      </c>
      <c r="M2050" s="3">
        <v>6</v>
      </c>
      <c r="N2050" s="10">
        <v>191.08</v>
      </c>
      <c r="O2050" s="11">
        <v>0.1</v>
      </c>
      <c r="P2050" s="10">
        <v>102.93</v>
      </c>
      <c r="Q2050" s="10">
        <f t="shared" ref="Q2050:Q2113" si="128">M2050*N2050*(1-O2050)</f>
        <v>1031.8320000000001</v>
      </c>
      <c r="R2050" s="10">
        <f t="shared" ref="R2050:R2113" si="129">M2050*P2050</f>
        <v>617.58000000000004</v>
      </c>
      <c r="S2050" s="10">
        <f t="shared" ref="S2050:S2113" si="130">Q2050-R2050</f>
        <v>414.25200000000007</v>
      </c>
      <c r="T2050" s="2">
        <f t="shared" ref="T2050:T2113" si="131">IFERROR(S2050/Q2050,0)</f>
        <v>0.40147233270532412</v>
      </c>
      <c r="U2050" s="3">
        <f>YEAR(SalesDataTable[[#This Row],[Order Date]])</f>
        <v>2026</v>
      </c>
      <c r="V2050" s="2" t="str">
        <f>"Q"&amp;ROUNDUP(MONTH(SalesDataTable[[#This Row],[Order Date]])/3,0)</f>
        <v>Q4</v>
      </c>
      <c r="W2050" s="3">
        <f>MONTH(SalesDataTable[[#This Row],[Order Date]])</f>
        <v>10</v>
      </c>
      <c r="X2050" s="2" t="str">
        <f>TEXT(SalesDataTable[[#This Row],[Order Date]],"mmm")</f>
        <v>Oct</v>
      </c>
    </row>
    <row r="2051" spans="1:24" ht="15.6">
      <c r="A2051" s="6">
        <v>4984</v>
      </c>
      <c r="B2051" s="7">
        <v>46299</v>
      </c>
      <c r="C2051" s="8">
        <f>YEAR(SalesDataTable[[#This Row],[Order Date]])</f>
        <v>2026</v>
      </c>
      <c r="D2051" s="9" t="str">
        <f>"Q" &amp;ROUNDUP(MONTH(SalesDataTable[[#This Row],[Order Date]]),0)</f>
        <v>Q10</v>
      </c>
      <c r="E2051" s="9">
        <f>MONTH(SalesDataTable[[#This Row],[Order Date]])</f>
        <v>10</v>
      </c>
      <c r="F2051" s="8" t="str">
        <f>TEXT(SalesDataTable[[#This Row],[Order Date]],"mmm")</f>
        <v>Oct</v>
      </c>
      <c r="G2051" s="8" t="s">
        <v>11</v>
      </c>
      <c r="H2051" s="8" t="s">
        <v>52</v>
      </c>
      <c r="I2051" s="8" t="s">
        <v>2</v>
      </c>
      <c r="J2051" s="8" t="s">
        <v>3</v>
      </c>
      <c r="K2051" s="8" t="s">
        <v>34</v>
      </c>
      <c r="L2051" s="8" t="s">
        <v>42</v>
      </c>
      <c r="M2051" s="3">
        <v>1</v>
      </c>
      <c r="N2051" s="10">
        <v>36.590000000000003</v>
      </c>
      <c r="O2051" s="11">
        <v>0</v>
      </c>
      <c r="P2051" s="10">
        <v>13.62</v>
      </c>
      <c r="Q2051" s="10">
        <f t="shared" si="128"/>
        <v>36.590000000000003</v>
      </c>
      <c r="R2051" s="10">
        <f t="shared" si="129"/>
        <v>13.62</v>
      </c>
      <c r="S2051" s="10">
        <f t="shared" si="130"/>
        <v>22.970000000000006</v>
      </c>
      <c r="T2051" s="2">
        <f t="shared" si="131"/>
        <v>0.62776714949439749</v>
      </c>
      <c r="U2051" s="3">
        <f>YEAR(SalesDataTable[[#This Row],[Order Date]])</f>
        <v>2026</v>
      </c>
      <c r="V2051" s="2" t="str">
        <f>"Q"&amp;ROUNDUP(MONTH(SalesDataTable[[#This Row],[Order Date]])/3,0)</f>
        <v>Q4</v>
      </c>
      <c r="W2051" s="3">
        <f>MONTH(SalesDataTable[[#This Row],[Order Date]])</f>
        <v>10</v>
      </c>
      <c r="X2051" s="2" t="str">
        <f>TEXT(SalesDataTable[[#This Row],[Order Date]],"mmm")</f>
        <v>Oct</v>
      </c>
    </row>
    <row r="2052" spans="1:24" ht="15.6">
      <c r="A2052" s="6">
        <v>641</v>
      </c>
      <c r="B2052" s="7">
        <v>46300</v>
      </c>
      <c r="C2052" s="8">
        <f>YEAR(SalesDataTable[[#This Row],[Order Date]])</f>
        <v>2026</v>
      </c>
      <c r="D2052" s="9" t="str">
        <f>"Q" &amp;ROUNDUP(MONTH(SalesDataTable[[#This Row],[Order Date]]),0)</f>
        <v>Q10</v>
      </c>
      <c r="E2052" s="9">
        <f>MONTH(SalesDataTable[[#This Row],[Order Date]])</f>
        <v>10</v>
      </c>
      <c r="F2052" s="8" t="str">
        <f>TEXT(SalesDataTable[[#This Row],[Order Date]],"mmm")</f>
        <v>Oct</v>
      </c>
      <c r="G2052" s="8" t="s">
        <v>6</v>
      </c>
      <c r="H2052" s="8" t="s">
        <v>41</v>
      </c>
      <c r="I2052" s="8" t="s">
        <v>19</v>
      </c>
      <c r="J2052" s="8" t="s">
        <v>3</v>
      </c>
      <c r="K2052" s="8" t="s">
        <v>23</v>
      </c>
      <c r="L2052" s="8" t="s">
        <v>51</v>
      </c>
      <c r="M2052" s="3">
        <v>2</v>
      </c>
      <c r="N2052" s="10">
        <v>125.38</v>
      </c>
      <c r="O2052" s="11">
        <v>0.05</v>
      </c>
      <c r="P2052" s="10">
        <v>59.12</v>
      </c>
      <c r="Q2052" s="10">
        <f t="shared" si="128"/>
        <v>238.22199999999998</v>
      </c>
      <c r="R2052" s="10">
        <f t="shared" si="129"/>
        <v>118.24</v>
      </c>
      <c r="S2052" s="10">
        <f t="shared" si="130"/>
        <v>119.98199999999999</v>
      </c>
      <c r="T2052" s="2">
        <f t="shared" si="131"/>
        <v>0.5036562534106841</v>
      </c>
      <c r="U2052" s="3">
        <f>YEAR(SalesDataTable[[#This Row],[Order Date]])</f>
        <v>2026</v>
      </c>
      <c r="V2052" s="2" t="str">
        <f>"Q"&amp;ROUNDUP(MONTH(SalesDataTable[[#This Row],[Order Date]])/3,0)</f>
        <v>Q4</v>
      </c>
      <c r="W2052" s="3">
        <f>MONTH(SalesDataTable[[#This Row],[Order Date]])</f>
        <v>10</v>
      </c>
      <c r="X2052" s="2" t="str">
        <f>TEXT(SalesDataTable[[#This Row],[Order Date]],"mmm")</f>
        <v>Oct</v>
      </c>
    </row>
    <row r="2053" spans="1:24" ht="15.6">
      <c r="A2053" s="6">
        <v>1358</v>
      </c>
      <c r="B2053" s="7">
        <v>46300</v>
      </c>
      <c r="C2053" s="8">
        <f>YEAR(SalesDataTable[[#This Row],[Order Date]])</f>
        <v>2026</v>
      </c>
      <c r="D2053" s="9" t="str">
        <f>"Q" &amp;ROUNDUP(MONTH(SalesDataTable[[#This Row],[Order Date]]),0)</f>
        <v>Q10</v>
      </c>
      <c r="E2053" s="9">
        <f>MONTH(SalesDataTable[[#This Row],[Order Date]])</f>
        <v>10</v>
      </c>
      <c r="F2053" s="8" t="str">
        <f>TEXT(SalesDataTable[[#This Row],[Order Date]],"mmm")</f>
        <v>Oct</v>
      </c>
      <c r="G2053" s="8" t="s">
        <v>0</v>
      </c>
      <c r="H2053" s="8" t="s">
        <v>1</v>
      </c>
      <c r="I2053" s="8" t="s">
        <v>2</v>
      </c>
      <c r="J2053" s="8" t="s">
        <v>13</v>
      </c>
      <c r="K2053" s="8" t="s">
        <v>14</v>
      </c>
      <c r="L2053" s="8" t="s">
        <v>15</v>
      </c>
      <c r="M2053" s="3">
        <v>1</v>
      </c>
      <c r="N2053" s="10">
        <v>35.71</v>
      </c>
      <c r="O2053" s="11">
        <v>0</v>
      </c>
      <c r="P2053" s="10">
        <v>13.3</v>
      </c>
      <c r="Q2053" s="10">
        <f t="shared" si="128"/>
        <v>35.71</v>
      </c>
      <c r="R2053" s="10">
        <f t="shared" si="129"/>
        <v>13.3</v>
      </c>
      <c r="S2053" s="10">
        <f t="shared" si="130"/>
        <v>22.41</v>
      </c>
      <c r="T2053" s="2">
        <f t="shared" si="131"/>
        <v>0.62755530663679637</v>
      </c>
      <c r="U2053" s="3">
        <f>YEAR(SalesDataTable[[#This Row],[Order Date]])</f>
        <v>2026</v>
      </c>
      <c r="V2053" s="2" t="str">
        <f>"Q"&amp;ROUNDUP(MONTH(SalesDataTable[[#This Row],[Order Date]])/3,0)</f>
        <v>Q4</v>
      </c>
      <c r="W2053" s="3">
        <f>MONTH(SalesDataTable[[#This Row],[Order Date]])</f>
        <v>10</v>
      </c>
      <c r="X2053" s="2" t="str">
        <f>TEXT(SalesDataTable[[#This Row],[Order Date]],"mmm")</f>
        <v>Oct</v>
      </c>
    </row>
    <row r="2054" spans="1:24" ht="15.6">
      <c r="A2054" s="6">
        <v>3904</v>
      </c>
      <c r="B2054" s="7">
        <v>46300</v>
      </c>
      <c r="C2054" s="8">
        <f>YEAR(SalesDataTable[[#This Row],[Order Date]])</f>
        <v>2026</v>
      </c>
      <c r="D2054" s="9" t="str">
        <f>"Q" &amp;ROUNDUP(MONTH(SalesDataTable[[#This Row],[Order Date]]),0)</f>
        <v>Q10</v>
      </c>
      <c r="E2054" s="9">
        <f>MONTH(SalesDataTable[[#This Row],[Order Date]])</f>
        <v>10</v>
      </c>
      <c r="F2054" s="8" t="str">
        <f>TEXT(SalesDataTable[[#This Row],[Order Date]],"mmm")</f>
        <v>Oct</v>
      </c>
      <c r="G2054" s="8" t="s">
        <v>6</v>
      </c>
      <c r="H2054" s="8" t="s">
        <v>27</v>
      </c>
      <c r="I2054" s="8" t="s">
        <v>2</v>
      </c>
      <c r="J2054" s="8" t="s">
        <v>3</v>
      </c>
      <c r="K2054" s="8" t="s">
        <v>14</v>
      </c>
      <c r="L2054" s="8" t="s">
        <v>32</v>
      </c>
      <c r="M2054" s="3">
        <v>2</v>
      </c>
      <c r="N2054" s="10">
        <v>46.72</v>
      </c>
      <c r="O2054" s="11">
        <v>0</v>
      </c>
      <c r="P2054" s="10">
        <v>18.39</v>
      </c>
      <c r="Q2054" s="10">
        <f t="shared" si="128"/>
        <v>93.44</v>
      </c>
      <c r="R2054" s="10">
        <f t="shared" si="129"/>
        <v>36.78</v>
      </c>
      <c r="S2054" s="10">
        <f t="shared" si="130"/>
        <v>56.66</v>
      </c>
      <c r="T2054" s="2">
        <f t="shared" si="131"/>
        <v>0.60637842465753422</v>
      </c>
      <c r="U2054" s="3">
        <f>YEAR(SalesDataTable[[#This Row],[Order Date]])</f>
        <v>2026</v>
      </c>
      <c r="V2054" s="2" t="str">
        <f>"Q"&amp;ROUNDUP(MONTH(SalesDataTable[[#This Row],[Order Date]])/3,0)</f>
        <v>Q4</v>
      </c>
      <c r="W2054" s="3">
        <f>MONTH(SalesDataTable[[#This Row],[Order Date]])</f>
        <v>10</v>
      </c>
      <c r="X2054" s="2" t="str">
        <f>TEXT(SalesDataTable[[#This Row],[Order Date]],"mmm")</f>
        <v>Oct</v>
      </c>
    </row>
    <row r="2055" spans="1:24" ht="15.6">
      <c r="A2055" s="6">
        <v>4336</v>
      </c>
      <c r="B2055" s="7">
        <v>46300</v>
      </c>
      <c r="C2055" s="8">
        <f>YEAR(SalesDataTable[[#This Row],[Order Date]])</f>
        <v>2026</v>
      </c>
      <c r="D2055" s="9" t="str">
        <f>"Q" &amp;ROUNDUP(MONTH(SalesDataTable[[#This Row],[Order Date]]),0)</f>
        <v>Q10</v>
      </c>
      <c r="E2055" s="9">
        <f>MONTH(SalesDataTable[[#This Row],[Order Date]])</f>
        <v>10</v>
      </c>
      <c r="F2055" s="8" t="str">
        <f>TEXT(SalesDataTable[[#This Row],[Order Date]],"mmm")</f>
        <v>Oct</v>
      </c>
      <c r="G2055" s="8" t="s">
        <v>0</v>
      </c>
      <c r="H2055" s="8" t="s">
        <v>50</v>
      </c>
      <c r="I2055" s="8" t="s">
        <v>28</v>
      </c>
      <c r="J2055" s="8" t="s">
        <v>3</v>
      </c>
      <c r="K2055" s="8" t="s">
        <v>9</v>
      </c>
      <c r="L2055" s="8" t="s">
        <v>17</v>
      </c>
      <c r="M2055" s="3">
        <v>1</v>
      </c>
      <c r="N2055" s="10">
        <v>143.16999999999999</v>
      </c>
      <c r="O2055" s="11">
        <v>0.05</v>
      </c>
      <c r="P2055" s="10">
        <v>81.290000000000006</v>
      </c>
      <c r="Q2055" s="10">
        <f t="shared" si="128"/>
        <v>136.01149999999998</v>
      </c>
      <c r="R2055" s="10">
        <f t="shared" si="129"/>
        <v>81.290000000000006</v>
      </c>
      <c r="S2055" s="10">
        <f t="shared" si="130"/>
        <v>54.721499999999978</v>
      </c>
      <c r="T2055" s="2">
        <f t="shared" si="131"/>
        <v>0.40232995004098904</v>
      </c>
      <c r="U2055" s="3">
        <f>YEAR(SalesDataTable[[#This Row],[Order Date]])</f>
        <v>2026</v>
      </c>
      <c r="V2055" s="2" t="str">
        <f>"Q"&amp;ROUNDUP(MONTH(SalesDataTable[[#This Row],[Order Date]])/3,0)</f>
        <v>Q4</v>
      </c>
      <c r="W2055" s="3">
        <f>MONTH(SalesDataTable[[#This Row],[Order Date]])</f>
        <v>10</v>
      </c>
      <c r="X2055" s="2" t="str">
        <f>TEXT(SalesDataTable[[#This Row],[Order Date]],"mmm")</f>
        <v>Oct</v>
      </c>
    </row>
    <row r="2056" spans="1:24" ht="15.6">
      <c r="A2056" s="6">
        <v>4705</v>
      </c>
      <c r="B2056" s="7">
        <v>46300</v>
      </c>
      <c r="C2056" s="8">
        <f>YEAR(SalesDataTable[[#This Row],[Order Date]])</f>
        <v>2026</v>
      </c>
      <c r="D2056" s="9" t="str">
        <f>"Q" &amp;ROUNDUP(MONTH(SalesDataTable[[#This Row],[Order Date]]),0)</f>
        <v>Q10</v>
      </c>
      <c r="E2056" s="9">
        <f>MONTH(SalesDataTable[[#This Row],[Order Date]])</f>
        <v>10</v>
      </c>
      <c r="F2056" s="8" t="str">
        <f>TEXT(SalesDataTable[[#This Row],[Order Date]],"mmm")</f>
        <v>Oct</v>
      </c>
      <c r="G2056" s="8" t="s">
        <v>0</v>
      </c>
      <c r="H2056" s="8" t="s">
        <v>1</v>
      </c>
      <c r="I2056" s="8" t="s">
        <v>19</v>
      </c>
      <c r="J2056" s="8" t="s">
        <v>3</v>
      </c>
      <c r="K2056" s="8" t="s">
        <v>23</v>
      </c>
      <c r="L2056" s="8" t="s">
        <v>51</v>
      </c>
      <c r="M2056" s="3">
        <v>1</v>
      </c>
      <c r="N2056" s="10">
        <v>125.88</v>
      </c>
      <c r="O2056" s="11">
        <v>0</v>
      </c>
      <c r="P2056" s="10">
        <v>62.46</v>
      </c>
      <c r="Q2056" s="10">
        <f t="shared" si="128"/>
        <v>125.88</v>
      </c>
      <c r="R2056" s="10">
        <f t="shared" si="129"/>
        <v>62.46</v>
      </c>
      <c r="S2056" s="10">
        <f t="shared" si="130"/>
        <v>63.419999999999995</v>
      </c>
      <c r="T2056" s="2">
        <f t="shared" si="131"/>
        <v>0.50381315538608196</v>
      </c>
      <c r="U2056" s="3">
        <f>YEAR(SalesDataTable[[#This Row],[Order Date]])</f>
        <v>2026</v>
      </c>
      <c r="V2056" s="2" t="str">
        <f>"Q"&amp;ROUNDUP(MONTH(SalesDataTable[[#This Row],[Order Date]])/3,0)</f>
        <v>Q4</v>
      </c>
      <c r="W2056" s="3">
        <f>MONTH(SalesDataTable[[#This Row],[Order Date]])</f>
        <v>10</v>
      </c>
      <c r="X2056" s="2" t="str">
        <f>TEXT(SalesDataTable[[#This Row],[Order Date]],"mmm")</f>
        <v>Oct</v>
      </c>
    </row>
    <row r="2057" spans="1:24" ht="15.6">
      <c r="A2057" s="6">
        <v>1094</v>
      </c>
      <c r="B2057" s="7">
        <v>46301</v>
      </c>
      <c r="C2057" s="8">
        <f>YEAR(SalesDataTable[[#This Row],[Order Date]])</f>
        <v>2026</v>
      </c>
      <c r="D2057" s="9" t="str">
        <f>"Q" &amp;ROUNDUP(MONTH(SalesDataTable[[#This Row],[Order Date]]),0)</f>
        <v>Q10</v>
      </c>
      <c r="E2057" s="9">
        <f>MONTH(SalesDataTable[[#This Row],[Order Date]])</f>
        <v>10</v>
      </c>
      <c r="F2057" s="8" t="str">
        <f>TEXT(SalesDataTable[[#This Row],[Order Date]],"mmm")</f>
        <v>Oct</v>
      </c>
      <c r="G2057" s="8" t="s">
        <v>20</v>
      </c>
      <c r="H2057" s="8" t="s">
        <v>21</v>
      </c>
      <c r="I2057" s="8" t="s">
        <v>2</v>
      </c>
      <c r="J2057" s="8" t="s">
        <v>13</v>
      </c>
      <c r="K2057" s="8" t="s">
        <v>34</v>
      </c>
      <c r="L2057" s="8" t="s">
        <v>38</v>
      </c>
      <c r="M2057" s="3">
        <v>2</v>
      </c>
      <c r="N2057" s="10">
        <v>121.81</v>
      </c>
      <c r="O2057" s="11">
        <v>0.05</v>
      </c>
      <c r="P2057" s="10">
        <v>67.72</v>
      </c>
      <c r="Q2057" s="10">
        <f t="shared" si="128"/>
        <v>231.43899999999999</v>
      </c>
      <c r="R2057" s="10">
        <f t="shared" si="129"/>
        <v>135.44</v>
      </c>
      <c r="S2057" s="10">
        <f t="shared" si="130"/>
        <v>95.998999999999995</v>
      </c>
      <c r="T2057" s="2">
        <f t="shared" si="131"/>
        <v>0.41479180259161158</v>
      </c>
      <c r="U2057" s="3">
        <f>YEAR(SalesDataTable[[#This Row],[Order Date]])</f>
        <v>2026</v>
      </c>
      <c r="V2057" s="2" t="str">
        <f>"Q"&amp;ROUNDUP(MONTH(SalesDataTable[[#This Row],[Order Date]])/3,0)</f>
        <v>Q4</v>
      </c>
      <c r="W2057" s="3">
        <f>MONTH(SalesDataTable[[#This Row],[Order Date]])</f>
        <v>10</v>
      </c>
      <c r="X2057" s="2" t="str">
        <f>TEXT(SalesDataTable[[#This Row],[Order Date]],"mmm")</f>
        <v>Oct</v>
      </c>
    </row>
    <row r="2058" spans="1:24" ht="15.6">
      <c r="A2058" s="6">
        <v>3926</v>
      </c>
      <c r="B2058" s="7">
        <v>46301</v>
      </c>
      <c r="C2058" s="8">
        <f>YEAR(SalesDataTable[[#This Row],[Order Date]])</f>
        <v>2026</v>
      </c>
      <c r="D2058" s="9" t="str">
        <f>"Q" &amp;ROUNDUP(MONTH(SalesDataTable[[#This Row],[Order Date]]),0)</f>
        <v>Q10</v>
      </c>
      <c r="E2058" s="9">
        <f>MONTH(SalesDataTable[[#This Row],[Order Date]])</f>
        <v>10</v>
      </c>
      <c r="F2058" s="8" t="str">
        <f>TEXT(SalesDataTable[[#This Row],[Order Date]],"mmm")</f>
        <v>Oct</v>
      </c>
      <c r="G2058" s="8" t="s">
        <v>11</v>
      </c>
      <c r="H2058" s="8" t="s">
        <v>25</v>
      </c>
      <c r="I2058" s="8" t="s">
        <v>2</v>
      </c>
      <c r="J2058" s="8" t="s">
        <v>16</v>
      </c>
      <c r="K2058" s="8" t="s">
        <v>9</v>
      </c>
      <c r="L2058" s="8" t="s">
        <v>37</v>
      </c>
      <c r="M2058" s="3">
        <v>6</v>
      </c>
      <c r="N2058" s="10">
        <v>154.93</v>
      </c>
      <c r="O2058" s="11">
        <v>0.05</v>
      </c>
      <c r="P2058" s="10">
        <v>79.430000000000007</v>
      </c>
      <c r="Q2058" s="10">
        <f t="shared" si="128"/>
        <v>883.101</v>
      </c>
      <c r="R2058" s="10">
        <f t="shared" si="129"/>
        <v>476.58000000000004</v>
      </c>
      <c r="S2058" s="10">
        <f t="shared" si="130"/>
        <v>406.52099999999996</v>
      </c>
      <c r="T2058" s="2">
        <f t="shared" si="131"/>
        <v>0.46033352923391546</v>
      </c>
      <c r="U2058" s="3">
        <f>YEAR(SalesDataTable[[#This Row],[Order Date]])</f>
        <v>2026</v>
      </c>
      <c r="V2058" s="2" t="str">
        <f>"Q"&amp;ROUNDUP(MONTH(SalesDataTable[[#This Row],[Order Date]])/3,0)</f>
        <v>Q4</v>
      </c>
      <c r="W2058" s="3">
        <f>MONTH(SalesDataTable[[#This Row],[Order Date]])</f>
        <v>10</v>
      </c>
      <c r="X2058" s="2" t="str">
        <f>TEXT(SalesDataTable[[#This Row],[Order Date]],"mmm")</f>
        <v>Oct</v>
      </c>
    </row>
    <row r="2059" spans="1:24" ht="15.6">
      <c r="A2059" s="6">
        <v>524</v>
      </c>
      <c r="B2059" s="7">
        <v>46302</v>
      </c>
      <c r="C2059" s="8">
        <f>YEAR(SalesDataTable[[#This Row],[Order Date]])</f>
        <v>2026</v>
      </c>
      <c r="D2059" s="9" t="str">
        <f>"Q" &amp;ROUNDUP(MONTH(SalesDataTable[[#This Row],[Order Date]]),0)</f>
        <v>Q10</v>
      </c>
      <c r="E2059" s="9">
        <f>MONTH(SalesDataTable[[#This Row],[Order Date]])</f>
        <v>10</v>
      </c>
      <c r="F2059" s="8" t="str">
        <f>TEXT(SalesDataTable[[#This Row],[Order Date]],"mmm")</f>
        <v>Oct</v>
      </c>
      <c r="G2059" s="8" t="s">
        <v>20</v>
      </c>
      <c r="H2059" s="8" t="s">
        <v>33</v>
      </c>
      <c r="I2059" s="8" t="s">
        <v>19</v>
      </c>
      <c r="J2059" s="8" t="s">
        <v>13</v>
      </c>
      <c r="K2059" s="8" t="s">
        <v>4</v>
      </c>
      <c r="L2059" s="8" t="s">
        <v>30</v>
      </c>
      <c r="M2059" s="3">
        <v>2</v>
      </c>
      <c r="N2059" s="10">
        <v>101.1</v>
      </c>
      <c r="O2059" s="11">
        <v>0.15</v>
      </c>
      <c r="P2059" s="10">
        <v>51.61</v>
      </c>
      <c r="Q2059" s="10">
        <f t="shared" si="128"/>
        <v>171.86999999999998</v>
      </c>
      <c r="R2059" s="10">
        <f t="shared" si="129"/>
        <v>103.22</v>
      </c>
      <c r="S2059" s="10">
        <f t="shared" si="130"/>
        <v>68.649999999999977</v>
      </c>
      <c r="T2059" s="2">
        <f t="shared" si="131"/>
        <v>0.39942980159422814</v>
      </c>
      <c r="U2059" s="3">
        <f>YEAR(SalesDataTable[[#This Row],[Order Date]])</f>
        <v>2026</v>
      </c>
      <c r="V2059" s="2" t="str">
        <f>"Q"&amp;ROUNDUP(MONTH(SalesDataTable[[#This Row],[Order Date]])/3,0)</f>
        <v>Q4</v>
      </c>
      <c r="W2059" s="3">
        <f>MONTH(SalesDataTable[[#This Row],[Order Date]])</f>
        <v>10</v>
      </c>
      <c r="X2059" s="2" t="str">
        <f>TEXT(SalesDataTable[[#This Row],[Order Date]],"mmm")</f>
        <v>Oct</v>
      </c>
    </row>
    <row r="2060" spans="1:24" ht="15.6">
      <c r="A2060" s="6">
        <v>2277</v>
      </c>
      <c r="B2060" s="7">
        <v>46302</v>
      </c>
      <c r="C2060" s="8">
        <f>YEAR(SalesDataTable[[#This Row],[Order Date]])</f>
        <v>2026</v>
      </c>
      <c r="D2060" s="9" t="str">
        <f>"Q" &amp;ROUNDUP(MONTH(SalesDataTable[[#This Row],[Order Date]]),0)</f>
        <v>Q10</v>
      </c>
      <c r="E2060" s="9">
        <f>MONTH(SalesDataTable[[#This Row],[Order Date]])</f>
        <v>10</v>
      </c>
      <c r="F2060" s="8" t="str">
        <f>TEXT(SalesDataTable[[#This Row],[Order Date]],"mmm")</f>
        <v>Oct</v>
      </c>
      <c r="G2060" s="8" t="s">
        <v>0</v>
      </c>
      <c r="H2060" s="8" t="s">
        <v>1</v>
      </c>
      <c r="I2060" s="8" t="s">
        <v>2</v>
      </c>
      <c r="J2060" s="8" t="s">
        <v>13</v>
      </c>
      <c r="K2060" s="8" t="s">
        <v>4</v>
      </c>
      <c r="L2060" s="8" t="s">
        <v>30</v>
      </c>
      <c r="M2060" s="3">
        <v>2</v>
      </c>
      <c r="N2060" s="10">
        <v>105</v>
      </c>
      <c r="O2060" s="11">
        <v>0</v>
      </c>
      <c r="P2060" s="10">
        <v>50.3</v>
      </c>
      <c r="Q2060" s="10">
        <f t="shared" si="128"/>
        <v>210</v>
      </c>
      <c r="R2060" s="10">
        <f t="shared" si="129"/>
        <v>100.6</v>
      </c>
      <c r="S2060" s="10">
        <f t="shared" si="130"/>
        <v>109.4</v>
      </c>
      <c r="T2060" s="2">
        <f t="shared" si="131"/>
        <v>0.52095238095238094</v>
      </c>
      <c r="U2060" s="3">
        <f>YEAR(SalesDataTable[[#This Row],[Order Date]])</f>
        <v>2026</v>
      </c>
      <c r="V2060" s="2" t="str">
        <f>"Q"&amp;ROUNDUP(MONTH(SalesDataTable[[#This Row],[Order Date]])/3,0)</f>
        <v>Q4</v>
      </c>
      <c r="W2060" s="3">
        <f>MONTH(SalesDataTable[[#This Row],[Order Date]])</f>
        <v>10</v>
      </c>
      <c r="X2060" s="2" t="str">
        <f>TEXT(SalesDataTable[[#This Row],[Order Date]],"mmm")</f>
        <v>Oct</v>
      </c>
    </row>
    <row r="2061" spans="1:24" ht="15.6">
      <c r="A2061" s="6">
        <v>2442</v>
      </c>
      <c r="B2061" s="7">
        <v>46302</v>
      </c>
      <c r="C2061" s="8">
        <f>YEAR(SalesDataTable[[#This Row],[Order Date]])</f>
        <v>2026</v>
      </c>
      <c r="D2061" s="9" t="str">
        <f>"Q" &amp;ROUNDUP(MONTH(SalesDataTable[[#This Row],[Order Date]]),0)</f>
        <v>Q10</v>
      </c>
      <c r="E2061" s="9">
        <f>MONTH(SalesDataTable[[#This Row],[Order Date]])</f>
        <v>10</v>
      </c>
      <c r="F2061" s="8" t="str">
        <f>TEXT(SalesDataTable[[#This Row],[Order Date]],"mmm")</f>
        <v>Oct</v>
      </c>
      <c r="G2061" s="8" t="s">
        <v>11</v>
      </c>
      <c r="H2061" s="8" t="s">
        <v>12</v>
      </c>
      <c r="I2061" s="8" t="s">
        <v>8</v>
      </c>
      <c r="J2061" s="8" t="s">
        <v>16</v>
      </c>
      <c r="K2061" s="8" t="s">
        <v>9</v>
      </c>
      <c r="L2061" s="8" t="s">
        <v>37</v>
      </c>
      <c r="M2061" s="3">
        <v>4</v>
      </c>
      <c r="N2061" s="10">
        <v>157.12</v>
      </c>
      <c r="O2061" s="11">
        <v>0.15</v>
      </c>
      <c r="P2061" s="10">
        <v>77.98</v>
      </c>
      <c r="Q2061" s="10">
        <f t="shared" si="128"/>
        <v>534.20799999999997</v>
      </c>
      <c r="R2061" s="10">
        <f t="shared" si="129"/>
        <v>311.92</v>
      </c>
      <c r="S2061" s="10">
        <f t="shared" si="130"/>
        <v>222.28799999999995</v>
      </c>
      <c r="T2061" s="2">
        <f t="shared" si="131"/>
        <v>0.41610758356295668</v>
      </c>
      <c r="U2061" s="3">
        <f>YEAR(SalesDataTable[[#This Row],[Order Date]])</f>
        <v>2026</v>
      </c>
      <c r="V2061" s="2" t="str">
        <f>"Q"&amp;ROUNDUP(MONTH(SalesDataTable[[#This Row],[Order Date]])/3,0)</f>
        <v>Q4</v>
      </c>
      <c r="W2061" s="3">
        <f>MONTH(SalesDataTable[[#This Row],[Order Date]])</f>
        <v>10</v>
      </c>
      <c r="X2061" s="2" t="str">
        <f>TEXT(SalesDataTable[[#This Row],[Order Date]],"mmm")</f>
        <v>Oct</v>
      </c>
    </row>
    <row r="2062" spans="1:24" ht="15.6">
      <c r="A2062" s="6">
        <v>2809</v>
      </c>
      <c r="B2062" s="7">
        <v>46302</v>
      </c>
      <c r="C2062" s="8">
        <f>YEAR(SalesDataTable[[#This Row],[Order Date]])</f>
        <v>2026</v>
      </c>
      <c r="D2062" s="9" t="str">
        <f>"Q" &amp;ROUNDUP(MONTH(SalesDataTable[[#This Row],[Order Date]]),0)</f>
        <v>Q10</v>
      </c>
      <c r="E2062" s="9">
        <f>MONTH(SalesDataTable[[#This Row],[Order Date]])</f>
        <v>10</v>
      </c>
      <c r="F2062" s="8" t="str">
        <f>TEXT(SalesDataTable[[#This Row],[Order Date]],"mmm")</f>
        <v>Oct</v>
      </c>
      <c r="G2062" s="8" t="s">
        <v>20</v>
      </c>
      <c r="H2062" s="8" t="s">
        <v>33</v>
      </c>
      <c r="I2062" s="8" t="s">
        <v>2</v>
      </c>
      <c r="J2062" s="8" t="s">
        <v>3</v>
      </c>
      <c r="K2062" s="8" t="s">
        <v>9</v>
      </c>
      <c r="L2062" s="8" t="s">
        <v>46</v>
      </c>
      <c r="M2062" s="3">
        <v>3</v>
      </c>
      <c r="N2062" s="10">
        <v>70.239999999999995</v>
      </c>
      <c r="O2062" s="11">
        <v>0.05</v>
      </c>
      <c r="P2062" s="10">
        <v>31.96</v>
      </c>
      <c r="Q2062" s="10">
        <f t="shared" si="128"/>
        <v>200.18399999999997</v>
      </c>
      <c r="R2062" s="10">
        <f t="shared" si="129"/>
        <v>95.88</v>
      </c>
      <c r="S2062" s="10">
        <f t="shared" si="130"/>
        <v>104.30399999999997</v>
      </c>
      <c r="T2062" s="2">
        <f t="shared" si="131"/>
        <v>0.5210406426087999</v>
      </c>
      <c r="U2062" s="3">
        <f>YEAR(SalesDataTable[[#This Row],[Order Date]])</f>
        <v>2026</v>
      </c>
      <c r="V2062" s="2" t="str">
        <f>"Q"&amp;ROUNDUP(MONTH(SalesDataTable[[#This Row],[Order Date]])/3,0)</f>
        <v>Q4</v>
      </c>
      <c r="W2062" s="3">
        <f>MONTH(SalesDataTable[[#This Row],[Order Date]])</f>
        <v>10</v>
      </c>
      <c r="X2062" s="2" t="str">
        <f>TEXT(SalesDataTable[[#This Row],[Order Date]],"mmm")</f>
        <v>Oct</v>
      </c>
    </row>
    <row r="2063" spans="1:24" ht="15.6">
      <c r="A2063" s="6">
        <v>2946</v>
      </c>
      <c r="B2063" s="7">
        <v>46302</v>
      </c>
      <c r="C2063" s="8">
        <f>YEAR(SalesDataTable[[#This Row],[Order Date]])</f>
        <v>2026</v>
      </c>
      <c r="D2063" s="9" t="str">
        <f>"Q" &amp;ROUNDUP(MONTH(SalesDataTable[[#This Row],[Order Date]]),0)</f>
        <v>Q10</v>
      </c>
      <c r="E2063" s="9">
        <f>MONTH(SalesDataTable[[#This Row],[Order Date]])</f>
        <v>10</v>
      </c>
      <c r="F2063" s="8" t="str">
        <f>TEXT(SalesDataTable[[#This Row],[Order Date]],"mmm")</f>
        <v>Oct</v>
      </c>
      <c r="G2063" s="8" t="s">
        <v>11</v>
      </c>
      <c r="H2063" s="8" t="s">
        <v>52</v>
      </c>
      <c r="I2063" s="8" t="s">
        <v>2</v>
      </c>
      <c r="J2063" s="8" t="s">
        <v>3</v>
      </c>
      <c r="K2063" s="8" t="s">
        <v>4</v>
      </c>
      <c r="L2063" s="8" t="s">
        <v>30</v>
      </c>
      <c r="M2063" s="3">
        <v>1</v>
      </c>
      <c r="N2063" s="10">
        <v>103.48</v>
      </c>
      <c r="O2063" s="11">
        <v>0.1</v>
      </c>
      <c r="P2063" s="10">
        <v>51.33</v>
      </c>
      <c r="Q2063" s="10">
        <f t="shared" si="128"/>
        <v>93.132000000000005</v>
      </c>
      <c r="R2063" s="10">
        <f t="shared" si="129"/>
        <v>51.33</v>
      </c>
      <c r="S2063" s="10">
        <f t="shared" si="130"/>
        <v>41.802000000000007</v>
      </c>
      <c r="T2063" s="2">
        <f t="shared" si="131"/>
        <v>0.4488467980930293</v>
      </c>
      <c r="U2063" s="3">
        <f>YEAR(SalesDataTable[[#This Row],[Order Date]])</f>
        <v>2026</v>
      </c>
      <c r="V2063" s="2" t="str">
        <f>"Q"&amp;ROUNDUP(MONTH(SalesDataTable[[#This Row],[Order Date]])/3,0)</f>
        <v>Q4</v>
      </c>
      <c r="W2063" s="3">
        <f>MONTH(SalesDataTable[[#This Row],[Order Date]])</f>
        <v>10</v>
      </c>
      <c r="X2063" s="2" t="str">
        <f>TEXT(SalesDataTable[[#This Row],[Order Date]],"mmm")</f>
        <v>Oct</v>
      </c>
    </row>
    <row r="2064" spans="1:24" ht="15.6">
      <c r="A2064" s="6">
        <v>4147</v>
      </c>
      <c r="B2064" s="7">
        <v>46302</v>
      </c>
      <c r="C2064" s="8">
        <f>YEAR(SalesDataTable[[#This Row],[Order Date]])</f>
        <v>2026</v>
      </c>
      <c r="D2064" s="9" t="str">
        <f>"Q" &amp;ROUNDUP(MONTH(SalesDataTable[[#This Row],[Order Date]]),0)</f>
        <v>Q10</v>
      </c>
      <c r="E2064" s="9">
        <f>MONTH(SalesDataTable[[#This Row],[Order Date]])</f>
        <v>10</v>
      </c>
      <c r="F2064" s="8" t="str">
        <f>TEXT(SalesDataTable[[#This Row],[Order Date]],"mmm")</f>
        <v>Oct</v>
      </c>
      <c r="G2064" s="8" t="s">
        <v>6</v>
      </c>
      <c r="H2064" s="8" t="s">
        <v>43</v>
      </c>
      <c r="I2064" s="8" t="s">
        <v>19</v>
      </c>
      <c r="J2064" s="8" t="s">
        <v>3</v>
      </c>
      <c r="K2064" s="8" t="s">
        <v>4</v>
      </c>
      <c r="L2064" s="8" t="s">
        <v>26</v>
      </c>
      <c r="M2064" s="3">
        <v>3</v>
      </c>
      <c r="N2064" s="10">
        <v>40.770000000000003</v>
      </c>
      <c r="O2064" s="11">
        <v>0.05</v>
      </c>
      <c r="P2064" s="10">
        <v>16.68</v>
      </c>
      <c r="Q2064" s="10">
        <f t="shared" si="128"/>
        <v>116.19449999999999</v>
      </c>
      <c r="R2064" s="10">
        <f t="shared" si="129"/>
        <v>50.04</v>
      </c>
      <c r="S2064" s="10">
        <f t="shared" si="130"/>
        <v>66.154499999999985</v>
      </c>
      <c r="T2064" s="2">
        <f t="shared" si="131"/>
        <v>0.56934278300608021</v>
      </c>
      <c r="U2064" s="3">
        <f>YEAR(SalesDataTable[[#This Row],[Order Date]])</f>
        <v>2026</v>
      </c>
      <c r="V2064" s="2" t="str">
        <f>"Q"&amp;ROUNDUP(MONTH(SalesDataTable[[#This Row],[Order Date]])/3,0)</f>
        <v>Q4</v>
      </c>
      <c r="W2064" s="3">
        <f>MONTH(SalesDataTable[[#This Row],[Order Date]])</f>
        <v>10</v>
      </c>
      <c r="X2064" s="2" t="str">
        <f>TEXT(SalesDataTable[[#This Row],[Order Date]],"mmm")</f>
        <v>Oct</v>
      </c>
    </row>
    <row r="2065" spans="1:24" ht="15.6">
      <c r="A2065" s="6">
        <v>4164</v>
      </c>
      <c r="B2065" s="7">
        <v>46302</v>
      </c>
      <c r="C2065" s="8">
        <f>YEAR(SalesDataTable[[#This Row],[Order Date]])</f>
        <v>2026</v>
      </c>
      <c r="D2065" s="9" t="str">
        <f>"Q" &amp;ROUNDUP(MONTH(SalesDataTable[[#This Row],[Order Date]]),0)</f>
        <v>Q10</v>
      </c>
      <c r="E2065" s="9">
        <f>MONTH(SalesDataTable[[#This Row],[Order Date]])</f>
        <v>10</v>
      </c>
      <c r="F2065" s="8" t="str">
        <f>TEXT(SalesDataTable[[#This Row],[Order Date]],"mmm")</f>
        <v>Oct</v>
      </c>
      <c r="G2065" s="8" t="s">
        <v>0</v>
      </c>
      <c r="H2065" s="8" t="s">
        <v>36</v>
      </c>
      <c r="I2065" s="8" t="s">
        <v>19</v>
      </c>
      <c r="J2065" s="8" t="s">
        <v>13</v>
      </c>
      <c r="K2065" s="8" t="s">
        <v>9</v>
      </c>
      <c r="L2065" s="8" t="s">
        <v>17</v>
      </c>
      <c r="M2065" s="3">
        <v>2</v>
      </c>
      <c r="N2065" s="10">
        <v>143.41999999999999</v>
      </c>
      <c r="O2065" s="11">
        <v>0</v>
      </c>
      <c r="P2065" s="10">
        <v>81.44</v>
      </c>
      <c r="Q2065" s="10">
        <f t="shared" si="128"/>
        <v>286.83999999999997</v>
      </c>
      <c r="R2065" s="10">
        <f t="shared" si="129"/>
        <v>162.88</v>
      </c>
      <c r="S2065" s="10">
        <f t="shared" si="130"/>
        <v>123.95999999999998</v>
      </c>
      <c r="T2065" s="2">
        <f t="shared" si="131"/>
        <v>0.43215730023706594</v>
      </c>
      <c r="U2065" s="3">
        <f>YEAR(SalesDataTable[[#This Row],[Order Date]])</f>
        <v>2026</v>
      </c>
      <c r="V2065" s="2" t="str">
        <f>"Q"&amp;ROUNDUP(MONTH(SalesDataTable[[#This Row],[Order Date]])/3,0)</f>
        <v>Q4</v>
      </c>
      <c r="W2065" s="3">
        <f>MONTH(SalesDataTable[[#This Row],[Order Date]])</f>
        <v>10</v>
      </c>
      <c r="X2065" s="2" t="str">
        <f>TEXT(SalesDataTable[[#This Row],[Order Date]],"mmm")</f>
        <v>Oct</v>
      </c>
    </row>
    <row r="2066" spans="1:24" ht="15.6">
      <c r="A2066" s="6">
        <v>4275</v>
      </c>
      <c r="B2066" s="7">
        <v>46302</v>
      </c>
      <c r="C2066" s="8">
        <f>YEAR(SalesDataTable[[#This Row],[Order Date]])</f>
        <v>2026</v>
      </c>
      <c r="D2066" s="9" t="str">
        <f>"Q" &amp;ROUNDUP(MONTH(SalesDataTable[[#This Row],[Order Date]]),0)</f>
        <v>Q10</v>
      </c>
      <c r="E2066" s="9">
        <f>MONTH(SalesDataTable[[#This Row],[Order Date]])</f>
        <v>10</v>
      </c>
      <c r="F2066" s="8" t="str">
        <f>TEXT(SalesDataTable[[#This Row],[Order Date]],"mmm")</f>
        <v>Oct</v>
      </c>
      <c r="G2066" s="8" t="s">
        <v>20</v>
      </c>
      <c r="H2066" s="8" t="s">
        <v>31</v>
      </c>
      <c r="I2066" s="8" t="s">
        <v>28</v>
      </c>
      <c r="J2066" s="8" t="s">
        <v>3</v>
      </c>
      <c r="K2066" s="8" t="s">
        <v>4</v>
      </c>
      <c r="L2066" s="8" t="s">
        <v>22</v>
      </c>
      <c r="M2066" s="3">
        <v>1</v>
      </c>
      <c r="N2066" s="10">
        <v>49.56</v>
      </c>
      <c r="O2066" s="11">
        <v>0.05</v>
      </c>
      <c r="P2066" s="10">
        <v>22.88</v>
      </c>
      <c r="Q2066" s="10">
        <f t="shared" si="128"/>
        <v>47.082000000000001</v>
      </c>
      <c r="R2066" s="10">
        <f t="shared" si="129"/>
        <v>22.88</v>
      </c>
      <c r="S2066" s="10">
        <f t="shared" si="130"/>
        <v>24.202000000000002</v>
      </c>
      <c r="T2066" s="2">
        <f t="shared" si="131"/>
        <v>0.51403933562720361</v>
      </c>
      <c r="U2066" s="3">
        <f>YEAR(SalesDataTable[[#This Row],[Order Date]])</f>
        <v>2026</v>
      </c>
      <c r="V2066" s="2" t="str">
        <f>"Q"&amp;ROUNDUP(MONTH(SalesDataTable[[#This Row],[Order Date]])/3,0)</f>
        <v>Q4</v>
      </c>
      <c r="W2066" s="3">
        <f>MONTH(SalesDataTable[[#This Row],[Order Date]])</f>
        <v>10</v>
      </c>
      <c r="X2066" s="2" t="str">
        <f>TEXT(SalesDataTable[[#This Row],[Order Date]],"mmm")</f>
        <v>Oct</v>
      </c>
    </row>
    <row r="2067" spans="1:24" ht="15.6">
      <c r="A2067" s="6">
        <v>5062</v>
      </c>
      <c r="B2067" s="7">
        <v>46302</v>
      </c>
      <c r="C2067" s="8">
        <f>YEAR(SalesDataTable[[#This Row],[Order Date]])</f>
        <v>2026</v>
      </c>
      <c r="D2067" s="9" t="str">
        <f>"Q" &amp;ROUNDUP(MONTH(SalesDataTable[[#This Row],[Order Date]]),0)</f>
        <v>Q10</v>
      </c>
      <c r="E2067" s="9">
        <f>MONTH(SalesDataTable[[#This Row],[Order Date]])</f>
        <v>10</v>
      </c>
      <c r="F2067" s="8" t="str">
        <f>TEXT(SalesDataTable[[#This Row],[Order Date]],"mmm")</f>
        <v>Oct</v>
      </c>
      <c r="G2067" s="8" t="s">
        <v>6</v>
      </c>
      <c r="H2067" s="8" t="s">
        <v>43</v>
      </c>
      <c r="I2067" s="8" t="s">
        <v>2</v>
      </c>
      <c r="J2067" s="8" t="s">
        <v>3</v>
      </c>
      <c r="K2067" s="8" t="s">
        <v>14</v>
      </c>
      <c r="L2067" s="8" t="s">
        <v>44</v>
      </c>
      <c r="M2067" s="3">
        <v>4</v>
      </c>
      <c r="N2067" s="10">
        <v>131.05000000000001</v>
      </c>
      <c r="O2067" s="11">
        <v>0</v>
      </c>
      <c r="P2067" s="10">
        <v>67.37</v>
      </c>
      <c r="Q2067" s="10">
        <f t="shared" si="128"/>
        <v>524.20000000000005</v>
      </c>
      <c r="R2067" s="10">
        <f t="shared" si="129"/>
        <v>269.48</v>
      </c>
      <c r="S2067" s="10">
        <f t="shared" si="130"/>
        <v>254.72000000000003</v>
      </c>
      <c r="T2067" s="2">
        <f t="shared" si="131"/>
        <v>0.48592140404425793</v>
      </c>
      <c r="U2067" s="3">
        <f>YEAR(SalesDataTable[[#This Row],[Order Date]])</f>
        <v>2026</v>
      </c>
      <c r="V2067" s="2" t="str">
        <f>"Q"&amp;ROUNDUP(MONTH(SalesDataTable[[#This Row],[Order Date]])/3,0)</f>
        <v>Q4</v>
      </c>
      <c r="W2067" s="3">
        <f>MONTH(SalesDataTable[[#This Row],[Order Date]])</f>
        <v>10</v>
      </c>
      <c r="X2067" s="2" t="str">
        <f>TEXT(SalesDataTable[[#This Row],[Order Date]],"mmm")</f>
        <v>Oct</v>
      </c>
    </row>
    <row r="2068" spans="1:24" ht="15.6">
      <c r="A2068" s="6">
        <v>1126</v>
      </c>
      <c r="B2068" s="7">
        <v>46303</v>
      </c>
      <c r="C2068" s="8">
        <f>YEAR(SalesDataTable[[#This Row],[Order Date]])</f>
        <v>2026</v>
      </c>
      <c r="D2068" s="9" t="str">
        <f>"Q" &amp;ROUNDUP(MONTH(SalesDataTable[[#This Row],[Order Date]]),0)</f>
        <v>Q10</v>
      </c>
      <c r="E2068" s="9">
        <f>MONTH(SalesDataTable[[#This Row],[Order Date]])</f>
        <v>10</v>
      </c>
      <c r="F2068" s="8" t="str">
        <f>TEXT(SalesDataTable[[#This Row],[Order Date]],"mmm")</f>
        <v>Oct</v>
      </c>
      <c r="G2068" s="8" t="s">
        <v>0</v>
      </c>
      <c r="H2068" s="8" t="s">
        <v>36</v>
      </c>
      <c r="I2068" s="8" t="s">
        <v>2</v>
      </c>
      <c r="J2068" s="8" t="s">
        <v>16</v>
      </c>
      <c r="K2068" s="8" t="s">
        <v>4</v>
      </c>
      <c r="L2068" s="8" t="s">
        <v>22</v>
      </c>
      <c r="M2068" s="3">
        <v>1</v>
      </c>
      <c r="N2068" s="10">
        <v>51.35</v>
      </c>
      <c r="O2068" s="11">
        <v>0</v>
      </c>
      <c r="P2068" s="10">
        <v>22.98</v>
      </c>
      <c r="Q2068" s="10">
        <f t="shared" si="128"/>
        <v>51.35</v>
      </c>
      <c r="R2068" s="10">
        <f t="shared" si="129"/>
        <v>22.98</v>
      </c>
      <c r="S2068" s="10">
        <f t="shared" si="130"/>
        <v>28.37</v>
      </c>
      <c r="T2068" s="2">
        <f t="shared" si="131"/>
        <v>0.55248296007789677</v>
      </c>
      <c r="U2068" s="3">
        <f>YEAR(SalesDataTable[[#This Row],[Order Date]])</f>
        <v>2026</v>
      </c>
      <c r="V2068" s="2" t="str">
        <f>"Q"&amp;ROUNDUP(MONTH(SalesDataTable[[#This Row],[Order Date]])/3,0)</f>
        <v>Q4</v>
      </c>
      <c r="W2068" s="3">
        <f>MONTH(SalesDataTable[[#This Row],[Order Date]])</f>
        <v>10</v>
      </c>
      <c r="X2068" s="2" t="str">
        <f>TEXT(SalesDataTable[[#This Row],[Order Date]],"mmm")</f>
        <v>Oct</v>
      </c>
    </row>
    <row r="2069" spans="1:24" ht="15.6">
      <c r="A2069" s="6">
        <v>1865</v>
      </c>
      <c r="B2069" s="7">
        <v>46303</v>
      </c>
      <c r="C2069" s="8">
        <f>YEAR(SalesDataTable[[#This Row],[Order Date]])</f>
        <v>2026</v>
      </c>
      <c r="D2069" s="9" t="str">
        <f>"Q" &amp;ROUNDUP(MONTH(SalesDataTable[[#This Row],[Order Date]]),0)</f>
        <v>Q10</v>
      </c>
      <c r="E2069" s="9">
        <f>MONTH(SalesDataTable[[#This Row],[Order Date]])</f>
        <v>10</v>
      </c>
      <c r="F2069" s="8" t="str">
        <f>TEXT(SalesDataTable[[#This Row],[Order Date]],"mmm")</f>
        <v>Oct</v>
      </c>
      <c r="G2069" s="8" t="s">
        <v>20</v>
      </c>
      <c r="H2069" s="8" t="s">
        <v>33</v>
      </c>
      <c r="I2069" s="8" t="s">
        <v>2</v>
      </c>
      <c r="J2069" s="8" t="s">
        <v>3</v>
      </c>
      <c r="K2069" s="8" t="s">
        <v>34</v>
      </c>
      <c r="L2069" s="8" t="s">
        <v>35</v>
      </c>
      <c r="M2069" s="3">
        <v>1</v>
      </c>
      <c r="N2069" s="10">
        <v>39.659999999999997</v>
      </c>
      <c r="O2069" s="11">
        <v>0</v>
      </c>
      <c r="P2069" s="10">
        <v>14.39</v>
      </c>
      <c r="Q2069" s="10">
        <f t="shared" si="128"/>
        <v>39.659999999999997</v>
      </c>
      <c r="R2069" s="10">
        <f t="shared" si="129"/>
        <v>14.39</v>
      </c>
      <c r="S2069" s="10">
        <f t="shared" si="130"/>
        <v>25.269999999999996</v>
      </c>
      <c r="T2069" s="2">
        <f t="shared" si="131"/>
        <v>0.63716591023701463</v>
      </c>
      <c r="U2069" s="3">
        <f>YEAR(SalesDataTable[[#This Row],[Order Date]])</f>
        <v>2026</v>
      </c>
      <c r="V2069" s="2" t="str">
        <f>"Q"&amp;ROUNDUP(MONTH(SalesDataTable[[#This Row],[Order Date]])/3,0)</f>
        <v>Q4</v>
      </c>
      <c r="W2069" s="3">
        <f>MONTH(SalesDataTable[[#This Row],[Order Date]])</f>
        <v>10</v>
      </c>
      <c r="X2069" s="2" t="str">
        <f>TEXT(SalesDataTable[[#This Row],[Order Date]],"mmm")</f>
        <v>Oct</v>
      </c>
    </row>
    <row r="2070" spans="1:24" ht="15.6">
      <c r="A2070" s="6">
        <v>2471</v>
      </c>
      <c r="B2070" s="7">
        <v>46303</v>
      </c>
      <c r="C2070" s="8">
        <f>YEAR(SalesDataTable[[#This Row],[Order Date]])</f>
        <v>2026</v>
      </c>
      <c r="D2070" s="9" t="str">
        <f>"Q" &amp;ROUNDUP(MONTH(SalesDataTable[[#This Row],[Order Date]]),0)</f>
        <v>Q10</v>
      </c>
      <c r="E2070" s="9">
        <f>MONTH(SalesDataTable[[#This Row],[Order Date]])</f>
        <v>10</v>
      </c>
      <c r="F2070" s="8" t="str">
        <f>TEXT(SalesDataTable[[#This Row],[Order Date]],"mmm")</f>
        <v>Oct</v>
      </c>
      <c r="G2070" s="8" t="s">
        <v>20</v>
      </c>
      <c r="H2070" s="8" t="s">
        <v>47</v>
      </c>
      <c r="I2070" s="8" t="s">
        <v>19</v>
      </c>
      <c r="J2070" s="8" t="s">
        <v>13</v>
      </c>
      <c r="K2070" s="8" t="s">
        <v>34</v>
      </c>
      <c r="L2070" s="8" t="s">
        <v>35</v>
      </c>
      <c r="M2070" s="3">
        <v>1</v>
      </c>
      <c r="N2070" s="10">
        <v>39.79</v>
      </c>
      <c r="O2070" s="11">
        <v>0</v>
      </c>
      <c r="P2070" s="10">
        <v>14.76</v>
      </c>
      <c r="Q2070" s="10">
        <f t="shared" si="128"/>
        <v>39.79</v>
      </c>
      <c r="R2070" s="10">
        <f t="shared" si="129"/>
        <v>14.76</v>
      </c>
      <c r="S2070" s="10">
        <f t="shared" si="130"/>
        <v>25.03</v>
      </c>
      <c r="T2070" s="2">
        <f t="shared" si="131"/>
        <v>0.62905252576024129</v>
      </c>
      <c r="U2070" s="3">
        <f>YEAR(SalesDataTable[[#This Row],[Order Date]])</f>
        <v>2026</v>
      </c>
      <c r="V2070" s="2" t="str">
        <f>"Q"&amp;ROUNDUP(MONTH(SalesDataTable[[#This Row],[Order Date]])/3,0)</f>
        <v>Q4</v>
      </c>
      <c r="W2070" s="3">
        <f>MONTH(SalesDataTable[[#This Row],[Order Date]])</f>
        <v>10</v>
      </c>
      <c r="X2070" s="2" t="str">
        <f>TEXT(SalesDataTable[[#This Row],[Order Date]],"mmm")</f>
        <v>Oct</v>
      </c>
    </row>
    <row r="2071" spans="1:24" ht="15.6">
      <c r="A2071" s="6">
        <v>3208</v>
      </c>
      <c r="B2071" s="7">
        <v>46303</v>
      </c>
      <c r="C2071" s="8">
        <f>YEAR(SalesDataTable[[#This Row],[Order Date]])</f>
        <v>2026</v>
      </c>
      <c r="D2071" s="9" t="str">
        <f>"Q" &amp;ROUNDUP(MONTH(SalesDataTable[[#This Row],[Order Date]]),0)</f>
        <v>Q10</v>
      </c>
      <c r="E2071" s="9">
        <f>MONTH(SalesDataTable[[#This Row],[Order Date]])</f>
        <v>10</v>
      </c>
      <c r="F2071" s="8" t="str">
        <f>TEXT(SalesDataTable[[#This Row],[Order Date]],"mmm")</f>
        <v>Oct</v>
      </c>
      <c r="G2071" s="8" t="s">
        <v>11</v>
      </c>
      <c r="H2071" s="8" t="s">
        <v>39</v>
      </c>
      <c r="I2071" s="8" t="s">
        <v>8</v>
      </c>
      <c r="J2071" s="8" t="s">
        <v>13</v>
      </c>
      <c r="K2071" s="8" t="s">
        <v>4</v>
      </c>
      <c r="L2071" s="8" t="s">
        <v>26</v>
      </c>
      <c r="M2071" s="3">
        <v>6</v>
      </c>
      <c r="N2071" s="10">
        <v>41.27</v>
      </c>
      <c r="O2071" s="11">
        <v>0.1</v>
      </c>
      <c r="P2071" s="10">
        <v>16.61</v>
      </c>
      <c r="Q2071" s="10">
        <f t="shared" si="128"/>
        <v>222.858</v>
      </c>
      <c r="R2071" s="10">
        <f t="shared" si="129"/>
        <v>99.66</v>
      </c>
      <c r="S2071" s="10">
        <f t="shared" si="130"/>
        <v>123.19800000000001</v>
      </c>
      <c r="T2071" s="2">
        <f t="shared" si="131"/>
        <v>0.55280941227149127</v>
      </c>
      <c r="U2071" s="3">
        <f>YEAR(SalesDataTable[[#This Row],[Order Date]])</f>
        <v>2026</v>
      </c>
      <c r="V2071" s="2" t="str">
        <f>"Q"&amp;ROUNDUP(MONTH(SalesDataTable[[#This Row],[Order Date]])/3,0)</f>
        <v>Q4</v>
      </c>
      <c r="W2071" s="3">
        <f>MONTH(SalesDataTable[[#This Row],[Order Date]])</f>
        <v>10</v>
      </c>
      <c r="X2071" s="2" t="str">
        <f>TEXT(SalesDataTable[[#This Row],[Order Date]],"mmm")</f>
        <v>Oct</v>
      </c>
    </row>
    <row r="2072" spans="1:24" ht="15.6">
      <c r="A2072" s="6">
        <v>4285</v>
      </c>
      <c r="B2072" s="7">
        <v>46303</v>
      </c>
      <c r="C2072" s="8">
        <f>YEAR(SalesDataTable[[#This Row],[Order Date]])</f>
        <v>2026</v>
      </c>
      <c r="D2072" s="9" t="str">
        <f>"Q" &amp;ROUNDUP(MONTH(SalesDataTable[[#This Row],[Order Date]]),0)</f>
        <v>Q10</v>
      </c>
      <c r="E2072" s="9">
        <f>MONTH(SalesDataTable[[#This Row],[Order Date]])</f>
        <v>10</v>
      </c>
      <c r="F2072" s="8" t="str">
        <f>TEXT(SalesDataTable[[#This Row],[Order Date]],"mmm")</f>
        <v>Oct</v>
      </c>
      <c r="G2072" s="8" t="s">
        <v>20</v>
      </c>
      <c r="H2072" s="8" t="s">
        <v>21</v>
      </c>
      <c r="I2072" s="8" t="s">
        <v>2</v>
      </c>
      <c r="J2072" s="8" t="s">
        <v>3</v>
      </c>
      <c r="K2072" s="8" t="s">
        <v>9</v>
      </c>
      <c r="L2072" s="8" t="s">
        <v>10</v>
      </c>
      <c r="M2072" s="3">
        <v>1</v>
      </c>
      <c r="N2072" s="10">
        <v>93.39</v>
      </c>
      <c r="O2072" s="11">
        <v>0</v>
      </c>
      <c r="P2072" s="10">
        <v>45.98</v>
      </c>
      <c r="Q2072" s="10">
        <f t="shared" si="128"/>
        <v>93.39</v>
      </c>
      <c r="R2072" s="10">
        <f t="shared" si="129"/>
        <v>45.98</v>
      </c>
      <c r="S2072" s="10">
        <f t="shared" si="130"/>
        <v>47.410000000000004</v>
      </c>
      <c r="T2072" s="2">
        <f t="shared" si="131"/>
        <v>0.50765606595995294</v>
      </c>
      <c r="U2072" s="3">
        <f>YEAR(SalesDataTable[[#This Row],[Order Date]])</f>
        <v>2026</v>
      </c>
      <c r="V2072" s="2" t="str">
        <f>"Q"&amp;ROUNDUP(MONTH(SalesDataTable[[#This Row],[Order Date]])/3,0)</f>
        <v>Q4</v>
      </c>
      <c r="W2072" s="3">
        <f>MONTH(SalesDataTable[[#This Row],[Order Date]])</f>
        <v>10</v>
      </c>
      <c r="X2072" s="2" t="str">
        <f>TEXT(SalesDataTable[[#This Row],[Order Date]],"mmm")</f>
        <v>Oct</v>
      </c>
    </row>
    <row r="2073" spans="1:24" ht="15.6">
      <c r="A2073" s="6">
        <v>261</v>
      </c>
      <c r="B2073" s="7">
        <v>46304</v>
      </c>
      <c r="C2073" s="8">
        <f>YEAR(SalesDataTable[[#This Row],[Order Date]])</f>
        <v>2026</v>
      </c>
      <c r="D2073" s="9" t="str">
        <f>"Q" &amp;ROUNDUP(MONTH(SalesDataTable[[#This Row],[Order Date]]),0)</f>
        <v>Q10</v>
      </c>
      <c r="E2073" s="9">
        <f>MONTH(SalesDataTable[[#This Row],[Order Date]])</f>
        <v>10</v>
      </c>
      <c r="F2073" s="8" t="str">
        <f>TEXT(SalesDataTable[[#This Row],[Order Date]],"mmm")</f>
        <v>Oct</v>
      </c>
      <c r="G2073" s="8" t="s">
        <v>11</v>
      </c>
      <c r="H2073" s="8" t="s">
        <v>18</v>
      </c>
      <c r="I2073" s="8" t="s">
        <v>2</v>
      </c>
      <c r="J2073" s="8" t="s">
        <v>16</v>
      </c>
      <c r="K2073" s="8" t="s">
        <v>23</v>
      </c>
      <c r="L2073" s="8" t="s">
        <v>24</v>
      </c>
      <c r="M2073" s="3">
        <v>1</v>
      </c>
      <c r="N2073" s="10">
        <v>336.56</v>
      </c>
      <c r="O2073" s="11">
        <v>0</v>
      </c>
      <c r="P2073" s="10">
        <v>189.74</v>
      </c>
      <c r="Q2073" s="10">
        <f t="shared" si="128"/>
        <v>336.56</v>
      </c>
      <c r="R2073" s="10">
        <f t="shared" si="129"/>
        <v>189.74</v>
      </c>
      <c r="S2073" s="10">
        <f t="shared" si="130"/>
        <v>146.82</v>
      </c>
      <c r="T2073" s="2">
        <f t="shared" si="131"/>
        <v>0.43623722367482765</v>
      </c>
      <c r="U2073" s="3">
        <f>YEAR(SalesDataTable[[#This Row],[Order Date]])</f>
        <v>2026</v>
      </c>
      <c r="V2073" s="2" t="str">
        <f>"Q"&amp;ROUNDUP(MONTH(SalesDataTable[[#This Row],[Order Date]])/3,0)</f>
        <v>Q4</v>
      </c>
      <c r="W2073" s="3">
        <f>MONTH(SalesDataTable[[#This Row],[Order Date]])</f>
        <v>10</v>
      </c>
      <c r="X2073" s="2" t="str">
        <f>TEXT(SalesDataTable[[#This Row],[Order Date]],"mmm")</f>
        <v>Oct</v>
      </c>
    </row>
    <row r="2074" spans="1:24" ht="15.6">
      <c r="A2074" s="6">
        <v>291</v>
      </c>
      <c r="B2074" s="7">
        <v>46304</v>
      </c>
      <c r="C2074" s="8">
        <f>YEAR(SalesDataTable[[#This Row],[Order Date]])</f>
        <v>2026</v>
      </c>
      <c r="D2074" s="9" t="str">
        <f>"Q" &amp;ROUNDUP(MONTH(SalesDataTable[[#This Row],[Order Date]]),0)</f>
        <v>Q10</v>
      </c>
      <c r="E2074" s="9">
        <f>MONTH(SalesDataTable[[#This Row],[Order Date]])</f>
        <v>10</v>
      </c>
      <c r="F2074" s="8" t="str">
        <f>TEXT(SalesDataTable[[#This Row],[Order Date]],"mmm")</f>
        <v>Oct</v>
      </c>
      <c r="G2074" s="8" t="s">
        <v>11</v>
      </c>
      <c r="H2074" s="8" t="s">
        <v>12</v>
      </c>
      <c r="I2074" s="8" t="s">
        <v>2</v>
      </c>
      <c r="J2074" s="8" t="s">
        <v>13</v>
      </c>
      <c r="K2074" s="8" t="s">
        <v>14</v>
      </c>
      <c r="L2074" s="8" t="s">
        <v>44</v>
      </c>
      <c r="M2074" s="3">
        <v>2</v>
      </c>
      <c r="N2074" s="10">
        <v>132.47999999999999</v>
      </c>
      <c r="O2074" s="11">
        <v>0.1</v>
      </c>
      <c r="P2074" s="10">
        <v>67.48</v>
      </c>
      <c r="Q2074" s="10">
        <f t="shared" si="128"/>
        <v>238.464</v>
      </c>
      <c r="R2074" s="10">
        <f t="shared" si="129"/>
        <v>134.96</v>
      </c>
      <c r="S2074" s="10">
        <f t="shared" si="130"/>
        <v>103.50399999999999</v>
      </c>
      <c r="T2074" s="2">
        <f t="shared" si="131"/>
        <v>0.43404455179817497</v>
      </c>
      <c r="U2074" s="3">
        <f>YEAR(SalesDataTable[[#This Row],[Order Date]])</f>
        <v>2026</v>
      </c>
      <c r="V2074" s="2" t="str">
        <f>"Q"&amp;ROUNDUP(MONTH(SalesDataTable[[#This Row],[Order Date]])/3,0)</f>
        <v>Q4</v>
      </c>
      <c r="W2074" s="3">
        <f>MONTH(SalesDataTable[[#This Row],[Order Date]])</f>
        <v>10</v>
      </c>
      <c r="X2074" s="2" t="str">
        <f>TEXT(SalesDataTable[[#This Row],[Order Date]],"mmm")</f>
        <v>Oct</v>
      </c>
    </row>
    <row r="2075" spans="1:24" ht="15.6">
      <c r="A2075" s="6">
        <v>670</v>
      </c>
      <c r="B2075" s="7">
        <v>46304</v>
      </c>
      <c r="C2075" s="8">
        <f>YEAR(SalesDataTable[[#This Row],[Order Date]])</f>
        <v>2026</v>
      </c>
      <c r="D2075" s="9" t="str">
        <f>"Q" &amp;ROUNDUP(MONTH(SalesDataTable[[#This Row],[Order Date]]),0)</f>
        <v>Q10</v>
      </c>
      <c r="E2075" s="9">
        <f>MONTH(SalesDataTable[[#This Row],[Order Date]])</f>
        <v>10</v>
      </c>
      <c r="F2075" s="8" t="str">
        <f>TEXT(SalesDataTable[[#This Row],[Order Date]],"mmm")</f>
        <v>Oct</v>
      </c>
      <c r="G2075" s="8" t="s">
        <v>6</v>
      </c>
      <c r="H2075" s="8" t="s">
        <v>49</v>
      </c>
      <c r="I2075" s="8" t="s">
        <v>19</v>
      </c>
      <c r="J2075" s="8" t="s">
        <v>3</v>
      </c>
      <c r="K2075" s="8" t="s">
        <v>9</v>
      </c>
      <c r="L2075" s="8" t="s">
        <v>10</v>
      </c>
      <c r="M2075" s="3">
        <v>1</v>
      </c>
      <c r="N2075" s="10">
        <v>92.59</v>
      </c>
      <c r="O2075" s="11">
        <v>0</v>
      </c>
      <c r="P2075" s="10">
        <v>44.46</v>
      </c>
      <c r="Q2075" s="10">
        <f t="shared" si="128"/>
        <v>92.59</v>
      </c>
      <c r="R2075" s="10">
        <f t="shared" si="129"/>
        <v>44.46</v>
      </c>
      <c r="S2075" s="10">
        <f t="shared" si="130"/>
        <v>48.13</v>
      </c>
      <c r="T2075" s="2">
        <f t="shared" si="131"/>
        <v>0.51981855491953777</v>
      </c>
      <c r="U2075" s="3">
        <f>YEAR(SalesDataTable[[#This Row],[Order Date]])</f>
        <v>2026</v>
      </c>
      <c r="V2075" s="2" t="str">
        <f>"Q"&amp;ROUNDUP(MONTH(SalesDataTable[[#This Row],[Order Date]])/3,0)</f>
        <v>Q4</v>
      </c>
      <c r="W2075" s="3">
        <f>MONTH(SalesDataTable[[#This Row],[Order Date]])</f>
        <v>10</v>
      </c>
      <c r="X2075" s="2" t="str">
        <f>TEXT(SalesDataTable[[#This Row],[Order Date]],"mmm")</f>
        <v>Oct</v>
      </c>
    </row>
    <row r="2076" spans="1:24" ht="15.6">
      <c r="A2076" s="6">
        <v>1306</v>
      </c>
      <c r="B2076" s="7">
        <v>46304</v>
      </c>
      <c r="C2076" s="8">
        <f>YEAR(SalesDataTable[[#This Row],[Order Date]])</f>
        <v>2026</v>
      </c>
      <c r="D2076" s="9" t="str">
        <f>"Q" &amp;ROUNDUP(MONTH(SalesDataTable[[#This Row],[Order Date]]),0)</f>
        <v>Q10</v>
      </c>
      <c r="E2076" s="9">
        <f>MONTH(SalesDataTable[[#This Row],[Order Date]])</f>
        <v>10</v>
      </c>
      <c r="F2076" s="8" t="str">
        <f>TEXT(SalesDataTable[[#This Row],[Order Date]],"mmm")</f>
        <v>Oct</v>
      </c>
      <c r="G2076" s="8" t="s">
        <v>20</v>
      </c>
      <c r="H2076" s="8" t="s">
        <v>33</v>
      </c>
      <c r="I2076" s="8" t="s">
        <v>19</v>
      </c>
      <c r="J2076" s="8" t="s">
        <v>16</v>
      </c>
      <c r="K2076" s="8" t="s">
        <v>34</v>
      </c>
      <c r="L2076" s="8" t="s">
        <v>42</v>
      </c>
      <c r="M2076" s="3">
        <v>1</v>
      </c>
      <c r="N2076" s="10">
        <v>35.450000000000003</v>
      </c>
      <c r="O2076" s="11">
        <v>0.05</v>
      </c>
      <c r="P2076" s="10">
        <v>14.23</v>
      </c>
      <c r="Q2076" s="10">
        <f t="shared" si="128"/>
        <v>33.677500000000002</v>
      </c>
      <c r="R2076" s="10">
        <f t="shared" si="129"/>
        <v>14.23</v>
      </c>
      <c r="S2076" s="10">
        <f t="shared" si="130"/>
        <v>19.447500000000002</v>
      </c>
      <c r="T2076" s="2">
        <f t="shared" si="131"/>
        <v>0.57746269764679681</v>
      </c>
      <c r="U2076" s="3">
        <f>YEAR(SalesDataTable[[#This Row],[Order Date]])</f>
        <v>2026</v>
      </c>
      <c r="V2076" s="2" t="str">
        <f>"Q"&amp;ROUNDUP(MONTH(SalesDataTable[[#This Row],[Order Date]])/3,0)</f>
        <v>Q4</v>
      </c>
      <c r="W2076" s="3">
        <f>MONTH(SalesDataTable[[#This Row],[Order Date]])</f>
        <v>10</v>
      </c>
      <c r="X2076" s="2" t="str">
        <f>TEXT(SalesDataTable[[#This Row],[Order Date]],"mmm")</f>
        <v>Oct</v>
      </c>
    </row>
    <row r="2077" spans="1:24" ht="15.6">
      <c r="A2077" s="6">
        <v>2400</v>
      </c>
      <c r="B2077" s="7">
        <v>46304</v>
      </c>
      <c r="C2077" s="8">
        <f>YEAR(SalesDataTable[[#This Row],[Order Date]])</f>
        <v>2026</v>
      </c>
      <c r="D2077" s="9" t="str">
        <f>"Q" &amp;ROUNDUP(MONTH(SalesDataTable[[#This Row],[Order Date]]),0)</f>
        <v>Q10</v>
      </c>
      <c r="E2077" s="9">
        <f>MONTH(SalesDataTable[[#This Row],[Order Date]])</f>
        <v>10</v>
      </c>
      <c r="F2077" s="8" t="str">
        <f>TEXT(SalesDataTable[[#This Row],[Order Date]],"mmm")</f>
        <v>Oct</v>
      </c>
      <c r="G2077" s="8" t="s">
        <v>11</v>
      </c>
      <c r="H2077" s="8" t="s">
        <v>12</v>
      </c>
      <c r="I2077" s="8" t="s">
        <v>2</v>
      </c>
      <c r="J2077" s="8" t="s">
        <v>13</v>
      </c>
      <c r="K2077" s="8" t="s">
        <v>9</v>
      </c>
      <c r="L2077" s="8" t="s">
        <v>10</v>
      </c>
      <c r="M2077" s="3">
        <v>2</v>
      </c>
      <c r="N2077" s="10">
        <v>93.83</v>
      </c>
      <c r="O2077" s="11">
        <v>0.1</v>
      </c>
      <c r="P2077" s="10">
        <v>44.27</v>
      </c>
      <c r="Q2077" s="10">
        <f t="shared" si="128"/>
        <v>168.89400000000001</v>
      </c>
      <c r="R2077" s="10">
        <f t="shared" si="129"/>
        <v>88.54</v>
      </c>
      <c r="S2077" s="10">
        <f t="shared" si="130"/>
        <v>80.353999999999999</v>
      </c>
      <c r="T2077" s="2">
        <f t="shared" si="131"/>
        <v>0.47576586498040191</v>
      </c>
      <c r="U2077" s="3">
        <f>YEAR(SalesDataTable[[#This Row],[Order Date]])</f>
        <v>2026</v>
      </c>
      <c r="V2077" s="2" t="str">
        <f>"Q"&amp;ROUNDUP(MONTH(SalesDataTable[[#This Row],[Order Date]])/3,0)</f>
        <v>Q4</v>
      </c>
      <c r="W2077" s="3">
        <f>MONTH(SalesDataTable[[#This Row],[Order Date]])</f>
        <v>10</v>
      </c>
      <c r="X2077" s="2" t="str">
        <f>TEXT(SalesDataTable[[#This Row],[Order Date]],"mmm")</f>
        <v>Oct</v>
      </c>
    </row>
    <row r="2078" spans="1:24" ht="15.6">
      <c r="A2078" s="6">
        <v>3816</v>
      </c>
      <c r="B2078" s="7">
        <v>46304</v>
      </c>
      <c r="C2078" s="8">
        <f>YEAR(SalesDataTable[[#This Row],[Order Date]])</f>
        <v>2026</v>
      </c>
      <c r="D2078" s="9" t="str">
        <f>"Q" &amp;ROUNDUP(MONTH(SalesDataTable[[#This Row],[Order Date]]),0)</f>
        <v>Q10</v>
      </c>
      <c r="E2078" s="9">
        <f>MONTH(SalesDataTable[[#This Row],[Order Date]])</f>
        <v>10</v>
      </c>
      <c r="F2078" s="8" t="str">
        <f>TEXT(SalesDataTable[[#This Row],[Order Date]],"mmm")</f>
        <v>Oct</v>
      </c>
      <c r="G2078" s="8" t="s">
        <v>6</v>
      </c>
      <c r="H2078" s="8" t="s">
        <v>43</v>
      </c>
      <c r="I2078" s="8" t="s">
        <v>2</v>
      </c>
      <c r="J2078" s="8" t="s">
        <v>13</v>
      </c>
      <c r="K2078" s="8" t="s">
        <v>34</v>
      </c>
      <c r="L2078" s="8" t="s">
        <v>42</v>
      </c>
      <c r="M2078" s="3">
        <v>1</v>
      </c>
      <c r="N2078" s="10">
        <v>36.32</v>
      </c>
      <c r="O2078" s="11">
        <v>0</v>
      </c>
      <c r="P2078" s="10">
        <v>13.6</v>
      </c>
      <c r="Q2078" s="10">
        <f t="shared" si="128"/>
        <v>36.32</v>
      </c>
      <c r="R2078" s="10">
        <f t="shared" si="129"/>
        <v>13.6</v>
      </c>
      <c r="S2078" s="10">
        <f t="shared" si="130"/>
        <v>22.72</v>
      </c>
      <c r="T2078" s="2">
        <f t="shared" si="131"/>
        <v>0.62555066079295152</v>
      </c>
      <c r="U2078" s="3">
        <f>YEAR(SalesDataTable[[#This Row],[Order Date]])</f>
        <v>2026</v>
      </c>
      <c r="V2078" s="2" t="str">
        <f>"Q"&amp;ROUNDUP(MONTH(SalesDataTable[[#This Row],[Order Date]])/3,0)</f>
        <v>Q4</v>
      </c>
      <c r="W2078" s="3">
        <f>MONTH(SalesDataTable[[#This Row],[Order Date]])</f>
        <v>10</v>
      </c>
      <c r="X2078" s="2" t="str">
        <f>TEXT(SalesDataTable[[#This Row],[Order Date]],"mmm")</f>
        <v>Oct</v>
      </c>
    </row>
    <row r="2079" spans="1:24" ht="15.6">
      <c r="A2079" s="6">
        <v>4038</v>
      </c>
      <c r="B2079" s="7">
        <v>46304</v>
      </c>
      <c r="C2079" s="8">
        <f>YEAR(SalesDataTable[[#This Row],[Order Date]])</f>
        <v>2026</v>
      </c>
      <c r="D2079" s="9" t="str">
        <f>"Q" &amp;ROUNDUP(MONTH(SalesDataTable[[#This Row],[Order Date]]),0)</f>
        <v>Q10</v>
      </c>
      <c r="E2079" s="9">
        <f>MONTH(SalesDataTable[[#This Row],[Order Date]])</f>
        <v>10</v>
      </c>
      <c r="F2079" s="8" t="str">
        <f>TEXT(SalesDataTable[[#This Row],[Order Date]],"mmm")</f>
        <v>Oct</v>
      </c>
      <c r="G2079" s="8" t="s">
        <v>0</v>
      </c>
      <c r="H2079" s="8" t="s">
        <v>50</v>
      </c>
      <c r="I2079" s="8" t="s">
        <v>2</v>
      </c>
      <c r="J2079" s="8" t="s">
        <v>3</v>
      </c>
      <c r="K2079" s="8" t="s">
        <v>34</v>
      </c>
      <c r="L2079" s="8" t="s">
        <v>38</v>
      </c>
      <c r="M2079" s="3">
        <v>2</v>
      </c>
      <c r="N2079" s="10">
        <v>125.56</v>
      </c>
      <c r="O2079" s="11">
        <v>0.1</v>
      </c>
      <c r="P2079" s="10">
        <v>67.260000000000005</v>
      </c>
      <c r="Q2079" s="10">
        <f t="shared" si="128"/>
        <v>226.00800000000001</v>
      </c>
      <c r="R2079" s="10">
        <f t="shared" si="129"/>
        <v>134.52000000000001</v>
      </c>
      <c r="S2079" s="10">
        <f t="shared" si="130"/>
        <v>91.488</v>
      </c>
      <c r="T2079" s="2">
        <f t="shared" si="131"/>
        <v>0.40479983009450993</v>
      </c>
      <c r="U2079" s="3">
        <f>YEAR(SalesDataTable[[#This Row],[Order Date]])</f>
        <v>2026</v>
      </c>
      <c r="V2079" s="2" t="str">
        <f>"Q"&amp;ROUNDUP(MONTH(SalesDataTable[[#This Row],[Order Date]])/3,0)</f>
        <v>Q4</v>
      </c>
      <c r="W2079" s="3">
        <f>MONTH(SalesDataTable[[#This Row],[Order Date]])</f>
        <v>10</v>
      </c>
      <c r="X2079" s="2" t="str">
        <f>TEXT(SalesDataTable[[#This Row],[Order Date]],"mmm")</f>
        <v>Oct</v>
      </c>
    </row>
    <row r="2080" spans="1:24" ht="15.6">
      <c r="A2080" s="6">
        <v>4686</v>
      </c>
      <c r="B2080" s="7">
        <v>46304</v>
      </c>
      <c r="C2080" s="8">
        <f>YEAR(SalesDataTable[[#This Row],[Order Date]])</f>
        <v>2026</v>
      </c>
      <c r="D2080" s="9" t="str">
        <f>"Q" &amp;ROUNDUP(MONTH(SalesDataTable[[#This Row],[Order Date]]),0)</f>
        <v>Q10</v>
      </c>
      <c r="E2080" s="9">
        <f>MONTH(SalesDataTable[[#This Row],[Order Date]])</f>
        <v>10</v>
      </c>
      <c r="F2080" s="8" t="str">
        <f>TEXT(SalesDataTable[[#This Row],[Order Date]],"mmm")</f>
        <v>Oct</v>
      </c>
      <c r="G2080" s="8" t="s">
        <v>0</v>
      </c>
      <c r="H2080" s="8" t="s">
        <v>50</v>
      </c>
      <c r="I2080" s="8" t="s">
        <v>28</v>
      </c>
      <c r="J2080" s="8" t="s">
        <v>13</v>
      </c>
      <c r="K2080" s="8" t="s">
        <v>23</v>
      </c>
      <c r="L2080" s="8" t="s">
        <v>51</v>
      </c>
      <c r="M2080" s="3">
        <v>2</v>
      </c>
      <c r="N2080" s="10">
        <v>124.91</v>
      </c>
      <c r="O2080" s="11">
        <v>0</v>
      </c>
      <c r="P2080" s="10">
        <v>60.33</v>
      </c>
      <c r="Q2080" s="10">
        <f t="shared" si="128"/>
        <v>249.82</v>
      </c>
      <c r="R2080" s="10">
        <f t="shared" si="129"/>
        <v>120.66</v>
      </c>
      <c r="S2080" s="10">
        <f t="shared" si="130"/>
        <v>129.16</v>
      </c>
      <c r="T2080" s="2">
        <f t="shared" si="131"/>
        <v>0.51701224881914976</v>
      </c>
      <c r="U2080" s="3">
        <f>YEAR(SalesDataTable[[#This Row],[Order Date]])</f>
        <v>2026</v>
      </c>
      <c r="V2080" s="2" t="str">
        <f>"Q"&amp;ROUNDUP(MONTH(SalesDataTable[[#This Row],[Order Date]])/3,0)</f>
        <v>Q4</v>
      </c>
      <c r="W2080" s="3">
        <f>MONTH(SalesDataTable[[#This Row],[Order Date]])</f>
        <v>10</v>
      </c>
      <c r="X2080" s="2" t="str">
        <f>TEXT(SalesDataTable[[#This Row],[Order Date]],"mmm")</f>
        <v>Oct</v>
      </c>
    </row>
    <row r="2081" spans="1:24" ht="15.6">
      <c r="A2081" s="6">
        <v>5076</v>
      </c>
      <c r="B2081" s="7">
        <v>46304</v>
      </c>
      <c r="C2081" s="8">
        <f>YEAR(SalesDataTable[[#This Row],[Order Date]])</f>
        <v>2026</v>
      </c>
      <c r="D2081" s="9" t="str">
        <f>"Q" &amp;ROUNDUP(MONTH(SalesDataTable[[#This Row],[Order Date]]),0)</f>
        <v>Q10</v>
      </c>
      <c r="E2081" s="9">
        <f>MONTH(SalesDataTable[[#This Row],[Order Date]])</f>
        <v>10</v>
      </c>
      <c r="F2081" s="8" t="str">
        <f>TEXT(SalesDataTable[[#This Row],[Order Date]],"mmm")</f>
        <v>Oct</v>
      </c>
      <c r="G2081" s="8" t="s">
        <v>6</v>
      </c>
      <c r="H2081" s="8" t="s">
        <v>43</v>
      </c>
      <c r="I2081" s="8" t="s">
        <v>2</v>
      </c>
      <c r="J2081" s="8" t="s">
        <v>13</v>
      </c>
      <c r="K2081" s="8" t="s">
        <v>23</v>
      </c>
      <c r="L2081" s="8" t="s">
        <v>29</v>
      </c>
      <c r="M2081" s="3">
        <v>1</v>
      </c>
      <c r="N2081" s="10">
        <v>199.32</v>
      </c>
      <c r="O2081" s="11">
        <v>0</v>
      </c>
      <c r="P2081" s="10">
        <v>103.83</v>
      </c>
      <c r="Q2081" s="10">
        <f t="shared" si="128"/>
        <v>199.32</v>
      </c>
      <c r="R2081" s="10">
        <f t="shared" si="129"/>
        <v>103.83</v>
      </c>
      <c r="S2081" s="10">
        <f t="shared" si="130"/>
        <v>95.49</v>
      </c>
      <c r="T2081" s="2">
        <f t="shared" si="131"/>
        <v>0.4790788681517158</v>
      </c>
      <c r="U2081" s="3">
        <f>YEAR(SalesDataTable[[#This Row],[Order Date]])</f>
        <v>2026</v>
      </c>
      <c r="V2081" s="2" t="str">
        <f>"Q"&amp;ROUNDUP(MONTH(SalesDataTable[[#This Row],[Order Date]])/3,0)</f>
        <v>Q4</v>
      </c>
      <c r="W2081" s="3">
        <f>MONTH(SalesDataTable[[#This Row],[Order Date]])</f>
        <v>10</v>
      </c>
      <c r="X2081" s="2" t="str">
        <f>TEXT(SalesDataTable[[#This Row],[Order Date]],"mmm")</f>
        <v>Oct</v>
      </c>
    </row>
    <row r="2082" spans="1:24" ht="15.6">
      <c r="A2082" s="6">
        <v>1339</v>
      </c>
      <c r="B2082" s="7">
        <v>46305</v>
      </c>
      <c r="C2082" s="8">
        <f>YEAR(SalesDataTable[[#This Row],[Order Date]])</f>
        <v>2026</v>
      </c>
      <c r="D2082" s="9" t="str">
        <f>"Q" &amp;ROUNDUP(MONTH(SalesDataTable[[#This Row],[Order Date]]),0)</f>
        <v>Q10</v>
      </c>
      <c r="E2082" s="9">
        <f>MONTH(SalesDataTable[[#This Row],[Order Date]])</f>
        <v>10</v>
      </c>
      <c r="F2082" s="8" t="str">
        <f>TEXT(SalesDataTable[[#This Row],[Order Date]],"mmm")</f>
        <v>Oct</v>
      </c>
      <c r="G2082" s="8" t="s">
        <v>6</v>
      </c>
      <c r="H2082" s="8" t="s">
        <v>41</v>
      </c>
      <c r="I2082" s="8" t="s">
        <v>2</v>
      </c>
      <c r="J2082" s="8" t="s">
        <v>3</v>
      </c>
      <c r="K2082" s="8" t="s">
        <v>23</v>
      </c>
      <c r="L2082" s="8" t="s">
        <v>24</v>
      </c>
      <c r="M2082" s="3">
        <v>4</v>
      </c>
      <c r="N2082" s="10">
        <v>337.38</v>
      </c>
      <c r="O2082" s="11">
        <v>0.05</v>
      </c>
      <c r="P2082" s="10">
        <v>194.94</v>
      </c>
      <c r="Q2082" s="10">
        <f t="shared" si="128"/>
        <v>1282.0439999999999</v>
      </c>
      <c r="R2082" s="10">
        <f t="shared" si="129"/>
        <v>779.76</v>
      </c>
      <c r="S2082" s="10">
        <f t="shared" si="130"/>
        <v>502.28399999999988</v>
      </c>
      <c r="T2082" s="2">
        <f t="shared" si="131"/>
        <v>0.39178374533167343</v>
      </c>
      <c r="U2082" s="3">
        <f>YEAR(SalesDataTable[[#This Row],[Order Date]])</f>
        <v>2026</v>
      </c>
      <c r="V2082" s="2" t="str">
        <f>"Q"&amp;ROUNDUP(MONTH(SalesDataTable[[#This Row],[Order Date]])/3,0)</f>
        <v>Q4</v>
      </c>
      <c r="W2082" s="3">
        <f>MONTH(SalesDataTable[[#This Row],[Order Date]])</f>
        <v>10</v>
      </c>
      <c r="X2082" s="2" t="str">
        <f>TEXT(SalesDataTable[[#This Row],[Order Date]],"mmm")</f>
        <v>Oct</v>
      </c>
    </row>
    <row r="2083" spans="1:24" ht="15.6">
      <c r="A2083" s="6">
        <v>1884</v>
      </c>
      <c r="B2083" s="7">
        <v>46305</v>
      </c>
      <c r="C2083" s="8">
        <f>YEAR(SalesDataTable[[#This Row],[Order Date]])</f>
        <v>2026</v>
      </c>
      <c r="D2083" s="9" t="str">
        <f>"Q" &amp;ROUNDUP(MONTH(SalesDataTable[[#This Row],[Order Date]]),0)</f>
        <v>Q10</v>
      </c>
      <c r="E2083" s="9">
        <f>MONTH(SalesDataTable[[#This Row],[Order Date]])</f>
        <v>10</v>
      </c>
      <c r="F2083" s="8" t="str">
        <f>TEXT(SalesDataTable[[#This Row],[Order Date]],"mmm")</f>
        <v>Oct</v>
      </c>
      <c r="G2083" s="8" t="s">
        <v>11</v>
      </c>
      <c r="H2083" s="8" t="s">
        <v>12</v>
      </c>
      <c r="I2083" s="8" t="s">
        <v>2</v>
      </c>
      <c r="J2083" s="8" t="s">
        <v>16</v>
      </c>
      <c r="K2083" s="8" t="s">
        <v>23</v>
      </c>
      <c r="L2083" s="8" t="s">
        <v>40</v>
      </c>
      <c r="M2083" s="3">
        <v>3</v>
      </c>
      <c r="N2083" s="10">
        <v>82.18</v>
      </c>
      <c r="O2083" s="11">
        <v>0.1</v>
      </c>
      <c r="P2083" s="10">
        <v>39.82</v>
      </c>
      <c r="Q2083" s="10">
        <f t="shared" si="128"/>
        <v>221.88600000000002</v>
      </c>
      <c r="R2083" s="10">
        <f t="shared" si="129"/>
        <v>119.46000000000001</v>
      </c>
      <c r="S2083" s="10">
        <f t="shared" si="130"/>
        <v>102.42600000000002</v>
      </c>
      <c r="T2083" s="2">
        <f t="shared" si="131"/>
        <v>0.46161542413671885</v>
      </c>
      <c r="U2083" s="3">
        <f>YEAR(SalesDataTable[[#This Row],[Order Date]])</f>
        <v>2026</v>
      </c>
      <c r="V2083" s="2" t="str">
        <f>"Q"&amp;ROUNDUP(MONTH(SalesDataTable[[#This Row],[Order Date]])/3,0)</f>
        <v>Q4</v>
      </c>
      <c r="W2083" s="3">
        <f>MONTH(SalesDataTable[[#This Row],[Order Date]])</f>
        <v>10</v>
      </c>
      <c r="X2083" s="2" t="str">
        <f>TEXT(SalesDataTable[[#This Row],[Order Date]],"mmm")</f>
        <v>Oct</v>
      </c>
    </row>
    <row r="2084" spans="1:24" ht="15.6">
      <c r="A2084" s="6">
        <v>3568</v>
      </c>
      <c r="B2084" s="7">
        <v>46305</v>
      </c>
      <c r="C2084" s="8">
        <f>YEAR(SalesDataTable[[#This Row],[Order Date]])</f>
        <v>2026</v>
      </c>
      <c r="D2084" s="9" t="str">
        <f>"Q" &amp;ROUNDUP(MONTH(SalesDataTable[[#This Row],[Order Date]]),0)</f>
        <v>Q10</v>
      </c>
      <c r="E2084" s="9">
        <f>MONTH(SalesDataTable[[#This Row],[Order Date]])</f>
        <v>10</v>
      </c>
      <c r="F2084" s="8" t="str">
        <f>TEXT(SalesDataTable[[#This Row],[Order Date]],"mmm")</f>
        <v>Oct</v>
      </c>
      <c r="G2084" s="8" t="s">
        <v>0</v>
      </c>
      <c r="H2084" s="8" t="s">
        <v>50</v>
      </c>
      <c r="I2084" s="8" t="s">
        <v>8</v>
      </c>
      <c r="J2084" s="8" t="s">
        <v>13</v>
      </c>
      <c r="K2084" s="8" t="s">
        <v>9</v>
      </c>
      <c r="L2084" s="8" t="s">
        <v>46</v>
      </c>
      <c r="M2084" s="3">
        <v>15</v>
      </c>
      <c r="N2084" s="10">
        <v>70.25</v>
      </c>
      <c r="O2084" s="11">
        <v>0.1</v>
      </c>
      <c r="P2084" s="10">
        <v>32.19</v>
      </c>
      <c r="Q2084" s="10">
        <f t="shared" si="128"/>
        <v>948.375</v>
      </c>
      <c r="R2084" s="10">
        <f t="shared" si="129"/>
        <v>482.84999999999997</v>
      </c>
      <c r="S2084" s="10">
        <f t="shared" si="130"/>
        <v>465.52500000000003</v>
      </c>
      <c r="T2084" s="2">
        <f t="shared" si="131"/>
        <v>0.49086595492289448</v>
      </c>
      <c r="U2084" s="3">
        <f>YEAR(SalesDataTable[[#This Row],[Order Date]])</f>
        <v>2026</v>
      </c>
      <c r="V2084" s="2" t="str">
        <f>"Q"&amp;ROUNDUP(MONTH(SalesDataTable[[#This Row],[Order Date]])/3,0)</f>
        <v>Q4</v>
      </c>
      <c r="W2084" s="3">
        <f>MONTH(SalesDataTable[[#This Row],[Order Date]])</f>
        <v>10</v>
      </c>
      <c r="X2084" s="2" t="str">
        <f>TEXT(SalesDataTable[[#This Row],[Order Date]],"mmm")</f>
        <v>Oct</v>
      </c>
    </row>
    <row r="2085" spans="1:24" ht="15.6">
      <c r="A2085" s="6">
        <v>4171</v>
      </c>
      <c r="B2085" s="7">
        <v>46305</v>
      </c>
      <c r="C2085" s="8">
        <f>YEAR(SalesDataTable[[#This Row],[Order Date]])</f>
        <v>2026</v>
      </c>
      <c r="D2085" s="9" t="str">
        <f>"Q" &amp;ROUNDUP(MONTH(SalesDataTable[[#This Row],[Order Date]]),0)</f>
        <v>Q10</v>
      </c>
      <c r="E2085" s="9">
        <f>MONTH(SalesDataTable[[#This Row],[Order Date]])</f>
        <v>10</v>
      </c>
      <c r="F2085" s="8" t="str">
        <f>TEXT(SalesDataTable[[#This Row],[Order Date]],"mmm")</f>
        <v>Oct</v>
      </c>
      <c r="G2085" s="8" t="s">
        <v>20</v>
      </c>
      <c r="H2085" s="8" t="s">
        <v>31</v>
      </c>
      <c r="I2085" s="8" t="s">
        <v>19</v>
      </c>
      <c r="J2085" s="8" t="s">
        <v>13</v>
      </c>
      <c r="K2085" s="8" t="s">
        <v>14</v>
      </c>
      <c r="L2085" s="8" t="s">
        <v>15</v>
      </c>
      <c r="M2085" s="3">
        <v>2</v>
      </c>
      <c r="N2085" s="10">
        <v>35.36</v>
      </c>
      <c r="O2085" s="11">
        <v>0</v>
      </c>
      <c r="P2085" s="10">
        <v>13.49</v>
      </c>
      <c r="Q2085" s="10">
        <f t="shared" si="128"/>
        <v>70.72</v>
      </c>
      <c r="R2085" s="10">
        <f t="shared" si="129"/>
        <v>26.98</v>
      </c>
      <c r="S2085" s="10">
        <f t="shared" si="130"/>
        <v>43.739999999999995</v>
      </c>
      <c r="T2085" s="2">
        <f t="shared" si="131"/>
        <v>0.61849547511312208</v>
      </c>
      <c r="U2085" s="3">
        <f>YEAR(SalesDataTable[[#This Row],[Order Date]])</f>
        <v>2026</v>
      </c>
      <c r="V2085" s="2" t="str">
        <f>"Q"&amp;ROUNDUP(MONTH(SalesDataTable[[#This Row],[Order Date]])/3,0)</f>
        <v>Q4</v>
      </c>
      <c r="W2085" s="3">
        <f>MONTH(SalesDataTable[[#This Row],[Order Date]])</f>
        <v>10</v>
      </c>
      <c r="X2085" s="2" t="str">
        <f>TEXT(SalesDataTable[[#This Row],[Order Date]],"mmm")</f>
        <v>Oct</v>
      </c>
    </row>
    <row r="2086" spans="1:24" ht="15.6">
      <c r="A2086" s="6">
        <v>4477</v>
      </c>
      <c r="B2086" s="7">
        <v>46305</v>
      </c>
      <c r="C2086" s="8">
        <f>YEAR(SalesDataTable[[#This Row],[Order Date]])</f>
        <v>2026</v>
      </c>
      <c r="D2086" s="9" t="str">
        <f>"Q" &amp;ROUNDUP(MONTH(SalesDataTable[[#This Row],[Order Date]]),0)</f>
        <v>Q10</v>
      </c>
      <c r="E2086" s="9">
        <f>MONTH(SalesDataTable[[#This Row],[Order Date]])</f>
        <v>10</v>
      </c>
      <c r="F2086" s="8" t="str">
        <f>TEXT(SalesDataTable[[#This Row],[Order Date]],"mmm")</f>
        <v>Oct</v>
      </c>
      <c r="G2086" s="8" t="s">
        <v>11</v>
      </c>
      <c r="H2086" s="8" t="s">
        <v>25</v>
      </c>
      <c r="I2086" s="8" t="s">
        <v>19</v>
      </c>
      <c r="J2086" s="8" t="s">
        <v>13</v>
      </c>
      <c r="K2086" s="8" t="s">
        <v>14</v>
      </c>
      <c r="L2086" s="8" t="s">
        <v>32</v>
      </c>
      <c r="M2086" s="3">
        <v>1</v>
      </c>
      <c r="N2086" s="10">
        <v>46.01</v>
      </c>
      <c r="O2086" s="11">
        <v>0</v>
      </c>
      <c r="P2086" s="10">
        <v>18.239999999999998</v>
      </c>
      <c r="Q2086" s="10">
        <f t="shared" si="128"/>
        <v>46.01</v>
      </c>
      <c r="R2086" s="10">
        <f t="shared" si="129"/>
        <v>18.239999999999998</v>
      </c>
      <c r="S2086" s="10">
        <f t="shared" si="130"/>
        <v>27.77</v>
      </c>
      <c r="T2086" s="2">
        <f t="shared" si="131"/>
        <v>0.6035644425124973</v>
      </c>
      <c r="U2086" s="3">
        <f>YEAR(SalesDataTable[[#This Row],[Order Date]])</f>
        <v>2026</v>
      </c>
      <c r="V2086" s="2" t="str">
        <f>"Q"&amp;ROUNDUP(MONTH(SalesDataTable[[#This Row],[Order Date]])/3,0)</f>
        <v>Q4</v>
      </c>
      <c r="W2086" s="3">
        <f>MONTH(SalesDataTable[[#This Row],[Order Date]])</f>
        <v>10</v>
      </c>
      <c r="X2086" s="2" t="str">
        <f>TEXT(SalesDataTable[[#This Row],[Order Date]],"mmm")</f>
        <v>Oct</v>
      </c>
    </row>
    <row r="2087" spans="1:24" ht="15.6">
      <c r="A2087" s="6">
        <v>3368</v>
      </c>
      <c r="B2087" s="7">
        <v>46306</v>
      </c>
      <c r="C2087" s="8">
        <f>YEAR(SalesDataTable[[#This Row],[Order Date]])</f>
        <v>2026</v>
      </c>
      <c r="D2087" s="9" t="str">
        <f>"Q" &amp;ROUNDUP(MONTH(SalesDataTable[[#This Row],[Order Date]]),0)</f>
        <v>Q10</v>
      </c>
      <c r="E2087" s="9">
        <f>MONTH(SalesDataTable[[#This Row],[Order Date]])</f>
        <v>10</v>
      </c>
      <c r="F2087" s="8" t="str">
        <f>TEXT(SalesDataTable[[#This Row],[Order Date]],"mmm")</f>
        <v>Oct</v>
      </c>
      <c r="G2087" s="8" t="s">
        <v>0</v>
      </c>
      <c r="H2087" s="8" t="s">
        <v>36</v>
      </c>
      <c r="I2087" s="8" t="s">
        <v>2</v>
      </c>
      <c r="J2087" s="8" t="s">
        <v>3</v>
      </c>
      <c r="K2087" s="8" t="s">
        <v>9</v>
      </c>
      <c r="L2087" s="8" t="s">
        <v>10</v>
      </c>
      <c r="M2087" s="3">
        <v>1</v>
      </c>
      <c r="N2087" s="10">
        <v>89.88</v>
      </c>
      <c r="O2087" s="11">
        <v>0</v>
      </c>
      <c r="P2087" s="10">
        <v>46.15</v>
      </c>
      <c r="Q2087" s="10">
        <f t="shared" si="128"/>
        <v>89.88</v>
      </c>
      <c r="R2087" s="10">
        <f t="shared" si="129"/>
        <v>46.15</v>
      </c>
      <c r="S2087" s="10">
        <f t="shared" si="130"/>
        <v>43.73</v>
      </c>
      <c r="T2087" s="2">
        <f t="shared" si="131"/>
        <v>0.48653760569648419</v>
      </c>
      <c r="U2087" s="3">
        <f>YEAR(SalesDataTable[[#This Row],[Order Date]])</f>
        <v>2026</v>
      </c>
      <c r="V2087" s="2" t="str">
        <f>"Q"&amp;ROUNDUP(MONTH(SalesDataTable[[#This Row],[Order Date]])/3,0)</f>
        <v>Q4</v>
      </c>
      <c r="W2087" s="3">
        <f>MONTH(SalesDataTable[[#This Row],[Order Date]])</f>
        <v>10</v>
      </c>
      <c r="X2087" s="2" t="str">
        <f>TEXT(SalesDataTable[[#This Row],[Order Date]],"mmm")</f>
        <v>Oct</v>
      </c>
    </row>
    <row r="2088" spans="1:24" ht="15.6">
      <c r="A2088" s="6">
        <v>3566</v>
      </c>
      <c r="B2088" s="7">
        <v>46306</v>
      </c>
      <c r="C2088" s="8">
        <f>YEAR(SalesDataTable[[#This Row],[Order Date]])</f>
        <v>2026</v>
      </c>
      <c r="D2088" s="9" t="str">
        <f>"Q" &amp;ROUNDUP(MONTH(SalesDataTable[[#This Row],[Order Date]]),0)</f>
        <v>Q10</v>
      </c>
      <c r="E2088" s="9">
        <f>MONTH(SalesDataTable[[#This Row],[Order Date]])</f>
        <v>10</v>
      </c>
      <c r="F2088" s="8" t="str">
        <f>TEXT(SalesDataTable[[#This Row],[Order Date]],"mmm")</f>
        <v>Oct</v>
      </c>
      <c r="G2088" s="8" t="s">
        <v>6</v>
      </c>
      <c r="H2088" s="8" t="s">
        <v>43</v>
      </c>
      <c r="I2088" s="8" t="s">
        <v>2</v>
      </c>
      <c r="J2088" s="8" t="s">
        <v>13</v>
      </c>
      <c r="K2088" s="8" t="s">
        <v>34</v>
      </c>
      <c r="L2088" s="8" t="s">
        <v>35</v>
      </c>
      <c r="M2088" s="3">
        <v>1</v>
      </c>
      <c r="N2088" s="10">
        <v>41.33</v>
      </c>
      <c r="O2088" s="11">
        <v>0</v>
      </c>
      <c r="P2088" s="10">
        <v>14.47</v>
      </c>
      <c r="Q2088" s="10">
        <f t="shared" si="128"/>
        <v>41.33</v>
      </c>
      <c r="R2088" s="10">
        <f t="shared" si="129"/>
        <v>14.47</v>
      </c>
      <c r="S2088" s="10">
        <f t="shared" si="130"/>
        <v>26.86</v>
      </c>
      <c r="T2088" s="2">
        <f t="shared" si="131"/>
        <v>0.6498911202516332</v>
      </c>
      <c r="U2088" s="3">
        <f>YEAR(SalesDataTable[[#This Row],[Order Date]])</f>
        <v>2026</v>
      </c>
      <c r="V2088" s="2" t="str">
        <f>"Q"&amp;ROUNDUP(MONTH(SalesDataTable[[#This Row],[Order Date]])/3,0)</f>
        <v>Q4</v>
      </c>
      <c r="W2088" s="3">
        <f>MONTH(SalesDataTable[[#This Row],[Order Date]])</f>
        <v>10</v>
      </c>
      <c r="X2088" s="2" t="str">
        <f>TEXT(SalesDataTable[[#This Row],[Order Date]],"mmm")</f>
        <v>Oct</v>
      </c>
    </row>
    <row r="2089" spans="1:24" ht="15.6">
      <c r="A2089" s="6">
        <v>4420</v>
      </c>
      <c r="B2089" s="7">
        <v>46306</v>
      </c>
      <c r="C2089" s="8">
        <f>YEAR(SalesDataTable[[#This Row],[Order Date]])</f>
        <v>2026</v>
      </c>
      <c r="D2089" s="9" t="str">
        <f>"Q" &amp;ROUNDUP(MONTH(SalesDataTable[[#This Row],[Order Date]]),0)</f>
        <v>Q10</v>
      </c>
      <c r="E2089" s="9">
        <f>MONTH(SalesDataTable[[#This Row],[Order Date]])</f>
        <v>10</v>
      </c>
      <c r="F2089" s="8" t="str">
        <f>TEXT(SalesDataTable[[#This Row],[Order Date]],"mmm")</f>
        <v>Oct</v>
      </c>
      <c r="G2089" s="8" t="s">
        <v>11</v>
      </c>
      <c r="H2089" s="8" t="s">
        <v>25</v>
      </c>
      <c r="I2089" s="8" t="s">
        <v>8</v>
      </c>
      <c r="J2089" s="8" t="s">
        <v>16</v>
      </c>
      <c r="K2089" s="8" t="s">
        <v>4</v>
      </c>
      <c r="L2089" s="8" t="s">
        <v>26</v>
      </c>
      <c r="M2089" s="3">
        <v>15</v>
      </c>
      <c r="N2089" s="10">
        <v>40.78</v>
      </c>
      <c r="O2089" s="11">
        <v>0.15</v>
      </c>
      <c r="P2089" s="10">
        <v>17.07</v>
      </c>
      <c r="Q2089" s="10">
        <f t="shared" si="128"/>
        <v>519.94500000000005</v>
      </c>
      <c r="R2089" s="10">
        <f t="shared" si="129"/>
        <v>256.05</v>
      </c>
      <c r="S2089" s="10">
        <f t="shared" si="130"/>
        <v>263.89500000000004</v>
      </c>
      <c r="T2089" s="2">
        <f t="shared" si="131"/>
        <v>0.5075440671609498</v>
      </c>
      <c r="U2089" s="3">
        <f>YEAR(SalesDataTable[[#This Row],[Order Date]])</f>
        <v>2026</v>
      </c>
      <c r="V2089" s="2" t="str">
        <f>"Q"&amp;ROUNDUP(MONTH(SalesDataTable[[#This Row],[Order Date]])/3,0)</f>
        <v>Q4</v>
      </c>
      <c r="W2089" s="3">
        <f>MONTH(SalesDataTable[[#This Row],[Order Date]])</f>
        <v>10</v>
      </c>
      <c r="X2089" s="2" t="str">
        <f>TEXT(SalesDataTable[[#This Row],[Order Date]],"mmm")</f>
        <v>Oct</v>
      </c>
    </row>
    <row r="2090" spans="1:24" ht="15.6">
      <c r="A2090" s="6">
        <v>513</v>
      </c>
      <c r="B2090" s="7">
        <v>46307</v>
      </c>
      <c r="C2090" s="8">
        <f>YEAR(SalesDataTable[[#This Row],[Order Date]])</f>
        <v>2026</v>
      </c>
      <c r="D2090" s="9" t="str">
        <f>"Q" &amp;ROUNDUP(MONTH(SalesDataTable[[#This Row],[Order Date]]),0)</f>
        <v>Q10</v>
      </c>
      <c r="E2090" s="9">
        <f>MONTH(SalesDataTable[[#This Row],[Order Date]])</f>
        <v>10</v>
      </c>
      <c r="F2090" s="8" t="str">
        <f>TEXT(SalesDataTable[[#This Row],[Order Date]],"mmm")</f>
        <v>Oct</v>
      </c>
      <c r="G2090" s="8" t="s">
        <v>20</v>
      </c>
      <c r="H2090" s="8" t="s">
        <v>31</v>
      </c>
      <c r="I2090" s="8" t="s">
        <v>2</v>
      </c>
      <c r="J2090" s="8" t="s">
        <v>16</v>
      </c>
      <c r="K2090" s="8" t="s">
        <v>14</v>
      </c>
      <c r="L2090" s="8" t="s">
        <v>48</v>
      </c>
      <c r="M2090" s="3">
        <v>1</v>
      </c>
      <c r="N2090" s="10">
        <v>163.87</v>
      </c>
      <c r="O2090" s="11">
        <v>0</v>
      </c>
      <c r="P2090" s="10">
        <v>85.76</v>
      </c>
      <c r="Q2090" s="10">
        <f t="shared" si="128"/>
        <v>163.87</v>
      </c>
      <c r="R2090" s="10">
        <f t="shared" si="129"/>
        <v>85.76</v>
      </c>
      <c r="S2090" s="10">
        <f t="shared" si="130"/>
        <v>78.11</v>
      </c>
      <c r="T2090" s="2">
        <f t="shared" si="131"/>
        <v>0.47665832672240188</v>
      </c>
      <c r="U2090" s="3">
        <f>YEAR(SalesDataTable[[#This Row],[Order Date]])</f>
        <v>2026</v>
      </c>
      <c r="V2090" s="2" t="str">
        <f>"Q"&amp;ROUNDUP(MONTH(SalesDataTable[[#This Row],[Order Date]])/3,0)</f>
        <v>Q4</v>
      </c>
      <c r="W2090" s="3">
        <f>MONTH(SalesDataTable[[#This Row],[Order Date]])</f>
        <v>10</v>
      </c>
      <c r="X2090" s="2" t="str">
        <f>TEXT(SalesDataTable[[#This Row],[Order Date]],"mmm")</f>
        <v>Oct</v>
      </c>
    </row>
    <row r="2091" spans="1:24" ht="15.6">
      <c r="A2091" s="6">
        <v>786</v>
      </c>
      <c r="B2091" s="7">
        <v>46307</v>
      </c>
      <c r="C2091" s="8">
        <f>YEAR(SalesDataTable[[#This Row],[Order Date]])</f>
        <v>2026</v>
      </c>
      <c r="D2091" s="9" t="str">
        <f>"Q" &amp;ROUNDUP(MONTH(SalesDataTable[[#This Row],[Order Date]]),0)</f>
        <v>Q10</v>
      </c>
      <c r="E2091" s="9">
        <f>MONTH(SalesDataTable[[#This Row],[Order Date]])</f>
        <v>10</v>
      </c>
      <c r="F2091" s="8" t="str">
        <f>TEXT(SalesDataTable[[#This Row],[Order Date]],"mmm")</f>
        <v>Oct</v>
      </c>
      <c r="G2091" s="8" t="s">
        <v>11</v>
      </c>
      <c r="H2091" s="8" t="s">
        <v>18</v>
      </c>
      <c r="I2091" s="8" t="s">
        <v>2</v>
      </c>
      <c r="J2091" s="8" t="s">
        <v>13</v>
      </c>
      <c r="K2091" s="8" t="s">
        <v>34</v>
      </c>
      <c r="L2091" s="8" t="s">
        <v>42</v>
      </c>
      <c r="M2091" s="3">
        <v>1</v>
      </c>
      <c r="N2091" s="10">
        <v>35.39</v>
      </c>
      <c r="O2091" s="11">
        <v>0.05</v>
      </c>
      <c r="P2091" s="10">
        <v>13.68</v>
      </c>
      <c r="Q2091" s="10">
        <f t="shared" si="128"/>
        <v>33.6205</v>
      </c>
      <c r="R2091" s="10">
        <f t="shared" si="129"/>
        <v>13.68</v>
      </c>
      <c r="S2091" s="10">
        <f t="shared" si="130"/>
        <v>19.9405</v>
      </c>
      <c r="T2091" s="2">
        <f t="shared" si="131"/>
        <v>0.59310539700480358</v>
      </c>
      <c r="U2091" s="3">
        <f>YEAR(SalesDataTable[[#This Row],[Order Date]])</f>
        <v>2026</v>
      </c>
      <c r="V2091" s="2" t="str">
        <f>"Q"&amp;ROUNDUP(MONTH(SalesDataTable[[#This Row],[Order Date]])/3,0)</f>
        <v>Q4</v>
      </c>
      <c r="W2091" s="3">
        <f>MONTH(SalesDataTable[[#This Row],[Order Date]])</f>
        <v>10</v>
      </c>
      <c r="X2091" s="2" t="str">
        <f>TEXT(SalesDataTable[[#This Row],[Order Date]],"mmm")</f>
        <v>Oct</v>
      </c>
    </row>
    <row r="2092" spans="1:24" ht="15.6">
      <c r="A2092" s="6">
        <v>3771</v>
      </c>
      <c r="B2092" s="7">
        <v>46307</v>
      </c>
      <c r="C2092" s="8">
        <f>YEAR(SalesDataTable[[#This Row],[Order Date]])</f>
        <v>2026</v>
      </c>
      <c r="D2092" s="9" t="str">
        <f>"Q" &amp;ROUNDUP(MONTH(SalesDataTable[[#This Row],[Order Date]]),0)</f>
        <v>Q10</v>
      </c>
      <c r="E2092" s="9">
        <f>MONTH(SalesDataTable[[#This Row],[Order Date]])</f>
        <v>10</v>
      </c>
      <c r="F2092" s="8" t="str">
        <f>TEXT(SalesDataTable[[#This Row],[Order Date]],"mmm")</f>
        <v>Oct</v>
      </c>
      <c r="G2092" s="8" t="s">
        <v>11</v>
      </c>
      <c r="H2092" s="8" t="s">
        <v>18</v>
      </c>
      <c r="I2092" s="8" t="s">
        <v>2</v>
      </c>
      <c r="J2092" s="8" t="s">
        <v>16</v>
      </c>
      <c r="K2092" s="8" t="s">
        <v>23</v>
      </c>
      <c r="L2092" s="8" t="s">
        <v>40</v>
      </c>
      <c r="M2092" s="3">
        <v>2</v>
      </c>
      <c r="N2092" s="10">
        <v>80.2</v>
      </c>
      <c r="O2092" s="11">
        <v>0</v>
      </c>
      <c r="P2092" s="10">
        <v>39.590000000000003</v>
      </c>
      <c r="Q2092" s="10">
        <f t="shared" si="128"/>
        <v>160.4</v>
      </c>
      <c r="R2092" s="10">
        <f t="shared" si="129"/>
        <v>79.180000000000007</v>
      </c>
      <c r="S2092" s="10">
        <f t="shared" si="130"/>
        <v>81.22</v>
      </c>
      <c r="T2092" s="2">
        <f t="shared" si="131"/>
        <v>0.50635910224438896</v>
      </c>
      <c r="U2092" s="3">
        <f>YEAR(SalesDataTable[[#This Row],[Order Date]])</f>
        <v>2026</v>
      </c>
      <c r="V2092" s="2" t="str">
        <f>"Q"&amp;ROUNDUP(MONTH(SalesDataTable[[#This Row],[Order Date]])/3,0)</f>
        <v>Q4</v>
      </c>
      <c r="W2092" s="3">
        <f>MONTH(SalesDataTable[[#This Row],[Order Date]])</f>
        <v>10</v>
      </c>
      <c r="X2092" s="2" t="str">
        <f>TEXT(SalesDataTable[[#This Row],[Order Date]],"mmm")</f>
        <v>Oct</v>
      </c>
    </row>
    <row r="2093" spans="1:24" ht="15.6">
      <c r="A2093" s="6">
        <v>3910</v>
      </c>
      <c r="B2093" s="7">
        <v>46307</v>
      </c>
      <c r="C2093" s="8">
        <f>YEAR(SalesDataTable[[#This Row],[Order Date]])</f>
        <v>2026</v>
      </c>
      <c r="D2093" s="9" t="str">
        <f>"Q" &amp;ROUNDUP(MONTH(SalesDataTable[[#This Row],[Order Date]]),0)</f>
        <v>Q10</v>
      </c>
      <c r="E2093" s="9">
        <f>MONTH(SalesDataTable[[#This Row],[Order Date]])</f>
        <v>10</v>
      </c>
      <c r="F2093" s="8" t="str">
        <f>TEXT(SalesDataTable[[#This Row],[Order Date]],"mmm")</f>
        <v>Oct</v>
      </c>
      <c r="G2093" s="8" t="s">
        <v>11</v>
      </c>
      <c r="H2093" s="8" t="s">
        <v>12</v>
      </c>
      <c r="I2093" s="8" t="s">
        <v>2</v>
      </c>
      <c r="J2093" s="8" t="s">
        <v>16</v>
      </c>
      <c r="K2093" s="8" t="s">
        <v>4</v>
      </c>
      <c r="L2093" s="8" t="s">
        <v>26</v>
      </c>
      <c r="M2093" s="3">
        <v>3</v>
      </c>
      <c r="N2093" s="10">
        <v>41.09</v>
      </c>
      <c r="O2093" s="11">
        <v>0</v>
      </c>
      <c r="P2093" s="10">
        <v>17.18</v>
      </c>
      <c r="Q2093" s="10">
        <f t="shared" si="128"/>
        <v>123.27000000000001</v>
      </c>
      <c r="R2093" s="10">
        <f t="shared" si="129"/>
        <v>51.54</v>
      </c>
      <c r="S2093" s="10">
        <f t="shared" si="130"/>
        <v>71.730000000000018</v>
      </c>
      <c r="T2093" s="2">
        <f t="shared" si="131"/>
        <v>0.58189340472134354</v>
      </c>
      <c r="U2093" s="3">
        <f>YEAR(SalesDataTable[[#This Row],[Order Date]])</f>
        <v>2026</v>
      </c>
      <c r="V2093" s="2" t="str">
        <f>"Q"&amp;ROUNDUP(MONTH(SalesDataTable[[#This Row],[Order Date]])/3,0)</f>
        <v>Q4</v>
      </c>
      <c r="W2093" s="3">
        <f>MONTH(SalesDataTable[[#This Row],[Order Date]])</f>
        <v>10</v>
      </c>
      <c r="X2093" s="2" t="str">
        <f>TEXT(SalesDataTable[[#This Row],[Order Date]],"mmm")</f>
        <v>Oct</v>
      </c>
    </row>
    <row r="2094" spans="1:24" ht="15.6">
      <c r="A2094" s="6">
        <v>330</v>
      </c>
      <c r="B2094" s="7">
        <v>46308</v>
      </c>
      <c r="C2094" s="8">
        <f>YEAR(SalesDataTable[[#This Row],[Order Date]])</f>
        <v>2026</v>
      </c>
      <c r="D2094" s="9" t="str">
        <f>"Q" &amp;ROUNDUP(MONTH(SalesDataTable[[#This Row],[Order Date]]),0)</f>
        <v>Q10</v>
      </c>
      <c r="E2094" s="9">
        <f>MONTH(SalesDataTable[[#This Row],[Order Date]])</f>
        <v>10</v>
      </c>
      <c r="F2094" s="8" t="str">
        <f>TEXT(SalesDataTable[[#This Row],[Order Date]],"mmm")</f>
        <v>Oct</v>
      </c>
      <c r="G2094" s="8" t="s">
        <v>6</v>
      </c>
      <c r="H2094" s="8" t="s">
        <v>43</v>
      </c>
      <c r="I2094" s="8" t="s">
        <v>8</v>
      </c>
      <c r="J2094" s="8" t="s">
        <v>16</v>
      </c>
      <c r="K2094" s="8" t="s">
        <v>14</v>
      </c>
      <c r="L2094" s="8" t="s">
        <v>15</v>
      </c>
      <c r="M2094" s="3">
        <v>5</v>
      </c>
      <c r="N2094" s="10">
        <v>36.97</v>
      </c>
      <c r="O2094" s="11">
        <v>0.15</v>
      </c>
      <c r="P2094" s="10">
        <v>13.93</v>
      </c>
      <c r="Q2094" s="10">
        <f t="shared" si="128"/>
        <v>157.1225</v>
      </c>
      <c r="R2094" s="10">
        <f t="shared" si="129"/>
        <v>69.650000000000006</v>
      </c>
      <c r="S2094" s="10">
        <f t="shared" si="130"/>
        <v>87.472499999999997</v>
      </c>
      <c r="T2094" s="2">
        <f t="shared" si="131"/>
        <v>0.55671530175500006</v>
      </c>
      <c r="U2094" s="3">
        <f>YEAR(SalesDataTable[[#This Row],[Order Date]])</f>
        <v>2026</v>
      </c>
      <c r="V2094" s="2" t="str">
        <f>"Q"&amp;ROUNDUP(MONTH(SalesDataTable[[#This Row],[Order Date]])/3,0)</f>
        <v>Q4</v>
      </c>
      <c r="W2094" s="3">
        <f>MONTH(SalesDataTable[[#This Row],[Order Date]])</f>
        <v>10</v>
      </c>
      <c r="X2094" s="2" t="str">
        <f>TEXT(SalesDataTable[[#This Row],[Order Date]],"mmm")</f>
        <v>Oct</v>
      </c>
    </row>
    <row r="2095" spans="1:24" ht="15.6">
      <c r="A2095" s="6">
        <v>707</v>
      </c>
      <c r="B2095" s="7">
        <v>46308</v>
      </c>
      <c r="C2095" s="8">
        <f>YEAR(SalesDataTable[[#This Row],[Order Date]])</f>
        <v>2026</v>
      </c>
      <c r="D2095" s="9" t="str">
        <f>"Q" &amp;ROUNDUP(MONTH(SalesDataTable[[#This Row],[Order Date]]),0)</f>
        <v>Q10</v>
      </c>
      <c r="E2095" s="9">
        <f>MONTH(SalesDataTable[[#This Row],[Order Date]])</f>
        <v>10</v>
      </c>
      <c r="F2095" s="8" t="str">
        <f>TEXT(SalesDataTable[[#This Row],[Order Date]],"mmm")</f>
        <v>Oct</v>
      </c>
      <c r="G2095" s="8" t="s">
        <v>11</v>
      </c>
      <c r="H2095" s="8" t="s">
        <v>25</v>
      </c>
      <c r="I2095" s="8" t="s">
        <v>19</v>
      </c>
      <c r="J2095" s="8" t="s">
        <v>13</v>
      </c>
      <c r="K2095" s="8" t="s">
        <v>14</v>
      </c>
      <c r="L2095" s="8" t="s">
        <v>15</v>
      </c>
      <c r="M2095" s="3">
        <v>4</v>
      </c>
      <c r="N2095" s="10">
        <v>35.880000000000003</v>
      </c>
      <c r="O2095" s="11">
        <v>0.05</v>
      </c>
      <c r="P2095" s="10">
        <v>13.45</v>
      </c>
      <c r="Q2095" s="10">
        <f t="shared" si="128"/>
        <v>136.34399999999999</v>
      </c>
      <c r="R2095" s="10">
        <f t="shared" si="129"/>
        <v>53.8</v>
      </c>
      <c r="S2095" s="10">
        <f t="shared" si="130"/>
        <v>82.543999999999997</v>
      </c>
      <c r="T2095" s="2">
        <f t="shared" si="131"/>
        <v>0.60540984568444522</v>
      </c>
      <c r="U2095" s="3">
        <f>YEAR(SalesDataTable[[#This Row],[Order Date]])</f>
        <v>2026</v>
      </c>
      <c r="V2095" s="2" t="str">
        <f>"Q"&amp;ROUNDUP(MONTH(SalesDataTable[[#This Row],[Order Date]])/3,0)</f>
        <v>Q4</v>
      </c>
      <c r="W2095" s="3">
        <f>MONTH(SalesDataTable[[#This Row],[Order Date]])</f>
        <v>10</v>
      </c>
      <c r="X2095" s="2" t="str">
        <f>TEXT(SalesDataTable[[#This Row],[Order Date]],"mmm")</f>
        <v>Oct</v>
      </c>
    </row>
    <row r="2096" spans="1:24" ht="15.6">
      <c r="A2096" s="6">
        <v>989</v>
      </c>
      <c r="B2096" s="7">
        <v>46308</v>
      </c>
      <c r="C2096" s="8">
        <f>YEAR(SalesDataTable[[#This Row],[Order Date]])</f>
        <v>2026</v>
      </c>
      <c r="D2096" s="9" t="str">
        <f>"Q" &amp;ROUNDUP(MONTH(SalesDataTable[[#This Row],[Order Date]]),0)</f>
        <v>Q10</v>
      </c>
      <c r="E2096" s="9">
        <f>MONTH(SalesDataTable[[#This Row],[Order Date]])</f>
        <v>10</v>
      </c>
      <c r="F2096" s="8" t="str">
        <f>TEXT(SalesDataTable[[#This Row],[Order Date]],"mmm")</f>
        <v>Oct</v>
      </c>
      <c r="G2096" s="8" t="s">
        <v>6</v>
      </c>
      <c r="H2096" s="8" t="s">
        <v>41</v>
      </c>
      <c r="I2096" s="8" t="s">
        <v>2</v>
      </c>
      <c r="J2096" s="8" t="s">
        <v>3</v>
      </c>
      <c r="K2096" s="8" t="s">
        <v>4</v>
      </c>
      <c r="L2096" s="8" t="s">
        <v>26</v>
      </c>
      <c r="M2096" s="3">
        <v>3</v>
      </c>
      <c r="N2096" s="10">
        <v>40.42</v>
      </c>
      <c r="O2096" s="11">
        <v>0</v>
      </c>
      <c r="P2096" s="10">
        <v>16.79</v>
      </c>
      <c r="Q2096" s="10">
        <f t="shared" si="128"/>
        <v>121.26</v>
      </c>
      <c r="R2096" s="10">
        <f t="shared" si="129"/>
        <v>50.37</v>
      </c>
      <c r="S2096" s="10">
        <f t="shared" si="130"/>
        <v>70.890000000000015</v>
      </c>
      <c r="T2096" s="2">
        <f t="shared" si="131"/>
        <v>0.58461157842652167</v>
      </c>
      <c r="U2096" s="3">
        <f>YEAR(SalesDataTable[[#This Row],[Order Date]])</f>
        <v>2026</v>
      </c>
      <c r="V2096" s="2" t="str">
        <f>"Q"&amp;ROUNDUP(MONTH(SalesDataTable[[#This Row],[Order Date]])/3,0)</f>
        <v>Q4</v>
      </c>
      <c r="W2096" s="3">
        <f>MONTH(SalesDataTable[[#This Row],[Order Date]])</f>
        <v>10</v>
      </c>
      <c r="X2096" s="2" t="str">
        <f>TEXT(SalesDataTable[[#This Row],[Order Date]],"mmm")</f>
        <v>Oct</v>
      </c>
    </row>
    <row r="2097" spans="1:24" ht="15.6">
      <c r="A2097" s="6">
        <v>1904</v>
      </c>
      <c r="B2097" s="7">
        <v>46308</v>
      </c>
      <c r="C2097" s="8">
        <f>YEAR(SalesDataTable[[#This Row],[Order Date]])</f>
        <v>2026</v>
      </c>
      <c r="D2097" s="9" t="str">
        <f>"Q" &amp;ROUNDUP(MONTH(SalesDataTable[[#This Row],[Order Date]]),0)</f>
        <v>Q10</v>
      </c>
      <c r="E2097" s="9">
        <f>MONTH(SalesDataTable[[#This Row],[Order Date]])</f>
        <v>10</v>
      </c>
      <c r="F2097" s="8" t="str">
        <f>TEXT(SalesDataTable[[#This Row],[Order Date]],"mmm")</f>
        <v>Oct</v>
      </c>
      <c r="G2097" s="8" t="s">
        <v>20</v>
      </c>
      <c r="H2097" s="8" t="s">
        <v>33</v>
      </c>
      <c r="I2097" s="8" t="s">
        <v>19</v>
      </c>
      <c r="J2097" s="8" t="s">
        <v>3</v>
      </c>
      <c r="K2097" s="8" t="s">
        <v>4</v>
      </c>
      <c r="L2097" s="8" t="s">
        <v>22</v>
      </c>
      <c r="M2097" s="3">
        <v>1</v>
      </c>
      <c r="N2097" s="10">
        <v>50.34</v>
      </c>
      <c r="O2097" s="11">
        <v>0.15</v>
      </c>
      <c r="P2097" s="10">
        <v>22.56</v>
      </c>
      <c r="Q2097" s="10">
        <f t="shared" si="128"/>
        <v>42.789000000000001</v>
      </c>
      <c r="R2097" s="10">
        <f t="shared" si="129"/>
        <v>22.56</v>
      </c>
      <c r="S2097" s="10">
        <f t="shared" si="130"/>
        <v>20.229000000000003</v>
      </c>
      <c r="T2097" s="2">
        <f t="shared" si="131"/>
        <v>0.47276169108883132</v>
      </c>
      <c r="U2097" s="3">
        <f>YEAR(SalesDataTable[[#This Row],[Order Date]])</f>
        <v>2026</v>
      </c>
      <c r="V2097" s="2" t="str">
        <f>"Q"&amp;ROUNDUP(MONTH(SalesDataTable[[#This Row],[Order Date]])/3,0)</f>
        <v>Q4</v>
      </c>
      <c r="W2097" s="3">
        <f>MONTH(SalesDataTable[[#This Row],[Order Date]])</f>
        <v>10</v>
      </c>
      <c r="X2097" s="2" t="str">
        <f>TEXT(SalesDataTable[[#This Row],[Order Date]],"mmm")</f>
        <v>Oct</v>
      </c>
    </row>
    <row r="2098" spans="1:24" ht="15.6">
      <c r="A2098" s="6">
        <v>2854</v>
      </c>
      <c r="B2098" s="7">
        <v>46308</v>
      </c>
      <c r="C2098" s="8">
        <f>YEAR(SalesDataTable[[#This Row],[Order Date]])</f>
        <v>2026</v>
      </c>
      <c r="D2098" s="9" t="str">
        <f>"Q" &amp;ROUNDUP(MONTH(SalesDataTable[[#This Row],[Order Date]]),0)</f>
        <v>Q10</v>
      </c>
      <c r="E2098" s="9">
        <f>MONTH(SalesDataTable[[#This Row],[Order Date]])</f>
        <v>10</v>
      </c>
      <c r="F2098" s="8" t="str">
        <f>TEXT(SalesDataTable[[#This Row],[Order Date]],"mmm")</f>
        <v>Oct</v>
      </c>
      <c r="G2098" s="8" t="s">
        <v>0</v>
      </c>
      <c r="H2098" s="8" t="s">
        <v>50</v>
      </c>
      <c r="I2098" s="8" t="s">
        <v>19</v>
      </c>
      <c r="J2098" s="8" t="s">
        <v>13</v>
      </c>
      <c r="K2098" s="8" t="s">
        <v>14</v>
      </c>
      <c r="L2098" s="8" t="s">
        <v>15</v>
      </c>
      <c r="M2098" s="3">
        <v>3</v>
      </c>
      <c r="N2098" s="10">
        <v>36.049999999999997</v>
      </c>
      <c r="O2098" s="11">
        <v>0.1</v>
      </c>
      <c r="P2098" s="10">
        <v>13.87</v>
      </c>
      <c r="Q2098" s="10">
        <f t="shared" si="128"/>
        <v>97.334999999999994</v>
      </c>
      <c r="R2098" s="10">
        <f t="shared" si="129"/>
        <v>41.61</v>
      </c>
      <c r="S2098" s="10">
        <f t="shared" si="130"/>
        <v>55.724999999999994</v>
      </c>
      <c r="T2098" s="2">
        <f t="shared" si="131"/>
        <v>0.57250732008013561</v>
      </c>
      <c r="U2098" s="3">
        <f>YEAR(SalesDataTable[[#This Row],[Order Date]])</f>
        <v>2026</v>
      </c>
      <c r="V2098" s="2" t="str">
        <f>"Q"&amp;ROUNDUP(MONTH(SalesDataTable[[#This Row],[Order Date]])/3,0)</f>
        <v>Q4</v>
      </c>
      <c r="W2098" s="3">
        <f>MONTH(SalesDataTable[[#This Row],[Order Date]])</f>
        <v>10</v>
      </c>
      <c r="X2098" s="2" t="str">
        <f>TEXT(SalesDataTable[[#This Row],[Order Date]],"mmm")</f>
        <v>Oct</v>
      </c>
    </row>
    <row r="2099" spans="1:24" ht="15.6">
      <c r="A2099" s="6">
        <v>3212</v>
      </c>
      <c r="B2099" s="7">
        <v>46308</v>
      </c>
      <c r="C2099" s="8">
        <f>YEAR(SalesDataTable[[#This Row],[Order Date]])</f>
        <v>2026</v>
      </c>
      <c r="D2099" s="9" t="str">
        <f>"Q" &amp;ROUNDUP(MONTH(SalesDataTable[[#This Row],[Order Date]]),0)</f>
        <v>Q10</v>
      </c>
      <c r="E2099" s="9">
        <f>MONTH(SalesDataTable[[#This Row],[Order Date]])</f>
        <v>10</v>
      </c>
      <c r="F2099" s="8" t="str">
        <f>TEXT(SalesDataTable[[#This Row],[Order Date]],"mmm")</f>
        <v>Oct</v>
      </c>
      <c r="G2099" s="8" t="s">
        <v>11</v>
      </c>
      <c r="H2099" s="8" t="s">
        <v>12</v>
      </c>
      <c r="I2099" s="8" t="s">
        <v>8</v>
      </c>
      <c r="J2099" s="8" t="s">
        <v>3</v>
      </c>
      <c r="K2099" s="8" t="s">
        <v>4</v>
      </c>
      <c r="L2099" s="8" t="s">
        <v>26</v>
      </c>
      <c r="M2099" s="3">
        <v>15</v>
      </c>
      <c r="N2099" s="10">
        <v>40</v>
      </c>
      <c r="O2099" s="11">
        <v>0.1</v>
      </c>
      <c r="P2099" s="10">
        <v>16.420000000000002</v>
      </c>
      <c r="Q2099" s="10">
        <f t="shared" si="128"/>
        <v>540</v>
      </c>
      <c r="R2099" s="10">
        <f t="shared" si="129"/>
        <v>246.3</v>
      </c>
      <c r="S2099" s="10">
        <f t="shared" si="130"/>
        <v>293.7</v>
      </c>
      <c r="T2099" s="2">
        <f t="shared" si="131"/>
        <v>0.54388888888888887</v>
      </c>
      <c r="U2099" s="3">
        <f>YEAR(SalesDataTable[[#This Row],[Order Date]])</f>
        <v>2026</v>
      </c>
      <c r="V2099" s="2" t="str">
        <f>"Q"&amp;ROUNDUP(MONTH(SalesDataTable[[#This Row],[Order Date]])/3,0)</f>
        <v>Q4</v>
      </c>
      <c r="W2099" s="3">
        <f>MONTH(SalesDataTable[[#This Row],[Order Date]])</f>
        <v>10</v>
      </c>
      <c r="X2099" s="2" t="str">
        <f>TEXT(SalesDataTable[[#This Row],[Order Date]],"mmm")</f>
        <v>Oct</v>
      </c>
    </row>
    <row r="2100" spans="1:24" ht="15.6">
      <c r="A2100" s="6">
        <v>4479</v>
      </c>
      <c r="B2100" s="7">
        <v>46308</v>
      </c>
      <c r="C2100" s="8">
        <f>YEAR(SalesDataTable[[#This Row],[Order Date]])</f>
        <v>2026</v>
      </c>
      <c r="D2100" s="9" t="str">
        <f>"Q" &amp;ROUNDUP(MONTH(SalesDataTable[[#This Row],[Order Date]]),0)</f>
        <v>Q10</v>
      </c>
      <c r="E2100" s="9">
        <f>MONTH(SalesDataTable[[#This Row],[Order Date]])</f>
        <v>10</v>
      </c>
      <c r="F2100" s="8" t="str">
        <f>TEXT(SalesDataTable[[#This Row],[Order Date]],"mmm")</f>
        <v>Oct</v>
      </c>
      <c r="G2100" s="8" t="s">
        <v>20</v>
      </c>
      <c r="H2100" s="8" t="s">
        <v>31</v>
      </c>
      <c r="I2100" s="8" t="s">
        <v>19</v>
      </c>
      <c r="J2100" s="8" t="s">
        <v>3</v>
      </c>
      <c r="K2100" s="8" t="s">
        <v>9</v>
      </c>
      <c r="L2100" s="8" t="s">
        <v>37</v>
      </c>
      <c r="M2100" s="3">
        <v>1</v>
      </c>
      <c r="N2100" s="10">
        <v>151.68</v>
      </c>
      <c r="O2100" s="11">
        <v>0.05</v>
      </c>
      <c r="P2100" s="10">
        <v>78.98</v>
      </c>
      <c r="Q2100" s="10">
        <f t="shared" si="128"/>
        <v>144.096</v>
      </c>
      <c r="R2100" s="10">
        <f t="shared" si="129"/>
        <v>78.98</v>
      </c>
      <c r="S2100" s="10">
        <f t="shared" si="130"/>
        <v>65.116</v>
      </c>
      <c r="T2100" s="2">
        <f t="shared" si="131"/>
        <v>0.45189318232289583</v>
      </c>
      <c r="U2100" s="3">
        <f>YEAR(SalesDataTable[[#This Row],[Order Date]])</f>
        <v>2026</v>
      </c>
      <c r="V2100" s="2" t="str">
        <f>"Q"&amp;ROUNDUP(MONTH(SalesDataTable[[#This Row],[Order Date]])/3,0)</f>
        <v>Q4</v>
      </c>
      <c r="W2100" s="3">
        <f>MONTH(SalesDataTable[[#This Row],[Order Date]])</f>
        <v>10</v>
      </c>
      <c r="X2100" s="2" t="str">
        <f>TEXT(SalesDataTable[[#This Row],[Order Date]],"mmm")</f>
        <v>Oct</v>
      </c>
    </row>
    <row r="2101" spans="1:24" ht="15.6">
      <c r="A2101" s="6">
        <v>4574</v>
      </c>
      <c r="B2101" s="7">
        <v>46308</v>
      </c>
      <c r="C2101" s="8">
        <f>YEAR(SalesDataTable[[#This Row],[Order Date]])</f>
        <v>2026</v>
      </c>
      <c r="D2101" s="9" t="str">
        <f>"Q" &amp;ROUNDUP(MONTH(SalesDataTable[[#This Row],[Order Date]]),0)</f>
        <v>Q10</v>
      </c>
      <c r="E2101" s="9">
        <f>MONTH(SalesDataTable[[#This Row],[Order Date]])</f>
        <v>10</v>
      </c>
      <c r="F2101" s="8" t="str">
        <f>TEXT(SalesDataTable[[#This Row],[Order Date]],"mmm")</f>
        <v>Oct</v>
      </c>
      <c r="G2101" s="8" t="s">
        <v>6</v>
      </c>
      <c r="H2101" s="8" t="s">
        <v>49</v>
      </c>
      <c r="I2101" s="8" t="s">
        <v>2</v>
      </c>
      <c r="J2101" s="8" t="s">
        <v>16</v>
      </c>
      <c r="K2101" s="8" t="s">
        <v>34</v>
      </c>
      <c r="L2101" s="8" t="s">
        <v>42</v>
      </c>
      <c r="M2101" s="3">
        <v>1</v>
      </c>
      <c r="N2101" s="10">
        <v>36.53</v>
      </c>
      <c r="O2101" s="11">
        <v>0</v>
      </c>
      <c r="P2101" s="10">
        <v>14.01</v>
      </c>
      <c r="Q2101" s="10">
        <f t="shared" si="128"/>
        <v>36.53</v>
      </c>
      <c r="R2101" s="10">
        <f t="shared" si="129"/>
        <v>14.01</v>
      </c>
      <c r="S2101" s="10">
        <f t="shared" si="130"/>
        <v>22.520000000000003</v>
      </c>
      <c r="T2101" s="2">
        <f t="shared" si="131"/>
        <v>0.61647960580344929</v>
      </c>
      <c r="U2101" s="3">
        <f>YEAR(SalesDataTable[[#This Row],[Order Date]])</f>
        <v>2026</v>
      </c>
      <c r="V2101" s="2" t="str">
        <f>"Q"&amp;ROUNDUP(MONTH(SalesDataTable[[#This Row],[Order Date]])/3,0)</f>
        <v>Q4</v>
      </c>
      <c r="W2101" s="3">
        <f>MONTH(SalesDataTable[[#This Row],[Order Date]])</f>
        <v>10</v>
      </c>
      <c r="X2101" s="2" t="str">
        <f>TEXT(SalesDataTable[[#This Row],[Order Date]],"mmm")</f>
        <v>Oct</v>
      </c>
    </row>
    <row r="2102" spans="1:24" ht="15.6">
      <c r="A2102" s="6">
        <v>4815</v>
      </c>
      <c r="B2102" s="7">
        <v>46308</v>
      </c>
      <c r="C2102" s="8">
        <f>YEAR(SalesDataTable[[#This Row],[Order Date]])</f>
        <v>2026</v>
      </c>
      <c r="D2102" s="9" t="str">
        <f>"Q" &amp;ROUNDUP(MONTH(SalesDataTable[[#This Row],[Order Date]]),0)</f>
        <v>Q10</v>
      </c>
      <c r="E2102" s="9">
        <f>MONTH(SalesDataTable[[#This Row],[Order Date]])</f>
        <v>10</v>
      </c>
      <c r="F2102" s="8" t="str">
        <f>TEXT(SalesDataTable[[#This Row],[Order Date]],"mmm")</f>
        <v>Oct</v>
      </c>
      <c r="G2102" s="8" t="s">
        <v>0</v>
      </c>
      <c r="H2102" s="8" t="s">
        <v>1</v>
      </c>
      <c r="I2102" s="8" t="s">
        <v>19</v>
      </c>
      <c r="J2102" s="8" t="s">
        <v>16</v>
      </c>
      <c r="K2102" s="8" t="s">
        <v>4</v>
      </c>
      <c r="L2102" s="8" t="s">
        <v>26</v>
      </c>
      <c r="M2102" s="3">
        <v>1</v>
      </c>
      <c r="N2102" s="10">
        <v>39.89</v>
      </c>
      <c r="O2102" s="11">
        <v>0.05</v>
      </c>
      <c r="P2102" s="10">
        <v>16.91</v>
      </c>
      <c r="Q2102" s="10">
        <f t="shared" si="128"/>
        <v>37.895499999999998</v>
      </c>
      <c r="R2102" s="10">
        <f t="shared" si="129"/>
        <v>16.91</v>
      </c>
      <c r="S2102" s="10">
        <f t="shared" si="130"/>
        <v>20.985499999999998</v>
      </c>
      <c r="T2102" s="2">
        <f t="shared" si="131"/>
        <v>0.55377287540737019</v>
      </c>
      <c r="U2102" s="3">
        <f>YEAR(SalesDataTable[[#This Row],[Order Date]])</f>
        <v>2026</v>
      </c>
      <c r="V2102" s="2" t="str">
        <f>"Q"&amp;ROUNDUP(MONTH(SalesDataTable[[#This Row],[Order Date]])/3,0)</f>
        <v>Q4</v>
      </c>
      <c r="W2102" s="3">
        <f>MONTH(SalesDataTable[[#This Row],[Order Date]])</f>
        <v>10</v>
      </c>
      <c r="X2102" s="2" t="str">
        <f>TEXT(SalesDataTable[[#This Row],[Order Date]],"mmm")</f>
        <v>Oct</v>
      </c>
    </row>
    <row r="2103" spans="1:24" ht="15.6">
      <c r="A2103" s="6">
        <v>5027</v>
      </c>
      <c r="B2103" s="7">
        <v>46308</v>
      </c>
      <c r="C2103" s="8">
        <f>YEAR(SalesDataTable[[#This Row],[Order Date]])</f>
        <v>2026</v>
      </c>
      <c r="D2103" s="9" t="str">
        <f>"Q" &amp;ROUNDUP(MONTH(SalesDataTable[[#This Row],[Order Date]]),0)</f>
        <v>Q10</v>
      </c>
      <c r="E2103" s="9">
        <f>MONTH(SalesDataTable[[#This Row],[Order Date]])</f>
        <v>10</v>
      </c>
      <c r="F2103" s="8" t="str">
        <f>TEXT(SalesDataTable[[#This Row],[Order Date]],"mmm")</f>
        <v>Oct</v>
      </c>
      <c r="G2103" s="8" t="s">
        <v>11</v>
      </c>
      <c r="H2103" s="8" t="s">
        <v>39</v>
      </c>
      <c r="I2103" s="8" t="s">
        <v>2</v>
      </c>
      <c r="J2103" s="8" t="s">
        <v>13</v>
      </c>
      <c r="K2103" s="8" t="s">
        <v>9</v>
      </c>
      <c r="L2103" s="8" t="s">
        <v>37</v>
      </c>
      <c r="M2103" s="3">
        <v>1</v>
      </c>
      <c r="N2103" s="10">
        <v>154.53</v>
      </c>
      <c r="O2103" s="11">
        <v>0</v>
      </c>
      <c r="P2103" s="10">
        <v>77.930000000000007</v>
      </c>
      <c r="Q2103" s="10">
        <f t="shared" si="128"/>
        <v>154.53</v>
      </c>
      <c r="R2103" s="10">
        <f t="shared" si="129"/>
        <v>77.930000000000007</v>
      </c>
      <c r="S2103" s="10">
        <f t="shared" si="130"/>
        <v>76.599999999999994</v>
      </c>
      <c r="T2103" s="2">
        <f t="shared" si="131"/>
        <v>0.49569662848637802</v>
      </c>
      <c r="U2103" s="3">
        <f>YEAR(SalesDataTable[[#This Row],[Order Date]])</f>
        <v>2026</v>
      </c>
      <c r="V2103" s="2" t="str">
        <f>"Q"&amp;ROUNDUP(MONTH(SalesDataTable[[#This Row],[Order Date]])/3,0)</f>
        <v>Q4</v>
      </c>
      <c r="W2103" s="3">
        <f>MONTH(SalesDataTable[[#This Row],[Order Date]])</f>
        <v>10</v>
      </c>
      <c r="X2103" s="2" t="str">
        <f>TEXT(SalesDataTable[[#This Row],[Order Date]],"mmm")</f>
        <v>Oct</v>
      </c>
    </row>
    <row r="2104" spans="1:24" ht="15.6">
      <c r="A2104" s="6">
        <v>1794</v>
      </c>
      <c r="B2104" s="7">
        <v>46309</v>
      </c>
      <c r="C2104" s="8">
        <f>YEAR(SalesDataTable[[#This Row],[Order Date]])</f>
        <v>2026</v>
      </c>
      <c r="D2104" s="9" t="str">
        <f>"Q" &amp;ROUNDUP(MONTH(SalesDataTable[[#This Row],[Order Date]]),0)</f>
        <v>Q10</v>
      </c>
      <c r="E2104" s="9">
        <f>MONTH(SalesDataTable[[#This Row],[Order Date]])</f>
        <v>10</v>
      </c>
      <c r="F2104" s="8" t="str">
        <f>TEXT(SalesDataTable[[#This Row],[Order Date]],"mmm")</f>
        <v>Oct</v>
      </c>
      <c r="G2104" s="8" t="s">
        <v>20</v>
      </c>
      <c r="H2104" s="8" t="s">
        <v>33</v>
      </c>
      <c r="I2104" s="8" t="s">
        <v>28</v>
      </c>
      <c r="J2104" s="8" t="s">
        <v>16</v>
      </c>
      <c r="K2104" s="8" t="s">
        <v>4</v>
      </c>
      <c r="L2104" s="8" t="s">
        <v>22</v>
      </c>
      <c r="M2104" s="3">
        <v>2</v>
      </c>
      <c r="N2104" s="10">
        <v>50.64</v>
      </c>
      <c r="O2104" s="11">
        <v>0.05</v>
      </c>
      <c r="P2104" s="10">
        <v>22.28</v>
      </c>
      <c r="Q2104" s="10">
        <f t="shared" si="128"/>
        <v>96.215999999999994</v>
      </c>
      <c r="R2104" s="10">
        <f t="shared" si="129"/>
        <v>44.56</v>
      </c>
      <c r="S2104" s="10">
        <f t="shared" si="130"/>
        <v>51.655999999999992</v>
      </c>
      <c r="T2104" s="2">
        <f t="shared" si="131"/>
        <v>0.53687536376486233</v>
      </c>
      <c r="U2104" s="3">
        <f>YEAR(SalesDataTable[[#This Row],[Order Date]])</f>
        <v>2026</v>
      </c>
      <c r="V2104" s="2" t="str">
        <f>"Q"&amp;ROUNDUP(MONTH(SalesDataTable[[#This Row],[Order Date]])/3,0)</f>
        <v>Q4</v>
      </c>
      <c r="W2104" s="3">
        <f>MONTH(SalesDataTable[[#This Row],[Order Date]])</f>
        <v>10</v>
      </c>
      <c r="X2104" s="2" t="str">
        <f>TEXT(SalesDataTable[[#This Row],[Order Date]],"mmm")</f>
        <v>Oct</v>
      </c>
    </row>
    <row r="2105" spans="1:24" ht="15.6">
      <c r="A2105" s="6">
        <v>1867</v>
      </c>
      <c r="B2105" s="7">
        <v>46309</v>
      </c>
      <c r="C2105" s="8">
        <f>YEAR(SalesDataTable[[#This Row],[Order Date]])</f>
        <v>2026</v>
      </c>
      <c r="D2105" s="9" t="str">
        <f>"Q" &amp;ROUNDUP(MONTH(SalesDataTable[[#This Row],[Order Date]]),0)</f>
        <v>Q10</v>
      </c>
      <c r="E2105" s="9">
        <f>MONTH(SalesDataTable[[#This Row],[Order Date]])</f>
        <v>10</v>
      </c>
      <c r="F2105" s="8" t="str">
        <f>TEXT(SalesDataTable[[#This Row],[Order Date]],"mmm")</f>
        <v>Oct</v>
      </c>
      <c r="G2105" s="8" t="s">
        <v>0</v>
      </c>
      <c r="H2105" s="8" t="s">
        <v>1</v>
      </c>
      <c r="I2105" s="8" t="s">
        <v>2</v>
      </c>
      <c r="J2105" s="8" t="s">
        <v>13</v>
      </c>
      <c r="K2105" s="8" t="s">
        <v>34</v>
      </c>
      <c r="L2105" s="8" t="s">
        <v>35</v>
      </c>
      <c r="M2105" s="3">
        <v>3</v>
      </c>
      <c r="N2105" s="10">
        <v>40.880000000000003</v>
      </c>
      <c r="O2105" s="11">
        <v>0.05</v>
      </c>
      <c r="P2105" s="10">
        <v>14.59</v>
      </c>
      <c r="Q2105" s="10">
        <f t="shared" si="128"/>
        <v>116.50800000000001</v>
      </c>
      <c r="R2105" s="10">
        <f t="shared" si="129"/>
        <v>43.769999999999996</v>
      </c>
      <c r="S2105" s="10">
        <f t="shared" si="130"/>
        <v>72.738000000000014</v>
      </c>
      <c r="T2105" s="2">
        <f t="shared" si="131"/>
        <v>0.62431764342362761</v>
      </c>
      <c r="U2105" s="3">
        <f>YEAR(SalesDataTable[[#This Row],[Order Date]])</f>
        <v>2026</v>
      </c>
      <c r="V2105" s="2" t="str">
        <f>"Q"&amp;ROUNDUP(MONTH(SalesDataTable[[#This Row],[Order Date]])/3,0)</f>
        <v>Q4</v>
      </c>
      <c r="W2105" s="3">
        <f>MONTH(SalesDataTable[[#This Row],[Order Date]])</f>
        <v>10</v>
      </c>
      <c r="X2105" s="2" t="str">
        <f>TEXT(SalesDataTable[[#This Row],[Order Date]],"mmm")</f>
        <v>Oct</v>
      </c>
    </row>
    <row r="2106" spans="1:24" ht="15.6">
      <c r="A2106" s="6">
        <v>2088</v>
      </c>
      <c r="B2106" s="7">
        <v>46309</v>
      </c>
      <c r="C2106" s="8">
        <f>YEAR(SalesDataTable[[#This Row],[Order Date]])</f>
        <v>2026</v>
      </c>
      <c r="D2106" s="9" t="str">
        <f>"Q" &amp;ROUNDUP(MONTH(SalesDataTable[[#This Row],[Order Date]]),0)</f>
        <v>Q10</v>
      </c>
      <c r="E2106" s="9">
        <f>MONTH(SalesDataTable[[#This Row],[Order Date]])</f>
        <v>10</v>
      </c>
      <c r="F2106" s="8" t="str">
        <f>TEXT(SalesDataTable[[#This Row],[Order Date]],"mmm")</f>
        <v>Oct</v>
      </c>
      <c r="G2106" s="8" t="s">
        <v>20</v>
      </c>
      <c r="H2106" s="8" t="s">
        <v>21</v>
      </c>
      <c r="I2106" s="8" t="s">
        <v>19</v>
      </c>
      <c r="J2106" s="8" t="s">
        <v>3</v>
      </c>
      <c r="K2106" s="8" t="s">
        <v>9</v>
      </c>
      <c r="L2106" s="8" t="s">
        <v>17</v>
      </c>
      <c r="M2106" s="3">
        <v>1</v>
      </c>
      <c r="N2106" s="10">
        <v>141.77000000000001</v>
      </c>
      <c r="O2106" s="11">
        <v>0</v>
      </c>
      <c r="P2106" s="10">
        <v>78.48</v>
      </c>
      <c r="Q2106" s="10">
        <f t="shared" si="128"/>
        <v>141.77000000000001</v>
      </c>
      <c r="R2106" s="10">
        <f t="shared" si="129"/>
        <v>78.48</v>
      </c>
      <c r="S2106" s="10">
        <f t="shared" si="130"/>
        <v>63.290000000000006</v>
      </c>
      <c r="T2106" s="2">
        <f t="shared" si="131"/>
        <v>0.44642731184312623</v>
      </c>
      <c r="U2106" s="3">
        <f>YEAR(SalesDataTable[[#This Row],[Order Date]])</f>
        <v>2026</v>
      </c>
      <c r="V2106" s="2" t="str">
        <f>"Q"&amp;ROUNDUP(MONTH(SalesDataTable[[#This Row],[Order Date]])/3,0)</f>
        <v>Q4</v>
      </c>
      <c r="W2106" s="3">
        <f>MONTH(SalesDataTable[[#This Row],[Order Date]])</f>
        <v>10</v>
      </c>
      <c r="X2106" s="2" t="str">
        <f>TEXT(SalesDataTable[[#This Row],[Order Date]],"mmm")</f>
        <v>Oct</v>
      </c>
    </row>
    <row r="2107" spans="1:24" ht="15.6">
      <c r="A2107" s="6">
        <v>2270</v>
      </c>
      <c r="B2107" s="7">
        <v>46309</v>
      </c>
      <c r="C2107" s="8">
        <f>YEAR(SalesDataTable[[#This Row],[Order Date]])</f>
        <v>2026</v>
      </c>
      <c r="D2107" s="9" t="str">
        <f>"Q" &amp;ROUNDUP(MONTH(SalesDataTable[[#This Row],[Order Date]]),0)</f>
        <v>Q10</v>
      </c>
      <c r="E2107" s="9">
        <f>MONTH(SalesDataTable[[#This Row],[Order Date]])</f>
        <v>10</v>
      </c>
      <c r="F2107" s="8" t="str">
        <f>TEXT(SalesDataTable[[#This Row],[Order Date]],"mmm")</f>
        <v>Oct</v>
      </c>
      <c r="G2107" s="8" t="s">
        <v>20</v>
      </c>
      <c r="H2107" s="8" t="s">
        <v>31</v>
      </c>
      <c r="I2107" s="8" t="s">
        <v>2</v>
      </c>
      <c r="J2107" s="8" t="s">
        <v>13</v>
      </c>
      <c r="K2107" s="8" t="s">
        <v>23</v>
      </c>
      <c r="L2107" s="8" t="s">
        <v>29</v>
      </c>
      <c r="M2107" s="3">
        <v>3</v>
      </c>
      <c r="N2107" s="10">
        <v>199.99</v>
      </c>
      <c r="O2107" s="11">
        <v>0.15</v>
      </c>
      <c r="P2107" s="10">
        <v>101.86</v>
      </c>
      <c r="Q2107" s="10">
        <f t="shared" si="128"/>
        <v>509.97450000000003</v>
      </c>
      <c r="R2107" s="10">
        <f t="shared" si="129"/>
        <v>305.58</v>
      </c>
      <c r="S2107" s="10">
        <f t="shared" si="130"/>
        <v>204.39450000000005</v>
      </c>
      <c r="T2107" s="2">
        <f t="shared" si="131"/>
        <v>0.40079356909021929</v>
      </c>
      <c r="U2107" s="3">
        <f>YEAR(SalesDataTable[[#This Row],[Order Date]])</f>
        <v>2026</v>
      </c>
      <c r="V2107" s="2" t="str">
        <f>"Q"&amp;ROUNDUP(MONTH(SalesDataTable[[#This Row],[Order Date]])/3,0)</f>
        <v>Q4</v>
      </c>
      <c r="W2107" s="3">
        <f>MONTH(SalesDataTable[[#This Row],[Order Date]])</f>
        <v>10</v>
      </c>
      <c r="X2107" s="2" t="str">
        <f>TEXT(SalesDataTable[[#This Row],[Order Date]],"mmm")</f>
        <v>Oct</v>
      </c>
    </row>
    <row r="2108" spans="1:24" ht="15.6">
      <c r="A2108" s="6">
        <v>3789</v>
      </c>
      <c r="B2108" s="7">
        <v>46309</v>
      </c>
      <c r="C2108" s="8">
        <f>YEAR(SalesDataTable[[#This Row],[Order Date]])</f>
        <v>2026</v>
      </c>
      <c r="D2108" s="9" t="str">
        <f>"Q" &amp;ROUNDUP(MONTH(SalesDataTable[[#This Row],[Order Date]]),0)</f>
        <v>Q10</v>
      </c>
      <c r="E2108" s="9">
        <f>MONTH(SalesDataTable[[#This Row],[Order Date]])</f>
        <v>10</v>
      </c>
      <c r="F2108" s="8" t="str">
        <f>TEXT(SalesDataTable[[#This Row],[Order Date]],"mmm")</f>
        <v>Oct</v>
      </c>
      <c r="G2108" s="8" t="s">
        <v>20</v>
      </c>
      <c r="H2108" s="8" t="s">
        <v>21</v>
      </c>
      <c r="I2108" s="8" t="s">
        <v>28</v>
      </c>
      <c r="J2108" s="8" t="s">
        <v>13</v>
      </c>
      <c r="K2108" s="8" t="s">
        <v>4</v>
      </c>
      <c r="L2108" s="8" t="s">
        <v>22</v>
      </c>
      <c r="M2108" s="3">
        <v>2</v>
      </c>
      <c r="N2108" s="10">
        <v>50.56</v>
      </c>
      <c r="O2108" s="11">
        <v>0</v>
      </c>
      <c r="P2108" s="10">
        <v>23.04</v>
      </c>
      <c r="Q2108" s="10">
        <f t="shared" si="128"/>
        <v>101.12</v>
      </c>
      <c r="R2108" s="10">
        <f t="shared" si="129"/>
        <v>46.08</v>
      </c>
      <c r="S2108" s="10">
        <f t="shared" si="130"/>
        <v>55.040000000000006</v>
      </c>
      <c r="T2108" s="2">
        <f t="shared" si="131"/>
        <v>0.54430379746835444</v>
      </c>
      <c r="U2108" s="3">
        <f>YEAR(SalesDataTable[[#This Row],[Order Date]])</f>
        <v>2026</v>
      </c>
      <c r="V2108" s="2" t="str">
        <f>"Q"&amp;ROUNDUP(MONTH(SalesDataTable[[#This Row],[Order Date]])/3,0)</f>
        <v>Q4</v>
      </c>
      <c r="W2108" s="3">
        <f>MONTH(SalesDataTable[[#This Row],[Order Date]])</f>
        <v>10</v>
      </c>
      <c r="X2108" s="2" t="str">
        <f>TEXT(SalesDataTable[[#This Row],[Order Date]],"mmm")</f>
        <v>Oct</v>
      </c>
    </row>
    <row r="2109" spans="1:24" ht="15.6">
      <c r="A2109" s="6">
        <v>4323</v>
      </c>
      <c r="B2109" s="7">
        <v>46309</v>
      </c>
      <c r="C2109" s="8">
        <f>YEAR(SalesDataTable[[#This Row],[Order Date]])</f>
        <v>2026</v>
      </c>
      <c r="D2109" s="9" t="str">
        <f>"Q" &amp;ROUNDUP(MONTH(SalesDataTable[[#This Row],[Order Date]]),0)</f>
        <v>Q10</v>
      </c>
      <c r="E2109" s="9">
        <f>MONTH(SalesDataTable[[#This Row],[Order Date]])</f>
        <v>10</v>
      </c>
      <c r="F2109" s="8" t="str">
        <f>TEXT(SalesDataTable[[#This Row],[Order Date]],"mmm")</f>
        <v>Oct</v>
      </c>
      <c r="G2109" s="8" t="s">
        <v>20</v>
      </c>
      <c r="H2109" s="8" t="s">
        <v>31</v>
      </c>
      <c r="I2109" s="8" t="s">
        <v>2</v>
      </c>
      <c r="J2109" s="8" t="s">
        <v>13</v>
      </c>
      <c r="K2109" s="8" t="s">
        <v>14</v>
      </c>
      <c r="L2109" s="8" t="s">
        <v>32</v>
      </c>
      <c r="M2109" s="3">
        <v>1</v>
      </c>
      <c r="N2109" s="10">
        <v>47.38</v>
      </c>
      <c r="O2109" s="11">
        <v>0</v>
      </c>
      <c r="P2109" s="10">
        <v>17.86</v>
      </c>
      <c r="Q2109" s="10">
        <f t="shared" si="128"/>
        <v>47.38</v>
      </c>
      <c r="R2109" s="10">
        <f t="shared" si="129"/>
        <v>17.86</v>
      </c>
      <c r="S2109" s="10">
        <f t="shared" si="130"/>
        <v>29.520000000000003</v>
      </c>
      <c r="T2109" s="2">
        <f t="shared" si="131"/>
        <v>0.62304769945124527</v>
      </c>
      <c r="U2109" s="3">
        <f>YEAR(SalesDataTable[[#This Row],[Order Date]])</f>
        <v>2026</v>
      </c>
      <c r="V2109" s="2" t="str">
        <f>"Q"&amp;ROUNDUP(MONTH(SalesDataTable[[#This Row],[Order Date]])/3,0)</f>
        <v>Q4</v>
      </c>
      <c r="W2109" s="3">
        <f>MONTH(SalesDataTable[[#This Row],[Order Date]])</f>
        <v>10</v>
      </c>
      <c r="X2109" s="2" t="str">
        <f>TEXT(SalesDataTable[[#This Row],[Order Date]],"mmm")</f>
        <v>Oct</v>
      </c>
    </row>
    <row r="2110" spans="1:24" ht="15.6">
      <c r="A2110" s="6">
        <v>276</v>
      </c>
      <c r="B2110" s="7">
        <v>46310</v>
      </c>
      <c r="C2110" s="8">
        <f>YEAR(SalesDataTable[[#This Row],[Order Date]])</f>
        <v>2026</v>
      </c>
      <c r="D2110" s="9" t="str">
        <f>"Q" &amp;ROUNDUP(MONTH(SalesDataTable[[#This Row],[Order Date]]),0)</f>
        <v>Q10</v>
      </c>
      <c r="E2110" s="9">
        <f>MONTH(SalesDataTable[[#This Row],[Order Date]])</f>
        <v>10</v>
      </c>
      <c r="F2110" s="8" t="str">
        <f>TEXT(SalesDataTable[[#This Row],[Order Date]],"mmm")</f>
        <v>Oct</v>
      </c>
      <c r="G2110" s="8" t="s">
        <v>11</v>
      </c>
      <c r="H2110" s="8" t="s">
        <v>12</v>
      </c>
      <c r="I2110" s="8" t="s">
        <v>2</v>
      </c>
      <c r="J2110" s="8" t="s">
        <v>16</v>
      </c>
      <c r="K2110" s="8" t="s">
        <v>9</v>
      </c>
      <c r="L2110" s="8" t="s">
        <v>10</v>
      </c>
      <c r="M2110" s="3">
        <v>1</v>
      </c>
      <c r="N2110" s="10">
        <v>92.74</v>
      </c>
      <c r="O2110" s="11">
        <v>0.15</v>
      </c>
      <c r="P2110" s="10">
        <v>44.52</v>
      </c>
      <c r="Q2110" s="10">
        <f t="shared" si="128"/>
        <v>78.828999999999994</v>
      </c>
      <c r="R2110" s="10">
        <f t="shared" si="129"/>
        <v>44.52</v>
      </c>
      <c r="S2110" s="10">
        <f t="shared" si="130"/>
        <v>34.30899999999999</v>
      </c>
      <c r="T2110" s="2">
        <f t="shared" si="131"/>
        <v>0.43523322635070844</v>
      </c>
      <c r="U2110" s="3">
        <f>YEAR(SalesDataTable[[#This Row],[Order Date]])</f>
        <v>2026</v>
      </c>
      <c r="V2110" s="2" t="str">
        <f>"Q"&amp;ROUNDUP(MONTH(SalesDataTable[[#This Row],[Order Date]])/3,0)</f>
        <v>Q4</v>
      </c>
      <c r="W2110" s="3">
        <f>MONTH(SalesDataTable[[#This Row],[Order Date]])</f>
        <v>10</v>
      </c>
      <c r="X2110" s="2" t="str">
        <f>TEXT(SalesDataTable[[#This Row],[Order Date]],"mmm")</f>
        <v>Oct</v>
      </c>
    </row>
    <row r="2111" spans="1:24" ht="15.6">
      <c r="A2111" s="6">
        <v>791</v>
      </c>
      <c r="B2111" s="7">
        <v>46310</v>
      </c>
      <c r="C2111" s="8">
        <f>YEAR(SalesDataTable[[#This Row],[Order Date]])</f>
        <v>2026</v>
      </c>
      <c r="D2111" s="9" t="str">
        <f>"Q" &amp;ROUNDUP(MONTH(SalesDataTable[[#This Row],[Order Date]]),0)</f>
        <v>Q10</v>
      </c>
      <c r="E2111" s="9">
        <f>MONTH(SalesDataTable[[#This Row],[Order Date]])</f>
        <v>10</v>
      </c>
      <c r="F2111" s="8" t="str">
        <f>TEXT(SalesDataTable[[#This Row],[Order Date]],"mmm")</f>
        <v>Oct</v>
      </c>
      <c r="G2111" s="8" t="s">
        <v>20</v>
      </c>
      <c r="H2111" s="8" t="s">
        <v>47</v>
      </c>
      <c r="I2111" s="8" t="s">
        <v>19</v>
      </c>
      <c r="J2111" s="8" t="s">
        <v>3</v>
      </c>
      <c r="K2111" s="8" t="s">
        <v>4</v>
      </c>
      <c r="L2111" s="8" t="s">
        <v>22</v>
      </c>
      <c r="M2111" s="3">
        <v>3</v>
      </c>
      <c r="N2111" s="10">
        <v>51.57</v>
      </c>
      <c r="O2111" s="11">
        <v>0.1</v>
      </c>
      <c r="P2111" s="10">
        <v>21.82</v>
      </c>
      <c r="Q2111" s="10">
        <f t="shared" si="128"/>
        <v>139.239</v>
      </c>
      <c r="R2111" s="10">
        <f t="shared" si="129"/>
        <v>65.460000000000008</v>
      </c>
      <c r="S2111" s="10">
        <f t="shared" si="130"/>
        <v>73.778999999999996</v>
      </c>
      <c r="T2111" s="2">
        <f t="shared" si="131"/>
        <v>0.52987309589985565</v>
      </c>
      <c r="U2111" s="3">
        <f>YEAR(SalesDataTable[[#This Row],[Order Date]])</f>
        <v>2026</v>
      </c>
      <c r="V2111" s="2" t="str">
        <f>"Q"&amp;ROUNDUP(MONTH(SalesDataTable[[#This Row],[Order Date]])/3,0)</f>
        <v>Q4</v>
      </c>
      <c r="W2111" s="3">
        <f>MONTH(SalesDataTable[[#This Row],[Order Date]])</f>
        <v>10</v>
      </c>
      <c r="X2111" s="2" t="str">
        <f>TEXT(SalesDataTable[[#This Row],[Order Date]],"mmm")</f>
        <v>Oct</v>
      </c>
    </row>
    <row r="2112" spans="1:24" ht="15.6">
      <c r="A2112" s="6">
        <v>1033</v>
      </c>
      <c r="B2112" s="7">
        <v>46310</v>
      </c>
      <c r="C2112" s="8">
        <f>YEAR(SalesDataTable[[#This Row],[Order Date]])</f>
        <v>2026</v>
      </c>
      <c r="D2112" s="9" t="str">
        <f>"Q" &amp;ROUNDUP(MONTH(SalesDataTable[[#This Row],[Order Date]]),0)</f>
        <v>Q10</v>
      </c>
      <c r="E2112" s="9">
        <f>MONTH(SalesDataTable[[#This Row],[Order Date]])</f>
        <v>10</v>
      </c>
      <c r="F2112" s="8" t="str">
        <f>TEXT(SalesDataTable[[#This Row],[Order Date]],"mmm")</f>
        <v>Oct</v>
      </c>
      <c r="G2112" s="8" t="s">
        <v>6</v>
      </c>
      <c r="H2112" s="8" t="s">
        <v>43</v>
      </c>
      <c r="I2112" s="8" t="s">
        <v>2</v>
      </c>
      <c r="J2112" s="8" t="s">
        <v>13</v>
      </c>
      <c r="K2112" s="8" t="s">
        <v>9</v>
      </c>
      <c r="L2112" s="8" t="s">
        <v>46</v>
      </c>
      <c r="M2112" s="3">
        <v>1</v>
      </c>
      <c r="N2112" s="10">
        <v>70.47</v>
      </c>
      <c r="O2112" s="11">
        <v>0.1</v>
      </c>
      <c r="P2112" s="10">
        <v>31.52</v>
      </c>
      <c r="Q2112" s="10">
        <f t="shared" si="128"/>
        <v>63.423000000000002</v>
      </c>
      <c r="R2112" s="10">
        <f t="shared" si="129"/>
        <v>31.52</v>
      </c>
      <c r="S2112" s="10">
        <f t="shared" si="130"/>
        <v>31.903000000000002</v>
      </c>
      <c r="T2112" s="2">
        <f t="shared" si="131"/>
        <v>0.50301940936253409</v>
      </c>
      <c r="U2112" s="3">
        <f>YEAR(SalesDataTable[[#This Row],[Order Date]])</f>
        <v>2026</v>
      </c>
      <c r="V2112" s="2" t="str">
        <f>"Q"&amp;ROUNDUP(MONTH(SalesDataTable[[#This Row],[Order Date]])/3,0)</f>
        <v>Q4</v>
      </c>
      <c r="W2112" s="3">
        <f>MONTH(SalesDataTable[[#This Row],[Order Date]])</f>
        <v>10</v>
      </c>
      <c r="X2112" s="2" t="str">
        <f>TEXT(SalesDataTable[[#This Row],[Order Date]],"mmm")</f>
        <v>Oct</v>
      </c>
    </row>
    <row r="2113" spans="1:24" ht="15.6">
      <c r="A2113" s="6">
        <v>1247</v>
      </c>
      <c r="B2113" s="7">
        <v>46310</v>
      </c>
      <c r="C2113" s="8">
        <f>YEAR(SalesDataTable[[#This Row],[Order Date]])</f>
        <v>2026</v>
      </c>
      <c r="D2113" s="9" t="str">
        <f>"Q" &amp;ROUNDUP(MONTH(SalesDataTable[[#This Row],[Order Date]]),0)</f>
        <v>Q10</v>
      </c>
      <c r="E2113" s="9">
        <f>MONTH(SalesDataTable[[#This Row],[Order Date]])</f>
        <v>10</v>
      </c>
      <c r="F2113" s="8" t="str">
        <f>TEXT(SalesDataTable[[#This Row],[Order Date]],"mmm")</f>
        <v>Oct</v>
      </c>
      <c r="G2113" s="8" t="s">
        <v>0</v>
      </c>
      <c r="H2113" s="8" t="s">
        <v>1</v>
      </c>
      <c r="I2113" s="8" t="s">
        <v>2</v>
      </c>
      <c r="J2113" s="8" t="s">
        <v>13</v>
      </c>
      <c r="K2113" s="8" t="s">
        <v>9</v>
      </c>
      <c r="L2113" s="8" t="s">
        <v>46</v>
      </c>
      <c r="M2113" s="3">
        <v>1</v>
      </c>
      <c r="N2113" s="10">
        <v>71.05</v>
      </c>
      <c r="O2113" s="11">
        <v>0</v>
      </c>
      <c r="P2113" s="10">
        <v>33.32</v>
      </c>
      <c r="Q2113" s="10">
        <f t="shared" si="128"/>
        <v>71.05</v>
      </c>
      <c r="R2113" s="10">
        <f t="shared" si="129"/>
        <v>33.32</v>
      </c>
      <c r="S2113" s="10">
        <f t="shared" si="130"/>
        <v>37.729999999999997</v>
      </c>
      <c r="T2113" s="2">
        <f t="shared" si="131"/>
        <v>0.53103448275862064</v>
      </c>
      <c r="U2113" s="3">
        <f>YEAR(SalesDataTable[[#This Row],[Order Date]])</f>
        <v>2026</v>
      </c>
      <c r="V2113" s="2" t="str">
        <f>"Q"&amp;ROUNDUP(MONTH(SalesDataTable[[#This Row],[Order Date]])/3,0)</f>
        <v>Q4</v>
      </c>
      <c r="W2113" s="3">
        <f>MONTH(SalesDataTable[[#This Row],[Order Date]])</f>
        <v>10</v>
      </c>
      <c r="X2113" s="2" t="str">
        <f>TEXT(SalesDataTable[[#This Row],[Order Date]],"mmm")</f>
        <v>Oct</v>
      </c>
    </row>
    <row r="2114" spans="1:24" ht="15.6">
      <c r="A2114" s="6">
        <v>1321</v>
      </c>
      <c r="B2114" s="7">
        <v>46310</v>
      </c>
      <c r="C2114" s="8">
        <f>YEAR(SalesDataTable[[#This Row],[Order Date]])</f>
        <v>2026</v>
      </c>
      <c r="D2114" s="9" t="str">
        <f>"Q" &amp;ROUNDUP(MONTH(SalesDataTable[[#This Row],[Order Date]]),0)</f>
        <v>Q10</v>
      </c>
      <c r="E2114" s="9">
        <f>MONTH(SalesDataTable[[#This Row],[Order Date]])</f>
        <v>10</v>
      </c>
      <c r="F2114" s="8" t="str">
        <f>TEXT(SalesDataTable[[#This Row],[Order Date]],"mmm")</f>
        <v>Oct</v>
      </c>
      <c r="G2114" s="8" t="s">
        <v>20</v>
      </c>
      <c r="H2114" s="8" t="s">
        <v>47</v>
      </c>
      <c r="I2114" s="8" t="s">
        <v>19</v>
      </c>
      <c r="J2114" s="8" t="s">
        <v>3</v>
      </c>
      <c r="K2114" s="8" t="s">
        <v>4</v>
      </c>
      <c r="L2114" s="8" t="s">
        <v>26</v>
      </c>
      <c r="M2114" s="3">
        <v>3</v>
      </c>
      <c r="N2114" s="10">
        <v>39.83</v>
      </c>
      <c r="O2114" s="11">
        <v>0.1</v>
      </c>
      <c r="P2114" s="10">
        <v>16.93</v>
      </c>
      <c r="Q2114" s="10">
        <f t="shared" ref="Q2114:Q2177" si="132">M2114*N2114*(1-O2114)</f>
        <v>107.541</v>
      </c>
      <c r="R2114" s="10">
        <f t="shared" ref="R2114:R2177" si="133">M2114*P2114</f>
        <v>50.79</v>
      </c>
      <c r="S2114" s="10">
        <f t="shared" ref="S2114:S2177" si="134">Q2114-R2114</f>
        <v>56.750999999999998</v>
      </c>
      <c r="T2114" s="2">
        <f t="shared" ref="T2114:T2177" si="135">IFERROR(S2114/Q2114,0)</f>
        <v>0.52771501101905316</v>
      </c>
      <c r="U2114" s="3">
        <f>YEAR(SalesDataTable[[#This Row],[Order Date]])</f>
        <v>2026</v>
      </c>
      <c r="V2114" s="2" t="str">
        <f>"Q"&amp;ROUNDUP(MONTH(SalesDataTable[[#This Row],[Order Date]])/3,0)</f>
        <v>Q4</v>
      </c>
      <c r="W2114" s="3">
        <f>MONTH(SalesDataTable[[#This Row],[Order Date]])</f>
        <v>10</v>
      </c>
      <c r="X2114" s="2" t="str">
        <f>TEXT(SalesDataTable[[#This Row],[Order Date]],"mmm")</f>
        <v>Oct</v>
      </c>
    </row>
    <row r="2115" spans="1:24" ht="15.6">
      <c r="A2115" s="6">
        <v>2048</v>
      </c>
      <c r="B2115" s="7">
        <v>46310</v>
      </c>
      <c r="C2115" s="8">
        <f>YEAR(SalesDataTable[[#This Row],[Order Date]])</f>
        <v>2026</v>
      </c>
      <c r="D2115" s="9" t="str">
        <f>"Q" &amp;ROUNDUP(MONTH(SalesDataTable[[#This Row],[Order Date]]),0)</f>
        <v>Q10</v>
      </c>
      <c r="E2115" s="9">
        <f>MONTH(SalesDataTable[[#This Row],[Order Date]])</f>
        <v>10</v>
      </c>
      <c r="F2115" s="8" t="str">
        <f>TEXT(SalesDataTable[[#This Row],[Order Date]],"mmm")</f>
        <v>Oct</v>
      </c>
      <c r="G2115" s="8" t="s">
        <v>20</v>
      </c>
      <c r="H2115" s="8" t="s">
        <v>31</v>
      </c>
      <c r="I2115" s="8" t="s">
        <v>2</v>
      </c>
      <c r="J2115" s="8" t="s">
        <v>13</v>
      </c>
      <c r="K2115" s="8" t="s">
        <v>34</v>
      </c>
      <c r="L2115" s="8" t="s">
        <v>45</v>
      </c>
      <c r="M2115" s="3">
        <v>3</v>
      </c>
      <c r="N2115" s="10">
        <v>49.5</v>
      </c>
      <c r="O2115" s="11">
        <v>0.05</v>
      </c>
      <c r="P2115" s="10">
        <v>22</v>
      </c>
      <c r="Q2115" s="10">
        <f t="shared" si="132"/>
        <v>141.07499999999999</v>
      </c>
      <c r="R2115" s="10">
        <f t="shared" si="133"/>
        <v>66</v>
      </c>
      <c r="S2115" s="10">
        <f t="shared" si="134"/>
        <v>75.074999999999989</v>
      </c>
      <c r="T2115" s="2">
        <f t="shared" si="135"/>
        <v>0.53216374269005839</v>
      </c>
      <c r="U2115" s="3">
        <f>YEAR(SalesDataTable[[#This Row],[Order Date]])</f>
        <v>2026</v>
      </c>
      <c r="V2115" s="2" t="str">
        <f>"Q"&amp;ROUNDUP(MONTH(SalesDataTable[[#This Row],[Order Date]])/3,0)</f>
        <v>Q4</v>
      </c>
      <c r="W2115" s="3">
        <f>MONTH(SalesDataTable[[#This Row],[Order Date]])</f>
        <v>10</v>
      </c>
      <c r="X2115" s="2" t="str">
        <f>TEXT(SalesDataTable[[#This Row],[Order Date]],"mmm")</f>
        <v>Oct</v>
      </c>
    </row>
    <row r="2116" spans="1:24" ht="15.6">
      <c r="A2116" s="6">
        <v>2082</v>
      </c>
      <c r="B2116" s="7">
        <v>46310</v>
      </c>
      <c r="C2116" s="8">
        <f>YEAR(SalesDataTable[[#This Row],[Order Date]])</f>
        <v>2026</v>
      </c>
      <c r="D2116" s="9" t="str">
        <f>"Q" &amp;ROUNDUP(MONTH(SalesDataTable[[#This Row],[Order Date]]),0)</f>
        <v>Q10</v>
      </c>
      <c r="E2116" s="9">
        <f>MONTH(SalesDataTable[[#This Row],[Order Date]])</f>
        <v>10</v>
      </c>
      <c r="F2116" s="8" t="str">
        <f>TEXT(SalesDataTable[[#This Row],[Order Date]],"mmm")</f>
        <v>Oct</v>
      </c>
      <c r="G2116" s="8" t="s">
        <v>6</v>
      </c>
      <c r="H2116" s="8" t="s">
        <v>27</v>
      </c>
      <c r="I2116" s="8" t="s">
        <v>28</v>
      </c>
      <c r="J2116" s="8" t="s">
        <v>13</v>
      </c>
      <c r="K2116" s="8" t="s">
        <v>9</v>
      </c>
      <c r="L2116" s="8" t="s">
        <v>10</v>
      </c>
      <c r="M2116" s="3">
        <v>1</v>
      </c>
      <c r="N2116" s="10">
        <v>91.99</v>
      </c>
      <c r="O2116" s="11">
        <v>0</v>
      </c>
      <c r="P2116" s="10">
        <v>44.86</v>
      </c>
      <c r="Q2116" s="10">
        <f t="shared" si="132"/>
        <v>91.99</v>
      </c>
      <c r="R2116" s="10">
        <f t="shared" si="133"/>
        <v>44.86</v>
      </c>
      <c r="S2116" s="10">
        <f t="shared" si="134"/>
        <v>47.129999999999995</v>
      </c>
      <c r="T2116" s="2">
        <f t="shared" si="135"/>
        <v>0.51233829764104788</v>
      </c>
      <c r="U2116" s="3">
        <f>YEAR(SalesDataTable[[#This Row],[Order Date]])</f>
        <v>2026</v>
      </c>
      <c r="V2116" s="2" t="str">
        <f>"Q"&amp;ROUNDUP(MONTH(SalesDataTable[[#This Row],[Order Date]])/3,0)</f>
        <v>Q4</v>
      </c>
      <c r="W2116" s="3">
        <f>MONTH(SalesDataTable[[#This Row],[Order Date]])</f>
        <v>10</v>
      </c>
      <c r="X2116" s="2" t="str">
        <f>TEXT(SalesDataTable[[#This Row],[Order Date]],"mmm")</f>
        <v>Oct</v>
      </c>
    </row>
    <row r="2117" spans="1:24" ht="15.6">
      <c r="A2117" s="6">
        <v>2177</v>
      </c>
      <c r="B2117" s="7">
        <v>46310</v>
      </c>
      <c r="C2117" s="8">
        <f>YEAR(SalesDataTable[[#This Row],[Order Date]])</f>
        <v>2026</v>
      </c>
      <c r="D2117" s="9" t="str">
        <f>"Q" &amp;ROUNDUP(MONTH(SalesDataTable[[#This Row],[Order Date]]),0)</f>
        <v>Q10</v>
      </c>
      <c r="E2117" s="9">
        <f>MONTH(SalesDataTable[[#This Row],[Order Date]])</f>
        <v>10</v>
      </c>
      <c r="F2117" s="8" t="str">
        <f>TEXT(SalesDataTable[[#This Row],[Order Date]],"mmm")</f>
        <v>Oct</v>
      </c>
      <c r="G2117" s="8" t="s">
        <v>0</v>
      </c>
      <c r="H2117" s="8" t="s">
        <v>50</v>
      </c>
      <c r="I2117" s="8" t="s">
        <v>28</v>
      </c>
      <c r="J2117" s="8" t="s">
        <v>3</v>
      </c>
      <c r="K2117" s="8" t="s">
        <v>4</v>
      </c>
      <c r="L2117" s="8" t="s">
        <v>5</v>
      </c>
      <c r="M2117" s="3">
        <v>1</v>
      </c>
      <c r="N2117" s="10">
        <v>79.78</v>
      </c>
      <c r="O2117" s="11">
        <v>0.05</v>
      </c>
      <c r="P2117" s="10">
        <v>41.59</v>
      </c>
      <c r="Q2117" s="10">
        <f t="shared" si="132"/>
        <v>75.790999999999997</v>
      </c>
      <c r="R2117" s="10">
        <f t="shared" si="133"/>
        <v>41.59</v>
      </c>
      <c r="S2117" s="10">
        <f t="shared" si="134"/>
        <v>34.200999999999993</v>
      </c>
      <c r="T2117" s="2">
        <f t="shared" si="135"/>
        <v>0.45125410668812915</v>
      </c>
      <c r="U2117" s="3">
        <f>YEAR(SalesDataTable[[#This Row],[Order Date]])</f>
        <v>2026</v>
      </c>
      <c r="V2117" s="2" t="str">
        <f>"Q"&amp;ROUNDUP(MONTH(SalesDataTable[[#This Row],[Order Date]])/3,0)</f>
        <v>Q4</v>
      </c>
      <c r="W2117" s="3">
        <f>MONTH(SalesDataTable[[#This Row],[Order Date]])</f>
        <v>10</v>
      </c>
      <c r="X2117" s="2" t="str">
        <f>TEXT(SalesDataTable[[#This Row],[Order Date]],"mmm")</f>
        <v>Oct</v>
      </c>
    </row>
    <row r="2118" spans="1:24" ht="15.6">
      <c r="A2118" s="6">
        <v>3776</v>
      </c>
      <c r="B2118" s="7">
        <v>46310</v>
      </c>
      <c r="C2118" s="8">
        <f>YEAR(SalesDataTable[[#This Row],[Order Date]])</f>
        <v>2026</v>
      </c>
      <c r="D2118" s="9" t="str">
        <f>"Q" &amp;ROUNDUP(MONTH(SalesDataTable[[#This Row],[Order Date]]),0)</f>
        <v>Q10</v>
      </c>
      <c r="E2118" s="9">
        <f>MONTH(SalesDataTable[[#This Row],[Order Date]])</f>
        <v>10</v>
      </c>
      <c r="F2118" s="8" t="str">
        <f>TEXT(SalesDataTable[[#This Row],[Order Date]],"mmm")</f>
        <v>Oct</v>
      </c>
      <c r="G2118" s="8" t="s">
        <v>20</v>
      </c>
      <c r="H2118" s="8" t="s">
        <v>33</v>
      </c>
      <c r="I2118" s="8" t="s">
        <v>2</v>
      </c>
      <c r="J2118" s="8" t="s">
        <v>3</v>
      </c>
      <c r="K2118" s="8" t="s">
        <v>4</v>
      </c>
      <c r="L2118" s="8" t="s">
        <v>5</v>
      </c>
      <c r="M2118" s="3">
        <v>1</v>
      </c>
      <c r="N2118" s="10">
        <v>82.97</v>
      </c>
      <c r="O2118" s="11">
        <v>0</v>
      </c>
      <c r="P2118" s="10">
        <v>43.09</v>
      </c>
      <c r="Q2118" s="10">
        <f t="shared" si="132"/>
        <v>82.97</v>
      </c>
      <c r="R2118" s="10">
        <f t="shared" si="133"/>
        <v>43.09</v>
      </c>
      <c r="S2118" s="10">
        <f t="shared" si="134"/>
        <v>39.879999999999995</v>
      </c>
      <c r="T2118" s="2">
        <f t="shared" si="135"/>
        <v>0.48065565867180904</v>
      </c>
      <c r="U2118" s="3">
        <f>YEAR(SalesDataTable[[#This Row],[Order Date]])</f>
        <v>2026</v>
      </c>
      <c r="V2118" s="2" t="str">
        <f>"Q"&amp;ROUNDUP(MONTH(SalesDataTable[[#This Row],[Order Date]])/3,0)</f>
        <v>Q4</v>
      </c>
      <c r="W2118" s="3">
        <f>MONTH(SalesDataTable[[#This Row],[Order Date]])</f>
        <v>10</v>
      </c>
      <c r="X2118" s="2" t="str">
        <f>TEXT(SalesDataTable[[#This Row],[Order Date]],"mmm")</f>
        <v>Oct</v>
      </c>
    </row>
    <row r="2119" spans="1:24" ht="15.6">
      <c r="A2119" s="6">
        <v>4542</v>
      </c>
      <c r="B2119" s="7">
        <v>46310</v>
      </c>
      <c r="C2119" s="8">
        <f>YEAR(SalesDataTable[[#This Row],[Order Date]])</f>
        <v>2026</v>
      </c>
      <c r="D2119" s="9" t="str">
        <f>"Q" &amp;ROUNDUP(MONTH(SalesDataTable[[#This Row],[Order Date]]),0)</f>
        <v>Q10</v>
      </c>
      <c r="E2119" s="9">
        <f>MONTH(SalesDataTable[[#This Row],[Order Date]])</f>
        <v>10</v>
      </c>
      <c r="F2119" s="8" t="str">
        <f>TEXT(SalesDataTable[[#This Row],[Order Date]],"mmm")</f>
        <v>Oct</v>
      </c>
      <c r="G2119" s="8" t="s">
        <v>0</v>
      </c>
      <c r="H2119" s="8" t="s">
        <v>36</v>
      </c>
      <c r="I2119" s="8" t="s">
        <v>2</v>
      </c>
      <c r="J2119" s="8" t="s">
        <v>16</v>
      </c>
      <c r="K2119" s="8" t="s">
        <v>4</v>
      </c>
      <c r="L2119" s="8" t="s">
        <v>30</v>
      </c>
      <c r="M2119" s="3">
        <v>1</v>
      </c>
      <c r="N2119" s="10">
        <v>103.33</v>
      </c>
      <c r="O2119" s="11">
        <v>0</v>
      </c>
      <c r="P2119" s="10">
        <v>50.85</v>
      </c>
      <c r="Q2119" s="10">
        <f t="shared" si="132"/>
        <v>103.33</v>
      </c>
      <c r="R2119" s="10">
        <f t="shared" si="133"/>
        <v>50.85</v>
      </c>
      <c r="S2119" s="10">
        <f t="shared" si="134"/>
        <v>52.48</v>
      </c>
      <c r="T2119" s="2">
        <f t="shared" si="135"/>
        <v>0.5078873512048776</v>
      </c>
      <c r="U2119" s="3">
        <f>YEAR(SalesDataTable[[#This Row],[Order Date]])</f>
        <v>2026</v>
      </c>
      <c r="V2119" s="2" t="str">
        <f>"Q"&amp;ROUNDUP(MONTH(SalesDataTable[[#This Row],[Order Date]])/3,0)</f>
        <v>Q4</v>
      </c>
      <c r="W2119" s="3">
        <f>MONTH(SalesDataTable[[#This Row],[Order Date]])</f>
        <v>10</v>
      </c>
      <c r="X2119" s="2" t="str">
        <f>TEXT(SalesDataTable[[#This Row],[Order Date]],"mmm")</f>
        <v>Oct</v>
      </c>
    </row>
    <row r="2120" spans="1:24" ht="15.6">
      <c r="A2120" s="6">
        <v>36</v>
      </c>
      <c r="B2120" s="7">
        <v>46311</v>
      </c>
      <c r="C2120" s="8">
        <f>YEAR(SalesDataTable[[#This Row],[Order Date]])</f>
        <v>2026</v>
      </c>
      <c r="D2120" s="9" t="str">
        <f>"Q" &amp;ROUNDUP(MONTH(SalesDataTable[[#This Row],[Order Date]]),0)</f>
        <v>Q10</v>
      </c>
      <c r="E2120" s="9">
        <f>MONTH(SalesDataTable[[#This Row],[Order Date]])</f>
        <v>10</v>
      </c>
      <c r="F2120" s="8" t="str">
        <f>TEXT(SalesDataTable[[#This Row],[Order Date]],"mmm")</f>
        <v>Oct</v>
      </c>
      <c r="G2120" s="8" t="s">
        <v>0</v>
      </c>
      <c r="H2120" s="8" t="s">
        <v>36</v>
      </c>
      <c r="I2120" s="8" t="s">
        <v>2</v>
      </c>
      <c r="J2120" s="8" t="s">
        <v>13</v>
      </c>
      <c r="K2120" s="8" t="s">
        <v>9</v>
      </c>
      <c r="L2120" s="8" t="s">
        <v>17</v>
      </c>
      <c r="M2120" s="3">
        <v>3</v>
      </c>
      <c r="N2120" s="10">
        <v>142.54</v>
      </c>
      <c r="O2120" s="11">
        <v>0.05</v>
      </c>
      <c r="P2120" s="10">
        <v>81.599999999999994</v>
      </c>
      <c r="Q2120" s="10">
        <f t="shared" si="132"/>
        <v>406.23899999999998</v>
      </c>
      <c r="R2120" s="10">
        <f t="shared" si="133"/>
        <v>244.79999999999998</v>
      </c>
      <c r="S2120" s="10">
        <f t="shared" si="134"/>
        <v>161.43899999999999</v>
      </c>
      <c r="T2120" s="2">
        <f t="shared" si="135"/>
        <v>0.39739906803630376</v>
      </c>
      <c r="U2120" s="3">
        <f>YEAR(SalesDataTable[[#This Row],[Order Date]])</f>
        <v>2026</v>
      </c>
      <c r="V2120" s="2" t="str">
        <f>"Q"&amp;ROUNDUP(MONTH(SalesDataTable[[#This Row],[Order Date]])/3,0)</f>
        <v>Q4</v>
      </c>
      <c r="W2120" s="3">
        <f>MONTH(SalesDataTable[[#This Row],[Order Date]])</f>
        <v>10</v>
      </c>
      <c r="X2120" s="2" t="str">
        <f>TEXT(SalesDataTable[[#This Row],[Order Date]],"mmm")</f>
        <v>Oct</v>
      </c>
    </row>
    <row r="2121" spans="1:24" ht="15.6">
      <c r="A2121" s="6">
        <v>64</v>
      </c>
      <c r="B2121" s="7">
        <v>46311</v>
      </c>
      <c r="C2121" s="8">
        <f>YEAR(SalesDataTable[[#This Row],[Order Date]])</f>
        <v>2026</v>
      </c>
      <c r="D2121" s="9" t="str">
        <f>"Q" &amp;ROUNDUP(MONTH(SalesDataTable[[#This Row],[Order Date]]),0)</f>
        <v>Q10</v>
      </c>
      <c r="E2121" s="9">
        <f>MONTH(SalesDataTable[[#This Row],[Order Date]])</f>
        <v>10</v>
      </c>
      <c r="F2121" s="8" t="str">
        <f>TEXT(SalesDataTable[[#This Row],[Order Date]],"mmm")</f>
        <v>Oct</v>
      </c>
      <c r="G2121" s="8" t="s">
        <v>11</v>
      </c>
      <c r="H2121" s="8" t="s">
        <v>52</v>
      </c>
      <c r="I2121" s="8" t="s">
        <v>2</v>
      </c>
      <c r="J2121" s="8" t="s">
        <v>13</v>
      </c>
      <c r="K2121" s="8" t="s">
        <v>9</v>
      </c>
      <c r="L2121" s="8" t="s">
        <v>10</v>
      </c>
      <c r="M2121" s="3">
        <v>3</v>
      </c>
      <c r="N2121" s="10">
        <v>92.14</v>
      </c>
      <c r="O2121" s="11">
        <v>0.1</v>
      </c>
      <c r="P2121" s="10">
        <v>46.43</v>
      </c>
      <c r="Q2121" s="10">
        <f t="shared" si="132"/>
        <v>248.77800000000002</v>
      </c>
      <c r="R2121" s="10">
        <f t="shared" si="133"/>
        <v>139.29</v>
      </c>
      <c r="S2121" s="10">
        <f t="shared" si="134"/>
        <v>109.48800000000003</v>
      </c>
      <c r="T2121" s="2">
        <f t="shared" si="135"/>
        <v>0.44010322456165746</v>
      </c>
      <c r="U2121" s="3">
        <f>YEAR(SalesDataTable[[#This Row],[Order Date]])</f>
        <v>2026</v>
      </c>
      <c r="V2121" s="2" t="str">
        <f>"Q"&amp;ROUNDUP(MONTH(SalesDataTable[[#This Row],[Order Date]])/3,0)</f>
        <v>Q4</v>
      </c>
      <c r="W2121" s="3">
        <f>MONTH(SalesDataTable[[#This Row],[Order Date]])</f>
        <v>10</v>
      </c>
      <c r="X2121" s="2" t="str">
        <f>TEXT(SalesDataTable[[#This Row],[Order Date]],"mmm")</f>
        <v>Oct</v>
      </c>
    </row>
    <row r="2122" spans="1:24" ht="15.6">
      <c r="A2122" s="6">
        <v>529</v>
      </c>
      <c r="B2122" s="7">
        <v>46311</v>
      </c>
      <c r="C2122" s="8">
        <f>YEAR(SalesDataTable[[#This Row],[Order Date]])</f>
        <v>2026</v>
      </c>
      <c r="D2122" s="9" t="str">
        <f>"Q" &amp;ROUNDUP(MONTH(SalesDataTable[[#This Row],[Order Date]]),0)</f>
        <v>Q10</v>
      </c>
      <c r="E2122" s="9">
        <f>MONTH(SalesDataTable[[#This Row],[Order Date]])</f>
        <v>10</v>
      </c>
      <c r="F2122" s="8" t="str">
        <f>TEXT(SalesDataTable[[#This Row],[Order Date]],"mmm")</f>
        <v>Oct</v>
      </c>
      <c r="G2122" s="8" t="s">
        <v>20</v>
      </c>
      <c r="H2122" s="8" t="s">
        <v>31</v>
      </c>
      <c r="I2122" s="8" t="s">
        <v>19</v>
      </c>
      <c r="J2122" s="8" t="s">
        <v>16</v>
      </c>
      <c r="K2122" s="8" t="s">
        <v>14</v>
      </c>
      <c r="L2122" s="8" t="s">
        <v>48</v>
      </c>
      <c r="M2122" s="3">
        <v>2</v>
      </c>
      <c r="N2122" s="10">
        <v>165.23</v>
      </c>
      <c r="O2122" s="11">
        <v>0</v>
      </c>
      <c r="P2122" s="10">
        <v>88.87</v>
      </c>
      <c r="Q2122" s="10">
        <f t="shared" si="132"/>
        <v>330.46</v>
      </c>
      <c r="R2122" s="10">
        <f t="shared" si="133"/>
        <v>177.74</v>
      </c>
      <c r="S2122" s="10">
        <f t="shared" si="134"/>
        <v>152.71999999999997</v>
      </c>
      <c r="T2122" s="2">
        <f t="shared" si="135"/>
        <v>0.46214367850874533</v>
      </c>
      <c r="U2122" s="3">
        <f>YEAR(SalesDataTable[[#This Row],[Order Date]])</f>
        <v>2026</v>
      </c>
      <c r="V2122" s="2" t="str">
        <f>"Q"&amp;ROUNDUP(MONTH(SalesDataTable[[#This Row],[Order Date]])/3,0)</f>
        <v>Q4</v>
      </c>
      <c r="W2122" s="3">
        <f>MONTH(SalesDataTable[[#This Row],[Order Date]])</f>
        <v>10</v>
      </c>
      <c r="X2122" s="2" t="str">
        <f>TEXT(SalesDataTable[[#This Row],[Order Date]],"mmm")</f>
        <v>Oct</v>
      </c>
    </row>
    <row r="2123" spans="1:24" ht="15.6">
      <c r="A2123" s="6">
        <v>1815</v>
      </c>
      <c r="B2123" s="7">
        <v>46311</v>
      </c>
      <c r="C2123" s="8">
        <f>YEAR(SalesDataTable[[#This Row],[Order Date]])</f>
        <v>2026</v>
      </c>
      <c r="D2123" s="9" t="str">
        <f>"Q" &amp;ROUNDUP(MONTH(SalesDataTable[[#This Row],[Order Date]]),0)</f>
        <v>Q10</v>
      </c>
      <c r="E2123" s="9">
        <f>MONTH(SalesDataTable[[#This Row],[Order Date]])</f>
        <v>10</v>
      </c>
      <c r="F2123" s="8" t="str">
        <f>TEXT(SalesDataTable[[#This Row],[Order Date]],"mmm")</f>
        <v>Oct</v>
      </c>
      <c r="G2123" s="8" t="s">
        <v>20</v>
      </c>
      <c r="H2123" s="8" t="s">
        <v>21</v>
      </c>
      <c r="I2123" s="8" t="s">
        <v>2</v>
      </c>
      <c r="J2123" s="8" t="s">
        <v>16</v>
      </c>
      <c r="K2123" s="8" t="s">
        <v>34</v>
      </c>
      <c r="L2123" s="8" t="s">
        <v>38</v>
      </c>
      <c r="M2123" s="3">
        <v>1</v>
      </c>
      <c r="N2123" s="10">
        <v>121.92</v>
      </c>
      <c r="O2123" s="11">
        <v>0</v>
      </c>
      <c r="P2123" s="10">
        <v>71.02</v>
      </c>
      <c r="Q2123" s="10">
        <f t="shared" si="132"/>
        <v>121.92</v>
      </c>
      <c r="R2123" s="10">
        <f t="shared" si="133"/>
        <v>71.02</v>
      </c>
      <c r="S2123" s="10">
        <f t="shared" si="134"/>
        <v>50.900000000000006</v>
      </c>
      <c r="T2123" s="2">
        <f t="shared" si="135"/>
        <v>0.41748687664042</v>
      </c>
      <c r="U2123" s="3">
        <f>YEAR(SalesDataTable[[#This Row],[Order Date]])</f>
        <v>2026</v>
      </c>
      <c r="V2123" s="2" t="str">
        <f>"Q"&amp;ROUNDUP(MONTH(SalesDataTable[[#This Row],[Order Date]])/3,0)</f>
        <v>Q4</v>
      </c>
      <c r="W2123" s="3">
        <f>MONTH(SalesDataTable[[#This Row],[Order Date]])</f>
        <v>10</v>
      </c>
      <c r="X2123" s="2" t="str">
        <f>TEXT(SalesDataTable[[#This Row],[Order Date]],"mmm")</f>
        <v>Oct</v>
      </c>
    </row>
    <row r="2124" spans="1:24" ht="15.6">
      <c r="A2124" s="6">
        <v>1820</v>
      </c>
      <c r="B2124" s="7">
        <v>46311</v>
      </c>
      <c r="C2124" s="8">
        <f>YEAR(SalesDataTable[[#This Row],[Order Date]])</f>
        <v>2026</v>
      </c>
      <c r="D2124" s="9" t="str">
        <f>"Q" &amp;ROUNDUP(MONTH(SalesDataTable[[#This Row],[Order Date]]),0)</f>
        <v>Q10</v>
      </c>
      <c r="E2124" s="9">
        <f>MONTH(SalesDataTable[[#This Row],[Order Date]])</f>
        <v>10</v>
      </c>
      <c r="F2124" s="8" t="str">
        <f>TEXT(SalesDataTable[[#This Row],[Order Date]],"mmm")</f>
        <v>Oct</v>
      </c>
      <c r="G2124" s="8" t="s">
        <v>6</v>
      </c>
      <c r="H2124" s="8" t="s">
        <v>7</v>
      </c>
      <c r="I2124" s="8" t="s">
        <v>2</v>
      </c>
      <c r="J2124" s="8" t="s">
        <v>3</v>
      </c>
      <c r="K2124" s="8" t="s">
        <v>14</v>
      </c>
      <c r="L2124" s="8" t="s">
        <v>15</v>
      </c>
      <c r="M2124" s="3">
        <v>3</v>
      </c>
      <c r="N2124" s="10">
        <v>36.46</v>
      </c>
      <c r="O2124" s="11">
        <v>0.05</v>
      </c>
      <c r="P2124" s="10">
        <v>13.9</v>
      </c>
      <c r="Q2124" s="10">
        <f t="shared" si="132"/>
        <v>103.91099999999999</v>
      </c>
      <c r="R2124" s="10">
        <f t="shared" si="133"/>
        <v>41.7</v>
      </c>
      <c r="S2124" s="10">
        <f t="shared" si="134"/>
        <v>62.210999999999984</v>
      </c>
      <c r="T2124" s="2">
        <f t="shared" si="135"/>
        <v>0.5986950370990558</v>
      </c>
      <c r="U2124" s="3">
        <f>YEAR(SalesDataTable[[#This Row],[Order Date]])</f>
        <v>2026</v>
      </c>
      <c r="V2124" s="2" t="str">
        <f>"Q"&amp;ROUNDUP(MONTH(SalesDataTable[[#This Row],[Order Date]])/3,0)</f>
        <v>Q4</v>
      </c>
      <c r="W2124" s="3">
        <f>MONTH(SalesDataTable[[#This Row],[Order Date]])</f>
        <v>10</v>
      </c>
      <c r="X2124" s="2" t="str">
        <f>TEXT(SalesDataTable[[#This Row],[Order Date]],"mmm")</f>
        <v>Oct</v>
      </c>
    </row>
    <row r="2125" spans="1:24" ht="15.6">
      <c r="A2125" s="6">
        <v>2028</v>
      </c>
      <c r="B2125" s="7">
        <v>46311</v>
      </c>
      <c r="C2125" s="8">
        <f>YEAR(SalesDataTable[[#This Row],[Order Date]])</f>
        <v>2026</v>
      </c>
      <c r="D2125" s="9" t="str">
        <f>"Q" &amp;ROUNDUP(MONTH(SalesDataTable[[#This Row],[Order Date]]),0)</f>
        <v>Q10</v>
      </c>
      <c r="E2125" s="9">
        <f>MONTH(SalesDataTable[[#This Row],[Order Date]])</f>
        <v>10</v>
      </c>
      <c r="F2125" s="8" t="str">
        <f>TEXT(SalesDataTable[[#This Row],[Order Date]],"mmm")</f>
        <v>Oct</v>
      </c>
      <c r="G2125" s="8" t="s">
        <v>20</v>
      </c>
      <c r="H2125" s="8" t="s">
        <v>21</v>
      </c>
      <c r="I2125" s="8" t="s">
        <v>19</v>
      </c>
      <c r="J2125" s="8" t="s">
        <v>16</v>
      </c>
      <c r="K2125" s="8" t="s">
        <v>34</v>
      </c>
      <c r="L2125" s="8" t="s">
        <v>45</v>
      </c>
      <c r="M2125" s="3">
        <v>3</v>
      </c>
      <c r="N2125" s="10">
        <v>51.89</v>
      </c>
      <c r="O2125" s="11">
        <v>0.1</v>
      </c>
      <c r="P2125" s="10">
        <v>21.56</v>
      </c>
      <c r="Q2125" s="10">
        <f t="shared" si="132"/>
        <v>140.10300000000001</v>
      </c>
      <c r="R2125" s="10">
        <f t="shared" si="133"/>
        <v>64.679999999999993</v>
      </c>
      <c r="S2125" s="10">
        <f t="shared" si="134"/>
        <v>75.423000000000016</v>
      </c>
      <c r="T2125" s="2">
        <f t="shared" si="135"/>
        <v>0.53833965011455864</v>
      </c>
      <c r="U2125" s="3">
        <f>YEAR(SalesDataTable[[#This Row],[Order Date]])</f>
        <v>2026</v>
      </c>
      <c r="V2125" s="2" t="str">
        <f>"Q"&amp;ROUNDUP(MONTH(SalesDataTable[[#This Row],[Order Date]])/3,0)</f>
        <v>Q4</v>
      </c>
      <c r="W2125" s="3">
        <f>MONTH(SalesDataTable[[#This Row],[Order Date]])</f>
        <v>10</v>
      </c>
      <c r="X2125" s="2" t="str">
        <f>TEXT(SalesDataTable[[#This Row],[Order Date]],"mmm")</f>
        <v>Oct</v>
      </c>
    </row>
    <row r="2126" spans="1:24" ht="15.6">
      <c r="A2126" s="6">
        <v>2741</v>
      </c>
      <c r="B2126" s="7">
        <v>46311</v>
      </c>
      <c r="C2126" s="8">
        <f>YEAR(SalesDataTable[[#This Row],[Order Date]])</f>
        <v>2026</v>
      </c>
      <c r="D2126" s="9" t="str">
        <f>"Q" &amp;ROUNDUP(MONTH(SalesDataTable[[#This Row],[Order Date]]),0)</f>
        <v>Q10</v>
      </c>
      <c r="E2126" s="9">
        <f>MONTH(SalesDataTable[[#This Row],[Order Date]])</f>
        <v>10</v>
      </c>
      <c r="F2126" s="8" t="str">
        <f>TEXT(SalesDataTable[[#This Row],[Order Date]],"mmm")</f>
        <v>Oct</v>
      </c>
      <c r="G2126" s="8" t="s">
        <v>20</v>
      </c>
      <c r="H2126" s="8" t="s">
        <v>21</v>
      </c>
      <c r="I2126" s="8" t="s">
        <v>2</v>
      </c>
      <c r="J2126" s="8" t="s">
        <v>3</v>
      </c>
      <c r="K2126" s="8" t="s">
        <v>34</v>
      </c>
      <c r="L2126" s="8" t="s">
        <v>35</v>
      </c>
      <c r="M2126" s="3">
        <v>1</v>
      </c>
      <c r="N2126" s="10">
        <v>40.75</v>
      </c>
      <c r="O2126" s="11">
        <v>0</v>
      </c>
      <c r="P2126" s="10">
        <v>14.7</v>
      </c>
      <c r="Q2126" s="10">
        <f t="shared" si="132"/>
        <v>40.75</v>
      </c>
      <c r="R2126" s="10">
        <f t="shared" si="133"/>
        <v>14.7</v>
      </c>
      <c r="S2126" s="10">
        <f t="shared" si="134"/>
        <v>26.05</v>
      </c>
      <c r="T2126" s="2">
        <f t="shared" si="135"/>
        <v>0.63926380368098157</v>
      </c>
      <c r="U2126" s="3">
        <f>YEAR(SalesDataTable[[#This Row],[Order Date]])</f>
        <v>2026</v>
      </c>
      <c r="V2126" s="2" t="str">
        <f>"Q"&amp;ROUNDUP(MONTH(SalesDataTable[[#This Row],[Order Date]])/3,0)</f>
        <v>Q4</v>
      </c>
      <c r="W2126" s="3">
        <f>MONTH(SalesDataTable[[#This Row],[Order Date]])</f>
        <v>10</v>
      </c>
      <c r="X2126" s="2" t="str">
        <f>TEXT(SalesDataTable[[#This Row],[Order Date]],"mmm")</f>
        <v>Oct</v>
      </c>
    </row>
    <row r="2127" spans="1:24" ht="15.6">
      <c r="A2127" s="6">
        <v>3602</v>
      </c>
      <c r="B2127" s="7">
        <v>46311</v>
      </c>
      <c r="C2127" s="8">
        <f>YEAR(SalesDataTable[[#This Row],[Order Date]])</f>
        <v>2026</v>
      </c>
      <c r="D2127" s="9" t="str">
        <f>"Q" &amp;ROUNDUP(MONTH(SalesDataTable[[#This Row],[Order Date]]),0)</f>
        <v>Q10</v>
      </c>
      <c r="E2127" s="9">
        <f>MONTH(SalesDataTable[[#This Row],[Order Date]])</f>
        <v>10</v>
      </c>
      <c r="F2127" s="8" t="str">
        <f>TEXT(SalesDataTable[[#This Row],[Order Date]],"mmm")</f>
        <v>Oct</v>
      </c>
      <c r="G2127" s="8" t="s">
        <v>11</v>
      </c>
      <c r="H2127" s="8" t="s">
        <v>25</v>
      </c>
      <c r="I2127" s="8" t="s">
        <v>8</v>
      </c>
      <c r="J2127" s="8" t="s">
        <v>16</v>
      </c>
      <c r="K2127" s="8" t="s">
        <v>23</v>
      </c>
      <c r="L2127" s="8" t="s">
        <v>24</v>
      </c>
      <c r="M2127" s="3">
        <v>4</v>
      </c>
      <c r="N2127" s="10">
        <v>345.13</v>
      </c>
      <c r="O2127" s="11">
        <v>0.05</v>
      </c>
      <c r="P2127" s="10">
        <v>200.02</v>
      </c>
      <c r="Q2127" s="10">
        <f t="shared" si="132"/>
        <v>1311.4939999999999</v>
      </c>
      <c r="R2127" s="10">
        <f t="shared" si="133"/>
        <v>800.08</v>
      </c>
      <c r="S2127" s="10">
        <f t="shared" si="134"/>
        <v>511.41399999999987</v>
      </c>
      <c r="T2127" s="2">
        <f t="shared" si="135"/>
        <v>0.38994764749209671</v>
      </c>
      <c r="U2127" s="3">
        <f>YEAR(SalesDataTable[[#This Row],[Order Date]])</f>
        <v>2026</v>
      </c>
      <c r="V2127" s="2" t="str">
        <f>"Q"&amp;ROUNDUP(MONTH(SalesDataTable[[#This Row],[Order Date]])/3,0)</f>
        <v>Q4</v>
      </c>
      <c r="W2127" s="3">
        <f>MONTH(SalesDataTable[[#This Row],[Order Date]])</f>
        <v>10</v>
      </c>
      <c r="X2127" s="2" t="str">
        <f>TEXT(SalesDataTable[[#This Row],[Order Date]],"mmm")</f>
        <v>Oct</v>
      </c>
    </row>
    <row r="2128" spans="1:24" ht="15.6">
      <c r="A2128" s="6">
        <v>4116</v>
      </c>
      <c r="B2128" s="7">
        <v>46311</v>
      </c>
      <c r="C2128" s="8">
        <f>YEAR(SalesDataTable[[#This Row],[Order Date]])</f>
        <v>2026</v>
      </c>
      <c r="D2128" s="9" t="str">
        <f>"Q" &amp;ROUNDUP(MONTH(SalesDataTable[[#This Row],[Order Date]]),0)</f>
        <v>Q10</v>
      </c>
      <c r="E2128" s="9">
        <f>MONTH(SalesDataTable[[#This Row],[Order Date]])</f>
        <v>10</v>
      </c>
      <c r="F2128" s="8" t="str">
        <f>TEXT(SalesDataTable[[#This Row],[Order Date]],"mmm")</f>
        <v>Oct</v>
      </c>
      <c r="G2128" s="8" t="s">
        <v>6</v>
      </c>
      <c r="H2128" s="8" t="s">
        <v>27</v>
      </c>
      <c r="I2128" s="8" t="s">
        <v>19</v>
      </c>
      <c r="J2128" s="8" t="s">
        <v>13</v>
      </c>
      <c r="K2128" s="8" t="s">
        <v>14</v>
      </c>
      <c r="L2128" s="8" t="s">
        <v>15</v>
      </c>
      <c r="M2128" s="3">
        <v>2</v>
      </c>
      <c r="N2128" s="10">
        <v>37.1</v>
      </c>
      <c r="O2128" s="11">
        <v>0</v>
      </c>
      <c r="P2128" s="10">
        <v>13.31</v>
      </c>
      <c r="Q2128" s="10">
        <f t="shared" si="132"/>
        <v>74.2</v>
      </c>
      <c r="R2128" s="10">
        <f t="shared" si="133"/>
        <v>26.62</v>
      </c>
      <c r="S2128" s="10">
        <f t="shared" si="134"/>
        <v>47.58</v>
      </c>
      <c r="T2128" s="2">
        <f t="shared" si="135"/>
        <v>0.64123989218328836</v>
      </c>
      <c r="U2128" s="3">
        <f>YEAR(SalesDataTable[[#This Row],[Order Date]])</f>
        <v>2026</v>
      </c>
      <c r="V2128" s="2" t="str">
        <f>"Q"&amp;ROUNDUP(MONTH(SalesDataTable[[#This Row],[Order Date]])/3,0)</f>
        <v>Q4</v>
      </c>
      <c r="W2128" s="3">
        <f>MONTH(SalesDataTable[[#This Row],[Order Date]])</f>
        <v>10</v>
      </c>
      <c r="X2128" s="2" t="str">
        <f>TEXT(SalesDataTable[[#This Row],[Order Date]],"mmm")</f>
        <v>Oct</v>
      </c>
    </row>
    <row r="2129" spans="1:24" ht="15.6">
      <c r="A2129" s="6">
        <v>4197</v>
      </c>
      <c r="B2129" s="7">
        <v>46311</v>
      </c>
      <c r="C2129" s="8">
        <f>YEAR(SalesDataTable[[#This Row],[Order Date]])</f>
        <v>2026</v>
      </c>
      <c r="D2129" s="9" t="str">
        <f>"Q" &amp;ROUNDUP(MONTH(SalesDataTable[[#This Row],[Order Date]]),0)</f>
        <v>Q10</v>
      </c>
      <c r="E2129" s="9">
        <f>MONTH(SalesDataTable[[#This Row],[Order Date]])</f>
        <v>10</v>
      </c>
      <c r="F2129" s="8" t="str">
        <f>TEXT(SalesDataTable[[#This Row],[Order Date]],"mmm")</f>
        <v>Oct</v>
      </c>
      <c r="G2129" s="8" t="s">
        <v>20</v>
      </c>
      <c r="H2129" s="8" t="s">
        <v>31</v>
      </c>
      <c r="I2129" s="8" t="s">
        <v>28</v>
      </c>
      <c r="J2129" s="8" t="s">
        <v>13</v>
      </c>
      <c r="K2129" s="8" t="s">
        <v>9</v>
      </c>
      <c r="L2129" s="8" t="s">
        <v>10</v>
      </c>
      <c r="M2129" s="3">
        <v>3</v>
      </c>
      <c r="N2129" s="10">
        <v>94.19</v>
      </c>
      <c r="O2129" s="11">
        <v>0</v>
      </c>
      <c r="P2129" s="10">
        <v>44.89</v>
      </c>
      <c r="Q2129" s="10">
        <f t="shared" si="132"/>
        <v>282.57</v>
      </c>
      <c r="R2129" s="10">
        <f t="shared" si="133"/>
        <v>134.67000000000002</v>
      </c>
      <c r="S2129" s="10">
        <f t="shared" si="134"/>
        <v>147.89999999999998</v>
      </c>
      <c r="T2129" s="2">
        <f t="shared" si="135"/>
        <v>0.52341012846374346</v>
      </c>
      <c r="U2129" s="3">
        <f>YEAR(SalesDataTable[[#This Row],[Order Date]])</f>
        <v>2026</v>
      </c>
      <c r="V2129" s="2" t="str">
        <f>"Q"&amp;ROUNDUP(MONTH(SalesDataTable[[#This Row],[Order Date]])/3,0)</f>
        <v>Q4</v>
      </c>
      <c r="W2129" s="3">
        <f>MONTH(SalesDataTable[[#This Row],[Order Date]])</f>
        <v>10</v>
      </c>
      <c r="X2129" s="2" t="str">
        <f>TEXT(SalesDataTable[[#This Row],[Order Date]],"mmm")</f>
        <v>Oct</v>
      </c>
    </row>
    <row r="2130" spans="1:24" ht="15.6">
      <c r="A2130" s="6">
        <v>360</v>
      </c>
      <c r="B2130" s="7">
        <v>46312</v>
      </c>
      <c r="C2130" s="8">
        <f>YEAR(SalesDataTable[[#This Row],[Order Date]])</f>
        <v>2026</v>
      </c>
      <c r="D2130" s="9" t="str">
        <f>"Q" &amp;ROUNDUP(MONTH(SalesDataTable[[#This Row],[Order Date]]),0)</f>
        <v>Q10</v>
      </c>
      <c r="E2130" s="9">
        <f>MONTH(SalesDataTable[[#This Row],[Order Date]])</f>
        <v>10</v>
      </c>
      <c r="F2130" s="8" t="str">
        <f>TEXT(SalesDataTable[[#This Row],[Order Date]],"mmm")</f>
        <v>Oct</v>
      </c>
      <c r="G2130" s="8" t="s">
        <v>20</v>
      </c>
      <c r="H2130" s="8" t="s">
        <v>33</v>
      </c>
      <c r="I2130" s="8" t="s">
        <v>2</v>
      </c>
      <c r="J2130" s="8" t="s">
        <v>3</v>
      </c>
      <c r="K2130" s="8" t="s">
        <v>23</v>
      </c>
      <c r="L2130" s="8" t="s">
        <v>40</v>
      </c>
      <c r="M2130" s="3">
        <v>2</v>
      </c>
      <c r="N2130" s="10">
        <v>82.52</v>
      </c>
      <c r="O2130" s="11">
        <v>0.05</v>
      </c>
      <c r="P2130" s="10">
        <v>38.61</v>
      </c>
      <c r="Q2130" s="10">
        <f t="shared" si="132"/>
        <v>156.78799999999998</v>
      </c>
      <c r="R2130" s="10">
        <f t="shared" si="133"/>
        <v>77.22</v>
      </c>
      <c r="S2130" s="10">
        <f t="shared" si="134"/>
        <v>79.567999999999984</v>
      </c>
      <c r="T2130" s="2">
        <f t="shared" si="135"/>
        <v>0.50748781794525089</v>
      </c>
      <c r="U2130" s="3">
        <f>YEAR(SalesDataTable[[#This Row],[Order Date]])</f>
        <v>2026</v>
      </c>
      <c r="V2130" s="2" t="str">
        <f>"Q"&amp;ROUNDUP(MONTH(SalesDataTable[[#This Row],[Order Date]])/3,0)</f>
        <v>Q4</v>
      </c>
      <c r="W2130" s="3">
        <f>MONTH(SalesDataTable[[#This Row],[Order Date]])</f>
        <v>10</v>
      </c>
      <c r="X2130" s="2" t="str">
        <f>TEXT(SalesDataTable[[#This Row],[Order Date]],"mmm")</f>
        <v>Oct</v>
      </c>
    </row>
    <row r="2131" spans="1:24" ht="15.6">
      <c r="A2131" s="6">
        <v>427</v>
      </c>
      <c r="B2131" s="7">
        <v>46312</v>
      </c>
      <c r="C2131" s="8">
        <f>YEAR(SalesDataTable[[#This Row],[Order Date]])</f>
        <v>2026</v>
      </c>
      <c r="D2131" s="9" t="str">
        <f>"Q" &amp;ROUNDUP(MONTH(SalesDataTable[[#This Row],[Order Date]]),0)</f>
        <v>Q10</v>
      </c>
      <c r="E2131" s="9">
        <f>MONTH(SalesDataTable[[#This Row],[Order Date]])</f>
        <v>10</v>
      </c>
      <c r="F2131" s="8" t="str">
        <f>TEXT(SalesDataTable[[#This Row],[Order Date]],"mmm")</f>
        <v>Oct</v>
      </c>
      <c r="G2131" s="8" t="s">
        <v>20</v>
      </c>
      <c r="H2131" s="8" t="s">
        <v>47</v>
      </c>
      <c r="I2131" s="8" t="s">
        <v>2</v>
      </c>
      <c r="J2131" s="8" t="s">
        <v>16</v>
      </c>
      <c r="K2131" s="8" t="s">
        <v>9</v>
      </c>
      <c r="L2131" s="8" t="s">
        <v>37</v>
      </c>
      <c r="M2131" s="3">
        <v>1</v>
      </c>
      <c r="N2131" s="10">
        <v>155.16</v>
      </c>
      <c r="O2131" s="11">
        <v>0</v>
      </c>
      <c r="P2131" s="10">
        <v>78.84</v>
      </c>
      <c r="Q2131" s="10">
        <f t="shared" si="132"/>
        <v>155.16</v>
      </c>
      <c r="R2131" s="10">
        <f t="shared" si="133"/>
        <v>78.84</v>
      </c>
      <c r="S2131" s="10">
        <f t="shared" si="134"/>
        <v>76.319999999999993</v>
      </c>
      <c r="T2131" s="2">
        <f t="shared" si="135"/>
        <v>0.49187935034802782</v>
      </c>
      <c r="U2131" s="3">
        <f>YEAR(SalesDataTable[[#This Row],[Order Date]])</f>
        <v>2026</v>
      </c>
      <c r="V2131" s="2" t="str">
        <f>"Q"&amp;ROUNDUP(MONTH(SalesDataTable[[#This Row],[Order Date]])/3,0)</f>
        <v>Q4</v>
      </c>
      <c r="W2131" s="3">
        <f>MONTH(SalesDataTable[[#This Row],[Order Date]])</f>
        <v>10</v>
      </c>
      <c r="X2131" s="2" t="str">
        <f>TEXT(SalesDataTable[[#This Row],[Order Date]],"mmm")</f>
        <v>Oct</v>
      </c>
    </row>
    <row r="2132" spans="1:24" ht="15.6">
      <c r="A2132" s="6">
        <v>1018</v>
      </c>
      <c r="B2132" s="7">
        <v>46312</v>
      </c>
      <c r="C2132" s="8">
        <f>YEAR(SalesDataTable[[#This Row],[Order Date]])</f>
        <v>2026</v>
      </c>
      <c r="D2132" s="9" t="str">
        <f>"Q" &amp;ROUNDUP(MONTH(SalesDataTable[[#This Row],[Order Date]]),0)</f>
        <v>Q10</v>
      </c>
      <c r="E2132" s="9">
        <f>MONTH(SalesDataTable[[#This Row],[Order Date]])</f>
        <v>10</v>
      </c>
      <c r="F2132" s="8" t="str">
        <f>TEXT(SalesDataTable[[#This Row],[Order Date]],"mmm")</f>
        <v>Oct</v>
      </c>
      <c r="G2132" s="8" t="s">
        <v>20</v>
      </c>
      <c r="H2132" s="8" t="s">
        <v>47</v>
      </c>
      <c r="I2132" s="8" t="s">
        <v>28</v>
      </c>
      <c r="J2132" s="8" t="s">
        <v>3</v>
      </c>
      <c r="K2132" s="8" t="s">
        <v>14</v>
      </c>
      <c r="L2132" s="8" t="s">
        <v>32</v>
      </c>
      <c r="M2132" s="3">
        <v>1</v>
      </c>
      <c r="N2132" s="10">
        <v>46.36</v>
      </c>
      <c r="O2132" s="11">
        <v>0.05</v>
      </c>
      <c r="P2132" s="10">
        <v>18.399999999999999</v>
      </c>
      <c r="Q2132" s="10">
        <f t="shared" si="132"/>
        <v>44.041999999999994</v>
      </c>
      <c r="R2132" s="10">
        <f t="shared" si="133"/>
        <v>18.399999999999999</v>
      </c>
      <c r="S2132" s="10">
        <f t="shared" si="134"/>
        <v>25.641999999999996</v>
      </c>
      <c r="T2132" s="2">
        <f t="shared" si="135"/>
        <v>0.58221697470596245</v>
      </c>
      <c r="U2132" s="3">
        <f>YEAR(SalesDataTable[[#This Row],[Order Date]])</f>
        <v>2026</v>
      </c>
      <c r="V2132" s="2" t="str">
        <f>"Q"&amp;ROUNDUP(MONTH(SalesDataTable[[#This Row],[Order Date]])/3,0)</f>
        <v>Q4</v>
      </c>
      <c r="W2132" s="3">
        <f>MONTH(SalesDataTable[[#This Row],[Order Date]])</f>
        <v>10</v>
      </c>
      <c r="X2132" s="2" t="str">
        <f>TEXT(SalesDataTable[[#This Row],[Order Date]],"mmm")</f>
        <v>Oct</v>
      </c>
    </row>
    <row r="2133" spans="1:24" ht="15.6">
      <c r="A2133" s="6">
        <v>1179</v>
      </c>
      <c r="B2133" s="7">
        <v>46312</v>
      </c>
      <c r="C2133" s="8">
        <f>YEAR(SalesDataTable[[#This Row],[Order Date]])</f>
        <v>2026</v>
      </c>
      <c r="D2133" s="9" t="str">
        <f>"Q" &amp;ROUNDUP(MONTH(SalesDataTable[[#This Row],[Order Date]]),0)</f>
        <v>Q10</v>
      </c>
      <c r="E2133" s="9">
        <f>MONTH(SalesDataTable[[#This Row],[Order Date]])</f>
        <v>10</v>
      </c>
      <c r="F2133" s="8" t="str">
        <f>TEXT(SalesDataTable[[#This Row],[Order Date]],"mmm")</f>
        <v>Oct</v>
      </c>
      <c r="G2133" s="8" t="s">
        <v>11</v>
      </c>
      <c r="H2133" s="8" t="s">
        <v>52</v>
      </c>
      <c r="I2133" s="8" t="s">
        <v>2</v>
      </c>
      <c r="J2133" s="8" t="s">
        <v>16</v>
      </c>
      <c r="K2133" s="8" t="s">
        <v>4</v>
      </c>
      <c r="L2133" s="8" t="s">
        <v>5</v>
      </c>
      <c r="M2133" s="3">
        <v>1</v>
      </c>
      <c r="N2133" s="10">
        <v>81.47</v>
      </c>
      <c r="O2133" s="11">
        <v>0</v>
      </c>
      <c r="P2133" s="10">
        <v>43.67</v>
      </c>
      <c r="Q2133" s="10">
        <f t="shared" si="132"/>
        <v>81.47</v>
      </c>
      <c r="R2133" s="10">
        <f t="shared" si="133"/>
        <v>43.67</v>
      </c>
      <c r="S2133" s="10">
        <f t="shared" si="134"/>
        <v>37.799999999999997</v>
      </c>
      <c r="T2133" s="2">
        <f t="shared" si="135"/>
        <v>0.463974469129741</v>
      </c>
      <c r="U2133" s="3">
        <f>YEAR(SalesDataTable[[#This Row],[Order Date]])</f>
        <v>2026</v>
      </c>
      <c r="V2133" s="2" t="str">
        <f>"Q"&amp;ROUNDUP(MONTH(SalesDataTable[[#This Row],[Order Date]])/3,0)</f>
        <v>Q4</v>
      </c>
      <c r="W2133" s="3">
        <f>MONTH(SalesDataTable[[#This Row],[Order Date]])</f>
        <v>10</v>
      </c>
      <c r="X2133" s="2" t="str">
        <f>TEXT(SalesDataTable[[#This Row],[Order Date]],"mmm")</f>
        <v>Oct</v>
      </c>
    </row>
    <row r="2134" spans="1:24" ht="15.6">
      <c r="A2134" s="6">
        <v>2267</v>
      </c>
      <c r="B2134" s="7">
        <v>46312</v>
      </c>
      <c r="C2134" s="8">
        <f>YEAR(SalesDataTable[[#This Row],[Order Date]])</f>
        <v>2026</v>
      </c>
      <c r="D2134" s="9" t="str">
        <f>"Q" &amp;ROUNDUP(MONTH(SalesDataTable[[#This Row],[Order Date]]),0)</f>
        <v>Q10</v>
      </c>
      <c r="E2134" s="9">
        <f>MONTH(SalesDataTable[[#This Row],[Order Date]])</f>
        <v>10</v>
      </c>
      <c r="F2134" s="8" t="str">
        <f>TEXT(SalesDataTable[[#This Row],[Order Date]],"mmm")</f>
        <v>Oct</v>
      </c>
      <c r="G2134" s="8" t="s">
        <v>0</v>
      </c>
      <c r="H2134" s="8" t="s">
        <v>50</v>
      </c>
      <c r="I2134" s="8" t="s">
        <v>2</v>
      </c>
      <c r="J2134" s="8" t="s">
        <v>3</v>
      </c>
      <c r="K2134" s="8" t="s">
        <v>14</v>
      </c>
      <c r="L2134" s="8" t="s">
        <v>44</v>
      </c>
      <c r="M2134" s="3">
        <v>1</v>
      </c>
      <c r="N2134" s="10">
        <v>134.31</v>
      </c>
      <c r="O2134" s="11">
        <v>0.05</v>
      </c>
      <c r="P2134" s="10">
        <v>67.239999999999995</v>
      </c>
      <c r="Q2134" s="10">
        <f t="shared" si="132"/>
        <v>127.5945</v>
      </c>
      <c r="R2134" s="10">
        <f t="shared" si="133"/>
        <v>67.239999999999995</v>
      </c>
      <c r="S2134" s="10">
        <f t="shared" si="134"/>
        <v>60.354500000000002</v>
      </c>
      <c r="T2134" s="2">
        <f t="shared" si="135"/>
        <v>0.47301803761133909</v>
      </c>
      <c r="U2134" s="3">
        <f>YEAR(SalesDataTable[[#This Row],[Order Date]])</f>
        <v>2026</v>
      </c>
      <c r="V2134" s="2" t="str">
        <f>"Q"&amp;ROUNDUP(MONTH(SalesDataTable[[#This Row],[Order Date]])/3,0)</f>
        <v>Q4</v>
      </c>
      <c r="W2134" s="3">
        <f>MONTH(SalesDataTable[[#This Row],[Order Date]])</f>
        <v>10</v>
      </c>
      <c r="X2134" s="2" t="str">
        <f>TEXT(SalesDataTable[[#This Row],[Order Date]],"mmm")</f>
        <v>Oct</v>
      </c>
    </row>
    <row r="2135" spans="1:24" ht="15.6">
      <c r="A2135" s="6">
        <v>2656</v>
      </c>
      <c r="B2135" s="7">
        <v>46312</v>
      </c>
      <c r="C2135" s="8">
        <f>YEAR(SalesDataTable[[#This Row],[Order Date]])</f>
        <v>2026</v>
      </c>
      <c r="D2135" s="9" t="str">
        <f>"Q" &amp;ROUNDUP(MONTH(SalesDataTable[[#This Row],[Order Date]]),0)</f>
        <v>Q10</v>
      </c>
      <c r="E2135" s="9">
        <f>MONTH(SalesDataTable[[#This Row],[Order Date]])</f>
        <v>10</v>
      </c>
      <c r="F2135" s="8" t="str">
        <f>TEXT(SalesDataTable[[#This Row],[Order Date]],"mmm")</f>
        <v>Oct</v>
      </c>
      <c r="G2135" s="8" t="s">
        <v>11</v>
      </c>
      <c r="H2135" s="8" t="s">
        <v>52</v>
      </c>
      <c r="I2135" s="8" t="s">
        <v>2</v>
      </c>
      <c r="J2135" s="8" t="s">
        <v>13</v>
      </c>
      <c r="K2135" s="8" t="s">
        <v>23</v>
      </c>
      <c r="L2135" s="8" t="s">
        <v>51</v>
      </c>
      <c r="M2135" s="3">
        <v>1</v>
      </c>
      <c r="N2135" s="10">
        <v>123.11</v>
      </c>
      <c r="O2135" s="11">
        <v>0</v>
      </c>
      <c r="P2135" s="10">
        <v>58.99</v>
      </c>
      <c r="Q2135" s="10">
        <f t="shared" si="132"/>
        <v>123.11</v>
      </c>
      <c r="R2135" s="10">
        <f t="shared" si="133"/>
        <v>58.99</v>
      </c>
      <c r="S2135" s="10">
        <f t="shared" si="134"/>
        <v>64.12</v>
      </c>
      <c r="T2135" s="2">
        <f t="shared" si="135"/>
        <v>0.52083502558687356</v>
      </c>
      <c r="U2135" s="3">
        <f>YEAR(SalesDataTable[[#This Row],[Order Date]])</f>
        <v>2026</v>
      </c>
      <c r="V2135" s="2" t="str">
        <f>"Q"&amp;ROUNDUP(MONTH(SalesDataTable[[#This Row],[Order Date]])/3,0)</f>
        <v>Q4</v>
      </c>
      <c r="W2135" s="3">
        <f>MONTH(SalesDataTable[[#This Row],[Order Date]])</f>
        <v>10</v>
      </c>
      <c r="X2135" s="2" t="str">
        <f>TEXT(SalesDataTable[[#This Row],[Order Date]],"mmm")</f>
        <v>Oct</v>
      </c>
    </row>
    <row r="2136" spans="1:24" ht="15.6">
      <c r="A2136" s="6">
        <v>2867</v>
      </c>
      <c r="B2136" s="7">
        <v>46312</v>
      </c>
      <c r="C2136" s="8">
        <f>YEAR(SalesDataTable[[#This Row],[Order Date]])</f>
        <v>2026</v>
      </c>
      <c r="D2136" s="9" t="str">
        <f>"Q" &amp;ROUNDUP(MONTH(SalesDataTable[[#This Row],[Order Date]]),0)</f>
        <v>Q10</v>
      </c>
      <c r="E2136" s="9">
        <f>MONTH(SalesDataTable[[#This Row],[Order Date]])</f>
        <v>10</v>
      </c>
      <c r="F2136" s="8" t="str">
        <f>TEXT(SalesDataTable[[#This Row],[Order Date]],"mmm")</f>
        <v>Oct</v>
      </c>
      <c r="G2136" s="8" t="s">
        <v>6</v>
      </c>
      <c r="H2136" s="8" t="s">
        <v>27</v>
      </c>
      <c r="I2136" s="8" t="s">
        <v>2</v>
      </c>
      <c r="J2136" s="8" t="s">
        <v>13</v>
      </c>
      <c r="K2136" s="8" t="s">
        <v>23</v>
      </c>
      <c r="L2136" s="8" t="s">
        <v>40</v>
      </c>
      <c r="M2136" s="3">
        <v>1</v>
      </c>
      <c r="N2136" s="10">
        <v>81.239999999999995</v>
      </c>
      <c r="O2136" s="11">
        <v>0</v>
      </c>
      <c r="P2136" s="10">
        <v>38.65</v>
      </c>
      <c r="Q2136" s="10">
        <f t="shared" si="132"/>
        <v>81.239999999999995</v>
      </c>
      <c r="R2136" s="10">
        <f t="shared" si="133"/>
        <v>38.65</v>
      </c>
      <c r="S2136" s="10">
        <f t="shared" si="134"/>
        <v>42.589999999999996</v>
      </c>
      <c r="T2136" s="2">
        <f t="shared" si="135"/>
        <v>0.52424913835548992</v>
      </c>
      <c r="U2136" s="3">
        <f>YEAR(SalesDataTable[[#This Row],[Order Date]])</f>
        <v>2026</v>
      </c>
      <c r="V2136" s="2" t="str">
        <f>"Q"&amp;ROUNDUP(MONTH(SalesDataTable[[#This Row],[Order Date]])/3,0)</f>
        <v>Q4</v>
      </c>
      <c r="W2136" s="3">
        <f>MONTH(SalesDataTable[[#This Row],[Order Date]])</f>
        <v>10</v>
      </c>
      <c r="X2136" s="2" t="str">
        <f>TEXT(SalesDataTable[[#This Row],[Order Date]],"mmm")</f>
        <v>Oct</v>
      </c>
    </row>
    <row r="2137" spans="1:24" ht="15.6">
      <c r="A2137" s="6">
        <v>3335</v>
      </c>
      <c r="B2137" s="7">
        <v>46312</v>
      </c>
      <c r="C2137" s="8">
        <f>YEAR(SalesDataTable[[#This Row],[Order Date]])</f>
        <v>2026</v>
      </c>
      <c r="D2137" s="9" t="str">
        <f>"Q" &amp;ROUNDUP(MONTH(SalesDataTable[[#This Row],[Order Date]]),0)</f>
        <v>Q10</v>
      </c>
      <c r="E2137" s="9">
        <f>MONTH(SalesDataTable[[#This Row],[Order Date]])</f>
        <v>10</v>
      </c>
      <c r="F2137" s="8" t="str">
        <f>TEXT(SalesDataTable[[#This Row],[Order Date]],"mmm")</f>
        <v>Oct</v>
      </c>
      <c r="G2137" s="8" t="s">
        <v>0</v>
      </c>
      <c r="H2137" s="8" t="s">
        <v>36</v>
      </c>
      <c r="I2137" s="8" t="s">
        <v>28</v>
      </c>
      <c r="J2137" s="8" t="s">
        <v>3</v>
      </c>
      <c r="K2137" s="8" t="s">
        <v>9</v>
      </c>
      <c r="L2137" s="8" t="s">
        <v>46</v>
      </c>
      <c r="M2137" s="3">
        <v>1</v>
      </c>
      <c r="N2137" s="10">
        <v>70.81</v>
      </c>
      <c r="O2137" s="11">
        <v>0.15</v>
      </c>
      <c r="P2137" s="10">
        <v>32.93</v>
      </c>
      <c r="Q2137" s="10">
        <f t="shared" si="132"/>
        <v>60.188499999999998</v>
      </c>
      <c r="R2137" s="10">
        <f t="shared" si="133"/>
        <v>32.93</v>
      </c>
      <c r="S2137" s="10">
        <f t="shared" si="134"/>
        <v>27.258499999999998</v>
      </c>
      <c r="T2137" s="2">
        <f t="shared" si="135"/>
        <v>0.45288551799762411</v>
      </c>
      <c r="U2137" s="3">
        <f>YEAR(SalesDataTable[[#This Row],[Order Date]])</f>
        <v>2026</v>
      </c>
      <c r="V2137" s="2" t="str">
        <f>"Q"&amp;ROUNDUP(MONTH(SalesDataTable[[#This Row],[Order Date]])/3,0)</f>
        <v>Q4</v>
      </c>
      <c r="W2137" s="3">
        <f>MONTH(SalesDataTable[[#This Row],[Order Date]])</f>
        <v>10</v>
      </c>
      <c r="X2137" s="2" t="str">
        <f>TEXT(SalesDataTable[[#This Row],[Order Date]],"mmm")</f>
        <v>Oct</v>
      </c>
    </row>
    <row r="2138" spans="1:24" ht="15.6">
      <c r="A2138" s="6">
        <v>3770</v>
      </c>
      <c r="B2138" s="7">
        <v>46312</v>
      </c>
      <c r="C2138" s="8">
        <f>YEAR(SalesDataTable[[#This Row],[Order Date]])</f>
        <v>2026</v>
      </c>
      <c r="D2138" s="9" t="str">
        <f>"Q" &amp;ROUNDUP(MONTH(SalesDataTable[[#This Row],[Order Date]]),0)</f>
        <v>Q10</v>
      </c>
      <c r="E2138" s="9">
        <f>MONTH(SalesDataTable[[#This Row],[Order Date]])</f>
        <v>10</v>
      </c>
      <c r="F2138" s="8" t="str">
        <f>TEXT(SalesDataTable[[#This Row],[Order Date]],"mmm")</f>
        <v>Oct</v>
      </c>
      <c r="G2138" s="8" t="s">
        <v>20</v>
      </c>
      <c r="H2138" s="8" t="s">
        <v>47</v>
      </c>
      <c r="I2138" s="8" t="s">
        <v>2</v>
      </c>
      <c r="J2138" s="8" t="s">
        <v>16</v>
      </c>
      <c r="K2138" s="8" t="s">
        <v>23</v>
      </c>
      <c r="L2138" s="8" t="s">
        <v>29</v>
      </c>
      <c r="M2138" s="3">
        <v>6</v>
      </c>
      <c r="N2138" s="10">
        <v>200.26</v>
      </c>
      <c r="O2138" s="11">
        <v>0</v>
      </c>
      <c r="P2138" s="10">
        <v>106.71</v>
      </c>
      <c r="Q2138" s="10">
        <f t="shared" si="132"/>
        <v>1201.56</v>
      </c>
      <c r="R2138" s="10">
        <f t="shared" si="133"/>
        <v>640.26</v>
      </c>
      <c r="S2138" s="10">
        <f t="shared" si="134"/>
        <v>561.29999999999995</v>
      </c>
      <c r="T2138" s="2">
        <f t="shared" si="135"/>
        <v>0.46714271447118744</v>
      </c>
      <c r="U2138" s="3">
        <f>YEAR(SalesDataTable[[#This Row],[Order Date]])</f>
        <v>2026</v>
      </c>
      <c r="V2138" s="2" t="str">
        <f>"Q"&amp;ROUNDUP(MONTH(SalesDataTable[[#This Row],[Order Date]])/3,0)</f>
        <v>Q4</v>
      </c>
      <c r="W2138" s="3">
        <f>MONTH(SalesDataTable[[#This Row],[Order Date]])</f>
        <v>10</v>
      </c>
      <c r="X2138" s="2" t="str">
        <f>TEXT(SalesDataTable[[#This Row],[Order Date]],"mmm")</f>
        <v>Oct</v>
      </c>
    </row>
    <row r="2139" spans="1:24" ht="15.6">
      <c r="A2139" s="6">
        <v>4065</v>
      </c>
      <c r="B2139" s="7">
        <v>46312</v>
      </c>
      <c r="C2139" s="8">
        <f>YEAR(SalesDataTable[[#This Row],[Order Date]])</f>
        <v>2026</v>
      </c>
      <c r="D2139" s="9" t="str">
        <f>"Q" &amp;ROUNDUP(MONTH(SalesDataTable[[#This Row],[Order Date]]),0)</f>
        <v>Q10</v>
      </c>
      <c r="E2139" s="9">
        <f>MONTH(SalesDataTable[[#This Row],[Order Date]])</f>
        <v>10</v>
      </c>
      <c r="F2139" s="8" t="str">
        <f>TEXT(SalesDataTable[[#This Row],[Order Date]],"mmm")</f>
        <v>Oct</v>
      </c>
      <c r="G2139" s="8" t="s">
        <v>20</v>
      </c>
      <c r="H2139" s="8" t="s">
        <v>21</v>
      </c>
      <c r="I2139" s="8" t="s">
        <v>2</v>
      </c>
      <c r="J2139" s="8" t="s">
        <v>13</v>
      </c>
      <c r="K2139" s="8" t="s">
        <v>34</v>
      </c>
      <c r="L2139" s="8" t="s">
        <v>42</v>
      </c>
      <c r="M2139" s="3">
        <v>3</v>
      </c>
      <c r="N2139" s="10">
        <v>36.75</v>
      </c>
      <c r="O2139" s="11">
        <v>0.05</v>
      </c>
      <c r="P2139" s="10">
        <v>13.71</v>
      </c>
      <c r="Q2139" s="10">
        <f t="shared" si="132"/>
        <v>104.7375</v>
      </c>
      <c r="R2139" s="10">
        <f t="shared" si="133"/>
        <v>41.13</v>
      </c>
      <c r="S2139" s="10">
        <f t="shared" si="134"/>
        <v>63.607499999999995</v>
      </c>
      <c r="T2139" s="2">
        <f t="shared" si="135"/>
        <v>0.60730397422126747</v>
      </c>
      <c r="U2139" s="3">
        <f>YEAR(SalesDataTable[[#This Row],[Order Date]])</f>
        <v>2026</v>
      </c>
      <c r="V2139" s="2" t="str">
        <f>"Q"&amp;ROUNDUP(MONTH(SalesDataTable[[#This Row],[Order Date]])/3,0)</f>
        <v>Q4</v>
      </c>
      <c r="W2139" s="3">
        <f>MONTH(SalesDataTable[[#This Row],[Order Date]])</f>
        <v>10</v>
      </c>
      <c r="X2139" s="2" t="str">
        <f>TEXT(SalesDataTable[[#This Row],[Order Date]],"mmm")</f>
        <v>Oct</v>
      </c>
    </row>
    <row r="2140" spans="1:24" ht="15.6">
      <c r="A2140" s="6">
        <v>4222</v>
      </c>
      <c r="B2140" s="7">
        <v>46312</v>
      </c>
      <c r="C2140" s="8">
        <f>YEAR(SalesDataTable[[#This Row],[Order Date]])</f>
        <v>2026</v>
      </c>
      <c r="D2140" s="9" t="str">
        <f>"Q" &amp;ROUNDUP(MONTH(SalesDataTable[[#This Row],[Order Date]]),0)</f>
        <v>Q10</v>
      </c>
      <c r="E2140" s="9">
        <f>MONTH(SalesDataTable[[#This Row],[Order Date]])</f>
        <v>10</v>
      </c>
      <c r="F2140" s="8" t="str">
        <f>TEXT(SalesDataTable[[#This Row],[Order Date]],"mmm")</f>
        <v>Oct</v>
      </c>
      <c r="G2140" s="8" t="s">
        <v>11</v>
      </c>
      <c r="H2140" s="8" t="s">
        <v>52</v>
      </c>
      <c r="I2140" s="8" t="s">
        <v>2</v>
      </c>
      <c r="J2140" s="8" t="s">
        <v>3</v>
      </c>
      <c r="K2140" s="8" t="s">
        <v>9</v>
      </c>
      <c r="L2140" s="8" t="s">
        <v>10</v>
      </c>
      <c r="M2140" s="3">
        <v>2</v>
      </c>
      <c r="N2140" s="10">
        <v>92.41</v>
      </c>
      <c r="O2140" s="11">
        <v>0.1</v>
      </c>
      <c r="P2140" s="10">
        <v>45.42</v>
      </c>
      <c r="Q2140" s="10">
        <f t="shared" si="132"/>
        <v>166.33799999999999</v>
      </c>
      <c r="R2140" s="10">
        <f t="shared" si="133"/>
        <v>90.84</v>
      </c>
      <c r="S2140" s="10">
        <f t="shared" si="134"/>
        <v>75.49799999999999</v>
      </c>
      <c r="T2140" s="2">
        <f t="shared" si="135"/>
        <v>0.4538830573891714</v>
      </c>
      <c r="U2140" s="3">
        <f>YEAR(SalesDataTable[[#This Row],[Order Date]])</f>
        <v>2026</v>
      </c>
      <c r="V2140" s="2" t="str">
        <f>"Q"&amp;ROUNDUP(MONTH(SalesDataTable[[#This Row],[Order Date]])/3,0)</f>
        <v>Q4</v>
      </c>
      <c r="W2140" s="3">
        <f>MONTH(SalesDataTable[[#This Row],[Order Date]])</f>
        <v>10</v>
      </c>
      <c r="X2140" s="2" t="str">
        <f>TEXT(SalesDataTable[[#This Row],[Order Date]],"mmm")</f>
        <v>Oct</v>
      </c>
    </row>
    <row r="2141" spans="1:24" ht="15.6">
      <c r="A2141" s="6">
        <v>4304</v>
      </c>
      <c r="B2141" s="7">
        <v>46312</v>
      </c>
      <c r="C2141" s="8">
        <f>YEAR(SalesDataTable[[#This Row],[Order Date]])</f>
        <v>2026</v>
      </c>
      <c r="D2141" s="9" t="str">
        <f>"Q" &amp;ROUNDUP(MONTH(SalesDataTable[[#This Row],[Order Date]]),0)</f>
        <v>Q10</v>
      </c>
      <c r="E2141" s="9">
        <f>MONTH(SalesDataTable[[#This Row],[Order Date]])</f>
        <v>10</v>
      </c>
      <c r="F2141" s="8" t="str">
        <f>TEXT(SalesDataTable[[#This Row],[Order Date]],"mmm")</f>
        <v>Oct</v>
      </c>
      <c r="G2141" s="8" t="s">
        <v>6</v>
      </c>
      <c r="H2141" s="8" t="s">
        <v>49</v>
      </c>
      <c r="I2141" s="8" t="s">
        <v>19</v>
      </c>
      <c r="J2141" s="8" t="s">
        <v>13</v>
      </c>
      <c r="K2141" s="8" t="s">
        <v>34</v>
      </c>
      <c r="L2141" s="8" t="s">
        <v>35</v>
      </c>
      <c r="M2141" s="3">
        <v>1</v>
      </c>
      <c r="N2141" s="10">
        <v>40.67</v>
      </c>
      <c r="O2141" s="11">
        <v>0</v>
      </c>
      <c r="P2141" s="10">
        <v>15.09</v>
      </c>
      <c r="Q2141" s="10">
        <f t="shared" si="132"/>
        <v>40.67</v>
      </c>
      <c r="R2141" s="10">
        <f t="shared" si="133"/>
        <v>15.09</v>
      </c>
      <c r="S2141" s="10">
        <f t="shared" si="134"/>
        <v>25.580000000000002</v>
      </c>
      <c r="T2141" s="2">
        <f t="shared" si="135"/>
        <v>0.62896483894762722</v>
      </c>
      <c r="U2141" s="3">
        <f>YEAR(SalesDataTable[[#This Row],[Order Date]])</f>
        <v>2026</v>
      </c>
      <c r="V2141" s="2" t="str">
        <f>"Q"&amp;ROUNDUP(MONTH(SalesDataTable[[#This Row],[Order Date]])/3,0)</f>
        <v>Q4</v>
      </c>
      <c r="W2141" s="3">
        <f>MONTH(SalesDataTable[[#This Row],[Order Date]])</f>
        <v>10</v>
      </c>
      <c r="X2141" s="2" t="str">
        <f>TEXT(SalesDataTable[[#This Row],[Order Date]],"mmm")</f>
        <v>Oct</v>
      </c>
    </row>
    <row r="2142" spans="1:24" ht="15.6">
      <c r="A2142" s="6">
        <v>109</v>
      </c>
      <c r="B2142" s="7">
        <v>46313</v>
      </c>
      <c r="C2142" s="8">
        <f>YEAR(SalesDataTable[[#This Row],[Order Date]])</f>
        <v>2026</v>
      </c>
      <c r="D2142" s="9" t="str">
        <f>"Q" &amp;ROUNDUP(MONTH(SalesDataTable[[#This Row],[Order Date]]),0)</f>
        <v>Q10</v>
      </c>
      <c r="E2142" s="9">
        <f>MONTH(SalesDataTable[[#This Row],[Order Date]])</f>
        <v>10</v>
      </c>
      <c r="F2142" s="8" t="str">
        <f>TEXT(SalesDataTable[[#This Row],[Order Date]],"mmm")</f>
        <v>Oct</v>
      </c>
      <c r="G2142" s="8" t="s">
        <v>6</v>
      </c>
      <c r="H2142" s="8" t="s">
        <v>7</v>
      </c>
      <c r="I2142" s="8" t="s">
        <v>2</v>
      </c>
      <c r="J2142" s="8" t="s">
        <v>3</v>
      </c>
      <c r="K2142" s="8" t="s">
        <v>9</v>
      </c>
      <c r="L2142" s="8" t="s">
        <v>10</v>
      </c>
      <c r="M2142" s="3">
        <v>1</v>
      </c>
      <c r="N2142" s="10">
        <v>90.09</v>
      </c>
      <c r="O2142" s="11">
        <v>0</v>
      </c>
      <c r="P2142" s="10">
        <v>45.17</v>
      </c>
      <c r="Q2142" s="10">
        <f t="shared" si="132"/>
        <v>90.09</v>
      </c>
      <c r="R2142" s="10">
        <f t="shared" si="133"/>
        <v>45.17</v>
      </c>
      <c r="S2142" s="10">
        <f t="shared" si="134"/>
        <v>44.92</v>
      </c>
      <c r="T2142" s="2">
        <f t="shared" si="135"/>
        <v>0.49861249861249862</v>
      </c>
      <c r="U2142" s="3">
        <f>YEAR(SalesDataTable[[#This Row],[Order Date]])</f>
        <v>2026</v>
      </c>
      <c r="V2142" s="2" t="str">
        <f>"Q"&amp;ROUNDUP(MONTH(SalesDataTable[[#This Row],[Order Date]])/3,0)</f>
        <v>Q4</v>
      </c>
      <c r="W2142" s="3">
        <f>MONTH(SalesDataTable[[#This Row],[Order Date]])</f>
        <v>10</v>
      </c>
      <c r="X2142" s="2" t="str">
        <f>TEXT(SalesDataTable[[#This Row],[Order Date]],"mmm")</f>
        <v>Oct</v>
      </c>
    </row>
    <row r="2143" spans="1:24" ht="15.6">
      <c r="A2143" s="6">
        <v>744</v>
      </c>
      <c r="B2143" s="7">
        <v>46313</v>
      </c>
      <c r="C2143" s="8">
        <f>YEAR(SalesDataTable[[#This Row],[Order Date]])</f>
        <v>2026</v>
      </c>
      <c r="D2143" s="9" t="str">
        <f>"Q" &amp;ROUNDUP(MONTH(SalesDataTable[[#This Row],[Order Date]]),0)</f>
        <v>Q10</v>
      </c>
      <c r="E2143" s="9">
        <f>MONTH(SalesDataTable[[#This Row],[Order Date]])</f>
        <v>10</v>
      </c>
      <c r="F2143" s="8" t="str">
        <f>TEXT(SalesDataTable[[#This Row],[Order Date]],"mmm")</f>
        <v>Oct</v>
      </c>
      <c r="G2143" s="8" t="s">
        <v>11</v>
      </c>
      <c r="H2143" s="8" t="s">
        <v>39</v>
      </c>
      <c r="I2143" s="8" t="s">
        <v>2</v>
      </c>
      <c r="J2143" s="8" t="s">
        <v>3</v>
      </c>
      <c r="K2143" s="8" t="s">
        <v>14</v>
      </c>
      <c r="L2143" s="8" t="s">
        <v>15</v>
      </c>
      <c r="M2143" s="3">
        <v>1</v>
      </c>
      <c r="N2143" s="10">
        <v>36.83</v>
      </c>
      <c r="O2143" s="11">
        <v>0</v>
      </c>
      <c r="P2143" s="10">
        <v>13.64</v>
      </c>
      <c r="Q2143" s="10">
        <f t="shared" si="132"/>
        <v>36.83</v>
      </c>
      <c r="R2143" s="10">
        <f t="shared" si="133"/>
        <v>13.64</v>
      </c>
      <c r="S2143" s="10">
        <f t="shared" si="134"/>
        <v>23.189999999999998</v>
      </c>
      <c r="T2143" s="2">
        <f t="shared" si="135"/>
        <v>0.62964974205810476</v>
      </c>
      <c r="U2143" s="3">
        <f>YEAR(SalesDataTable[[#This Row],[Order Date]])</f>
        <v>2026</v>
      </c>
      <c r="V2143" s="2" t="str">
        <f>"Q"&amp;ROUNDUP(MONTH(SalesDataTable[[#This Row],[Order Date]])/3,0)</f>
        <v>Q4</v>
      </c>
      <c r="W2143" s="3">
        <f>MONTH(SalesDataTable[[#This Row],[Order Date]])</f>
        <v>10</v>
      </c>
      <c r="X2143" s="2" t="str">
        <f>TEXT(SalesDataTable[[#This Row],[Order Date]],"mmm")</f>
        <v>Oct</v>
      </c>
    </row>
    <row r="2144" spans="1:24" ht="15.6">
      <c r="A2144" s="6">
        <v>960</v>
      </c>
      <c r="B2144" s="7">
        <v>46313</v>
      </c>
      <c r="C2144" s="8">
        <f>YEAR(SalesDataTable[[#This Row],[Order Date]])</f>
        <v>2026</v>
      </c>
      <c r="D2144" s="9" t="str">
        <f>"Q" &amp;ROUNDUP(MONTH(SalesDataTable[[#This Row],[Order Date]]),0)</f>
        <v>Q10</v>
      </c>
      <c r="E2144" s="9">
        <f>MONTH(SalesDataTable[[#This Row],[Order Date]])</f>
        <v>10</v>
      </c>
      <c r="F2144" s="8" t="str">
        <f>TEXT(SalesDataTable[[#This Row],[Order Date]],"mmm")</f>
        <v>Oct</v>
      </c>
      <c r="G2144" s="8" t="s">
        <v>6</v>
      </c>
      <c r="H2144" s="8" t="s">
        <v>43</v>
      </c>
      <c r="I2144" s="8" t="s">
        <v>28</v>
      </c>
      <c r="J2144" s="8" t="s">
        <v>3</v>
      </c>
      <c r="K2144" s="8" t="s">
        <v>23</v>
      </c>
      <c r="L2144" s="8" t="s">
        <v>29</v>
      </c>
      <c r="M2144" s="3">
        <v>5</v>
      </c>
      <c r="N2144" s="10">
        <v>196.37</v>
      </c>
      <c r="O2144" s="11">
        <v>0.05</v>
      </c>
      <c r="P2144" s="10">
        <v>103.51</v>
      </c>
      <c r="Q2144" s="10">
        <f t="shared" si="132"/>
        <v>932.75749999999994</v>
      </c>
      <c r="R2144" s="10">
        <f t="shared" si="133"/>
        <v>517.55000000000007</v>
      </c>
      <c r="S2144" s="10">
        <f t="shared" si="134"/>
        <v>415.20749999999987</v>
      </c>
      <c r="T2144" s="2">
        <f t="shared" si="135"/>
        <v>0.44513981393877816</v>
      </c>
      <c r="U2144" s="3">
        <f>YEAR(SalesDataTable[[#This Row],[Order Date]])</f>
        <v>2026</v>
      </c>
      <c r="V2144" s="2" t="str">
        <f>"Q"&amp;ROUNDUP(MONTH(SalesDataTable[[#This Row],[Order Date]])/3,0)</f>
        <v>Q4</v>
      </c>
      <c r="W2144" s="3">
        <f>MONTH(SalesDataTable[[#This Row],[Order Date]])</f>
        <v>10</v>
      </c>
      <c r="X2144" s="2" t="str">
        <f>TEXT(SalesDataTable[[#This Row],[Order Date]],"mmm")</f>
        <v>Oct</v>
      </c>
    </row>
    <row r="2145" spans="1:24" ht="15.6">
      <c r="A2145" s="6">
        <v>1389</v>
      </c>
      <c r="B2145" s="7">
        <v>46313</v>
      </c>
      <c r="C2145" s="8">
        <f>YEAR(SalesDataTable[[#This Row],[Order Date]])</f>
        <v>2026</v>
      </c>
      <c r="D2145" s="9" t="str">
        <f>"Q" &amp;ROUNDUP(MONTH(SalesDataTable[[#This Row],[Order Date]]),0)</f>
        <v>Q10</v>
      </c>
      <c r="E2145" s="9">
        <f>MONTH(SalesDataTable[[#This Row],[Order Date]])</f>
        <v>10</v>
      </c>
      <c r="F2145" s="8" t="str">
        <f>TEXT(SalesDataTable[[#This Row],[Order Date]],"mmm")</f>
        <v>Oct</v>
      </c>
      <c r="G2145" s="8" t="s">
        <v>0</v>
      </c>
      <c r="H2145" s="8" t="s">
        <v>50</v>
      </c>
      <c r="I2145" s="8" t="s">
        <v>2</v>
      </c>
      <c r="J2145" s="8" t="s">
        <v>13</v>
      </c>
      <c r="K2145" s="8" t="s">
        <v>9</v>
      </c>
      <c r="L2145" s="8" t="s">
        <v>10</v>
      </c>
      <c r="M2145" s="3">
        <v>2</v>
      </c>
      <c r="N2145" s="10">
        <v>93.73</v>
      </c>
      <c r="O2145" s="11">
        <v>0</v>
      </c>
      <c r="P2145" s="10">
        <v>44.79</v>
      </c>
      <c r="Q2145" s="10">
        <f t="shared" si="132"/>
        <v>187.46</v>
      </c>
      <c r="R2145" s="10">
        <f t="shared" si="133"/>
        <v>89.58</v>
      </c>
      <c r="S2145" s="10">
        <f t="shared" si="134"/>
        <v>97.88000000000001</v>
      </c>
      <c r="T2145" s="2">
        <f t="shared" si="135"/>
        <v>0.52213805611863873</v>
      </c>
      <c r="U2145" s="3">
        <f>YEAR(SalesDataTable[[#This Row],[Order Date]])</f>
        <v>2026</v>
      </c>
      <c r="V2145" s="2" t="str">
        <f>"Q"&amp;ROUNDUP(MONTH(SalesDataTable[[#This Row],[Order Date]])/3,0)</f>
        <v>Q4</v>
      </c>
      <c r="W2145" s="3">
        <f>MONTH(SalesDataTable[[#This Row],[Order Date]])</f>
        <v>10</v>
      </c>
      <c r="X2145" s="2" t="str">
        <f>TEXT(SalesDataTable[[#This Row],[Order Date]],"mmm")</f>
        <v>Oct</v>
      </c>
    </row>
    <row r="2146" spans="1:24" ht="15.6">
      <c r="A2146" s="6">
        <v>1493</v>
      </c>
      <c r="B2146" s="7">
        <v>46313</v>
      </c>
      <c r="C2146" s="8">
        <f>YEAR(SalesDataTable[[#This Row],[Order Date]])</f>
        <v>2026</v>
      </c>
      <c r="D2146" s="9" t="str">
        <f>"Q" &amp;ROUNDUP(MONTH(SalesDataTable[[#This Row],[Order Date]]),0)</f>
        <v>Q10</v>
      </c>
      <c r="E2146" s="9">
        <f>MONTH(SalesDataTable[[#This Row],[Order Date]])</f>
        <v>10</v>
      </c>
      <c r="F2146" s="8" t="str">
        <f>TEXT(SalesDataTable[[#This Row],[Order Date]],"mmm")</f>
        <v>Oct</v>
      </c>
      <c r="G2146" s="8" t="s">
        <v>11</v>
      </c>
      <c r="H2146" s="8" t="s">
        <v>39</v>
      </c>
      <c r="I2146" s="8" t="s">
        <v>2</v>
      </c>
      <c r="J2146" s="8" t="s">
        <v>16</v>
      </c>
      <c r="K2146" s="8" t="s">
        <v>14</v>
      </c>
      <c r="L2146" s="8" t="s">
        <v>15</v>
      </c>
      <c r="M2146" s="3">
        <v>1</v>
      </c>
      <c r="N2146" s="10">
        <v>36.46</v>
      </c>
      <c r="O2146" s="11">
        <v>0.05</v>
      </c>
      <c r="P2146" s="10">
        <v>13.35</v>
      </c>
      <c r="Q2146" s="10">
        <f t="shared" si="132"/>
        <v>34.637</v>
      </c>
      <c r="R2146" s="10">
        <f t="shared" si="133"/>
        <v>13.35</v>
      </c>
      <c r="S2146" s="10">
        <f t="shared" si="134"/>
        <v>21.286999999999999</v>
      </c>
      <c r="T2146" s="2">
        <f t="shared" si="135"/>
        <v>0.61457401045125148</v>
      </c>
      <c r="U2146" s="3">
        <f>YEAR(SalesDataTable[[#This Row],[Order Date]])</f>
        <v>2026</v>
      </c>
      <c r="V2146" s="2" t="str">
        <f>"Q"&amp;ROUNDUP(MONTH(SalesDataTable[[#This Row],[Order Date]])/3,0)</f>
        <v>Q4</v>
      </c>
      <c r="W2146" s="3">
        <f>MONTH(SalesDataTable[[#This Row],[Order Date]])</f>
        <v>10</v>
      </c>
      <c r="X2146" s="2" t="str">
        <f>TEXT(SalesDataTable[[#This Row],[Order Date]],"mmm")</f>
        <v>Oct</v>
      </c>
    </row>
    <row r="2147" spans="1:24" ht="15.6">
      <c r="A2147" s="6">
        <v>1967</v>
      </c>
      <c r="B2147" s="7">
        <v>46313</v>
      </c>
      <c r="C2147" s="8">
        <f>YEAR(SalesDataTable[[#This Row],[Order Date]])</f>
        <v>2026</v>
      </c>
      <c r="D2147" s="9" t="str">
        <f>"Q" &amp;ROUNDUP(MONTH(SalesDataTable[[#This Row],[Order Date]]),0)</f>
        <v>Q10</v>
      </c>
      <c r="E2147" s="9">
        <f>MONTH(SalesDataTable[[#This Row],[Order Date]])</f>
        <v>10</v>
      </c>
      <c r="F2147" s="8" t="str">
        <f>TEXT(SalesDataTable[[#This Row],[Order Date]],"mmm")</f>
        <v>Oct</v>
      </c>
      <c r="G2147" s="8" t="s">
        <v>6</v>
      </c>
      <c r="H2147" s="8" t="s">
        <v>49</v>
      </c>
      <c r="I2147" s="8" t="s">
        <v>2</v>
      </c>
      <c r="J2147" s="8" t="s">
        <v>3</v>
      </c>
      <c r="K2147" s="8" t="s">
        <v>23</v>
      </c>
      <c r="L2147" s="8" t="s">
        <v>51</v>
      </c>
      <c r="M2147" s="3">
        <v>2</v>
      </c>
      <c r="N2147" s="10">
        <v>125.91</v>
      </c>
      <c r="O2147" s="11">
        <v>0</v>
      </c>
      <c r="P2147" s="10">
        <v>61.95</v>
      </c>
      <c r="Q2147" s="10">
        <f t="shared" si="132"/>
        <v>251.82</v>
      </c>
      <c r="R2147" s="10">
        <f t="shared" si="133"/>
        <v>123.9</v>
      </c>
      <c r="S2147" s="10">
        <f t="shared" si="134"/>
        <v>127.91999999999999</v>
      </c>
      <c r="T2147" s="2">
        <f t="shared" si="135"/>
        <v>0.50798189182749576</v>
      </c>
      <c r="U2147" s="3">
        <f>YEAR(SalesDataTable[[#This Row],[Order Date]])</f>
        <v>2026</v>
      </c>
      <c r="V2147" s="2" t="str">
        <f>"Q"&amp;ROUNDUP(MONTH(SalesDataTable[[#This Row],[Order Date]])/3,0)</f>
        <v>Q4</v>
      </c>
      <c r="W2147" s="3">
        <f>MONTH(SalesDataTable[[#This Row],[Order Date]])</f>
        <v>10</v>
      </c>
      <c r="X2147" s="2" t="str">
        <f>TEXT(SalesDataTable[[#This Row],[Order Date]],"mmm")</f>
        <v>Oct</v>
      </c>
    </row>
    <row r="2148" spans="1:24" ht="15.6">
      <c r="A2148" s="6">
        <v>2132</v>
      </c>
      <c r="B2148" s="7">
        <v>46313</v>
      </c>
      <c r="C2148" s="8">
        <f>YEAR(SalesDataTable[[#This Row],[Order Date]])</f>
        <v>2026</v>
      </c>
      <c r="D2148" s="9" t="str">
        <f>"Q" &amp;ROUNDUP(MONTH(SalesDataTable[[#This Row],[Order Date]]),0)</f>
        <v>Q10</v>
      </c>
      <c r="E2148" s="9">
        <f>MONTH(SalesDataTable[[#This Row],[Order Date]])</f>
        <v>10</v>
      </c>
      <c r="F2148" s="8" t="str">
        <f>TEXT(SalesDataTable[[#This Row],[Order Date]],"mmm")</f>
        <v>Oct</v>
      </c>
      <c r="G2148" s="8" t="s">
        <v>20</v>
      </c>
      <c r="H2148" s="8" t="s">
        <v>33</v>
      </c>
      <c r="I2148" s="8" t="s">
        <v>19</v>
      </c>
      <c r="J2148" s="8" t="s">
        <v>13</v>
      </c>
      <c r="K2148" s="8" t="s">
        <v>9</v>
      </c>
      <c r="L2148" s="8" t="s">
        <v>10</v>
      </c>
      <c r="M2148" s="3">
        <v>1</v>
      </c>
      <c r="N2148" s="10">
        <v>92.56</v>
      </c>
      <c r="O2148" s="11">
        <v>0.1</v>
      </c>
      <c r="P2148" s="10">
        <v>44.23</v>
      </c>
      <c r="Q2148" s="10">
        <f t="shared" si="132"/>
        <v>83.304000000000002</v>
      </c>
      <c r="R2148" s="10">
        <f t="shared" si="133"/>
        <v>44.23</v>
      </c>
      <c r="S2148" s="10">
        <f t="shared" si="134"/>
        <v>39.074000000000005</v>
      </c>
      <c r="T2148" s="2">
        <f t="shared" si="135"/>
        <v>0.46905310669355621</v>
      </c>
      <c r="U2148" s="3">
        <f>YEAR(SalesDataTable[[#This Row],[Order Date]])</f>
        <v>2026</v>
      </c>
      <c r="V2148" s="2" t="str">
        <f>"Q"&amp;ROUNDUP(MONTH(SalesDataTable[[#This Row],[Order Date]])/3,0)</f>
        <v>Q4</v>
      </c>
      <c r="W2148" s="3">
        <f>MONTH(SalesDataTable[[#This Row],[Order Date]])</f>
        <v>10</v>
      </c>
      <c r="X2148" s="2" t="str">
        <f>TEXT(SalesDataTable[[#This Row],[Order Date]],"mmm")</f>
        <v>Oct</v>
      </c>
    </row>
    <row r="2149" spans="1:24" ht="15.6">
      <c r="A2149" s="6">
        <v>2882</v>
      </c>
      <c r="B2149" s="7">
        <v>46313</v>
      </c>
      <c r="C2149" s="8">
        <f>YEAR(SalesDataTable[[#This Row],[Order Date]])</f>
        <v>2026</v>
      </c>
      <c r="D2149" s="9" t="str">
        <f>"Q" &amp;ROUNDUP(MONTH(SalesDataTable[[#This Row],[Order Date]]),0)</f>
        <v>Q10</v>
      </c>
      <c r="E2149" s="9">
        <f>MONTH(SalesDataTable[[#This Row],[Order Date]])</f>
        <v>10</v>
      </c>
      <c r="F2149" s="8" t="str">
        <f>TEXT(SalesDataTable[[#This Row],[Order Date]],"mmm")</f>
        <v>Oct</v>
      </c>
      <c r="G2149" s="8" t="s">
        <v>20</v>
      </c>
      <c r="H2149" s="8" t="s">
        <v>33</v>
      </c>
      <c r="I2149" s="8" t="s">
        <v>28</v>
      </c>
      <c r="J2149" s="8" t="s">
        <v>13</v>
      </c>
      <c r="K2149" s="8" t="s">
        <v>9</v>
      </c>
      <c r="L2149" s="8" t="s">
        <v>46</v>
      </c>
      <c r="M2149" s="3">
        <v>4</v>
      </c>
      <c r="N2149" s="10">
        <v>70.02</v>
      </c>
      <c r="O2149" s="11">
        <v>0</v>
      </c>
      <c r="P2149" s="10">
        <v>32.86</v>
      </c>
      <c r="Q2149" s="10">
        <f t="shared" si="132"/>
        <v>280.08</v>
      </c>
      <c r="R2149" s="10">
        <f t="shared" si="133"/>
        <v>131.44</v>
      </c>
      <c r="S2149" s="10">
        <f t="shared" si="134"/>
        <v>148.63999999999999</v>
      </c>
      <c r="T2149" s="2">
        <f t="shared" si="135"/>
        <v>0.53070551271065403</v>
      </c>
      <c r="U2149" s="3">
        <f>YEAR(SalesDataTable[[#This Row],[Order Date]])</f>
        <v>2026</v>
      </c>
      <c r="V2149" s="2" t="str">
        <f>"Q"&amp;ROUNDUP(MONTH(SalesDataTable[[#This Row],[Order Date]])/3,0)</f>
        <v>Q4</v>
      </c>
      <c r="W2149" s="3">
        <f>MONTH(SalesDataTable[[#This Row],[Order Date]])</f>
        <v>10</v>
      </c>
      <c r="X2149" s="2" t="str">
        <f>TEXT(SalesDataTable[[#This Row],[Order Date]],"mmm")</f>
        <v>Oct</v>
      </c>
    </row>
    <row r="2150" spans="1:24" ht="15.6">
      <c r="A2150" s="6">
        <v>3345</v>
      </c>
      <c r="B2150" s="7">
        <v>46313</v>
      </c>
      <c r="C2150" s="8">
        <f>YEAR(SalesDataTable[[#This Row],[Order Date]])</f>
        <v>2026</v>
      </c>
      <c r="D2150" s="9" t="str">
        <f>"Q" &amp;ROUNDUP(MONTH(SalesDataTable[[#This Row],[Order Date]]),0)</f>
        <v>Q10</v>
      </c>
      <c r="E2150" s="9">
        <f>MONTH(SalesDataTable[[#This Row],[Order Date]])</f>
        <v>10</v>
      </c>
      <c r="F2150" s="8" t="str">
        <f>TEXT(SalesDataTable[[#This Row],[Order Date]],"mmm")</f>
        <v>Oct</v>
      </c>
      <c r="G2150" s="8" t="s">
        <v>0</v>
      </c>
      <c r="H2150" s="8" t="s">
        <v>50</v>
      </c>
      <c r="I2150" s="8" t="s">
        <v>2</v>
      </c>
      <c r="J2150" s="8" t="s">
        <v>3</v>
      </c>
      <c r="K2150" s="8" t="s">
        <v>4</v>
      </c>
      <c r="L2150" s="8" t="s">
        <v>22</v>
      </c>
      <c r="M2150" s="3">
        <v>3</v>
      </c>
      <c r="N2150" s="10">
        <v>51.62</v>
      </c>
      <c r="O2150" s="11">
        <v>0.1</v>
      </c>
      <c r="P2150" s="10">
        <v>22.94</v>
      </c>
      <c r="Q2150" s="10">
        <f t="shared" si="132"/>
        <v>139.374</v>
      </c>
      <c r="R2150" s="10">
        <f t="shared" si="133"/>
        <v>68.820000000000007</v>
      </c>
      <c r="S2150" s="10">
        <f t="shared" si="134"/>
        <v>70.553999999999988</v>
      </c>
      <c r="T2150" s="2">
        <f t="shared" si="135"/>
        <v>0.50622067243531788</v>
      </c>
      <c r="U2150" s="3">
        <f>YEAR(SalesDataTable[[#This Row],[Order Date]])</f>
        <v>2026</v>
      </c>
      <c r="V2150" s="2" t="str">
        <f>"Q"&amp;ROUNDUP(MONTH(SalesDataTable[[#This Row],[Order Date]])/3,0)</f>
        <v>Q4</v>
      </c>
      <c r="W2150" s="3">
        <f>MONTH(SalesDataTable[[#This Row],[Order Date]])</f>
        <v>10</v>
      </c>
      <c r="X2150" s="2" t="str">
        <f>TEXT(SalesDataTable[[#This Row],[Order Date]],"mmm")</f>
        <v>Oct</v>
      </c>
    </row>
    <row r="2151" spans="1:24" ht="15.6">
      <c r="A2151" s="6">
        <v>4089</v>
      </c>
      <c r="B2151" s="7">
        <v>46313</v>
      </c>
      <c r="C2151" s="8">
        <f>YEAR(SalesDataTable[[#This Row],[Order Date]])</f>
        <v>2026</v>
      </c>
      <c r="D2151" s="9" t="str">
        <f>"Q" &amp;ROUNDUP(MONTH(SalesDataTable[[#This Row],[Order Date]]),0)</f>
        <v>Q10</v>
      </c>
      <c r="E2151" s="9">
        <f>MONTH(SalesDataTable[[#This Row],[Order Date]])</f>
        <v>10</v>
      </c>
      <c r="F2151" s="8" t="str">
        <f>TEXT(SalesDataTable[[#This Row],[Order Date]],"mmm")</f>
        <v>Oct</v>
      </c>
      <c r="G2151" s="8" t="s">
        <v>11</v>
      </c>
      <c r="H2151" s="8" t="s">
        <v>12</v>
      </c>
      <c r="I2151" s="8" t="s">
        <v>2</v>
      </c>
      <c r="J2151" s="8" t="s">
        <v>13</v>
      </c>
      <c r="K2151" s="8" t="s">
        <v>23</v>
      </c>
      <c r="L2151" s="8" t="s">
        <v>29</v>
      </c>
      <c r="M2151" s="3">
        <v>1</v>
      </c>
      <c r="N2151" s="10">
        <v>196.39</v>
      </c>
      <c r="O2151" s="11">
        <v>0</v>
      </c>
      <c r="P2151" s="10">
        <v>104.66</v>
      </c>
      <c r="Q2151" s="10">
        <f t="shared" si="132"/>
        <v>196.39</v>
      </c>
      <c r="R2151" s="10">
        <f t="shared" si="133"/>
        <v>104.66</v>
      </c>
      <c r="S2151" s="10">
        <f t="shared" si="134"/>
        <v>91.72999999999999</v>
      </c>
      <c r="T2151" s="2">
        <f t="shared" si="135"/>
        <v>0.46708080859514228</v>
      </c>
      <c r="U2151" s="3">
        <f>YEAR(SalesDataTable[[#This Row],[Order Date]])</f>
        <v>2026</v>
      </c>
      <c r="V2151" s="2" t="str">
        <f>"Q"&amp;ROUNDUP(MONTH(SalesDataTable[[#This Row],[Order Date]])/3,0)</f>
        <v>Q4</v>
      </c>
      <c r="W2151" s="3">
        <f>MONTH(SalesDataTable[[#This Row],[Order Date]])</f>
        <v>10</v>
      </c>
      <c r="X2151" s="2" t="str">
        <f>TEXT(SalesDataTable[[#This Row],[Order Date]],"mmm")</f>
        <v>Oct</v>
      </c>
    </row>
    <row r="2152" spans="1:24" ht="15.6">
      <c r="A2152" s="6">
        <v>4119</v>
      </c>
      <c r="B2152" s="7">
        <v>46313</v>
      </c>
      <c r="C2152" s="8">
        <f>YEAR(SalesDataTable[[#This Row],[Order Date]])</f>
        <v>2026</v>
      </c>
      <c r="D2152" s="9" t="str">
        <f>"Q" &amp;ROUNDUP(MONTH(SalesDataTable[[#This Row],[Order Date]]),0)</f>
        <v>Q10</v>
      </c>
      <c r="E2152" s="9">
        <f>MONTH(SalesDataTable[[#This Row],[Order Date]])</f>
        <v>10</v>
      </c>
      <c r="F2152" s="8" t="str">
        <f>TEXT(SalesDataTable[[#This Row],[Order Date]],"mmm")</f>
        <v>Oct</v>
      </c>
      <c r="G2152" s="8" t="s">
        <v>20</v>
      </c>
      <c r="H2152" s="8" t="s">
        <v>33</v>
      </c>
      <c r="I2152" s="8" t="s">
        <v>8</v>
      </c>
      <c r="J2152" s="8" t="s">
        <v>16</v>
      </c>
      <c r="K2152" s="8" t="s">
        <v>34</v>
      </c>
      <c r="L2152" s="8" t="s">
        <v>35</v>
      </c>
      <c r="M2152" s="3">
        <v>10</v>
      </c>
      <c r="N2152" s="10">
        <v>41.26</v>
      </c>
      <c r="O2152" s="11">
        <v>0.1</v>
      </c>
      <c r="P2152" s="10">
        <v>15.06</v>
      </c>
      <c r="Q2152" s="10">
        <f t="shared" si="132"/>
        <v>371.34</v>
      </c>
      <c r="R2152" s="10">
        <f t="shared" si="133"/>
        <v>150.6</v>
      </c>
      <c r="S2152" s="10">
        <f t="shared" si="134"/>
        <v>220.73999999999998</v>
      </c>
      <c r="T2152" s="2">
        <f t="shared" si="135"/>
        <v>0.59444175149458711</v>
      </c>
      <c r="U2152" s="3">
        <f>YEAR(SalesDataTable[[#This Row],[Order Date]])</f>
        <v>2026</v>
      </c>
      <c r="V2152" s="2" t="str">
        <f>"Q"&amp;ROUNDUP(MONTH(SalesDataTable[[#This Row],[Order Date]])/3,0)</f>
        <v>Q4</v>
      </c>
      <c r="W2152" s="3">
        <f>MONTH(SalesDataTable[[#This Row],[Order Date]])</f>
        <v>10</v>
      </c>
      <c r="X2152" s="2" t="str">
        <f>TEXT(SalesDataTable[[#This Row],[Order Date]],"mmm")</f>
        <v>Oct</v>
      </c>
    </row>
    <row r="2153" spans="1:24" ht="15.6">
      <c r="A2153" s="6">
        <v>4968</v>
      </c>
      <c r="B2153" s="7">
        <v>46313</v>
      </c>
      <c r="C2153" s="8">
        <f>YEAR(SalesDataTable[[#This Row],[Order Date]])</f>
        <v>2026</v>
      </c>
      <c r="D2153" s="9" t="str">
        <f>"Q" &amp;ROUNDUP(MONTH(SalesDataTable[[#This Row],[Order Date]]),0)</f>
        <v>Q10</v>
      </c>
      <c r="E2153" s="9">
        <f>MONTH(SalesDataTable[[#This Row],[Order Date]])</f>
        <v>10</v>
      </c>
      <c r="F2153" s="8" t="str">
        <f>TEXT(SalesDataTable[[#This Row],[Order Date]],"mmm")</f>
        <v>Oct</v>
      </c>
      <c r="G2153" s="8" t="s">
        <v>11</v>
      </c>
      <c r="H2153" s="8" t="s">
        <v>18</v>
      </c>
      <c r="I2153" s="8" t="s">
        <v>28</v>
      </c>
      <c r="J2153" s="8" t="s">
        <v>13</v>
      </c>
      <c r="K2153" s="8" t="s">
        <v>14</v>
      </c>
      <c r="L2153" s="8" t="s">
        <v>15</v>
      </c>
      <c r="M2153" s="3">
        <v>1</v>
      </c>
      <c r="N2153" s="10">
        <v>35.549999999999997</v>
      </c>
      <c r="O2153" s="11">
        <v>0.05</v>
      </c>
      <c r="P2153" s="10">
        <v>13.44</v>
      </c>
      <c r="Q2153" s="10">
        <f t="shared" si="132"/>
        <v>33.772499999999994</v>
      </c>
      <c r="R2153" s="10">
        <f t="shared" si="133"/>
        <v>13.44</v>
      </c>
      <c r="S2153" s="10">
        <f t="shared" si="134"/>
        <v>20.332499999999996</v>
      </c>
      <c r="T2153" s="2">
        <f t="shared" si="135"/>
        <v>0.60204308238951809</v>
      </c>
      <c r="U2153" s="3">
        <f>YEAR(SalesDataTable[[#This Row],[Order Date]])</f>
        <v>2026</v>
      </c>
      <c r="V2153" s="2" t="str">
        <f>"Q"&amp;ROUNDUP(MONTH(SalesDataTable[[#This Row],[Order Date]])/3,0)</f>
        <v>Q4</v>
      </c>
      <c r="W2153" s="3">
        <f>MONTH(SalesDataTable[[#This Row],[Order Date]])</f>
        <v>10</v>
      </c>
      <c r="X2153" s="2" t="str">
        <f>TEXT(SalesDataTable[[#This Row],[Order Date]],"mmm")</f>
        <v>Oct</v>
      </c>
    </row>
    <row r="2154" spans="1:24" ht="15.6">
      <c r="A2154" s="6">
        <v>5197</v>
      </c>
      <c r="B2154" s="7">
        <v>46313</v>
      </c>
      <c r="C2154" s="8">
        <f>YEAR(SalesDataTable[[#This Row],[Order Date]])</f>
        <v>2026</v>
      </c>
      <c r="D2154" s="9" t="str">
        <f>"Q" &amp;ROUNDUP(MONTH(SalesDataTable[[#This Row],[Order Date]]),0)</f>
        <v>Q10</v>
      </c>
      <c r="E2154" s="9">
        <f>MONTH(SalesDataTable[[#This Row],[Order Date]])</f>
        <v>10</v>
      </c>
      <c r="F2154" s="8" t="str">
        <f>TEXT(SalesDataTable[[#This Row],[Order Date]],"mmm")</f>
        <v>Oct</v>
      </c>
      <c r="G2154" s="8" t="s">
        <v>20</v>
      </c>
      <c r="H2154" s="8" t="s">
        <v>33</v>
      </c>
      <c r="I2154" s="8" t="s">
        <v>2</v>
      </c>
      <c r="J2154" s="8" t="s">
        <v>13</v>
      </c>
      <c r="K2154" s="8" t="s">
        <v>4</v>
      </c>
      <c r="L2154" s="8" t="s">
        <v>22</v>
      </c>
      <c r="M2154" s="3">
        <v>1</v>
      </c>
      <c r="N2154" s="10">
        <v>49.5</v>
      </c>
      <c r="O2154" s="11">
        <v>0</v>
      </c>
      <c r="P2154" s="10">
        <v>22.36</v>
      </c>
      <c r="Q2154" s="10">
        <f t="shared" si="132"/>
        <v>49.5</v>
      </c>
      <c r="R2154" s="10">
        <f t="shared" si="133"/>
        <v>22.36</v>
      </c>
      <c r="S2154" s="10">
        <f t="shared" si="134"/>
        <v>27.14</v>
      </c>
      <c r="T2154" s="2">
        <f t="shared" si="135"/>
        <v>0.54828282828282826</v>
      </c>
      <c r="U2154" s="3">
        <f>YEAR(SalesDataTable[[#This Row],[Order Date]])</f>
        <v>2026</v>
      </c>
      <c r="V2154" s="2" t="str">
        <f>"Q"&amp;ROUNDUP(MONTH(SalesDataTable[[#This Row],[Order Date]])/3,0)</f>
        <v>Q4</v>
      </c>
      <c r="W2154" s="3">
        <f>MONTH(SalesDataTable[[#This Row],[Order Date]])</f>
        <v>10</v>
      </c>
      <c r="X2154" s="2" t="str">
        <f>TEXT(SalesDataTable[[#This Row],[Order Date]],"mmm")</f>
        <v>Oct</v>
      </c>
    </row>
    <row r="2155" spans="1:24" ht="15.6">
      <c r="A2155" s="6">
        <v>66</v>
      </c>
      <c r="B2155" s="7">
        <v>46314</v>
      </c>
      <c r="C2155" s="8">
        <f>YEAR(SalesDataTable[[#This Row],[Order Date]])</f>
        <v>2026</v>
      </c>
      <c r="D2155" s="9" t="str">
        <f>"Q" &amp;ROUNDUP(MONTH(SalesDataTable[[#This Row],[Order Date]]),0)</f>
        <v>Q10</v>
      </c>
      <c r="E2155" s="9">
        <f>MONTH(SalesDataTable[[#This Row],[Order Date]])</f>
        <v>10</v>
      </c>
      <c r="F2155" s="8" t="str">
        <f>TEXT(SalesDataTable[[#This Row],[Order Date]],"mmm")</f>
        <v>Oct</v>
      </c>
      <c r="G2155" s="8" t="s">
        <v>0</v>
      </c>
      <c r="H2155" s="8" t="s">
        <v>50</v>
      </c>
      <c r="I2155" s="8" t="s">
        <v>2</v>
      </c>
      <c r="J2155" s="8" t="s">
        <v>16</v>
      </c>
      <c r="K2155" s="8" t="s">
        <v>23</v>
      </c>
      <c r="L2155" s="8" t="s">
        <v>40</v>
      </c>
      <c r="M2155" s="3">
        <v>1</v>
      </c>
      <c r="N2155" s="10">
        <v>80.58</v>
      </c>
      <c r="O2155" s="11">
        <v>0</v>
      </c>
      <c r="P2155" s="10">
        <v>40.43</v>
      </c>
      <c r="Q2155" s="10">
        <f t="shared" si="132"/>
        <v>80.58</v>
      </c>
      <c r="R2155" s="10">
        <f t="shared" si="133"/>
        <v>40.43</v>
      </c>
      <c r="S2155" s="10">
        <f t="shared" si="134"/>
        <v>40.15</v>
      </c>
      <c r="T2155" s="2">
        <f t="shared" si="135"/>
        <v>0.49826259617771157</v>
      </c>
      <c r="U2155" s="3">
        <f>YEAR(SalesDataTable[[#This Row],[Order Date]])</f>
        <v>2026</v>
      </c>
      <c r="V2155" s="2" t="str">
        <f>"Q"&amp;ROUNDUP(MONTH(SalesDataTable[[#This Row],[Order Date]])/3,0)</f>
        <v>Q4</v>
      </c>
      <c r="W2155" s="3">
        <f>MONTH(SalesDataTable[[#This Row],[Order Date]])</f>
        <v>10</v>
      </c>
      <c r="X2155" s="2" t="str">
        <f>TEXT(SalesDataTable[[#This Row],[Order Date]],"mmm")</f>
        <v>Oct</v>
      </c>
    </row>
    <row r="2156" spans="1:24" ht="15.6">
      <c r="A2156" s="6">
        <v>585</v>
      </c>
      <c r="B2156" s="7">
        <v>46314</v>
      </c>
      <c r="C2156" s="8">
        <f>YEAR(SalesDataTable[[#This Row],[Order Date]])</f>
        <v>2026</v>
      </c>
      <c r="D2156" s="9" t="str">
        <f>"Q" &amp;ROUNDUP(MONTH(SalesDataTable[[#This Row],[Order Date]]),0)</f>
        <v>Q10</v>
      </c>
      <c r="E2156" s="9">
        <f>MONTH(SalesDataTable[[#This Row],[Order Date]])</f>
        <v>10</v>
      </c>
      <c r="F2156" s="8" t="str">
        <f>TEXT(SalesDataTable[[#This Row],[Order Date]],"mmm")</f>
        <v>Oct</v>
      </c>
      <c r="G2156" s="8" t="s">
        <v>11</v>
      </c>
      <c r="H2156" s="8" t="s">
        <v>25</v>
      </c>
      <c r="I2156" s="8" t="s">
        <v>19</v>
      </c>
      <c r="J2156" s="8" t="s">
        <v>16</v>
      </c>
      <c r="K2156" s="8" t="s">
        <v>14</v>
      </c>
      <c r="L2156" s="8" t="s">
        <v>48</v>
      </c>
      <c r="M2156" s="3">
        <v>2</v>
      </c>
      <c r="N2156" s="10">
        <v>161.59</v>
      </c>
      <c r="O2156" s="11">
        <v>0.05</v>
      </c>
      <c r="P2156" s="10">
        <v>89.57</v>
      </c>
      <c r="Q2156" s="10">
        <f t="shared" si="132"/>
        <v>307.02100000000002</v>
      </c>
      <c r="R2156" s="10">
        <f t="shared" si="133"/>
        <v>179.14</v>
      </c>
      <c r="S2156" s="10">
        <f t="shared" si="134"/>
        <v>127.88100000000003</v>
      </c>
      <c r="T2156" s="2">
        <f t="shared" si="135"/>
        <v>0.41652199686666391</v>
      </c>
      <c r="U2156" s="3">
        <f>YEAR(SalesDataTable[[#This Row],[Order Date]])</f>
        <v>2026</v>
      </c>
      <c r="V2156" s="2" t="str">
        <f>"Q"&amp;ROUNDUP(MONTH(SalesDataTable[[#This Row],[Order Date]])/3,0)</f>
        <v>Q4</v>
      </c>
      <c r="W2156" s="3">
        <f>MONTH(SalesDataTable[[#This Row],[Order Date]])</f>
        <v>10</v>
      </c>
      <c r="X2156" s="2" t="str">
        <f>TEXT(SalesDataTable[[#This Row],[Order Date]],"mmm")</f>
        <v>Oct</v>
      </c>
    </row>
    <row r="2157" spans="1:24" ht="15.6">
      <c r="A2157" s="6">
        <v>856</v>
      </c>
      <c r="B2157" s="7">
        <v>46314</v>
      </c>
      <c r="C2157" s="8">
        <f>YEAR(SalesDataTable[[#This Row],[Order Date]])</f>
        <v>2026</v>
      </c>
      <c r="D2157" s="9" t="str">
        <f>"Q" &amp;ROUNDUP(MONTH(SalesDataTable[[#This Row],[Order Date]]),0)</f>
        <v>Q10</v>
      </c>
      <c r="E2157" s="9">
        <f>MONTH(SalesDataTable[[#This Row],[Order Date]])</f>
        <v>10</v>
      </c>
      <c r="F2157" s="8" t="str">
        <f>TEXT(SalesDataTable[[#This Row],[Order Date]],"mmm")</f>
        <v>Oct</v>
      </c>
      <c r="G2157" s="8" t="s">
        <v>20</v>
      </c>
      <c r="H2157" s="8" t="s">
        <v>33</v>
      </c>
      <c r="I2157" s="8" t="s">
        <v>2</v>
      </c>
      <c r="J2157" s="8" t="s">
        <v>16</v>
      </c>
      <c r="K2157" s="8" t="s">
        <v>23</v>
      </c>
      <c r="L2157" s="8" t="s">
        <v>40</v>
      </c>
      <c r="M2157" s="3">
        <v>1</v>
      </c>
      <c r="N2157" s="10">
        <v>80.319999999999993</v>
      </c>
      <c r="O2157" s="11">
        <v>0</v>
      </c>
      <c r="P2157" s="10">
        <v>39.729999999999997</v>
      </c>
      <c r="Q2157" s="10">
        <f t="shared" si="132"/>
        <v>80.319999999999993</v>
      </c>
      <c r="R2157" s="10">
        <f t="shared" si="133"/>
        <v>39.729999999999997</v>
      </c>
      <c r="S2157" s="10">
        <f t="shared" si="134"/>
        <v>40.589999999999996</v>
      </c>
      <c r="T2157" s="2">
        <f t="shared" si="135"/>
        <v>0.50535358565737054</v>
      </c>
      <c r="U2157" s="3">
        <f>YEAR(SalesDataTable[[#This Row],[Order Date]])</f>
        <v>2026</v>
      </c>
      <c r="V2157" s="2" t="str">
        <f>"Q"&amp;ROUNDUP(MONTH(SalesDataTable[[#This Row],[Order Date]])/3,0)</f>
        <v>Q4</v>
      </c>
      <c r="W2157" s="3">
        <f>MONTH(SalesDataTable[[#This Row],[Order Date]])</f>
        <v>10</v>
      </c>
      <c r="X2157" s="2" t="str">
        <f>TEXT(SalesDataTable[[#This Row],[Order Date]],"mmm")</f>
        <v>Oct</v>
      </c>
    </row>
    <row r="2158" spans="1:24" ht="15.6">
      <c r="A2158" s="6">
        <v>1793</v>
      </c>
      <c r="B2158" s="7">
        <v>46314</v>
      </c>
      <c r="C2158" s="8">
        <f>YEAR(SalesDataTable[[#This Row],[Order Date]])</f>
        <v>2026</v>
      </c>
      <c r="D2158" s="9" t="str">
        <f>"Q" &amp;ROUNDUP(MONTH(SalesDataTable[[#This Row],[Order Date]]),0)</f>
        <v>Q10</v>
      </c>
      <c r="E2158" s="9">
        <f>MONTH(SalesDataTable[[#This Row],[Order Date]])</f>
        <v>10</v>
      </c>
      <c r="F2158" s="8" t="str">
        <f>TEXT(SalesDataTable[[#This Row],[Order Date]],"mmm")</f>
        <v>Oct</v>
      </c>
      <c r="G2158" s="8" t="s">
        <v>0</v>
      </c>
      <c r="H2158" s="8" t="s">
        <v>36</v>
      </c>
      <c r="I2158" s="8" t="s">
        <v>28</v>
      </c>
      <c r="J2158" s="8" t="s">
        <v>13</v>
      </c>
      <c r="K2158" s="8" t="s">
        <v>14</v>
      </c>
      <c r="L2158" s="8" t="s">
        <v>48</v>
      </c>
      <c r="M2158" s="3">
        <v>1</v>
      </c>
      <c r="N2158" s="10">
        <v>164.25</v>
      </c>
      <c r="O2158" s="11">
        <v>0</v>
      </c>
      <c r="P2158" s="10">
        <v>86.6</v>
      </c>
      <c r="Q2158" s="10">
        <f t="shared" si="132"/>
        <v>164.25</v>
      </c>
      <c r="R2158" s="10">
        <f t="shared" si="133"/>
        <v>86.6</v>
      </c>
      <c r="S2158" s="10">
        <f t="shared" si="134"/>
        <v>77.650000000000006</v>
      </c>
      <c r="T2158" s="2">
        <f t="shared" si="135"/>
        <v>0.47275494672754947</v>
      </c>
      <c r="U2158" s="3">
        <f>YEAR(SalesDataTable[[#This Row],[Order Date]])</f>
        <v>2026</v>
      </c>
      <c r="V2158" s="2" t="str">
        <f>"Q"&amp;ROUNDUP(MONTH(SalesDataTable[[#This Row],[Order Date]])/3,0)</f>
        <v>Q4</v>
      </c>
      <c r="W2158" s="3">
        <f>MONTH(SalesDataTable[[#This Row],[Order Date]])</f>
        <v>10</v>
      </c>
      <c r="X2158" s="2" t="str">
        <f>TEXT(SalesDataTable[[#This Row],[Order Date]],"mmm")</f>
        <v>Oct</v>
      </c>
    </row>
    <row r="2159" spans="1:24" ht="15.6">
      <c r="A2159" s="6">
        <v>4763</v>
      </c>
      <c r="B2159" s="7">
        <v>46314</v>
      </c>
      <c r="C2159" s="8">
        <f>YEAR(SalesDataTable[[#This Row],[Order Date]])</f>
        <v>2026</v>
      </c>
      <c r="D2159" s="9" t="str">
        <f>"Q" &amp;ROUNDUP(MONTH(SalesDataTable[[#This Row],[Order Date]]),0)</f>
        <v>Q10</v>
      </c>
      <c r="E2159" s="9">
        <f>MONTH(SalesDataTable[[#This Row],[Order Date]])</f>
        <v>10</v>
      </c>
      <c r="F2159" s="8" t="str">
        <f>TEXT(SalesDataTable[[#This Row],[Order Date]],"mmm")</f>
        <v>Oct</v>
      </c>
      <c r="G2159" s="8" t="s">
        <v>20</v>
      </c>
      <c r="H2159" s="8" t="s">
        <v>33</v>
      </c>
      <c r="I2159" s="8" t="s">
        <v>28</v>
      </c>
      <c r="J2159" s="8" t="s">
        <v>13</v>
      </c>
      <c r="K2159" s="8" t="s">
        <v>4</v>
      </c>
      <c r="L2159" s="8" t="s">
        <v>30</v>
      </c>
      <c r="M2159" s="3">
        <v>6</v>
      </c>
      <c r="N2159" s="10">
        <v>101.6</v>
      </c>
      <c r="O2159" s="11">
        <v>0</v>
      </c>
      <c r="P2159" s="10">
        <v>50.17</v>
      </c>
      <c r="Q2159" s="10">
        <f t="shared" si="132"/>
        <v>609.59999999999991</v>
      </c>
      <c r="R2159" s="10">
        <f t="shared" si="133"/>
        <v>301.02</v>
      </c>
      <c r="S2159" s="10">
        <f t="shared" si="134"/>
        <v>308.57999999999993</v>
      </c>
      <c r="T2159" s="2">
        <f t="shared" si="135"/>
        <v>0.50620078740157481</v>
      </c>
      <c r="U2159" s="3">
        <f>YEAR(SalesDataTable[[#This Row],[Order Date]])</f>
        <v>2026</v>
      </c>
      <c r="V2159" s="2" t="str">
        <f>"Q"&amp;ROUNDUP(MONTH(SalesDataTable[[#This Row],[Order Date]])/3,0)</f>
        <v>Q4</v>
      </c>
      <c r="W2159" s="3">
        <f>MONTH(SalesDataTable[[#This Row],[Order Date]])</f>
        <v>10</v>
      </c>
      <c r="X2159" s="2" t="str">
        <f>TEXT(SalesDataTable[[#This Row],[Order Date]],"mmm")</f>
        <v>Oct</v>
      </c>
    </row>
    <row r="2160" spans="1:24" ht="15.6">
      <c r="A2160" s="6">
        <v>1716</v>
      </c>
      <c r="B2160" s="7">
        <v>46315</v>
      </c>
      <c r="C2160" s="8">
        <f>YEAR(SalesDataTable[[#This Row],[Order Date]])</f>
        <v>2026</v>
      </c>
      <c r="D2160" s="9" t="str">
        <f>"Q" &amp;ROUNDUP(MONTH(SalesDataTable[[#This Row],[Order Date]]),0)</f>
        <v>Q10</v>
      </c>
      <c r="E2160" s="9">
        <f>MONTH(SalesDataTable[[#This Row],[Order Date]])</f>
        <v>10</v>
      </c>
      <c r="F2160" s="8" t="str">
        <f>TEXT(SalesDataTable[[#This Row],[Order Date]],"mmm")</f>
        <v>Oct</v>
      </c>
      <c r="G2160" s="8" t="s">
        <v>0</v>
      </c>
      <c r="H2160" s="8" t="s">
        <v>1</v>
      </c>
      <c r="I2160" s="8" t="s">
        <v>19</v>
      </c>
      <c r="J2160" s="8" t="s">
        <v>3</v>
      </c>
      <c r="K2160" s="8" t="s">
        <v>34</v>
      </c>
      <c r="L2160" s="8" t="s">
        <v>42</v>
      </c>
      <c r="M2160" s="3">
        <v>5</v>
      </c>
      <c r="N2160" s="10">
        <v>35.99</v>
      </c>
      <c r="O2160" s="11">
        <v>0</v>
      </c>
      <c r="P2160" s="10">
        <v>14.19</v>
      </c>
      <c r="Q2160" s="10">
        <f t="shared" si="132"/>
        <v>179.95000000000002</v>
      </c>
      <c r="R2160" s="10">
        <f t="shared" si="133"/>
        <v>70.95</v>
      </c>
      <c r="S2160" s="10">
        <f t="shared" si="134"/>
        <v>109.00000000000001</v>
      </c>
      <c r="T2160" s="2">
        <f t="shared" si="135"/>
        <v>0.60572381217004723</v>
      </c>
      <c r="U2160" s="3">
        <f>YEAR(SalesDataTable[[#This Row],[Order Date]])</f>
        <v>2026</v>
      </c>
      <c r="V2160" s="2" t="str">
        <f>"Q"&amp;ROUNDUP(MONTH(SalesDataTable[[#This Row],[Order Date]])/3,0)</f>
        <v>Q4</v>
      </c>
      <c r="W2160" s="3">
        <f>MONTH(SalesDataTable[[#This Row],[Order Date]])</f>
        <v>10</v>
      </c>
      <c r="X2160" s="2" t="str">
        <f>TEXT(SalesDataTable[[#This Row],[Order Date]],"mmm")</f>
        <v>Oct</v>
      </c>
    </row>
    <row r="2161" spans="1:24" ht="15.6">
      <c r="A2161" s="6">
        <v>1759</v>
      </c>
      <c r="B2161" s="7">
        <v>46315</v>
      </c>
      <c r="C2161" s="8">
        <f>YEAR(SalesDataTable[[#This Row],[Order Date]])</f>
        <v>2026</v>
      </c>
      <c r="D2161" s="9" t="str">
        <f>"Q" &amp;ROUNDUP(MONTH(SalesDataTable[[#This Row],[Order Date]]),0)</f>
        <v>Q10</v>
      </c>
      <c r="E2161" s="9">
        <f>MONTH(SalesDataTable[[#This Row],[Order Date]])</f>
        <v>10</v>
      </c>
      <c r="F2161" s="8" t="str">
        <f>TEXT(SalesDataTable[[#This Row],[Order Date]],"mmm")</f>
        <v>Oct</v>
      </c>
      <c r="G2161" s="8" t="s">
        <v>20</v>
      </c>
      <c r="H2161" s="8" t="s">
        <v>33</v>
      </c>
      <c r="I2161" s="8" t="s">
        <v>2</v>
      </c>
      <c r="J2161" s="8" t="s">
        <v>3</v>
      </c>
      <c r="K2161" s="8" t="s">
        <v>34</v>
      </c>
      <c r="L2161" s="8" t="s">
        <v>42</v>
      </c>
      <c r="M2161" s="3">
        <v>2</v>
      </c>
      <c r="N2161" s="10">
        <v>36.57</v>
      </c>
      <c r="O2161" s="11">
        <v>0.1</v>
      </c>
      <c r="P2161" s="10">
        <v>13.79</v>
      </c>
      <c r="Q2161" s="10">
        <f t="shared" si="132"/>
        <v>65.826000000000008</v>
      </c>
      <c r="R2161" s="10">
        <f t="shared" si="133"/>
        <v>27.58</v>
      </c>
      <c r="S2161" s="10">
        <f t="shared" si="134"/>
        <v>38.246000000000009</v>
      </c>
      <c r="T2161" s="2">
        <f t="shared" si="135"/>
        <v>0.58101661957281325</v>
      </c>
      <c r="U2161" s="3">
        <f>YEAR(SalesDataTable[[#This Row],[Order Date]])</f>
        <v>2026</v>
      </c>
      <c r="V2161" s="2" t="str">
        <f>"Q"&amp;ROUNDUP(MONTH(SalesDataTable[[#This Row],[Order Date]])/3,0)</f>
        <v>Q4</v>
      </c>
      <c r="W2161" s="3">
        <f>MONTH(SalesDataTable[[#This Row],[Order Date]])</f>
        <v>10</v>
      </c>
      <c r="X2161" s="2" t="str">
        <f>TEXT(SalesDataTable[[#This Row],[Order Date]],"mmm")</f>
        <v>Oct</v>
      </c>
    </row>
    <row r="2162" spans="1:24" ht="15.6">
      <c r="A2162" s="6">
        <v>1811</v>
      </c>
      <c r="B2162" s="7">
        <v>46315</v>
      </c>
      <c r="C2162" s="8">
        <f>YEAR(SalesDataTable[[#This Row],[Order Date]])</f>
        <v>2026</v>
      </c>
      <c r="D2162" s="9" t="str">
        <f>"Q" &amp;ROUNDUP(MONTH(SalesDataTable[[#This Row],[Order Date]]),0)</f>
        <v>Q10</v>
      </c>
      <c r="E2162" s="9">
        <f>MONTH(SalesDataTable[[#This Row],[Order Date]])</f>
        <v>10</v>
      </c>
      <c r="F2162" s="8" t="str">
        <f>TEXT(SalesDataTable[[#This Row],[Order Date]],"mmm")</f>
        <v>Oct</v>
      </c>
      <c r="G2162" s="8" t="s">
        <v>6</v>
      </c>
      <c r="H2162" s="8" t="s">
        <v>27</v>
      </c>
      <c r="I2162" s="8" t="s">
        <v>2</v>
      </c>
      <c r="J2162" s="8" t="s">
        <v>13</v>
      </c>
      <c r="K2162" s="8" t="s">
        <v>4</v>
      </c>
      <c r="L2162" s="8" t="s">
        <v>26</v>
      </c>
      <c r="M2162" s="3">
        <v>1</v>
      </c>
      <c r="N2162" s="10">
        <v>40.99</v>
      </c>
      <c r="O2162" s="11">
        <v>0.1</v>
      </c>
      <c r="P2162" s="10">
        <v>17.16</v>
      </c>
      <c r="Q2162" s="10">
        <f t="shared" si="132"/>
        <v>36.891000000000005</v>
      </c>
      <c r="R2162" s="10">
        <f t="shared" si="133"/>
        <v>17.16</v>
      </c>
      <c r="S2162" s="10">
        <f t="shared" si="134"/>
        <v>19.731000000000005</v>
      </c>
      <c r="T2162" s="2">
        <f t="shared" si="135"/>
        <v>0.5348458973733432</v>
      </c>
      <c r="U2162" s="3">
        <f>YEAR(SalesDataTable[[#This Row],[Order Date]])</f>
        <v>2026</v>
      </c>
      <c r="V2162" s="2" t="str">
        <f>"Q"&amp;ROUNDUP(MONTH(SalesDataTable[[#This Row],[Order Date]])/3,0)</f>
        <v>Q4</v>
      </c>
      <c r="W2162" s="3">
        <f>MONTH(SalesDataTable[[#This Row],[Order Date]])</f>
        <v>10</v>
      </c>
      <c r="X2162" s="2" t="str">
        <f>TEXT(SalesDataTable[[#This Row],[Order Date]],"mmm")</f>
        <v>Oct</v>
      </c>
    </row>
    <row r="2163" spans="1:24" ht="15.6">
      <c r="A2163" s="6">
        <v>2918</v>
      </c>
      <c r="B2163" s="7">
        <v>46315</v>
      </c>
      <c r="C2163" s="8">
        <f>YEAR(SalesDataTable[[#This Row],[Order Date]])</f>
        <v>2026</v>
      </c>
      <c r="D2163" s="9" t="str">
        <f>"Q" &amp;ROUNDUP(MONTH(SalesDataTable[[#This Row],[Order Date]]),0)</f>
        <v>Q10</v>
      </c>
      <c r="E2163" s="9">
        <f>MONTH(SalesDataTable[[#This Row],[Order Date]])</f>
        <v>10</v>
      </c>
      <c r="F2163" s="8" t="str">
        <f>TEXT(SalesDataTable[[#This Row],[Order Date]],"mmm")</f>
        <v>Oct</v>
      </c>
      <c r="G2163" s="8" t="s">
        <v>20</v>
      </c>
      <c r="H2163" s="8" t="s">
        <v>33</v>
      </c>
      <c r="I2163" s="8" t="s">
        <v>19</v>
      </c>
      <c r="J2163" s="8" t="s">
        <v>3</v>
      </c>
      <c r="K2163" s="8" t="s">
        <v>23</v>
      </c>
      <c r="L2163" s="8" t="s">
        <v>40</v>
      </c>
      <c r="M2163" s="3">
        <v>3</v>
      </c>
      <c r="N2163" s="10">
        <v>80.47</v>
      </c>
      <c r="O2163" s="11">
        <v>0</v>
      </c>
      <c r="P2163" s="10">
        <v>40.090000000000003</v>
      </c>
      <c r="Q2163" s="10">
        <f t="shared" si="132"/>
        <v>241.41</v>
      </c>
      <c r="R2163" s="10">
        <f t="shared" si="133"/>
        <v>120.27000000000001</v>
      </c>
      <c r="S2163" s="10">
        <f t="shared" si="134"/>
        <v>121.13999999999999</v>
      </c>
      <c r="T2163" s="2">
        <f t="shared" si="135"/>
        <v>0.50180191375667949</v>
      </c>
      <c r="U2163" s="3">
        <f>YEAR(SalesDataTable[[#This Row],[Order Date]])</f>
        <v>2026</v>
      </c>
      <c r="V2163" s="2" t="str">
        <f>"Q"&amp;ROUNDUP(MONTH(SalesDataTable[[#This Row],[Order Date]])/3,0)</f>
        <v>Q4</v>
      </c>
      <c r="W2163" s="3">
        <f>MONTH(SalesDataTable[[#This Row],[Order Date]])</f>
        <v>10</v>
      </c>
      <c r="X2163" s="2" t="str">
        <f>TEXT(SalesDataTable[[#This Row],[Order Date]],"mmm")</f>
        <v>Oct</v>
      </c>
    </row>
    <row r="2164" spans="1:24" ht="15.6">
      <c r="A2164" s="6">
        <v>4150</v>
      </c>
      <c r="B2164" s="7">
        <v>46315</v>
      </c>
      <c r="C2164" s="8">
        <f>YEAR(SalesDataTable[[#This Row],[Order Date]])</f>
        <v>2026</v>
      </c>
      <c r="D2164" s="9" t="str">
        <f>"Q" &amp;ROUNDUP(MONTH(SalesDataTable[[#This Row],[Order Date]]),0)</f>
        <v>Q10</v>
      </c>
      <c r="E2164" s="9">
        <f>MONTH(SalesDataTable[[#This Row],[Order Date]])</f>
        <v>10</v>
      </c>
      <c r="F2164" s="8" t="str">
        <f>TEXT(SalesDataTable[[#This Row],[Order Date]],"mmm")</f>
        <v>Oct</v>
      </c>
      <c r="G2164" s="8" t="s">
        <v>20</v>
      </c>
      <c r="H2164" s="8" t="s">
        <v>47</v>
      </c>
      <c r="I2164" s="8" t="s">
        <v>19</v>
      </c>
      <c r="J2164" s="8" t="s">
        <v>16</v>
      </c>
      <c r="K2164" s="8" t="s">
        <v>9</v>
      </c>
      <c r="L2164" s="8" t="s">
        <v>17</v>
      </c>
      <c r="M2164" s="3">
        <v>5</v>
      </c>
      <c r="N2164" s="10">
        <v>140.32</v>
      </c>
      <c r="O2164" s="11">
        <v>0</v>
      </c>
      <c r="P2164" s="10">
        <v>80.08</v>
      </c>
      <c r="Q2164" s="10">
        <f t="shared" si="132"/>
        <v>701.59999999999991</v>
      </c>
      <c r="R2164" s="10">
        <f t="shared" si="133"/>
        <v>400.4</v>
      </c>
      <c r="S2164" s="10">
        <f t="shared" si="134"/>
        <v>301.19999999999993</v>
      </c>
      <c r="T2164" s="2">
        <f t="shared" si="135"/>
        <v>0.4293044469783352</v>
      </c>
      <c r="U2164" s="3">
        <f>YEAR(SalesDataTable[[#This Row],[Order Date]])</f>
        <v>2026</v>
      </c>
      <c r="V2164" s="2" t="str">
        <f>"Q"&amp;ROUNDUP(MONTH(SalesDataTable[[#This Row],[Order Date]])/3,0)</f>
        <v>Q4</v>
      </c>
      <c r="W2164" s="3">
        <f>MONTH(SalesDataTable[[#This Row],[Order Date]])</f>
        <v>10</v>
      </c>
      <c r="X2164" s="2" t="str">
        <f>TEXT(SalesDataTable[[#This Row],[Order Date]],"mmm")</f>
        <v>Oct</v>
      </c>
    </row>
    <row r="2165" spans="1:24" ht="15.6">
      <c r="A2165" s="6">
        <v>4830</v>
      </c>
      <c r="B2165" s="7">
        <v>46315</v>
      </c>
      <c r="C2165" s="8">
        <f>YEAR(SalesDataTable[[#This Row],[Order Date]])</f>
        <v>2026</v>
      </c>
      <c r="D2165" s="9" t="str">
        <f>"Q" &amp;ROUNDUP(MONTH(SalesDataTable[[#This Row],[Order Date]]),0)</f>
        <v>Q10</v>
      </c>
      <c r="E2165" s="9">
        <f>MONTH(SalesDataTable[[#This Row],[Order Date]])</f>
        <v>10</v>
      </c>
      <c r="F2165" s="8" t="str">
        <f>TEXT(SalesDataTable[[#This Row],[Order Date]],"mmm")</f>
        <v>Oct</v>
      </c>
      <c r="G2165" s="8" t="s">
        <v>6</v>
      </c>
      <c r="H2165" s="8" t="s">
        <v>41</v>
      </c>
      <c r="I2165" s="8" t="s">
        <v>2</v>
      </c>
      <c r="J2165" s="8" t="s">
        <v>13</v>
      </c>
      <c r="K2165" s="8" t="s">
        <v>34</v>
      </c>
      <c r="L2165" s="8" t="s">
        <v>38</v>
      </c>
      <c r="M2165" s="3">
        <v>3</v>
      </c>
      <c r="N2165" s="10">
        <v>125.93</v>
      </c>
      <c r="O2165" s="11">
        <v>0.1</v>
      </c>
      <c r="P2165" s="10">
        <v>68.45</v>
      </c>
      <c r="Q2165" s="10">
        <f t="shared" si="132"/>
        <v>340.01100000000002</v>
      </c>
      <c r="R2165" s="10">
        <f t="shared" si="133"/>
        <v>205.35000000000002</v>
      </c>
      <c r="S2165" s="10">
        <f t="shared" si="134"/>
        <v>134.661</v>
      </c>
      <c r="T2165" s="2">
        <f t="shared" si="135"/>
        <v>0.39604895135745605</v>
      </c>
      <c r="U2165" s="3">
        <f>YEAR(SalesDataTable[[#This Row],[Order Date]])</f>
        <v>2026</v>
      </c>
      <c r="V2165" s="2" t="str">
        <f>"Q"&amp;ROUNDUP(MONTH(SalesDataTable[[#This Row],[Order Date]])/3,0)</f>
        <v>Q4</v>
      </c>
      <c r="W2165" s="3">
        <f>MONTH(SalesDataTable[[#This Row],[Order Date]])</f>
        <v>10</v>
      </c>
      <c r="X2165" s="2" t="str">
        <f>TEXT(SalesDataTable[[#This Row],[Order Date]],"mmm")</f>
        <v>Oct</v>
      </c>
    </row>
    <row r="2166" spans="1:24" ht="15.6">
      <c r="A2166" s="6">
        <v>4698</v>
      </c>
      <c r="B2166" s="7">
        <v>46316</v>
      </c>
      <c r="C2166" s="8">
        <f>YEAR(SalesDataTable[[#This Row],[Order Date]])</f>
        <v>2026</v>
      </c>
      <c r="D2166" s="9" t="str">
        <f>"Q" &amp;ROUNDUP(MONTH(SalesDataTable[[#This Row],[Order Date]]),0)</f>
        <v>Q10</v>
      </c>
      <c r="E2166" s="9">
        <f>MONTH(SalesDataTable[[#This Row],[Order Date]])</f>
        <v>10</v>
      </c>
      <c r="F2166" s="8" t="str">
        <f>TEXT(SalesDataTable[[#This Row],[Order Date]],"mmm")</f>
        <v>Oct</v>
      </c>
      <c r="G2166" s="8" t="s">
        <v>20</v>
      </c>
      <c r="H2166" s="8" t="s">
        <v>33</v>
      </c>
      <c r="I2166" s="8" t="s">
        <v>2</v>
      </c>
      <c r="J2166" s="8" t="s">
        <v>3</v>
      </c>
      <c r="K2166" s="8" t="s">
        <v>9</v>
      </c>
      <c r="L2166" s="8" t="s">
        <v>17</v>
      </c>
      <c r="M2166" s="3">
        <v>2</v>
      </c>
      <c r="N2166" s="10">
        <v>141.4</v>
      </c>
      <c r="O2166" s="11">
        <v>0.05</v>
      </c>
      <c r="P2166" s="10">
        <v>77.48</v>
      </c>
      <c r="Q2166" s="10">
        <f t="shared" si="132"/>
        <v>268.66000000000003</v>
      </c>
      <c r="R2166" s="10">
        <f t="shared" si="133"/>
        <v>154.96</v>
      </c>
      <c r="S2166" s="10">
        <f t="shared" si="134"/>
        <v>113.70000000000002</v>
      </c>
      <c r="T2166" s="2">
        <f t="shared" si="135"/>
        <v>0.42321149408173903</v>
      </c>
      <c r="U2166" s="3">
        <f>YEAR(SalesDataTable[[#This Row],[Order Date]])</f>
        <v>2026</v>
      </c>
      <c r="V2166" s="2" t="str">
        <f>"Q"&amp;ROUNDUP(MONTH(SalesDataTable[[#This Row],[Order Date]])/3,0)</f>
        <v>Q4</v>
      </c>
      <c r="W2166" s="3">
        <f>MONTH(SalesDataTable[[#This Row],[Order Date]])</f>
        <v>10</v>
      </c>
      <c r="X2166" s="2" t="str">
        <f>TEXT(SalesDataTable[[#This Row],[Order Date]],"mmm")</f>
        <v>Oct</v>
      </c>
    </row>
    <row r="2167" spans="1:24" ht="15.6">
      <c r="A2167" s="6">
        <v>4846</v>
      </c>
      <c r="B2167" s="7">
        <v>46316</v>
      </c>
      <c r="C2167" s="8">
        <f>YEAR(SalesDataTable[[#This Row],[Order Date]])</f>
        <v>2026</v>
      </c>
      <c r="D2167" s="9" t="str">
        <f>"Q" &amp;ROUNDUP(MONTH(SalesDataTable[[#This Row],[Order Date]]),0)</f>
        <v>Q10</v>
      </c>
      <c r="E2167" s="9">
        <f>MONTH(SalesDataTable[[#This Row],[Order Date]])</f>
        <v>10</v>
      </c>
      <c r="F2167" s="8" t="str">
        <f>TEXT(SalesDataTable[[#This Row],[Order Date]],"mmm")</f>
        <v>Oct</v>
      </c>
      <c r="G2167" s="8" t="s">
        <v>0</v>
      </c>
      <c r="H2167" s="8" t="s">
        <v>1</v>
      </c>
      <c r="I2167" s="8" t="s">
        <v>8</v>
      </c>
      <c r="J2167" s="8" t="s">
        <v>16</v>
      </c>
      <c r="K2167" s="8" t="s">
        <v>4</v>
      </c>
      <c r="L2167" s="8" t="s">
        <v>22</v>
      </c>
      <c r="M2167" s="3">
        <v>8</v>
      </c>
      <c r="N2167" s="10">
        <v>51.91</v>
      </c>
      <c r="O2167" s="11">
        <v>0.05</v>
      </c>
      <c r="P2167" s="10">
        <v>22.99</v>
      </c>
      <c r="Q2167" s="10">
        <f t="shared" si="132"/>
        <v>394.51599999999996</v>
      </c>
      <c r="R2167" s="10">
        <f t="shared" si="133"/>
        <v>183.92</v>
      </c>
      <c r="S2167" s="10">
        <f t="shared" si="134"/>
        <v>210.59599999999998</v>
      </c>
      <c r="T2167" s="2">
        <f t="shared" si="135"/>
        <v>0.53380851473704483</v>
      </c>
      <c r="U2167" s="3">
        <f>YEAR(SalesDataTable[[#This Row],[Order Date]])</f>
        <v>2026</v>
      </c>
      <c r="V2167" s="2" t="str">
        <f>"Q"&amp;ROUNDUP(MONTH(SalesDataTable[[#This Row],[Order Date]])/3,0)</f>
        <v>Q4</v>
      </c>
      <c r="W2167" s="3">
        <f>MONTH(SalesDataTable[[#This Row],[Order Date]])</f>
        <v>10</v>
      </c>
      <c r="X2167" s="2" t="str">
        <f>TEXT(SalesDataTable[[#This Row],[Order Date]],"mmm")</f>
        <v>Oct</v>
      </c>
    </row>
    <row r="2168" spans="1:24" ht="15.6">
      <c r="A2168" s="6">
        <v>5024</v>
      </c>
      <c r="B2168" s="7">
        <v>46316</v>
      </c>
      <c r="C2168" s="8">
        <f>YEAR(SalesDataTable[[#This Row],[Order Date]])</f>
        <v>2026</v>
      </c>
      <c r="D2168" s="9" t="str">
        <f>"Q" &amp;ROUNDUP(MONTH(SalesDataTable[[#This Row],[Order Date]]),0)</f>
        <v>Q10</v>
      </c>
      <c r="E2168" s="9">
        <f>MONTH(SalesDataTable[[#This Row],[Order Date]])</f>
        <v>10</v>
      </c>
      <c r="F2168" s="8" t="str">
        <f>TEXT(SalesDataTable[[#This Row],[Order Date]],"mmm")</f>
        <v>Oct</v>
      </c>
      <c r="G2168" s="8" t="s">
        <v>20</v>
      </c>
      <c r="H2168" s="8" t="s">
        <v>31</v>
      </c>
      <c r="I2168" s="8" t="s">
        <v>28</v>
      </c>
      <c r="J2168" s="8" t="s">
        <v>3</v>
      </c>
      <c r="K2168" s="8" t="s">
        <v>23</v>
      </c>
      <c r="L2168" s="8" t="s">
        <v>29</v>
      </c>
      <c r="M2168" s="3">
        <v>1</v>
      </c>
      <c r="N2168" s="10">
        <v>192.62</v>
      </c>
      <c r="O2168" s="11">
        <v>0</v>
      </c>
      <c r="P2168" s="10">
        <v>102.51</v>
      </c>
      <c r="Q2168" s="10">
        <f t="shared" si="132"/>
        <v>192.62</v>
      </c>
      <c r="R2168" s="10">
        <f t="shared" si="133"/>
        <v>102.51</v>
      </c>
      <c r="S2168" s="10">
        <f t="shared" si="134"/>
        <v>90.11</v>
      </c>
      <c r="T2168" s="2">
        <f t="shared" si="135"/>
        <v>0.46781227286886096</v>
      </c>
      <c r="U2168" s="3">
        <f>YEAR(SalesDataTable[[#This Row],[Order Date]])</f>
        <v>2026</v>
      </c>
      <c r="V2168" s="2" t="str">
        <f>"Q"&amp;ROUNDUP(MONTH(SalesDataTable[[#This Row],[Order Date]])/3,0)</f>
        <v>Q4</v>
      </c>
      <c r="W2168" s="3">
        <f>MONTH(SalesDataTable[[#This Row],[Order Date]])</f>
        <v>10</v>
      </c>
      <c r="X2168" s="2" t="str">
        <f>TEXT(SalesDataTable[[#This Row],[Order Date]],"mmm")</f>
        <v>Oct</v>
      </c>
    </row>
    <row r="2169" spans="1:24" ht="15.6">
      <c r="A2169" s="6">
        <v>1157</v>
      </c>
      <c r="B2169" s="7">
        <v>46317</v>
      </c>
      <c r="C2169" s="8">
        <f>YEAR(SalesDataTable[[#This Row],[Order Date]])</f>
        <v>2026</v>
      </c>
      <c r="D2169" s="9" t="str">
        <f>"Q" &amp;ROUNDUP(MONTH(SalesDataTable[[#This Row],[Order Date]]),0)</f>
        <v>Q10</v>
      </c>
      <c r="E2169" s="9">
        <f>MONTH(SalesDataTable[[#This Row],[Order Date]])</f>
        <v>10</v>
      </c>
      <c r="F2169" s="8" t="str">
        <f>TEXT(SalesDataTable[[#This Row],[Order Date]],"mmm")</f>
        <v>Oct</v>
      </c>
      <c r="G2169" s="8" t="s">
        <v>20</v>
      </c>
      <c r="H2169" s="8" t="s">
        <v>21</v>
      </c>
      <c r="I2169" s="8" t="s">
        <v>2</v>
      </c>
      <c r="J2169" s="8" t="s">
        <v>13</v>
      </c>
      <c r="K2169" s="8" t="s">
        <v>4</v>
      </c>
      <c r="L2169" s="8" t="s">
        <v>22</v>
      </c>
      <c r="M2169" s="3">
        <v>1</v>
      </c>
      <c r="N2169" s="10">
        <v>51.25</v>
      </c>
      <c r="O2169" s="11">
        <v>0</v>
      </c>
      <c r="P2169" s="10">
        <v>22.58</v>
      </c>
      <c r="Q2169" s="10">
        <f t="shared" si="132"/>
        <v>51.25</v>
      </c>
      <c r="R2169" s="10">
        <f t="shared" si="133"/>
        <v>22.58</v>
      </c>
      <c r="S2169" s="10">
        <f t="shared" si="134"/>
        <v>28.67</v>
      </c>
      <c r="T2169" s="2">
        <f t="shared" si="135"/>
        <v>0.55941463414634152</v>
      </c>
      <c r="U2169" s="3">
        <f>YEAR(SalesDataTable[[#This Row],[Order Date]])</f>
        <v>2026</v>
      </c>
      <c r="V2169" s="2" t="str">
        <f>"Q"&amp;ROUNDUP(MONTH(SalesDataTable[[#This Row],[Order Date]])/3,0)</f>
        <v>Q4</v>
      </c>
      <c r="W2169" s="3">
        <f>MONTH(SalesDataTable[[#This Row],[Order Date]])</f>
        <v>10</v>
      </c>
      <c r="X2169" s="2" t="str">
        <f>TEXT(SalesDataTable[[#This Row],[Order Date]],"mmm")</f>
        <v>Oct</v>
      </c>
    </row>
    <row r="2170" spans="1:24" ht="15.6">
      <c r="A2170" s="6">
        <v>1427</v>
      </c>
      <c r="B2170" s="7">
        <v>46317</v>
      </c>
      <c r="C2170" s="8">
        <f>YEAR(SalesDataTable[[#This Row],[Order Date]])</f>
        <v>2026</v>
      </c>
      <c r="D2170" s="9" t="str">
        <f>"Q" &amp;ROUNDUP(MONTH(SalesDataTable[[#This Row],[Order Date]]),0)</f>
        <v>Q10</v>
      </c>
      <c r="E2170" s="9">
        <f>MONTH(SalesDataTable[[#This Row],[Order Date]])</f>
        <v>10</v>
      </c>
      <c r="F2170" s="8" t="str">
        <f>TEXT(SalesDataTable[[#This Row],[Order Date]],"mmm")</f>
        <v>Oct</v>
      </c>
      <c r="G2170" s="8" t="s">
        <v>20</v>
      </c>
      <c r="H2170" s="8" t="s">
        <v>21</v>
      </c>
      <c r="I2170" s="8" t="s">
        <v>19</v>
      </c>
      <c r="J2170" s="8" t="s">
        <v>13</v>
      </c>
      <c r="K2170" s="8" t="s">
        <v>14</v>
      </c>
      <c r="L2170" s="8" t="s">
        <v>32</v>
      </c>
      <c r="M2170" s="3">
        <v>1</v>
      </c>
      <c r="N2170" s="10">
        <v>45.97</v>
      </c>
      <c r="O2170" s="11">
        <v>0.05</v>
      </c>
      <c r="P2170" s="10">
        <v>18.760000000000002</v>
      </c>
      <c r="Q2170" s="10">
        <f t="shared" si="132"/>
        <v>43.671499999999995</v>
      </c>
      <c r="R2170" s="10">
        <f t="shared" si="133"/>
        <v>18.760000000000002</v>
      </c>
      <c r="S2170" s="10">
        <f t="shared" si="134"/>
        <v>24.911499999999993</v>
      </c>
      <c r="T2170" s="2">
        <f t="shared" si="135"/>
        <v>0.57042922729926826</v>
      </c>
      <c r="U2170" s="3">
        <f>YEAR(SalesDataTable[[#This Row],[Order Date]])</f>
        <v>2026</v>
      </c>
      <c r="V2170" s="2" t="str">
        <f>"Q"&amp;ROUNDUP(MONTH(SalesDataTable[[#This Row],[Order Date]])/3,0)</f>
        <v>Q4</v>
      </c>
      <c r="W2170" s="3">
        <f>MONTH(SalesDataTable[[#This Row],[Order Date]])</f>
        <v>10</v>
      </c>
      <c r="X2170" s="2" t="str">
        <f>TEXT(SalesDataTable[[#This Row],[Order Date]],"mmm")</f>
        <v>Oct</v>
      </c>
    </row>
    <row r="2171" spans="1:24" ht="15.6">
      <c r="A2171" s="6">
        <v>1622</v>
      </c>
      <c r="B2171" s="7">
        <v>46317</v>
      </c>
      <c r="C2171" s="8">
        <f>YEAR(SalesDataTable[[#This Row],[Order Date]])</f>
        <v>2026</v>
      </c>
      <c r="D2171" s="9" t="str">
        <f>"Q" &amp;ROUNDUP(MONTH(SalesDataTable[[#This Row],[Order Date]]),0)</f>
        <v>Q10</v>
      </c>
      <c r="E2171" s="9">
        <f>MONTH(SalesDataTable[[#This Row],[Order Date]])</f>
        <v>10</v>
      </c>
      <c r="F2171" s="8" t="str">
        <f>TEXT(SalesDataTable[[#This Row],[Order Date]],"mmm")</f>
        <v>Oct</v>
      </c>
      <c r="G2171" s="8" t="s">
        <v>11</v>
      </c>
      <c r="H2171" s="8" t="s">
        <v>12</v>
      </c>
      <c r="I2171" s="8" t="s">
        <v>28</v>
      </c>
      <c r="J2171" s="8" t="s">
        <v>3</v>
      </c>
      <c r="K2171" s="8" t="s">
        <v>23</v>
      </c>
      <c r="L2171" s="8" t="s">
        <v>51</v>
      </c>
      <c r="M2171" s="3">
        <v>1</v>
      </c>
      <c r="N2171" s="10">
        <v>123.29</v>
      </c>
      <c r="O2171" s="11">
        <v>0</v>
      </c>
      <c r="P2171" s="10">
        <v>59.48</v>
      </c>
      <c r="Q2171" s="10">
        <f t="shared" si="132"/>
        <v>123.29</v>
      </c>
      <c r="R2171" s="10">
        <f t="shared" si="133"/>
        <v>59.48</v>
      </c>
      <c r="S2171" s="10">
        <f t="shared" si="134"/>
        <v>63.810000000000009</v>
      </c>
      <c r="T2171" s="2">
        <f t="shared" si="135"/>
        <v>0.51756022386243816</v>
      </c>
      <c r="U2171" s="3">
        <f>YEAR(SalesDataTable[[#This Row],[Order Date]])</f>
        <v>2026</v>
      </c>
      <c r="V2171" s="2" t="str">
        <f>"Q"&amp;ROUNDUP(MONTH(SalesDataTable[[#This Row],[Order Date]])/3,0)</f>
        <v>Q4</v>
      </c>
      <c r="W2171" s="3">
        <f>MONTH(SalesDataTable[[#This Row],[Order Date]])</f>
        <v>10</v>
      </c>
      <c r="X2171" s="2" t="str">
        <f>TEXT(SalesDataTable[[#This Row],[Order Date]],"mmm")</f>
        <v>Oct</v>
      </c>
    </row>
    <row r="2172" spans="1:24" ht="15.6">
      <c r="A2172" s="6">
        <v>1879</v>
      </c>
      <c r="B2172" s="7">
        <v>46317</v>
      </c>
      <c r="C2172" s="8">
        <f>YEAR(SalesDataTable[[#This Row],[Order Date]])</f>
        <v>2026</v>
      </c>
      <c r="D2172" s="9" t="str">
        <f>"Q" &amp;ROUNDUP(MONTH(SalesDataTable[[#This Row],[Order Date]]),0)</f>
        <v>Q10</v>
      </c>
      <c r="E2172" s="9">
        <f>MONTH(SalesDataTable[[#This Row],[Order Date]])</f>
        <v>10</v>
      </c>
      <c r="F2172" s="8" t="str">
        <f>TEXT(SalesDataTable[[#This Row],[Order Date]],"mmm")</f>
        <v>Oct</v>
      </c>
      <c r="G2172" s="8" t="s">
        <v>20</v>
      </c>
      <c r="H2172" s="8" t="s">
        <v>33</v>
      </c>
      <c r="I2172" s="8" t="s">
        <v>8</v>
      </c>
      <c r="J2172" s="8" t="s">
        <v>16</v>
      </c>
      <c r="K2172" s="8" t="s">
        <v>14</v>
      </c>
      <c r="L2172" s="8" t="s">
        <v>15</v>
      </c>
      <c r="M2172" s="3">
        <v>8</v>
      </c>
      <c r="N2172" s="10">
        <v>35.83</v>
      </c>
      <c r="O2172" s="11">
        <v>0.05</v>
      </c>
      <c r="P2172" s="10">
        <v>13.89</v>
      </c>
      <c r="Q2172" s="10">
        <f t="shared" si="132"/>
        <v>272.30799999999999</v>
      </c>
      <c r="R2172" s="10">
        <f t="shared" si="133"/>
        <v>111.12</v>
      </c>
      <c r="S2172" s="10">
        <f t="shared" si="134"/>
        <v>161.18799999999999</v>
      </c>
      <c r="T2172" s="2">
        <f t="shared" si="135"/>
        <v>0.59193266448286497</v>
      </c>
      <c r="U2172" s="3">
        <f>YEAR(SalesDataTable[[#This Row],[Order Date]])</f>
        <v>2026</v>
      </c>
      <c r="V2172" s="2" t="str">
        <f>"Q"&amp;ROUNDUP(MONTH(SalesDataTable[[#This Row],[Order Date]])/3,0)</f>
        <v>Q4</v>
      </c>
      <c r="W2172" s="3">
        <f>MONTH(SalesDataTable[[#This Row],[Order Date]])</f>
        <v>10</v>
      </c>
      <c r="X2172" s="2" t="str">
        <f>TEXT(SalesDataTable[[#This Row],[Order Date]],"mmm")</f>
        <v>Oct</v>
      </c>
    </row>
    <row r="2173" spans="1:24" ht="15.6">
      <c r="A2173" s="6">
        <v>2483</v>
      </c>
      <c r="B2173" s="7">
        <v>46317</v>
      </c>
      <c r="C2173" s="8">
        <f>YEAR(SalesDataTable[[#This Row],[Order Date]])</f>
        <v>2026</v>
      </c>
      <c r="D2173" s="9" t="str">
        <f>"Q" &amp;ROUNDUP(MONTH(SalesDataTable[[#This Row],[Order Date]]),0)</f>
        <v>Q10</v>
      </c>
      <c r="E2173" s="9">
        <f>MONTH(SalesDataTable[[#This Row],[Order Date]])</f>
        <v>10</v>
      </c>
      <c r="F2173" s="8" t="str">
        <f>TEXT(SalesDataTable[[#This Row],[Order Date]],"mmm")</f>
        <v>Oct</v>
      </c>
      <c r="G2173" s="8" t="s">
        <v>0</v>
      </c>
      <c r="H2173" s="8" t="s">
        <v>1</v>
      </c>
      <c r="I2173" s="8" t="s">
        <v>2</v>
      </c>
      <c r="J2173" s="8" t="s">
        <v>13</v>
      </c>
      <c r="K2173" s="8" t="s">
        <v>23</v>
      </c>
      <c r="L2173" s="8" t="s">
        <v>40</v>
      </c>
      <c r="M2173" s="3">
        <v>1</v>
      </c>
      <c r="N2173" s="10">
        <v>80.56</v>
      </c>
      <c r="O2173" s="11">
        <v>0</v>
      </c>
      <c r="P2173" s="10">
        <v>39.53</v>
      </c>
      <c r="Q2173" s="10">
        <f t="shared" si="132"/>
        <v>80.56</v>
      </c>
      <c r="R2173" s="10">
        <f t="shared" si="133"/>
        <v>39.53</v>
      </c>
      <c r="S2173" s="10">
        <f t="shared" si="134"/>
        <v>41.03</v>
      </c>
      <c r="T2173" s="2">
        <f t="shared" si="135"/>
        <v>0.5093098311817279</v>
      </c>
      <c r="U2173" s="3">
        <f>YEAR(SalesDataTable[[#This Row],[Order Date]])</f>
        <v>2026</v>
      </c>
      <c r="V2173" s="2" t="str">
        <f>"Q"&amp;ROUNDUP(MONTH(SalesDataTable[[#This Row],[Order Date]])/3,0)</f>
        <v>Q4</v>
      </c>
      <c r="W2173" s="3">
        <f>MONTH(SalesDataTable[[#This Row],[Order Date]])</f>
        <v>10</v>
      </c>
      <c r="X2173" s="2" t="str">
        <f>TEXT(SalesDataTable[[#This Row],[Order Date]],"mmm")</f>
        <v>Oct</v>
      </c>
    </row>
    <row r="2174" spans="1:24" ht="15.6">
      <c r="A2174" s="6">
        <v>4451</v>
      </c>
      <c r="B2174" s="7">
        <v>46317</v>
      </c>
      <c r="C2174" s="8">
        <f>YEAR(SalesDataTable[[#This Row],[Order Date]])</f>
        <v>2026</v>
      </c>
      <c r="D2174" s="9" t="str">
        <f>"Q" &amp;ROUNDUP(MONTH(SalesDataTable[[#This Row],[Order Date]]),0)</f>
        <v>Q10</v>
      </c>
      <c r="E2174" s="9">
        <f>MONTH(SalesDataTable[[#This Row],[Order Date]])</f>
        <v>10</v>
      </c>
      <c r="F2174" s="8" t="str">
        <f>TEXT(SalesDataTable[[#This Row],[Order Date]],"mmm")</f>
        <v>Oct</v>
      </c>
      <c r="G2174" s="8" t="s">
        <v>20</v>
      </c>
      <c r="H2174" s="8" t="s">
        <v>31</v>
      </c>
      <c r="I2174" s="8" t="s">
        <v>2</v>
      </c>
      <c r="J2174" s="8" t="s">
        <v>13</v>
      </c>
      <c r="K2174" s="8" t="s">
        <v>4</v>
      </c>
      <c r="L2174" s="8" t="s">
        <v>26</v>
      </c>
      <c r="M2174" s="3">
        <v>1</v>
      </c>
      <c r="N2174" s="10">
        <v>40.47</v>
      </c>
      <c r="O2174" s="11">
        <v>0.05</v>
      </c>
      <c r="P2174" s="10">
        <v>16.73</v>
      </c>
      <c r="Q2174" s="10">
        <f t="shared" si="132"/>
        <v>38.4465</v>
      </c>
      <c r="R2174" s="10">
        <f t="shared" si="133"/>
        <v>16.73</v>
      </c>
      <c r="S2174" s="10">
        <f t="shared" si="134"/>
        <v>21.7165</v>
      </c>
      <c r="T2174" s="2">
        <f t="shared" si="135"/>
        <v>0.5648498562938109</v>
      </c>
      <c r="U2174" s="3">
        <f>YEAR(SalesDataTable[[#This Row],[Order Date]])</f>
        <v>2026</v>
      </c>
      <c r="V2174" s="2" t="str">
        <f>"Q"&amp;ROUNDUP(MONTH(SalesDataTable[[#This Row],[Order Date]])/3,0)</f>
        <v>Q4</v>
      </c>
      <c r="W2174" s="3">
        <f>MONTH(SalesDataTable[[#This Row],[Order Date]])</f>
        <v>10</v>
      </c>
      <c r="X2174" s="2" t="str">
        <f>TEXT(SalesDataTable[[#This Row],[Order Date]],"mmm")</f>
        <v>Oct</v>
      </c>
    </row>
    <row r="2175" spans="1:24" ht="15.6">
      <c r="A2175" s="6">
        <v>93</v>
      </c>
      <c r="B2175" s="7">
        <v>46318</v>
      </c>
      <c r="C2175" s="8">
        <f>YEAR(SalesDataTable[[#This Row],[Order Date]])</f>
        <v>2026</v>
      </c>
      <c r="D2175" s="9" t="str">
        <f>"Q" &amp;ROUNDUP(MONTH(SalesDataTable[[#This Row],[Order Date]]),0)</f>
        <v>Q10</v>
      </c>
      <c r="E2175" s="9">
        <f>MONTH(SalesDataTable[[#This Row],[Order Date]])</f>
        <v>10</v>
      </c>
      <c r="F2175" s="8" t="str">
        <f>TEXT(SalesDataTable[[#This Row],[Order Date]],"mmm")</f>
        <v>Oct</v>
      </c>
      <c r="G2175" s="8" t="s">
        <v>6</v>
      </c>
      <c r="H2175" s="8" t="s">
        <v>43</v>
      </c>
      <c r="I2175" s="8" t="s">
        <v>8</v>
      </c>
      <c r="J2175" s="8" t="s">
        <v>16</v>
      </c>
      <c r="K2175" s="8" t="s">
        <v>14</v>
      </c>
      <c r="L2175" s="8" t="s">
        <v>44</v>
      </c>
      <c r="M2175" s="3">
        <v>15</v>
      </c>
      <c r="N2175" s="10">
        <v>133.52000000000001</v>
      </c>
      <c r="O2175" s="11">
        <v>0.2</v>
      </c>
      <c r="P2175" s="10">
        <v>66</v>
      </c>
      <c r="Q2175" s="10">
        <f t="shared" si="132"/>
        <v>1602.2400000000002</v>
      </c>
      <c r="R2175" s="10">
        <f t="shared" si="133"/>
        <v>990</v>
      </c>
      <c r="S2175" s="10">
        <f t="shared" si="134"/>
        <v>612.24000000000024</v>
      </c>
      <c r="T2175" s="2">
        <f t="shared" si="135"/>
        <v>0.38211503894547644</v>
      </c>
      <c r="U2175" s="3">
        <f>YEAR(SalesDataTable[[#This Row],[Order Date]])</f>
        <v>2026</v>
      </c>
      <c r="V2175" s="2" t="str">
        <f>"Q"&amp;ROUNDUP(MONTH(SalesDataTable[[#This Row],[Order Date]])/3,0)</f>
        <v>Q4</v>
      </c>
      <c r="W2175" s="3">
        <f>MONTH(SalesDataTable[[#This Row],[Order Date]])</f>
        <v>10</v>
      </c>
      <c r="X2175" s="2" t="str">
        <f>TEXT(SalesDataTable[[#This Row],[Order Date]],"mmm")</f>
        <v>Oct</v>
      </c>
    </row>
    <row r="2176" spans="1:24" ht="15.6">
      <c r="A2176" s="6">
        <v>265</v>
      </c>
      <c r="B2176" s="7">
        <v>46318</v>
      </c>
      <c r="C2176" s="8">
        <f>YEAR(SalesDataTable[[#This Row],[Order Date]])</f>
        <v>2026</v>
      </c>
      <c r="D2176" s="9" t="str">
        <f>"Q" &amp;ROUNDUP(MONTH(SalesDataTable[[#This Row],[Order Date]]),0)</f>
        <v>Q10</v>
      </c>
      <c r="E2176" s="9">
        <f>MONTH(SalesDataTable[[#This Row],[Order Date]])</f>
        <v>10</v>
      </c>
      <c r="F2176" s="8" t="str">
        <f>TEXT(SalesDataTable[[#This Row],[Order Date]],"mmm")</f>
        <v>Oct</v>
      </c>
      <c r="G2176" s="8" t="s">
        <v>6</v>
      </c>
      <c r="H2176" s="8" t="s">
        <v>27</v>
      </c>
      <c r="I2176" s="8" t="s">
        <v>2</v>
      </c>
      <c r="J2176" s="8" t="s">
        <v>3</v>
      </c>
      <c r="K2176" s="8" t="s">
        <v>4</v>
      </c>
      <c r="L2176" s="8" t="s">
        <v>5</v>
      </c>
      <c r="M2176" s="3">
        <v>1</v>
      </c>
      <c r="N2176" s="10">
        <v>82.28</v>
      </c>
      <c r="O2176" s="11">
        <v>0</v>
      </c>
      <c r="P2176" s="10">
        <v>42.08</v>
      </c>
      <c r="Q2176" s="10">
        <f t="shared" si="132"/>
        <v>82.28</v>
      </c>
      <c r="R2176" s="10">
        <f t="shared" si="133"/>
        <v>42.08</v>
      </c>
      <c r="S2176" s="10">
        <f t="shared" si="134"/>
        <v>40.200000000000003</v>
      </c>
      <c r="T2176" s="2">
        <f t="shared" si="135"/>
        <v>0.48857559552746721</v>
      </c>
      <c r="U2176" s="3">
        <f>YEAR(SalesDataTable[[#This Row],[Order Date]])</f>
        <v>2026</v>
      </c>
      <c r="V2176" s="2" t="str">
        <f>"Q"&amp;ROUNDUP(MONTH(SalesDataTable[[#This Row],[Order Date]])/3,0)</f>
        <v>Q4</v>
      </c>
      <c r="W2176" s="3">
        <f>MONTH(SalesDataTable[[#This Row],[Order Date]])</f>
        <v>10</v>
      </c>
      <c r="X2176" s="2" t="str">
        <f>TEXT(SalesDataTable[[#This Row],[Order Date]],"mmm")</f>
        <v>Oct</v>
      </c>
    </row>
    <row r="2177" spans="1:24" ht="15.6">
      <c r="A2177" s="6">
        <v>555</v>
      </c>
      <c r="B2177" s="7">
        <v>46318</v>
      </c>
      <c r="C2177" s="8">
        <f>YEAR(SalesDataTable[[#This Row],[Order Date]])</f>
        <v>2026</v>
      </c>
      <c r="D2177" s="9" t="str">
        <f>"Q" &amp;ROUNDUP(MONTH(SalesDataTable[[#This Row],[Order Date]]),0)</f>
        <v>Q10</v>
      </c>
      <c r="E2177" s="9">
        <f>MONTH(SalesDataTable[[#This Row],[Order Date]])</f>
        <v>10</v>
      </c>
      <c r="F2177" s="8" t="str">
        <f>TEXT(SalesDataTable[[#This Row],[Order Date]],"mmm")</f>
        <v>Oct</v>
      </c>
      <c r="G2177" s="8" t="s">
        <v>6</v>
      </c>
      <c r="H2177" s="8" t="s">
        <v>41</v>
      </c>
      <c r="I2177" s="8" t="s">
        <v>2</v>
      </c>
      <c r="J2177" s="8" t="s">
        <v>13</v>
      </c>
      <c r="K2177" s="8" t="s">
        <v>14</v>
      </c>
      <c r="L2177" s="8" t="s">
        <v>15</v>
      </c>
      <c r="M2177" s="3">
        <v>6</v>
      </c>
      <c r="N2177" s="10">
        <v>35.479999999999997</v>
      </c>
      <c r="O2177" s="11">
        <v>0</v>
      </c>
      <c r="P2177" s="10">
        <v>13.37</v>
      </c>
      <c r="Q2177" s="10">
        <f t="shared" si="132"/>
        <v>212.88</v>
      </c>
      <c r="R2177" s="10">
        <f t="shared" si="133"/>
        <v>80.22</v>
      </c>
      <c r="S2177" s="10">
        <f t="shared" si="134"/>
        <v>132.66</v>
      </c>
      <c r="T2177" s="2">
        <f t="shared" si="135"/>
        <v>0.62316798196166856</v>
      </c>
      <c r="U2177" s="3">
        <f>YEAR(SalesDataTable[[#This Row],[Order Date]])</f>
        <v>2026</v>
      </c>
      <c r="V2177" s="2" t="str">
        <f>"Q"&amp;ROUNDUP(MONTH(SalesDataTable[[#This Row],[Order Date]])/3,0)</f>
        <v>Q4</v>
      </c>
      <c r="W2177" s="3">
        <f>MONTH(SalesDataTable[[#This Row],[Order Date]])</f>
        <v>10</v>
      </c>
      <c r="X2177" s="2" t="str">
        <f>TEXT(SalesDataTable[[#This Row],[Order Date]],"mmm")</f>
        <v>Oct</v>
      </c>
    </row>
    <row r="2178" spans="1:24" ht="15.6">
      <c r="A2178" s="6">
        <v>1993</v>
      </c>
      <c r="B2178" s="7">
        <v>46318</v>
      </c>
      <c r="C2178" s="8">
        <f>YEAR(SalesDataTable[[#This Row],[Order Date]])</f>
        <v>2026</v>
      </c>
      <c r="D2178" s="9" t="str">
        <f>"Q" &amp;ROUNDUP(MONTH(SalesDataTable[[#This Row],[Order Date]]),0)</f>
        <v>Q10</v>
      </c>
      <c r="E2178" s="9">
        <f>MONTH(SalesDataTable[[#This Row],[Order Date]])</f>
        <v>10</v>
      </c>
      <c r="F2178" s="8" t="str">
        <f>TEXT(SalesDataTable[[#This Row],[Order Date]],"mmm")</f>
        <v>Oct</v>
      </c>
      <c r="G2178" s="8" t="s">
        <v>11</v>
      </c>
      <c r="H2178" s="8" t="s">
        <v>18</v>
      </c>
      <c r="I2178" s="8" t="s">
        <v>19</v>
      </c>
      <c r="J2178" s="8" t="s">
        <v>13</v>
      </c>
      <c r="K2178" s="8" t="s">
        <v>9</v>
      </c>
      <c r="L2178" s="8" t="s">
        <v>37</v>
      </c>
      <c r="M2178" s="3">
        <v>1</v>
      </c>
      <c r="N2178" s="10">
        <v>152.38</v>
      </c>
      <c r="O2178" s="11">
        <v>0.15</v>
      </c>
      <c r="P2178" s="10">
        <v>78.92</v>
      </c>
      <c r="Q2178" s="10">
        <f t="shared" ref="Q2178:Q2241" si="136">M2178*N2178*(1-O2178)</f>
        <v>129.523</v>
      </c>
      <c r="R2178" s="10">
        <f t="shared" ref="R2178:R2241" si="137">M2178*P2178</f>
        <v>78.92</v>
      </c>
      <c r="S2178" s="10">
        <f t="shared" ref="S2178:S2241" si="138">Q2178-R2178</f>
        <v>50.602999999999994</v>
      </c>
      <c r="T2178" s="2">
        <f t="shared" ref="T2178:T2241" si="139">IFERROR(S2178/Q2178,0)</f>
        <v>0.39068736826663986</v>
      </c>
      <c r="U2178" s="3">
        <f>YEAR(SalesDataTable[[#This Row],[Order Date]])</f>
        <v>2026</v>
      </c>
      <c r="V2178" s="2" t="str">
        <f>"Q"&amp;ROUNDUP(MONTH(SalesDataTable[[#This Row],[Order Date]])/3,0)</f>
        <v>Q4</v>
      </c>
      <c r="W2178" s="3">
        <f>MONTH(SalesDataTable[[#This Row],[Order Date]])</f>
        <v>10</v>
      </c>
      <c r="X2178" s="2" t="str">
        <f>TEXT(SalesDataTable[[#This Row],[Order Date]],"mmm")</f>
        <v>Oct</v>
      </c>
    </row>
    <row r="2179" spans="1:24" ht="15.6">
      <c r="A2179" s="6">
        <v>3116</v>
      </c>
      <c r="B2179" s="7">
        <v>46318</v>
      </c>
      <c r="C2179" s="8">
        <f>YEAR(SalesDataTable[[#This Row],[Order Date]])</f>
        <v>2026</v>
      </c>
      <c r="D2179" s="9" t="str">
        <f>"Q" &amp;ROUNDUP(MONTH(SalesDataTable[[#This Row],[Order Date]]),0)</f>
        <v>Q10</v>
      </c>
      <c r="E2179" s="9">
        <f>MONTH(SalesDataTable[[#This Row],[Order Date]])</f>
        <v>10</v>
      </c>
      <c r="F2179" s="8" t="str">
        <f>TEXT(SalesDataTable[[#This Row],[Order Date]],"mmm")</f>
        <v>Oct</v>
      </c>
      <c r="G2179" s="8" t="s">
        <v>6</v>
      </c>
      <c r="H2179" s="8" t="s">
        <v>7</v>
      </c>
      <c r="I2179" s="8" t="s">
        <v>28</v>
      </c>
      <c r="J2179" s="8" t="s">
        <v>13</v>
      </c>
      <c r="K2179" s="8" t="s">
        <v>9</v>
      </c>
      <c r="L2179" s="8" t="s">
        <v>10</v>
      </c>
      <c r="M2179" s="3">
        <v>1</v>
      </c>
      <c r="N2179" s="10">
        <v>93.64</v>
      </c>
      <c r="O2179" s="11">
        <v>0</v>
      </c>
      <c r="P2179" s="10">
        <v>44.34</v>
      </c>
      <c r="Q2179" s="10">
        <f t="shared" si="136"/>
        <v>93.64</v>
      </c>
      <c r="R2179" s="10">
        <f t="shared" si="137"/>
        <v>44.34</v>
      </c>
      <c r="S2179" s="10">
        <f t="shared" si="138"/>
        <v>49.3</v>
      </c>
      <c r="T2179" s="2">
        <f t="shared" si="139"/>
        <v>0.52648440837249033</v>
      </c>
      <c r="U2179" s="3">
        <f>YEAR(SalesDataTable[[#This Row],[Order Date]])</f>
        <v>2026</v>
      </c>
      <c r="V2179" s="2" t="str">
        <f>"Q"&amp;ROUNDUP(MONTH(SalesDataTable[[#This Row],[Order Date]])/3,0)</f>
        <v>Q4</v>
      </c>
      <c r="W2179" s="3">
        <f>MONTH(SalesDataTable[[#This Row],[Order Date]])</f>
        <v>10</v>
      </c>
      <c r="X2179" s="2" t="str">
        <f>TEXT(SalesDataTable[[#This Row],[Order Date]],"mmm")</f>
        <v>Oct</v>
      </c>
    </row>
    <row r="2180" spans="1:24" ht="15.6">
      <c r="A2180" s="6">
        <v>3631</v>
      </c>
      <c r="B2180" s="7">
        <v>46318</v>
      </c>
      <c r="C2180" s="8">
        <f>YEAR(SalesDataTable[[#This Row],[Order Date]])</f>
        <v>2026</v>
      </c>
      <c r="D2180" s="9" t="str">
        <f>"Q" &amp;ROUNDUP(MONTH(SalesDataTable[[#This Row],[Order Date]]),0)</f>
        <v>Q10</v>
      </c>
      <c r="E2180" s="9">
        <f>MONTH(SalesDataTable[[#This Row],[Order Date]])</f>
        <v>10</v>
      </c>
      <c r="F2180" s="8" t="str">
        <f>TEXT(SalesDataTable[[#This Row],[Order Date]],"mmm")</f>
        <v>Oct</v>
      </c>
      <c r="G2180" s="8" t="s">
        <v>20</v>
      </c>
      <c r="H2180" s="8" t="s">
        <v>31</v>
      </c>
      <c r="I2180" s="8" t="s">
        <v>19</v>
      </c>
      <c r="J2180" s="8" t="s">
        <v>3</v>
      </c>
      <c r="K2180" s="8" t="s">
        <v>34</v>
      </c>
      <c r="L2180" s="8" t="s">
        <v>38</v>
      </c>
      <c r="M2180" s="3">
        <v>1</v>
      </c>
      <c r="N2180" s="10">
        <v>123.6</v>
      </c>
      <c r="O2180" s="11">
        <v>0</v>
      </c>
      <c r="P2180" s="10">
        <v>67.3</v>
      </c>
      <c r="Q2180" s="10">
        <f t="shared" si="136"/>
        <v>123.6</v>
      </c>
      <c r="R2180" s="10">
        <f t="shared" si="137"/>
        <v>67.3</v>
      </c>
      <c r="S2180" s="10">
        <f t="shared" si="138"/>
        <v>56.3</v>
      </c>
      <c r="T2180" s="2">
        <f t="shared" si="139"/>
        <v>0.45550161812297735</v>
      </c>
      <c r="U2180" s="3">
        <f>YEAR(SalesDataTable[[#This Row],[Order Date]])</f>
        <v>2026</v>
      </c>
      <c r="V2180" s="2" t="str">
        <f>"Q"&amp;ROUNDUP(MONTH(SalesDataTable[[#This Row],[Order Date]])/3,0)</f>
        <v>Q4</v>
      </c>
      <c r="W2180" s="3">
        <f>MONTH(SalesDataTable[[#This Row],[Order Date]])</f>
        <v>10</v>
      </c>
      <c r="X2180" s="2" t="str">
        <f>TEXT(SalesDataTable[[#This Row],[Order Date]],"mmm")</f>
        <v>Oct</v>
      </c>
    </row>
    <row r="2181" spans="1:24" ht="15.6">
      <c r="A2181" s="6">
        <v>4216</v>
      </c>
      <c r="B2181" s="7">
        <v>46318</v>
      </c>
      <c r="C2181" s="8">
        <f>YEAR(SalesDataTable[[#This Row],[Order Date]])</f>
        <v>2026</v>
      </c>
      <c r="D2181" s="9" t="str">
        <f>"Q" &amp;ROUNDUP(MONTH(SalesDataTable[[#This Row],[Order Date]]),0)</f>
        <v>Q10</v>
      </c>
      <c r="E2181" s="9">
        <f>MONTH(SalesDataTable[[#This Row],[Order Date]])</f>
        <v>10</v>
      </c>
      <c r="F2181" s="8" t="str">
        <f>TEXT(SalesDataTable[[#This Row],[Order Date]],"mmm")</f>
        <v>Oct</v>
      </c>
      <c r="G2181" s="8" t="s">
        <v>6</v>
      </c>
      <c r="H2181" s="8" t="s">
        <v>7</v>
      </c>
      <c r="I2181" s="8" t="s">
        <v>2</v>
      </c>
      <c r="J2181" s="8" t="s">
        <v>13</v>
      </c>
      <c r="K2181" s="8" t="s">
        <v>34</v>
      </c>
      <c r="L2181" s="8" t="s">
        <v>38</v>
      </c>
      <c r="M2181" s="3">
        <v>3</v>
      </c>
      <c r="N2181" s="10">
        <v>124.6</v>
      </c>
      <c r="O2181" s="11">
        <v>0.05</v>
      </c>
      <c r="P2181" s="10">
        <v>69.12</v>
      </c>
      <c r="Q2181" s="10">
        <f t="shared" si="136"/>
        <v>355.10999999999996</v>
      </c>
      <c r="R2181" s="10">
        <f t="shared" si="137"/>
        <v>207.36</v>
      </c>
      <c r="S2181" s="10">
        <f t="shared" si="138"/>
        <v>147.74999999999994</v>
      </c>
      <c r="T2181" s="2">
        <f t="shared" si="139"/>
        <v>0.41606826053898782</v>
      </c>
      <c r="U2181" s="3">
        <f>YEAR(SalesDataTable[[#This Row],[Order Date]])</f>
        <v>2026</v>
      </c>
      <c r="V2181" s="2" t="str">
        <f>"Q"&amp;ROUNDUP(MONTH(SalesDataTable[[#This Row],[Order Date]])/3,0)</f>
        <v>Q4</v>
      </c>
      <c r="W2181" s="3">
        <f>MONTH(SalesDataTable[[#This Row],[Order Date]])</f>
        <v>10</v>
      </c>
      <c r="X2181" s="2" t="str">
        <f>TEXT(SalesDataTable[[#This Row],[Order Date]],"mmm")</f>
        <v>Oct</v>
      </c>
    </row>
    <row r="2182" spans="1:24" ht="15.6">
      <c r="A2182" s="6">
        <v>4956</v>
      </c>
      <c r="B2182" s="7">
        <v>46318</v>
      </c>
      <c r="C2182" s="8">
        <f>YEAR(SalesDataTable[[#This Row],[Order Date]])</f>
        <v>2026</v>
      </c>
      <c r="D2182" s="9" t="str">
        <f>"Q" &amp;ROUNDUP(MONTH(SalesDataTable[[#This Row],[Order Date]]),0)</f>
        <v>Q10</v>
      </c>
      <c r="E2182" s="9">
        <f>MONTH(SalesDataTable[[#This Row],[Order Date]])</f>
        <v>10</v>
      </c>
      <c r="F2182" s="8" t="str">
        <f>TEXT(SalesDataTable[[#This Row],[Order Date]],"mmm")</f>
        <v>Oct</v>
      </c>
      <c r="G2182" s="8" t="s">
        <v>20</v>
      </c>
      <c r="H2182" s="8" t="s">
        <v>47</v>
      </c>
      <c r="I2182" s="8" t="s">
        <v>19</v>
      </c>
      <c r="J2182" s="8" t="s">
        <v>16</v>
      </c>
      <c r="K2182" s="8" t="s">
        <v>9</v>
      </c>
      <c r="L2182" s="8" t="s">
        <v>37</v>
      </c>
      <c r="M2182" s="3">
        <v>2</v>
      </c>
      <c r="N2182" s="10">
        <v>151.66</v>
      </c>
      <c r="O2182" s="11">
        <v>0</v>
      </c>
      <c r="P2182" s="10">
        <v>77.17</v>
      </c>
      <c r="Q2182" s="10">
        <f t="shared" si="136"/>
        <v>303.32</v>
      </c>
      <c r="R2182" s="10">
        <f t="shared" si="137"/>
        <v>154.34</v>
      </c>
      <c r="S2182" s="10">
        <f t="shared" si="138"/>
        <v>148.97999999999999</v>
      </c>
      <c r="T2182" s="2">
        <f t="shared" si="139"/>
        <v>0.49116444678886984</v>
      </c>
      <c r="U2182" s="3">
        <f>YEAR(SalesDataTable[[#This Row],[Order Date]])</f>
        <v>2026</v>
      </c>
      <c r="V2182" s="2" t="str">
        <f>"Q"&amp;ROUNDUP(MONTH(SalesDataTable[[#This Row],[Order Date]])/3,0)</f>
        <v>Q4</v>
      </c>
      <c r="W2182" s="3">
        <f>MONTH(SalesDataTable[[#This Row],[Order Date]])</f>
        <v>10</v>
      </c>
      <c r="X2182" s="2" t="str">
        <f>TEXT(SalesDataTable[[#This Row],[Order Date]],"mmm")</f>
        <v>Oct</v>
      </c>
    </row>
    <row r="2183" spans="1:24" ht="15.6">
      <c r="A2183" s="6">
        <v>439</v>
      </c>
      <c r="B2183" s="7">
        <v>46319</v>
      </c>
      <c r="C2183" s="8">
        <f>YEAR(SalesDataTable[[#This Row],[Order Date]])</f>
        <v>2026</v>
      </c>
      <c r="D2183" s="9" t="str">
        <f>"Q" &amp;ROUNDUP(MONTH(SalesDataTable[[#This Row],[Order Date]]),0)</f>
        <v>Q10</v>
      </c>
      <c r="E2183" s="9">
        <f>MONTH(SalesDataTable[[#This Row],[Order Date]])</f>
        <v>10</v>
      </c>
      <c r="F2183" s="8" t="str">
        <f>TEXT(SalesDataTable[[#This Row],[Order Date]],"mmm")</f>
        <v>Oct</v>
      </c>
      <c r="G2183" s="8" t="s">
        <v>11</v>
      </c>
      <c r="H2183" s="8" t="s">
        <v>25</v>
      </c>
      <c r="I2183" s="8" t="s">
        <v>19</v>
      </c>
      <c r="J2183" s="8" t="s">
        <v>13</v>
      </c>
      <c r="K2183" s="8" t="s">
        <v>14</v>
      </c>
      <c r="L2183" s="8" t="s">
        <v>15</v>
      </c>
      <c r="M2183" s="3">
        <v>1</v>
      </c>
      <c r="N2183" s="10">
        <v>36.76</v>
      </c>
      <c r="O2183" s="11">
        <v>0</v>
      </c>
      <c r="P2183" s="10">
        <v>13.18</v>
      </c>
      <c r="Q2183" s="10">
        <f t="shared" si="136"/>
        <v>36.76</v>
      </c>
      <c r="R2183" s="10">
        <f t="shared" si="137"/>
        <v>13.18</v>
      </c>
      <c r="S2183" s="10">
        <f t="shared" si="138"/>
        <v>23.58</v>
      </c>
      <c r="T2183" s="2">
        <f t="shared" si="139"/>
        <v>0.64145810663764957</v>
      </c>
      <c r="U2183" s="3">
        <f>YEAR(SalesDataTable[[#This Row],[Order Date]])</f>
        <v>2026</v>
      </c>
      <c r="V2183" s="2" t="str">
        <f>"Q"&amp;ROUNDUP(MONTH(SalesDataTable[[#This Row],[Order Date]])/3,0)</f>
        <v>Q4</v>
      </c>
      <c r="W2183" s="3">
        <f>MONTH(SalesDataTable[[#This Row],[Order Date]])</f>
        <v>10</v>
      </c>
      <c r="X2183" s="2" t="str">
        <f>TEXT(SalesDataTable[[#This Row],[Order Date]],"mmm")</f>
        <v>Oct</v>
      </c>
    </row>
    <row r="2184" spans="1:24" ht="15.6">
      <c r="A2184" s="6">
        <v>1076</v>
      </c>
      <c r="B2184" s="7">
        <v>46319</v>
      </c>
      <c r="C2184" s="8">
        <f>YEAR(SalesDataTable[[#This Row],[Order Date]])</f>
        <v>2026</v>
      </c>
      <c r="D2184" s="9" t="str">
        <f>"Q" &amp;ROUNDUP(MONTH(SalesDataTable[[#This Row],[Order Date]]),0)</f>
        <v>Q10</v>
      </c>
      <c r="E2184" s="9">
        <f>MONTH(SalesDataTable[[#This Row],[Order Date]])</f>
        <v>10</v>
      </c>
      <c r="F2184" s="8" t="str">
        <f>TEXT(SalesDataTable[[#This Row],[Order Date]],"mmm")</f>
        <v>Oct</v>
      </c>
      <c r="G2184" s="8" t="s">
        <v>0</v>
      </c>
      <c r="H2184" s="8" t="s">
        <v>36</v>
      </c>
      <c r="I2184" s="8" t="s">
        <v>28</v>
      </c>
      <c r="J2184" s="8" t="s">
        <v>3</v>
      </c>
      <c r="K2184" s="8" t="s">
        <v>23</v>
      </c>
      <c r="L2184" s="8" t="s">
        <v>29</v>
      </c>
      <c r="M2184" s="3">
        <v>1</v>
      </c>
      <c r="N2184" s="10">
        <v>195.67</v>
      </c>
      <c r="O2184" s="11">
        <v>0</v>
      </c>
      <c r="P2184" s="10">
        <v>105.88</v>
      </c>
      <c r="Q2184" s="10">
        <f t="shared" si="136"/>
        <v>195.67</v>
      </c>
      <c r="R2184" s="10">
        <f t="shared" si="137"/>
        <v>105.88</v>
      </c>
      <c r="S2184" s="10">
        <f t="shared" si="138"/>
        <v>89.789999999999992</v>
      </c>
      <c r="T2184" s="2">
        <f t="shared" si="139"/>
        <v>0.45888485715745897</v>
      </c>
      <c r="U2184" s="3">
        <f>YEAR(SalesDataTable[[#This Row],[Order Date]])</f>
        <v>2026</v>
      </c>
      <c r="V2184" s="2" t="str">
        <f>"Q"&amp;ROUNDUP(MONTH(SalesDataTable[[#This Row],[Order Date]])/3,0)</f>
        <v>Q4</v>
      </c>
      <c r="W2184" s="3">
        <f>MONTH(SalesDataTable[[#This Row],[Order Date]])</f>
        <v>10</v>
      </c>
      <c r="X2184" s="2" t="str">
        <f>TEXT(SalesDataTable[[#This Row],[Order Date]],"mmm")</f>
        <v>Oct</v>
      </c>
    </row>
    <row r="2185" spans="1:24" ht="15.6">
      <c r="A2185" s="6">
        <v>1130</v>
      </c>
      <c r="B2185" s="7">
        <v>46319</v>
      </c>
      <c r="C2185" s="8">
        <f>YEAR(SalesDataTable[[#This Row],[Order Date]])</f>
        <v>2026</v>
      </c>
      <c r="D2185" s="9" t="str">
        <f>"Q" &amp;ROUNDUP(MONTH(SalesDataTable[[#This Row],[Order Date]]),0)</f>
        <v>Q10</v>
      </c>
      <c r="E2185" s="9">
        <f>MONTH(SalesDataTable[[#This Row],[Order Date]])</f>
        <v>10</v>
      </c>
      <c r="F2185" s="8" t="str">
        <f>TEXT(SalesDataTable[[#This Row],[Order Date]],"mmm")</f>
        <v>Oct</v>
      </c>
      <c r="G2185" s="8" t="s">
        <v>0</v>
      </c>
      <c r="H2185" s="8" t="s">
        <v>50</v>
      </c>
      <c r="I2185" s="8" t="s">
        <v>19</v>
      </c>
      <c r="J2185" s="8" t="s">
        <v>3</v>
      </c>
      <c r="K2185" s="8" t="s">
        <v>4</v>
      </c>
      <c r="L2185" s="8" t="s">
        <v>26</v>
      </c>
      <c r="M2185" s="3">
        <v>1</v>
      </c>
      <c r="N2185" s="10">
        <v>40.83</v>
      </c>
      <c r="O2185" s="11">
        <v>0.1</v>
      </c>
      <c r="P2185" s="10">
        <v>16.54</v>
      </c>
      <c r="Q2185" s="10">
        <f t="shared" si="136"/>
        <v>36.747</v>
      </c>
      <c r="R2185" s="10">
        <f t="shared" si="137"/>
        <v>16.54</v>
      </c>
      <c r="S2185" s="10">
        <f t="shared" si="138"/>
        <v>20.207000000000001</v>
      </c>
      <c r="T2185" s="2">
        <f t="shared" si="139"/>
        <v>0.54989522954254766</v>
      </c>
      <c r="U2185" s="3">
        <f>YEAR(SalesDataTable[[#This Row],[Order Date]])</f>
        <v>2026</v>
      </c>
      <c r="V2185" s="2" t="str">
        <f>"Q"&amp;ROUNDUP(MONTH(SalesDataTable[[#This Row],[Order Date]])/3,0)</f>
        <v>Q4</v>
      </c>
      <c r="W2185" s="3">
        <f>MONTH(SalesDataTable[[#This Row],[Order Date]])</f>
        <v>10</v>
      </c>
      <c r="X2185" s="2" t="str">
        <f>TEXT(SalesDataTable[[#This Row],[Order Date]],"mmm")</f>
        <v>Oct</v>
      </c>
    </row>
    <row r="2186" spans="1:24" ht="15.6">
      <c r="A2186" s="6">
        <v>2820</v>
      </c>
      <c r="B2186" s="7">
        <v>46319</v>
      </c>
      <c r="C2186" s="8">
        <f>YEAR(SalesDataTable[[#This Row],[Order Date]])</f>
        <v>2026</v>
      </c>
      <c r="D2186" s="9" t="str">
        <f>"Q" &amp;ROUNDUP(MONTH(SalesDataTable[[#This Row],[Order Date]]),0)</f>
        <v>Q10</v>
      </c>
      <c r="E2186" s="9">
        <f>MONTH(SalesDataTable[[#This Row],[Order Date]])</f>
        <v>10</v>
      </c>
      <c r="F2186" s="8" t="str">
        <f>TEXT(SalesDataTable[[#This Row],[Order Date]],"mmm")</f>
        <v>Oct</v>
      </c>
      <c r="G2186" s="8" t="s">
        <v>20</v>
      </c>
      <c r="H2186" s="8" t="s">
        <v>31</v>
      </c>
      <c r="I2186" s="8" t="s">
        <v>8</v>
      </c>
      <c r="J2186" s="8" t="s">
        <v>16</v>
      </c>
      <c r="K2186" s="8" t="s">
        <v>9</v>
      </c>
      <c r="L2186" s="8" t="s">
        <v>46</v>
      </c>
      <c r="M2186" s="3">
        <v>6</v>
      </c>
      <c r="N2186" s="10">
        <v>72.73</v>
      </c>
      <c r="O2186" s="11">
        <v>0.05</v>
      </c>
      <c r="P2186" s="10">
        <v>32.700000000000003</v>
      </c>
      <c r="Q2186" s="10">
        <f t="shared" si="136"/>
        <v>414.56099999999998</v>
      </c>
      <c r="R2186" s="10">
        <f t="shared" si="137"/>
        <v>196.20000000000002</v>
      </c>
      <c r="S2186" s="10">
        <f t="shared" si="138"/>
        <v>218.36099999999996</v>
      </c>
      <c r="T2186" s="2">
        <f t="shared" si="139"/>
        <v>0.52672827400551425</v>
      </c>
      <c r="U2186" s="3">
        <f>YEAR(SalesDataTable[[#This Row],[Order Date]])</f>
        <v>2026</v>
      </c>
      <c r="V2186" s="2" t="str">
        <f>"Q"&amp;ROUNDUP(MONTH(SalesDataTable[[#This Row],[Order Date]])/3,0)</f>
        <v>Q4</v>
      </c>
      <c r="W2186" s="3">
        <f>MONTH(SalesDataTable[[#This Row],[Order Date]])</f>
        <v>10</v>
      </c>
      <c r="X2186" s="2" t="str">
        <f>TEXT(SalesDataTable[[#This Row],[Order Date]],"mmm")</f>
        <v>Oct</v>
      </c>
    </row>
    <row r="2187" spans="1:24" ht="15.6">
      <c r="A2187" s="6">
        <v>4213</v>
      </c>
      <c r="B2187" s="7">
        <v>46319</v>
      </c>
      <c r="C2187" s="8">
        <f>YEAR(SalesDataTable[[#This Row],[Order Date]])</f>
        <v>2026</v>
      </c>
      <c r="D2187" s="9" t="str">
        <f>"Q" &amp;ROUNDUP(MONTH(SalesDataTable[[#This Row],[Order Date]]),0)</f>
        <v>Q10</v>
      </c>
      <c r="E2187" s="9">
        <f>MONTH(SalesDataTable[[#This Row],[Order Date]])</f>
        <v>10</v>
      </c>
      <c r="F2187" s="8" t="str">
        <f>TEXT(SalesDataTable[[#This Row],[Order Date]],"mmm")</f>
        <v>Oct</v>
      </c>
      <c r="G2187" s="8" t="s">
        <v>6</v>
      </c>
      <c r="H2187" s="8" t="s">
        <v>49</v>
      </c>
      <c r="I2187" s="8" t="s">
        <v>8</v>
      </c>
      <c r="J2187" s="8" t="s">
        <v>16</v>
      </c>
      <c r="K2187" s="8" t="s">
        <v>23</v>
      </c>
      <c r="L2187" s="8" t="s">
        <v>40</v>
      </c>
      <c r="M2187" s="3">
        <v>4</v>
      </c>
      <c r="N2187" s="10">
        <v>81.23</v>
      </c>
      <c r="O2187" s="11">
        <v>0.1</v>
      </c>
      <c r="P2187" s="10">
        <v>38.96</v>
      </c>
      <c r="Q2187" s="10">
        <f t="shared" si="136"/>
        <v>292.428</v>
      </c>
      <c r="R2187" s="10">
        <f t="shared" si="137"/>
        <v>155.84</v>
      </c>
      <c r="S2187" s="10">
        <f t="shared" si="138"/>
        <v>136.58799999999999</v>
      </c>
      <c r="T2187" s="2">
        <f t="shared" si="139"/>
        <v>0.46708249552026482</v>
      </c>
      <c r="U2187" s="3">
        <f>YEAR(SalesDataTable[[#This Row],[Order Date]])</f>
        <v>2026</v>
      </c>
      <c r="V2187" s="2" t="str">
        <f>"Q"&amp;ROUNDUP(MONTH(SalesDataTable[[#This Row],[Order Date]])/3,0)</f>
        <v>Q4</v>
      </c>
      <c r="W2187" s="3">
        <f>MONTH(SalesDataTable[[#This Row],[Order Date]])</f>
        <v>10</v>
      </c>
      <c r="X2187" s="2" t="str">
        <f>TEXT(SalesDataTable[[#This Row],[Order Date]],"mmm")</f>
        <v>Oct</v>
      </c>
    </row>
    <row r="2188" spans="1:24" ht="15.6">
      <c r="A2188" s="6">
        <v>4375</v>
      </c>
      <c r="B2188" s="7">
        <v>46319</v>
      </c>
      <c r="C2188" s="8">
        <f>YEAR(SalesDataTable[[#This Row],[Order Date]])</f>
        <v>2026</v>
      </c>
      <c r="D2188" s="9" t="str">
        <f>"Q" &amp;ROUNDUP(MONTH(SalesDataTable[[#This Row],[Order Date]]),0)</f>
        <v>Q10</v>
      </c>
      <c r="E2188" s="9">
        <f>MONTH(SalesDataTable[[#This Row],[Order Date]])</f>
        <v>10</v>
      </c>
      <c r="F2188" s="8" t="str">
        <f>TEXT(SalesDataTable[[#This Row],[Order Date]],"mmm")</f>
        <v>Oct</v>
      </c>
      <c r="G2188" s="8" t="s">
        <v>6</v>
      </c>
      <c r="H2188" s="8" t="s">
        <v>7</v>
      </c>
      <c r="I2188" s="8" t="s">
        <v>2</v>
      </c>
      <c r="J2188" s="8" t="s">
        <v>16</v>
      </c>
      <c r="K2188" s="8" t="s">
        <v>14</v>
      </c>
      <c r="L2188" s="8" t="s">
        <v>32</v>
      </c>
      <c r="M2188" s="3">
        <v>1</v>
      </c>
      <c r="N2188" s="10">
        <v>46.38</v>
      </c>
      <c r="O2188" s="11">
        <v>0.15</v>
      </c>
      <c r="P2188" s="10">
        <v>17.87</v>
      </c>
      <c r="Q2188" s="10">
        <f t="shared" si="136"/>
        <v>39.423000000000002</v>
      </c>
      <c r="R2188" s="10">
        <f t="shared" si="137"/>
        <v>17.87</v>
      </c>
      <c r="S2188" s="10">
        <f t="shared" si="138"/>
        <v>21.553000000000001</v>
      </c>
      <c r="T2188" s="2">
        <f t="shared" si="139"/>
        <v>0.54671131065621592</v>
      </c>
      <c r="U2188" s="3">
        <f>YEAR(SalesDataTable[[#This Row],[Order Date]])</f>
        <v>2026</v>
      </c>
      <c r="V2188" s="2" t="str">
        <f>"Q"&amp;ROUNDUP(MONTH(SalesDataTable[[#This Row],[Order Date]])/3,0)</f>
        <v>Q4</v>
      </c>
      <c r="W2188" s="3">
        <f>MONTH(SalesDataTable[[#This Row],[Order Date]])</f>
        <v>10</v>
      </c>
      <c r="X2188" s="2" t="str">
        <f>TEXT(SalesDataTable[[#This Row],[Order Date]],"mmm")</f>
        <v>Oct</v>
      </c>
    </row>
    <row r="2189" spans="1:24" ht="15.6">
      <c r="A2189" s="6">
        <v>5072</v>
      </c>
      <c r="B2189" s="7">
        <v>46319</v>
      </c>
      <c r="C2189" s="8">
        <f>YEAR(SalesDataTable[[#This Row],[Order Date]])</f>
        <v>2026</v>
      </c>
      <c r="D2189" s="9" t="str">
        <f>"Q" &amp;ROUNDUP(MONTH(SalesDataTable[[#This Row],[Order Date]]),0)</f>
        <v>Q10</v>
      </c>
      <c r="E2189" s="9">
        <f>MONTH(SalesDataTable[[#This Row],[Order Date]])</f>
        <v>10</v>
      </c>
      <c r="F2189" s="8" t="str">
        <f>TEXT(SalesDataTable[[#This Row],[Order Date]],"mmm")</f>
        <v>Oct</v>
      </c>
      <c r="G2189" s="8" t="s">
        <v>20</v>
      </c>
      <c r="H2189" s="8" t="s">
        <v>31</v>
      </c>
      <c r="I2189" s="8" t="s">
        <v>8</v>
      </c>
      <c r="J2189" s="8" t="s">
        <v>16</v>
      </c>
      <c r="K2189" s="8" t="s">
        <v>14</v>
      </c>
      <c r="L2189" s="8" t="s">
        <v>32</v>
      </c>
      <c r="M2189" s="3">
        <v>5</v>
      </c>
      <c r="N2189" s="10">
        <v>45.9</v>
      </c>
      <c r="O2189" s="11">
        <v>0.1</v>
      </c>
      <c r="P2189" s="10">
        <v>17.940000000000001</v>
      </c>
      <c r="Q2189" s="10">
        <f t="shared" si="136"/>
        <v>206.55</v>
      </c>
      <c r="R2189" s="10">
        <f t="shared" si="137"/>
        <v>89.7</v>
      </c>
      <c r="S2189" s="10">
        <f t="shared" si="138"/>
        <v>116.85000000000001</v>
      </c>
      <c r="T2189" s="2">
        <f t="shared" si="139"/>
        <v>0.56572258533042852</v>
      </c>
      <c r="U2189" s="3">
        <f>YEAR(SalesDataTable[[#This Row],[Order Date]])</f>
        <v>2026</v>
      </c>
      <c r="V2189" s="2" t="str">
        <f>"Q"&amp;ROUNDUP(MONTH(SalesDataTable[[#This Row],[Order Date]])/3,0)</f>
        <v>Q4</v>
      </c>
      <c r="W2189" s="3">
        <f>MONTH(SalesDataTable[[#This Row],[Order Date]])</f>
        <v>10</v>
      </c>
      <c r="X2189" s="2" t="str">
        <f>TEXT(SalesDataTable[[#This Row],[Order Date]],"mmm")</f>
        <v>Oct</v>
      </c>
    </row>
    <row r="2190" spans="1:24" ht="15.6">
      <c r="A2190" s="6">
        <v>310</v>
      </c>
      <c r="B2190" s="7">
        <v>46320</v>
      </c>
      <c r="C2190" s="8">
        <f>YEAR(SalesDataTable[[#This Row],[Order Date]])</f>
        <v>2026</v>
      </c>
      <c r="D2190" s="9" t="str">
        <f>"Q" &amp;ROUNDUP(MONTH(SalesDataTable[[#This Row],[Order Date]]),0)</f>
        <v>Q10</v>
      </c>
      <c r="E2190" s="9">
        <f>MONTH(SalesDataTable[[#This Row],[Order Date]])</f>
        <v>10</v>
      </c>
      <c r="F2190" s="8" t="str">
        <f>TEXT(SalesDataTable[[#This Row],[Order Date]],"mmm")</f>
        <v>Oct</v>
      </c>
      <c r="G2190" s="8" t="s">
        <v>6</v>
      </c>
      <c r="H2190" s="8" t="s">
        <v>43</v>
      </c>
      <c r="I2190" s="8" t="s">
        <v>2</v>
      </c>
      <c r="J2190" s="8" t="s">
        <v>16</v>
      </c>
      <c r="K2190" s="8" t="s">
        <v>9</v>
      </c>
      <c r="L2190" s="8" t="s">
        <v>17</v>
      </c>
      <c r="M2190" s="3">
        <v>5</v>
      </c>
      <c r="N2190" s="10">
        <v>144.04</v>
      </c>
      <c r="O2190" s="11">
        <v>0.1</v>
      </c>
      <c r="P2190" s="10">
        <v>78.069999999999993</v>
      </c>
      <c r="Q2190" s="10">
        <f t="shared" si="136"/>
        <v>648.17999999999995</v>
      </c>
      <c r="R2190" s="10">
        <f t="shared" si="137"/>
        <v>390.34999999999997</v>
      </c>
      <c r="S2190" s="10">
        <f t="shared" si="138"/>
        <v>257.83</v>
      </c>
      <c r="T2190" s="2">
        <f t="shared" si="139"/>
        <v>0.39777530932765592</v>
      </c>
      <c r="U2190" s="3">
        <f>YEAR(SalesDataTable[[#This Row],[Order Date]])</f>
        <v>2026</v>
      </c>
      <c r="V2190" s="2" t="str">
        <f>"Q"&amp;ROUNDUP(MONTH(SalesDataTable[[#This Row],[Order Date]])/3,0)</f>
        <v>Q4</v>
      </c>
      <c r="W2190" s="3">
        <f>MONTH(SalesDataTable[[#This Row],[Order Date]])</f>
        <v>10</v>
      </c>
      <c r="X2190" s="2" t="str">
        <f>TEXT(SalesDataTable[[#This Row],[Order Date]],"mmm")</f>
        <v>Oct</v>
      </c>
    </row>
    <row r="2191" spans="1:24" ht="15.6">
      <c r="A2191" s="6">
        <v>317</v>
      </c>
      <c r="B2191" s="7">
        <v>46320</v>
      </c>
      <c r="C2191" s="8">
        <f>YEAR(SalesDataTable[[#This Row],[Order Date]])</f>
        <v>2026</v>
      </c>
      <c r="D2191" s="9" t="str">
        <f>"Q" &amp;ROUNDUP(MONTH(SalesDataTable[[#This Row],[Order Date]]),0)</f>
        <v>Q10</v>
      </c>
      <c r="E2191" s="9">
        <f>MONTH(SalesDataTable[[#This Row],[Order Date]])</f>
        <v>10</v>
      </c>
      <c r="F2191" s="8" t="str">
        <f>TEXT(SalesDataTable[[#This Row],[Order Date]],"mmm")</f>
        <v>Oct</v>
      </c>
      <c r="G2191" s="8" t="s">
        <v>11</v>
      </c>
      <c r="H2191" s="8" t="s">
        <v>39</v>
      </c>
      <c r="I2191" s="8" t="s">
        <v>28</v>
      </c>
      <c r="J2191" s="8" t="s">
        <v>13</v>
      </c>
      <c r="K2191" s="8" t="s">
        <v>4</v>
      </c>
      <c r="L2191" s="8" t="s">
        <v>5</v>
      </c>
      <c r="M2191" s="3">
        <v>2</v>
      </c>
      <c r="N2191" s="10">
        <v>80.69</v>
      </c>
      <c r="O2191" s="11">
        <v>0.05</v>
      </c>
      <c r="P2191" s="10">
        <v>43.81</v>
      </c>
      <c r="Q2191" s="10">
        <f t="shared" si="136"/>
        <v>153.31099999999998</v>
      </c>
      <c r="R2191" s="10">
        <f t="shared" si="137"/>
        <v>87.62</v>
      </c>
      <c r="S2191" s="10">
        <f t="shared" si="138"/>
        <v>65.690999999999974</v>
      </c>
      <c r="T2191" s="2">
        <f t="shared" si="139"/>
        <v>0.42848197454846676</v>
      </c>
      <c r="U2191" s="3">
        <f>YEAR(SalesDataTable[[#This Row],[Order Date]])</f>
        <v>2026</v>
      </c>
      <c r="V2191" s="2" t="str">
        <f>"Q"&amp;ROUNDUP(MONTH(SalesDataTable[[#This Row],[Order Date]])/3,0)</f>
        <v>Q4</v>
      </c>
      <c r="W2191" s="3">
        <f>MONTH(SalesDataTable[[#This Row],[Order Date]])</f>
        <v>10</v>
      </c>
      <c r="X2191" s="2" t="str">
        <f>TEXT(SalesDataTable[[#This Row],[Order Date]],"mmm")</f>
        <v>Oct</v>
      </c>
    </row>
    <row r="2192" spans="1:24" ht="15.6">
      <c r="A2192" s="6">
        <v>684</v>
      </c>
      <c r="B2192" s="7">
        <v>46320</v>
      </c>
      <c r="C2192" s="8">
        <f>YEAR(SalesDataTable[[#This Row],[Order Date]])</f>
        <v>2026</v>
      </c>
      <c r="D2192" s="9" t="str">
        <f>"Q" &amp;ROUNDUP(MONTH(SalesDataTable[[#This Row],[Order Date]]),0)</f>
        <v>Q10</v>
      </c>
      <c r="E2192" s="9">
        <f>MONTH(SalesDataTable[[#This Row],[Order Date]])</f>
        <v>10</v>
      </c>
      <c r="F2192" s="8" t="str">
        <f>TEXT(SalesDataTable[[#This Row],[Order Date]],"mmm")</f>
        <v>Oct</v>
      </c>
      <c r="G2192" s="8" t="s">
        <v>20</v>
      </c>
      <c r="H2192" s="8" t="s">
        <v>21</v>
      </c>
      <c r="I2192" s="8" t="s">
        <v>2</v>
      </c>
      <c r="J2192" s="8" t="s">
        <v>16</v>
      </c>
      <c r="K2192" s="8" t="s">
        <v>23</v>
      </c>
      <c r="L2192" s="8" t="s">
        <v>29</v>
      </c>
      <c r="M2192" s="3">
        <v>1</v>
      </c>
      <c r="N2192" s="10">
        <v>191.91</v>
      </c>
      <c r="O2192" s="11">
        <v>0</v>
      </c>
      <c r="P2192" s="10">
        <v>101.89</v>
      </c>
      <c r="Q2192" s="10">
        <f t="shared" si="136"/>
        <v>191.91</v>
      </c>
      <c r="R2192" s="10">
        <f t="shared" si="137"/>
        <v>101.89</v>
      </c>
      <c r="S2192" s="10">
        <f t="shared" si="138"/>
        <v>90.02</v>
      </c>
      <c r="T2192" s="2">
        <f t="shared" si="139"/>
        <v>0.46907404512531914</v>
      </c>
      <c r="U2192" s="3">
        <f>YEAR(SalesDataTable[[#This Row],[Order Date]])</f>
        <v>2026</v>
      </c>
      <c r="V2192" s="2" t="str">
        <f>"Q"&amp;ROUNDUP(MONTH(SalesDataTable[[#This Row],[Order Date]])/3,0)</f>
        <v>Q4</v>
      </c>
      <c r="W2192" s="3">
        <f>MONTH(SalesDataTable[[#This Row],[Order Date]])</f>
        <v>10</v>
      </c>
      <c r="X2192" s="2" t="str">
        <f>TEXT(SalesDataTable[[#This Row],[Order Date]],"mmm")</f>
        <v>Oct</v>
      </c>
    </row>
    <row r="2193" spans="1:24" ht="15.6">
      <c r="A2193" s="6">
        <v>1430</v>
      </c>
      <c r="B2193" s="7">
        <v>46320</v>
      </c>
      <c r="C2193" s="8">
        <f>YEAR(SalesDataTable[[#This Row],[Order Date]])</f>
        <v>2026</v>
      </c>
      <c r="D2193" s="9" t="str">
        <f>"Q" &amp;ROUNDUP(MONTH(SalesDataTable[[#This Row],[Order Date]]),0)</f>
        <v>Q10</v>
      </c>
      <c r="E2193" s="9">
        <f>MONTH(SalesDataTable[[#This Row],[Order Date]])</f>
        <v>10</v>
      </c>
      <c r="F2193" s="8" t="str">
        <f>TEXT(SalesDataTable[[#This Row],[Order Date]],"mmm")</f>
        <v>Oct</v>
      </c>
      <c r="G2193" s="8" t="s">
        <v>20</v>
      </c>
      <c r="H2193" s="8" t="s">
        <v>47</v>
      </c>
      <c r="I2193" s="8" t="s">
        <v>19</v>
      </c>
      <c r="J2193" s="8" t="s">
        <v>13</v>
      </c>
      <c r="K2193" s="8" t="s">
        <v>34</v>
      </c>
      <c r="L2193" s="8" t="s">
        <v>42</v>
      </c>
      <c r="M2193" s="3">
        <v>1</v>
      </c>
      <c r="N2193" s="10">
        <v>36.630000000000003</v>
      </c>
      <c r="O2193" s="11">
        <v>0.05</v>
      </c>
      <c r="P2193" s="10">
        <v>13.97</v>
      </c>
      <c r="Q2193" s="10">
        <f t="shared" si="136"/>
        <v>34.798500000000004</v>
      </c>
      <c r="R2193" s="10">
        <f t="shared" si="137"/>
        <v>13.97</v>
      </c>
      <c r="S2193" s="10">
        <f t="shared" si="138"/>
        <v>20.828500000000005</v>
      </c>
      <c r="T2193" s="2">
        <f t="shared" si="139"/>
        <v>0.59854591433538806</v>
      </c>
      <c r="U2193" s="3">
        <f>YEAR(SalesDataTable[[#This Row],[Order Date]])</f>
        <v>2026</v>
      </c>
      <c r="V2193" s="2" t="str">
        <f>"Q"&amp;ROUNDUP(MONTH(SalesDataTable[[#This Row],[Order Date]])/3,0)</f>
        <v>Q4</v>
      </c>
      <c r="W2193" s="3">
        <f>MONTH(SalesDataTable[[#This Row],[Order Date]])</f>
        <v>10</v>
      </c>
      <c r="X2193" s="2" t="str">
        <f>TEXT(SalesDataTable[[#This Row],[Order Date]],"mmm")</f>
        <v>Oct</v>
      </c>
    </row>
    <row r="2194" spans="1:24" ht="15.6">
      <c r="A2194" s="6">
        <v>2049</v>
      </c>
      <c r="B2194" s="7">
        <v>46320</v>
      </c>
      <c r="C2194" s="8">
        <f>YEAR(SalesDataTable[[#This Row],[Order Date]])</f>
        <v>2026</v>
      </c>
      <c r="D2194" s="9" t="str">
        <f>"Q" &amp;ROUNDUP(MONTH(SalesDataTable[[#This Row],[Order Date]]),0)</f>
        <v>Q10</v>
      </c>
      <c r="E2194" s="9">
        <f>MONTH(SalesDataTable[[#This Row],[Order Date]])</f>
        <v>10</v>
      </c>
      <c r="F2194" s="8" t="str">
        <f>TEXT(SalesDataTable[[#This Row],[Order Date]],"mmm")</f>
        <v>Oct</v>
      </c>
      <c r="G2194" s="8" t="s">
        <v>20</v>
      </c>
      <c r="H2194" s="8" t="s">
        <v>21</v>
      </c>
      <c r="I2194" s="8" t="s">
        <v>8</v>
      </c>
      <c r="J2194" s="8" t="s">
        <v>16</v>
      </c>
      <c r="K2194" s="8" t="s">
        <v>14</v>
      </c>
      <c r="L2194" s="8" t="s">
        <v>15</v>
      </c>
      <c r="M2194" s="3">
        <v>6</v>
      </c>
      <c r="N2194" s="10">
        <v>35.380000000000003</v>
      </c>
      <c r="O2194" s="11">
        <v>0.05</v>
      </c>
      <c r="P2194" s="10">
        <v>13.9</v>
      </c>
      <c r="Q2194" s="10">
        <f t="shared" si="136"/>
        <v>201.66600000000003</v>
      </c>
      <c r="R2194" s="10">
        <f t="shared" si="137"/>
        <v>83.4</v>
      </c>
      <c r="S2194" s="10">
        <f t="shared" si="138"/>
        <v>118.26600000000002</v>
      </c>
      <c r="T2194" s="2">
        <f t="shared" si="139"/>
        <v>0.58644491386748387</v>
      </c>
      <c r="U2194" s="3">
        <f>YEAR(SalesDataTable[[#This Row],[Order Date]])</f>
        <v>2026</v>
      </c>
      <c r="V2194" s="2" t="str">
        <f>"Q"&amp;ROUNDUP(MONTH(SalesDataTable[[#This Row],[Order Date]])/3,0)</f>
        <v>Q4</v>
      </c>
      <c r="W2194" s="3">
        <f>MONTH(SalesDataTable[[#This Row],[Order Date]])</f>
        <v>10</v>
      </c>
      <c r="X2194" s="2" t="str">
        <f>TEXT(SalesDataTable[[#This Row],[Order Date]],"mmm")</f>
        <v>Oct</v>
      </c>
    </row>
    <row r="2195" spans="1:24" ht="15.6">
      <c r="A2195" s="6">
        <v>2199</v>
      </c>
      <c r="B2195" s="7">
        <v>46320</v>
      </c>
      <c r="C2195" s="8">
        <f>YEAR(SalesDataTable[[#This Row],[Order Date]])</f>
        <v>2026</v>
      </c>
      <c r="D2195" s="9" t="str">
        <f>"Q" &amp;ROUNDUP(MONTH(SalesDataTable[[#This Row],[Order Date]]),0)</f>
        <v>Q10</v>
      </c>
      <c r="E2195" s="9">
        <f>MONTH(SalesDataTable[[#This Row],[Order Date]])</f>
        <v>10</v>
      </c>
      <c r="F2195" s="8" t="str">
        <f>TEXT(SalesDataTable[[#This Row],[Order Date]],"mmm")</f>
        <v>Oct</v>
      </c>
      <c r="G2195" s="8" t="s">
        <v>6</v>
      </c>
      <c r="H2195" s="8" t="s">
        <v>43</v>
      </c>
      <c r="I2195" s="8" t="s">
        <v>28</v>
      </c>
      <c r="J2195" s="8" t="s">
        <v>3</v>
      </c>
      <c r="K2195" s="8" t="s">
        <v>14</v>
      </c>
      <c r="L2195" s="8" t="s">
        <v>44</v>
      </c>
      <c r="M2195" s="3">
        <v>1</v>
      </c>
      <c r="N2195" s="10">
        <v>132.63</v>
      </c>
      <c r="O2195" s="11">
        <v>0.05</v>
      </c>
      <c r="P2195" s="10">
        <v>67.489999999999995</v>
      </c>
      <c r="Q2195" s="10">
        <f t="shared" si="136"/>
        <v>125.99849999999999</v>
      </c>
      <c r="R2195" s="10">
        <f t="shared" si="137"/>
        <v>67.489999999999995</v>
      </c>
      <c r="S2195" s="10">
        <f t="shared" si="138"/>
        <v>58.508499999999998</v>
      </c>
      <c r="T2195" s="2">
        <f t="shared" si="139"/>
        <v>0.46435870268296847</v>
      </c>
      <c r="U2195" s="3">
        <f>YEAR(SalesDataTable[[#This Row],[Order Date]])</f>
        <v>2026</v>
      </c>
      <c r="V2195" s="2" t="str">
        <f>"Q"&amp;ROUNDUP(MONTH(SalesDataTable[[#This Row],[Order Date]])/3,0)</f>
        <v>Q4</v>
      </c>
      <c r="W2195" s="3">
        <f>MONTH(SalesDataTable[[#This Row],[Order Date]])</f>
        <v>10</v>
      </c>
      <c r="X2195" s="2" t="str">
        <f>TEXT(SalesDataTable[[#This Row],[Order Date]],"mmm")</f>
        <v>Oct</v>
      </c>
    </row>
    <row r="2196" spans="1:24" ht="15.6">
      <c r="A2196" s="6">
        <v>2954</v>
      </c>
      <c r="B2196" s="7">
        <v>46320</v>
      </c>
      <c r="C2196" s="8">
        <f>YEAR(SalesDataTable[[#This Row],[Order Date]])</f>
        <v>2026</v>
      </c>
      <c r="D2196" s="9" t="str">
        <f>"Q" &amp;ROUNDUP(MONTH(SalesDataTable[[#This Row],[Order Date]]),0)</f>
        <v>Q10</v>
      </c>
      <c r="E2196" s="9">
        <f>MONTH(SalesDataTable[[#This Row],[Order Date]])</f>
        <v>10</v>
      </c>
      <c r="F2196" s="8" t="str">
        <f>TEXT(SalesDataTable[[#This Row],[Order Date]],"mmm")</f>
        <v>Oct</v>
      </c>
      <c r="G2196" s="8" t="s">
        <v>20</v>
      </c>
      <c r="H2196" s="8" t="s">
        <v>21</v>
      </c>
      <c r="I2196" s="8" t="s">
        <v>2</v>
      </c>
      <c r="J2196" s="8" t="s">
        <v>13</v>
      </c>
      <c r="K2196" s="8" t="s">
        <v>9</v>
      </c>
      <c r="L2196" s="8" t="s">
        <v>46</v>
      </c>
      <c r="M2196" s="3">
        <v>1</v>
      </c>
      <c r="N2196" s="10">
        <v>71.17</v>
      </c>
      <c r="O2196" s="11">
        <v>0</v>
      </c>
      <c r="P2196" s="10">
        <v>32.57</v>
      </c>
      <c r="Q2196" s="10">
        <f t="shared" si="136"/>
        <v>71.17</v>
      </c>
      <c r="R2196" s="10">
        <f t="shared" si="137"/>
        <v>32.57</v>
      </c>
      <c r="S2196" s="10">
        <f t="shared" si="138"/>
        <v>38.6</v>
      </c>
      <c r="T2196" s="2">
        <f t="shared" si="139"/>
        <v>0.54236335534635383</v>
      </c>
      <c r="U2196" s="3">
        <f>YEAR(SalesDataTable[[#This Row],[Order Date]])</f>
        <v>2026</v>
      </c>
      <c r="V2196" s="2" t="str">
        <f>"Q"&amp;ROUNDUP(MONTH(SalesDataTable[[#This Row],[Order Date]])/3,0)</f>
        <v>Q4</v>
      </c>
      <c r="W2196" s="3">
        <f>MONTH(SalesDataTable[[#This Row],[Order Date]])</f>
        <v>10</v>
      </c>
      <c r="X2196" s="2" t="str">
        <f>TEXT(SalesDataTable[[#This Row],[Order Date]],"mmm")</f>
        <v>Oct</v>
      </c>
    </row>
    <row r="2197" spans="1:24" ht="15.6">
      <c r="A2197" s="6">
        <v>3218</v>
      </c>
      <c r="B2197" s="7">
        <v>46320</v>
      </c>
      <c r="C2197" s="8">
        <f>YEAR(SalesDataTable[[#This Row],[Order Date]])</f>
        <v>2026</v>
      </c>
      <c r="D2197" s="9" t="str">
        <f>"Q" &amp;ROUNDUP(MONTH(SalesDataTable[[#This Row],[Order Date]]),0)</f>
        <v>Q10</v>
      </c>
      <c r="E2197" s="9">
        <f>MONTH(SalesDataTable[[#This Row],[Order Date]])</f>
        <v>10</v>
      </c>
      <c r="F2197" s="8" t="str">
        <f>TEXT(SalesDataTable[[#This Row],[Order Date]],"mmm")</f>
        <v>Oct</v>
      </c>
      <c r="G2197" s="8" t="s">
        <v>0</v>
      </c>
      <c r="H2197" s="8" t="s">
        <v>50</v>
      </c>
      <c r="I2197" s="8" t="s">
        <v>8</v>
      </c>
      <c r="J2197" s="8" t="s">
        <v>16</v>
      </c>
      <c r="K2197" s="8" t="s">
        <v>14</v>
      </c>
      <c r="L2197" s="8" t="s">
        <v>44</v>
      </c>
      <c r="M2197" s="3">
        <v>6</v>
      </c>
      <c r="N2197" s="10">
        <v>132.08000000000001</v>
      </c>
      <c r="O2197" s="11">
        <v>0.1</v>
      </c>
      <c r="P2197" s="10">
        <v>67.61</v>
      </c>
      <c r="Q2197" s="10">
        <f t="shared" si="136"/>
        <v>713.23200000000008</v>
      </c>
      <c r="R2197" s="10">
        <f t="shared" si="137"/>
        <v>405.65999999999997</v>
      </c>
      <c r="S2197" s="10">
        <f t="shared" si="138"/>
        <v>307.57200000000012</v>
      </c>
      <c r="T2197" s="2">
        <f t="shared" si="139"/>
        <v>0.43123696076451995</v>
      </c>
      <c r="U2197" s="3">
        <f>YEAR(SalesDataTable[[#This Row],[Order Date]])</f>
        <v>2026</v>
      </c>
      <c r="V2197" s="2" t="str">
        <f>"Q"&amp;ROUNDUP(MONTH(SalesDataTable[[#This Row],[Order Date]])/3,0)</f>
        <v>Q4</v>
      </c>
      <c r="W2197" s="3">
        <f>MONTH(SalesDataTable[[#This Row],[Order Date]])</f>
        <v>10</v>
      </c>
      <c r="X2197" s="2" t="str">
        <f>TEXT(SalesDataTable[[#This Row],[Order Date]],"mmm")</f>
        <v>Oct</v>
      </c>
    </row>
    <row r="2198" spans="1:24" ht="15.6">
      <c r="A2198" s="6">
        <v>3965</v>
      </c>
      <c r="B2198" s="7">
        <v>46320</v>
      </c>
      <c r="C2198" s="8">
        <f>YEAR(SalesDataTable[[#This Row],[Order Date]])</f>
        <v>2026</v>
      </c>
      <c r="D2198" s="9" t="str">
        <f>"Q" &amp;ROUNDUP(MONTH(SalesDataTable[[#This Row],[Order Date]]),0)</f>
        <v>Q10</v>
      </c>
      <c r="E2198" s="9">
        <f>MONTH(SalesDataTable[[#This Row],[Order Date]])</f>
        <v>10</v>
      </c>
      <c r="F2198" s="8" t="str">
        <f>TEXT(SalesDataTable[[#This Row],[Order Date]],"mmm")</f>
        <v>Oct</v>
      </c>
      <c r="G2198" s="8" t="s">
        <v>6</v>
      </c>
      <c r="H2198" s="8" t="s">
        <v>41</v>
      </c>
      <c r="I2198" s="8" t="s">
        <v>19</v>
      </c>
      <c r="J2198" s="8" t="s">
        <v>3</v>
      </c>
      <c r="K2198" s="8" t="s">
        <v>23</v>
      </c>
      <c r="L2198" s="8" t="s">
        <v>40</v>
      </c>
      <c r="M2198" s="3">
        <v>3</v>
      </c>
      <c r="N2198" s="10">
        <v>82.75</v>
      </c>
      <c r="O2198" s="11">
        <v>0.05</v>
      </c>
      <c r="P2198" s="10">
        <v>38.53</v>
      </c>
      <c r="Q2198" s="10">
        <f t="shared" si="136"/>
        <v>235.83749999999998</v>
      </c>
      <c r="R2198" s="10">
        <f t="shared" si="137"/>
        <v>115.59</v>
      </c>
      <c r="S2198" s="10">
        <f t="shared" si="138"/>
        <v>120.24749999999997</v>
      </c>
      <c r="T2198" s="2">
        <f t="shared" si="139"/>
        <v>0.50987438384480832</v>
      </c>
      <c r="U2198" s="3">
        <f>YEAR(SalesDataTable[[#This Row],[Order Date]])</f>
        <v>2026</v>
      </c>
      <c r="V2198" s="2" t="str">
        <f>"Q"&amp;ROUNDUP(MONTH(SalesDataTable[[#This Row],[Order Date]])/3,0)</f>
        <v>Q4</v>
      </c>
      <c r="W2198" s="3">
        <f>MONTH(SalesDataTable[[#This Row],[Order Date]])</f>
        <v>10</v>
      </c>
      <c r="X2198" s="2" t="str">
        <f>TEXT(SalesDataTable[[#This Row],[Order Date]],"mmm")</f>
        <v>Oct</v>
      </c>
    </row>
    <row r="2199" spans="1:24" ht="15.6">
      <c r="A2199" s="6">
        <v>2278</v>
      </c>
      <c r="B2199" s="7">
        <v>46321</v>
      </c>
      <c r="C2199" s="8">
        <f>YEAR(SalesDataTable[[#This Row],[Order Date]])</f>
        <v>2026</v>
      </c>
      <c r="D2199" s="9" t="str">
        <f>"Q" &amp;ROUNDUP(MONTH(SalesDataTable[[#This Row],[Order Date]]),0)</f>
        <v>Q10</v>
      </c>
      <c r="E2199" s="9">
        <f>MONTH(SalesDataTable[[#This Row],[Order Date]])</f>
        <v>10</v>
      </c>
      <c r="F2199" s="8" t="str">
        <f>TEXT(SalesDataTable[[#This Row],[Order Date]],"mmm")</f>
        <v>Oct</v>
      </c>
      <c r="G2199" s="8" t="s">
        <v>0</v>
      </c>
      <c r="H2199" s="8" t="s">
        <v>50</v>
      </c>
      <c r="I2199" s="8" t="s">
        <v>2</v>
      </c>
      <c r="J2199" s="8" t="s">
        <v>3</v>
      </c>
      <c r="K2199" s="8" t="s">
        <v>34</v>
      </c>
      <c r="L2199" s="8" t="s">
        <v>45</v>
      </c>
      <c r="M2199" s="3">
        <v>5</v>
      </c>
      <c r="N2199" s="10">
        <v>51.5</v>
      </c>
      <c r="O2199" s="11">
        <v>0.1</v>
      </c>
      <c r="P2199" s="10">
        <v>21.38</v>
      </c>
      <c r="Q2199" s="10">
        <f t="shared" si="136"/>
        <v>231.75</v>
      </c>
      <c r="R2199" s="10">
        <f t="shared" si="137"/>
        <v>106.89999999999999</v>
      </c>
      <c r="S2199" s="10">
        <f t="shared" si="138"/>
        <v>124.85000000000001</v>
      </c>
      <c r="T2199" s="2">
        <f t="shared" si="139"/>
        <v>0.53872707659115426</v>
      </c>
      <c r="U2199" s="3">
        <f>YEAR(SalesDataTable[[#This Row],[Order Date]])</f>
        <v>2026</v>
      </c>
      <c r="V2199" s="2" t="str">
        <f>"Q"&amp;ROUNDUP(MONTH(SalesDataTable[[#This Row],[Order Date]])/3,0)</f>
        <v>Q4</v>
      </c>
      <c r="W2199" s="3">
        <f>MONTH(SalesDataTable[[#This Row],[Order Date]])</f>
        <v>10</v>
      </c>
      <c r="X2199" s="2" t="str">
        <f>TEXT(SalesDataTable[[#This Row],[Order Date]],"mmm")</f>
        <v>Oct</v>
      </c>
    </row>
    <row r="2200" spans="1:24" ht="15.6">
      <c r="A2200" s="6">
        <v>3132</v>
      </c>
      <c r="B2200" s="7">
        <v>46321</v>
      </c>
      <c r="C2200" s="8">
        <f>YEAR(SalesDataTable[[#This Row],[Order Date]])</f>
        <v>2026</v>
      </c>
      <c r="D2200" s="9" t="str">
        <f>"Q" &amp;ROUNDUP(MONTH(SalesDataTable[[#This Row],[Order Date]]),0)</f>
        <v>Q10</v>
      </c>
      <c r="E2200" s="9">
        <f>MONTH(SalesDataTable[[#This Row],[Order Date]])</f>
        <v>10</v>
      </c>
      <c r="F2200" s="8" t="str">
        <f>TEXT(SalesDataTable[[#This Row],[Order Date]],"mmm")</f>
        <v>Oct</v>
      </c>
      <c r="G2200" s="8" t="s">
        <v>11</v>
      </c>
      <c r="H2200" s="8" t="s">
        <v>25</v>
      </c>
      <c r="I2200" s="8" t="s">
        <v>2</v>
      </c>
      <c r="J2200" s="8" t="s">
        <v>13</v>
      </c>
      <c r="K2200" s="8" t="s">
        <v>9</v>
      </c>
      <c r="L2200" s="8" t="s">
        <v>17</v>
      </c>
      <c r="M2200" s="3">
        <v>3</v>
      </c>
      <c r="N2200" s="10">
        <v>140.49</v>
      </c>
      <c r="O2200" s="11">
        <v>0.05</v>
      </c>
      <c r="P2200" s="10">
        <v>77.45</v>
      </c>
      <c r="Q2200" s="10">
        <f t="shared" si="136"/>
        <v>400.3965</v>
      </c>
      <c r="R2200" s="10">
        <f t="shared" si="137"/>
        <v>232.35000000000002</v>
      </c>
      <c r="S2200" s="10">
        <f t="shared" si="138"/>
        <v>168.04649999999998</v>
      </c>
      <c r="T2200" s="2">
        <f t="shared" si="139"/>
        <v>0.41970022215478903</v>
      </c>
      <c r="U2200" s="3">
        <f>YEAR(SalesDataTable[[#This Row],[Order Date]])</f>
        <v>2026</v>
      </c>
      <c r="V2200" s="2" t="str">
        <f>"Q"&amp;ROUNDUP(MONTH(SalesDataTable[[#This Row],[Order Date]])/3,0)</f>
        <v>Q4</v>
      </c>
      <c r="W2200" s="3">
        <f>MONTH(SalesDataTable[[#This Row],[Order Date]])</f>
        <v>10</v>
      </c>
      <c r="X2200" s="2" t="str">
        <f>TEXT(SalesDataTable[[#This Row],[Order Date]],"mmm")</f>
        <v>Oct</v>
      </c>
    </row>
    <row r="2201" spans="1:24" ht="15.6">
      <c r="A2201" s="6">
        <v>3144</v>
      </c>
      <c r="B2201" s="7">
        <v>46321</v>
      </c>
      <c r="C2201" s="8">
        <f>YEAR(SalesDataTable[[#This Row],[Order Date]])</f>
        <v>2026</v>
      </c>
      <c r="D2201" s="9" t="str">
        <f>"Q" &amp;ROUNDUP(MONTH(SalesDataTable[[#This Row],[Order Date]]),0)</f>
        <v>Q10</v>
      </c>
      <c r="E2201" s="9">
        <f>MONTH(SalesDataTable[[#This Row],[Order Date]])</f>
        <v>10</v>
      </c>
      <c r="F2201" s="8" t="str">
        <f>TEXT(SalesDataTable[[#This Row],[Order Date]],"mmm")</f>
        <v>Oct</v>
      </c>
      <c r="G2201" s="8" t="s">
        <v>11</v>
      </c>
      <c r="H2201" s="8" t="s">
        <v>12</v>
      </c>
      <c r="I2201" s="8" t="s">
        <v>28</v>
      </c>
      <c r="J2201" s="8" t="s">
        <v>13</v>
      </c>
      <c r="K2201" s="8" t="s">
        <v>34</v>
      </c>
      <c r="L2201" s="8" t="s">
        <v>42</v>
      </c>
      <c r="M2201" s="3">
        <v>4</v>
      </c>
      <c r="N2201" s="10">
        <v>36.200000000000003</v>
      </c>
      <c r="O2201" s="11">
        <v>0.15</v>
      </c>
      <c r="P2201" s="10">
        <v>13.53</v>
      </c>
      <c r="Q2201" s="10">
        <f t="shared" si="136"/>
        <v>123.08000000000001</v>
      </c>
      <c r="R2201" s="10">
        <f t="shared" si="137"/>
        <v>54.12</v>
      </c>
      <c r="S2201" s="10">
        <f t="shared" si="138"/>
        <v>68.960000000000008</v>
      </c>
      <c r="T2201" s="2">
        <f t="shared" si="139"/>
        <v>0.56028599285017877</v>
      </c>
      <c r="U2201" s="3">
        <f>YEAR(SalesDataTable[[#This Row],[Order Date]])</f>
        <v>2026</v>
      </c>
      <c r="V2201" s="2" t="str">
        <f>"Q"&amp;ROUNDUP(MONTH(SalesDataTable[[#This Row],[Order Date]])/3,0)</f>
        <v>Q4</v>
      </c>
      <c r="W2201" s="3">
        <f>MONTH(SalesDataTable[[#This Row],[Order Date]])</f>
        <v>10</v>
      </c>
      <c r="X2201" s="2" t="str">
        <f>TEXT(SalesDataTable[[#This Row],[Order Date]],"mmm")</f>
        <v>Oct</v>
      </c>
    </row>
    <row r="2202" spans="1:24" ht="15.6">
      <c r="A2202" s="6">
        <v>3501</v>
      </c>
      <c r="B2202" s="7">
        <v>46321</v>
      </c>
      <c r="C2202" s="8">
        <f>YEAR(SalesDataTable[[#This Row],[Order Date]])</f>
        <v>2026</v>
      </c>
      <c r="D2202" s="9" t="str">
        <f>"Q" &amp;ROUNDUP(MONTH(SalesDataTable[[#This Row],[Order Date]]),0)</f>
        <v>Q10</v>
      </c>
      <c r="E2202" s="9">
        <f>MONTH(SalesDataTable[[#This Row],[Order Date]])</f>
        <v>10</v>
      </c>
      <c r="F2202" s="8" t="str">
        <f>TEXT(SalesDataTable[[#This Row],[Order Date]],"mmm")</f>
        <v>Oct</v>
      </c>
      <c r="G2202" s="8" t="s">
        <v>20</v>
      </c>
      <c r="H2202" s="8" t="s">
        <v>31</v>
      </c>
      <c r="I2202" s="8" t="s">
        <v>19</v>
      </c>
      <c r="J2202" s="8" t="s">
        <v>13</v>
      </c>
      <c r="K2202" s="8" t="s">
        <v>23</v>
      </c>
      <c r="L2202" s="8" t="s">
        <v>51</v>
      </c>
      <c r="M2202" s="3">
        <v>1</v>
      </c>
      <c r="N2202" s="10">
        <v>120.5</v>
      </c>
      <c r="O2202" s="11">
        <v>0.05</v>
      </c>
      <c r="P2202" s="10">
        <v>61.71</v>
      </c>
      <c r="Q2202" s="10">
        <f t="shared" si="136"/>
        <v>114.47499999999999</v>
      </c>
      <c r="R2202" s="10">
        <f t="shared" si="137"/>
        <v>61.71</v>
      </c>
      <c r="S2202" s="10">
        <f t="shared" si="138"/>
        <v>52.764999999999993</v>
      </c>
      <c r="T2202" s="2">
        <f t="shared" si="139"/>
        <v>0.4609303341340904</v>
      </c>
      <c r="U2202" s="3">
        <f>YEAR(SalesDataTable[[#This Row],[Order Date]])</f>
        <v>2026</v>
      </c>
      <c r="V2202" s="2" t="str">
        <f>"Q"&amp;ROUNDUP(MONTH(SalesDataTable[[#This Row],[Order Date]])/3,0)</f>
        <v>Q4</v>
      </c>
      <c r="W2202" s="3">
        <f>MONTH(SalesDataTable[[#This Row],[Order Date]])</f>
        <v>10</v>
      </c>
      <c r="X2202" s="2" t="str">
        <f>TEXT(SalesDataTable[[#This Row],[Order Date]],"mmm")</f>
        <v>Oct</v>
      </c>
    </row>
    <row r="2203" spans="1:24" ht="15.6">
      <c r="A2203" s="6">
        <v>458</v>
      </c>
      <c r="B2203" s="7">
        <v>46322</v>
      </c>
      <c r="C2203" s="8">
        <f>YEAR(SalesDataTable[[#This Row],[Order Date]])</f>
        <v>2026</v>
      </c>
      <c r="D2203" s="9" t="str">
        <f>"Q" &amp;ROUNDUP(MONTH(SalesDataTable[[#This Row],[Order Date]]),0)</f>
        <v>Q10</v>
      </c>
      <c r="E2203" s="9">
        <f>MONTH(SalesDataTable[[#This Row],[Order Date]])</f>
        <v>10</v>
      </c>
      <c r="F2203" s="8" t="str">
        <f>TEXT(SalesDataTable[[#This Row],[Order Date]],"mmm")</f>
        <v>Oct</v>
      </c>
      <c r="G2203" s="8" t="s">
        <v>11</v>
      </c>
      <c r="H2203" s="8" t="s">
        <v>12</v>
      </c>
      <c r="I2203" s="8" t="s">
        <v>19</v>
      </c>
      <c r="J2203" s="8" t="s">
        <v>16</v>
      </c>
      <c r="K2203" s="8" t="s">
        <v>4</v>
      </c>
      <c r="L2203" s="8" t="s">
        <v>30</v>
      </c>
      <c r="M2203" s="3">
        <v>1</v>
      </c>
      <c r="N2203" s="10">
        <v>102.44</v>
      </c>
      <c r="O2203" s="11">
        <v>0.05</v>
      </c>
      <c r="P2203" s="10">
        <v>49.14</v>
      </c>
      <c r="Q2203" s="10">
        <f t="shared" si="136"/>
        <v>97.317999999999998</v>
      </c>
      <c r="R2203" s="10">
        <f t="shared" si="137"/>
        <v>49.14</v>
      </c>
      <c r="S2203" s="10">
        <f t="shared" si="138"/>
        <v>48.177999999999997</v>
      </c>
      <c r="T2203" s="2">
        <f t="shared" si="139"/>
        <v>0.49505744055570394</v>
      </c>
      <c r="U2203" s="3">
        <f>YEAR(SalesDataTable[[#This Row],[Order Date]])</f>
        <v>2026</v>
      </c>
      <c r="V2203" s="2" t="str">
        <f>"Q"&amp;ROUNDUP(MONTH(SalesDataTable[[#This Row],[Order Date]])/3,0)</f>
        <v>Q4</v>
      </c>
      <c r="W2203" s="3">
        <f>MONTH(SalesDataTable[[#This Row],[Order Date]])</f>
        <v>10</v>
      </c>
      <c r="X2203" s="2" t="str">
        <f>TEXT(SalesDataTable[[#This Row],[Order Date]],"mmm")</f>
        <v>Oct</v>
      </c>
    </row>
    <row r="2204" spans="1:24" ht="15.6">
      <c r="A2204" s="6">
        <v>1065</v>
      </c>
      <c r="B2204" s="7">
        <v>46322</v>
      </c>
      <c r="C2204" s="8">
        <f>YEAR(SalesDataTable[[#This Row],[Order Date]])</f>
        <v>2026</v>
      </c>
      <c r="D2204" s="9" t="str">
        <f>"Q" &amp;ROUNDUP(MONTH(SalesDataTable[[#This Row],[Order Date]]),0)</f>
        <v>Q10</v>
      </c>
      <c r="E2204" s="9">
        <f>MONTH(SalesDataTable[[#This Row],[Order Date]])</f>
        <v>10</v>
      </c>
      <c r="F2204" s="8" t="str">
        <f>TEXT(SalesDataTable[[#This Row],[Order Date]],"mmm")</f>
        <v>Oct</v>
      </c>
      <c r="G2204" s="8" t="s">
        <v>11</v>
      </c>
      <c r="H2204" s="8" t="s">
        <v>25</v>
      </c>
      <c r="I2204" s="8" t="s">
        <v>2</v>
      </c>
      <c r="J2204" s="8" t="s">
        <v>13</v>
      </c>
      <c r="K2204" s="8" t="s">
        <v>34</v>
      </c>
      <c r="L2204" s="8" t="s">
        <v>38</v>
      </c>
      <c r="M2204" s="3">
        <v>6</v>
      </c>
      <c r="N2204" s="10">
        <v>121.58</v>
      </c>
      <c r="O2204" s="11">
        <v>0.15</v>
      </c>
      <c r="P2204" s="10">
        <v>68.86</v>
      </c>
      <c r="Q2204" s="10">
        <f t="shared" si="136"/>
        <v>620.05799999999999</v>
      </c>
      <c r="R2204" s="10">
        <f t="shared" si="137"/>
        <v>413.15999999999997</v>
      </c>
      <c r="S2204" s="10">
        <f t="shared" si="138"/>
        <v>206.89800000000002</v>
      </c>
      <c r="T2204" s="2">
        <f t="shared" si="139"/>
        <v>0.33367523683268346</v>
      </c>
      <c r="U2204" s="3">
        <f>YEAR(SalesDataTable[[#This Row],[Order Date]])</f>
        <v>2026</v>
      </c>
      <c r="V2204" s="2" t="str">
        <f>"Q"&amp;ROUNDUP(MONTH(SalesDataTable[[#This Row],[Order Date]])/3,0)</f>
        <v>Q4</v>
      </c>
      <c r="W2204" s="3">
        <f>MONTH(SalesDataTable[[#This Row],[Order Date]])</f>
        <v>10</v>
      </c>
      <c r="X2204" s="2" t="str">
        <f>TEXT(SalesDataTable[[#This Row],[Order Date]],"mmm")</f>
        <v>Oct</v>
      </c>
    </row>
    <row r="2205" spans="1:24" ht="15.6">
      <c r="A2205" s="6">
        <v>1707</v>
      </c>
      <c r="B2205" s="7">
        <v>46322</v>
      </c>
      <c r="C2205" s="8">
        <f>YEAR(SalesDataTable[[#This Row],[Order Date]])</f>
        <v>2026</v>
      </c>
      <c r="D2205" s="9" t="str">
        <f>"Q" &amp;ROUNDUP(MONTH(SalesDataTable[[#This Row],[Order Date]]),0)</f>
        <v>Q10</v>
      </c>
      <c r="E2205" s="9">
        <f>MONTH(SalesDataTable[[#This Row],[Order Date]])</f>
        <v>10</v>
      </c>
      <c r="F2205" s="8" t="str">
        <f>TEXT(SalesDataTable[[#This Row],[Order Date]],"mmm")</f>
        <v>Oct</v>
      </c>
      <c r="G2205" s="8" t="s">
        <v>11</v>
      </c>
      <c r="H2205" s="8" t="s">
        <v>52</v>
      </c>
      <c r="I2205" s="8" t="s">
        <v>2</v>
      </c>
      <c r="J2205" s="8" t="s">
        <v>13</v>
      </c>
      <c r="K2205" s="8" t="s">
        <v>14</v>
      </c>
      <c r="L2205" s="8" t="s">
        <v>15</v>
      </c>
      <c r="M2205" s="3">
        <v>2</v>
      </c>
      <c r="N2205" s="10">
        <v>35.36</v>
      </c>
      <c r="O2205" s="11">
        <v>0</v>
      </c>
      <c r="P2205" s="10">
        <v>13.33</v>
      </c>
      <c r="Q2205" s="10">
        <f t="shared" si="136"/>
        <v>70.72</v>
      </c>
      <c r="R2205" s="10">
        <f t="shared" si="137"/>
        <v>26.66</v>
      </c>
      <c r="S2205" s="10">
        <f t="shared" si="138"/>
        <v>44.06</v>
      </c>
      <c r="T2205" s="2">
        <f t="shared" si="139"/>
        <v>0.62302036199095023</v>
      </c>
      <c r="U2205" s="3">
        <f>YEAR(SalesDataTable[[#This Row],[Order Date]])</f>
        <v>2026</v>
      </c>
      <c r="V2205" s="2" t="str">
        <f>"Q"&amp;ROUNDUP(MONTH(SalesDataTable[[#This Row],[Order Date]])/3,0)</f>
        <v>Q4</v>
      </c>
      <c r="W2205" s="3">
        <f>MONTH(SalesDataTable[[#This Row],[Order Date]])</f>
        <v>10</v>
      </c>
      <c r="X2205" s="2" t="str">
        <f>TEXT(SalesDataTable[[#This Row],[Order Date]],"mmm")</f>
        <v>Oct</v>
      </c>
    </row>
    <row r="2206" spans="1:24" ht="15.6">
      <c r="A2206" s="6">
        <v>1989</v>
      </c>
      <c r="B2206" s="7">
        <v>46322</v>
      </c>
      <c r="C2206" s="8">
        <f>YEAR(SalesDataTable[[#This Row],[Order Date]])</f>
        <v>2026</v>
      </c>
      <c r="D2206" s="9" t="str">
        <f>"Q" &amp;ROUNDUP(MONTH(SalesDataTable[[#This Row],[Order Date]]),0)</f>
        <v>Q10</v>
      </c>
      <c r="E2206" s="9">
        <f>MONTH(SalesDataTable[[#This Row],[Order Date]])</f>
        <v>10</v>
      </c>
      <c r="F2206" s="8" t="str">
        <f>TEXT(SalesDataTable[[#This Row],[Order Date]],"mmm")</f>
        <v>Oct</v>
      </c>
      <c r="G2206" s="8" t="s">
        <v>20</v>
      </c>
      <c r="H2206" s="8" t="s">
        <v>21</v>
      </c>
      <c r="I2206" s="8" t="s">
        <v>2</v>
      </c>
      <c r="J2206" s="8" t="s">
        <v>13</v>
      </c>
      <c r="K2206" s="8" t="s">
        <v>23</v>
      </c>
      <c r="L2206" s="8" t="s">
        <v>24</v>
      </c>
      <c r="M2206" s="3">
        <v>2</v>
      </c>
      <c r="N2206" s="10">
        <v>335.73</v>
      </c>
      <c r="O2206" s="11">
        <v>0</v>
      </c>
      <c r="P2206" s="10">
        <v>199.44</v>
      </c>
      <c r="Q2206" s="10">
        <f t="shared" si="136"/>
        <v>671.46</v>
      </c>
      <c r="R2206" s="10">
        <f t="shared" si="137"/>
        <v>398.88</v>
      </c>
      <c r="S2206" s="10">
        <f t="shared" si="138"/>
        <v>272.58000000000004</v>
      </c>
      <c r="T2206" s="2">
        <f t="shared" si="139"/>
        <v>0.4059512107943884</v>
      </c>
      <c r="U2206" s="3">
        <f>YEAR(SalesDataTable[[#This Row],[Order Date]])</f>
        <v>2026</v>
      </c>
      <c r="V2206" s="2" t="str">
        <f>"Q"&amp;ROUNDUP(MONTH(SalesDataTable[[#This Row],[Order Date]])/3,0)</f>
        <v>Q4</v>
      </c>
      <c r="W2206" s="3">
        <f>MONTH(SalesDataTable[[#This Row],[Order Date]])</f>
        <v>10</v>
      </c>
      <c r="X2206" s="2" t="str">
        <f>TEXT(SalesDataTable[[#This Row],[Order Date]],"mmm")</f>
        <v>Oct</v>
      </c>
    </row>
    <row r="2207" spans="1:24" ht="15.6">
      <c r="A2207" s="6">
        <v>2852</v>
      </c>
      <c r="B2207" s="7">
        <v>46322</v>
      </c>
      <c r="C2207" s="8">
        <f>YEAR(SalesDataTable[[#This Row],[Order Date]])</f>
        <v>2026</v>
      </c>
      <c r="D2207" s="9" t="str">
        <f>"Q" &amp;ROUNDUP(MONTH(SalesDataTable[[#This Row],[Order Date]]),0)</f>
        <v>Q10</v>
      </c>
      <c r="E2207" s="9">
        <f>MONTH(SalesDataTable[[#This Row],[Order Date]])</f>
        <v>10</v>
      </c>
      <c r="F2207" s="8" t="str">
        <f>TEXT(SalesDataTable[[#This Row],[Order Date]],"mmm")</f>
        <v>Oct</v>
      </c>
      <c r="G2207" s="8" t="s">
        <v>6</v>
      </c>
      <c r="H2207" s="8" t="s">
        <v>43</v>
      </c>
      <c r="I2207" s="8" t="s">
        <v>8</v>
      </c>
      <c r="J2207" s="8" t="s">
        <v>16</v>
      </c>
      <c r="K2207" s="8" t="s">
        <v>9</v>
      </c>
      <c r="L2207" s="8" t="s">
        <v>17</v>
      </c>
      <c r="M2207" s="3">
        <v>3</v>
      </c>
      <c r="N2207" s="10">
        <v>141.96</v>
      </c>
      <c r="O2207" s="11">
        <v>0.1</v>
      </c>
      <c r="P2207" s="10">
        <v>77.42</v>
      </c>
      <c r="Q2207" s="10">
        <f t="shared" si="136"/>
        <v>383.29200000000003</v>
      </c>
      <c r="R2207" s="10">
        <f t="shared" si="137"/>
        <v>232.26</v>
      </c>
      <c r="S2207" s="10">
        <f t="shared" si="138"/>
        <v>151.03200000000004</v>
      </c>
      <c r="T2207" s="2">
        <f t="shared" si="139"/>
        <v>0.39403900942362485</v>
      </c>
      <c r="U2207" s="3">
        <f>YEAR(SalesDataTable[[#This Row],[Order Date]])</f>
        <v>2026</v>
      </c>
      <c r="V2207" s="2" t="str">
        <f>"Q"&amp;ROUNDUP(MONTH(SalesDataTable[[#This Row],[Order Date]])/3,0)</f>
        <v>Q4</v>
      </c>
      <c r="W2207" s="3">
        <f>MONTH(SalesDataTable[[#This Row],[Order Date]])</f>
        <v>10</v>
      </c>
      <c r="X2207" s="2" t="str">
        <f>TEXT(SalesDataTable[[#This Row],[Order Date]],"mmm")</f>
        <v>Oct</v>
      </c>
    </row>
    <row r="2208" spans="1:24" ht="15.6">
      <c r="A2208" s="6">
        <v>4762</v>
      </c>
      <c r="B2208" s="7">
        <v>46322</v>
      </c>
      <c r="C2208" s="8">
        <f>YEAR(SalesDataTable[[#This Row],[Order Date]])</f>
        <v>2026</v>
      </c>
      <c r="D2208" s="9" t="str">
        <f>"Q" &amp;ROUNDUP(MONTH(SalesDataTable[[#This Row],[Order Date]]),0)</f>
        <v>Q10</v>
      </c>
      <c r="E2208" s="9">
        <f>MONTH(SalesDataTable[[#This Row],[Order Date]])</f>
        <v>10</v>
      </c>
      <c r="F2208" s="8" t="str">
        <f>TEXT(SalesDataTable[[#This Row],[Order Date]],"mmm")</f>
        <v>Oct</v>
      </c>
      <c r="G2208" s="8" t="s">
        <v>6</v>
      </c>
      <c r="H2208" s="8" t="s">
        <v>43</v>
      </c>
      <c r="I2208" s="8" t="s">
        <v>28</v>
      </c>
      <c r="J2208" s="8" t="s">
        <v>13</v>
      </c>
      <c r="K2208" s="8" t="s">
        <v>34</v>
      </c>
      <c r="L2208" s="8" t="s">
        <v>45</v>
      </c>
      <c r="M2208" s="3">
        <v>2</v>
      </c>
      <c r="N2208" s="10">
        <v>51.76</v>
      </c>
      <c r="O2208" s="11">
        <v>0</v>
      </c>
      <c r="P2208" s="10">
        <v>21.64</v>
      </c>
      <c r="Q2208" s="10">
        <f t="shared" si="136"/>
        <v>103.52</v>
      </c>
      <c r="R2208" s="10">
        <f t="shared" si="137"/>
        <v>43.28</v>
      </c>
      <c r="S2208" s="10">
        <f t="shared" si="138"/>
        <v>60.239999999999995</v>
      </c>
      <c r="T2208" s="2">
        <f t="shared" si="139"/>
        <v>0.58191653786707875</v>
      </c>
      <c r="U2208" s="3">
        <f>YEAR(SalesDataTable[[#This Row],[Order Date]])</f>
        <v>2026</v>
      </c>
      <c r="V2208" s="2" t="str">
        <f>"Q"&amp;ROUNDUP(MONTH(SalesDataTable[[#This Row],[Order Date]])/3,0)</f>
        <v>Q4</v>
      </c>
      <c r="W2208" s="3">
        <f>MONTH(SalesDataTable[[#This Row],[Order Date]])</f>
        <v>10</v>
      </c>
      <c r="X2208" s="2" t="str">
        <f>TEXT(SalesDataTable[[#This Row],[Order Date]],"mmm")</f>
        <v>Oct</v>
      </c>
    </row>
    <row r="2209" spans="1:24" ht="15.6">
      <c r="A2209" s="6">
        <v>4997</v>
      </c>
      <c r="B2209" s="7">
        <v>46322</v>
      </c>
      <c r="C2209" s="8">
        <f>YEAR(SalesDataTable[[#This Row],[Order Date]])</f>
        <v>2026</v>
      </c>
      <c r="D2209" s="9" t="str">
        <f>"Q" &amp;ROUNDUP(MONTH(SalesDataTable[[#This Row],[Order Date]]),0)</f>
        <v>Q10</v>
      </c>
      <c r="E2209" s="9">
        <f>MONTH(SalesDataTable[[#This Row],[Order Date]])</f>
        <v>10</v>
      </c>
      <c r="F2209" s="8" t="str">
        <f>TEXT(SalesDataTable[[#This Row],[Order Date]],"mmm")</f>
        <v>Oct</v>
      </c>
      <c r="G2209" s="8" t="s">
        <v>20</v>
      </c>
      <c r="H2209" s="8" t="s">
        <v>31</v>
      </c>
      <c r="I2209" s="8" t="s">
        <v>2</v>
      </c>
      <c r="J2209" s="8" t="s">
        <v>3</v>
      </c>
      <c r="K2209" s="8" t="s">
        <v>23</v>
      </c>
      <c r="L2209" s="8" t="s">
        <v>29</v>
      </c>
      <c r="M2209" s="3">
        <v>3</v>
      </c>
      <c r="N2209" s="10">
        <v>194.09</v>
      </c>
      <c r="O2209" s="11">
        <v>0.1</v>
      </c>
      <c r="P2209" s="10">
        <v>105.84</v>
      </c>
      <c r="Q2209" s="10">
        <f t="shared" si="136"/>
        <v>524.04300000000001</v>
      </c>
      <c r="R2209" s="10">
        <f t="shared" si="137"/>
        <v>317.52</v>
      </c>
      <c r="S2209" s="10">
        <f t="shared" si="138"/>
        <v>206.52300000000002</v>
      </c>
      <c r="T2209" s="2">
        <f t="shared" si="139"/>
        <v>0.39409552269565667</v>
      </c>
      <c r="U2209" s="3">
        <f>YEAR(SalesDataTable[[#This Row],[Order Date]])</f>
        <v>2026</v>
      </c>
      <c r="V2209" s="2" t="str">
        <f>"Q"&amp;ROUNDUP(MONTH(SalesDataTable[[#This Row],[Order Date]])/3,0)</f>
        <v>Q4</v>
      </c>
      <c r="W2209" s="3">
        <f>MONTH(SalesDataTable[[#This Row],[Order Date]])</f>
        <v>10</v>
      </c>
      <c r="X2209" s="2" t="str">
        <f>TEXT(SalesDataTable[[#This Row],[Order Date]],"mmm")</f>
        <v>Oct</v>
      </c>
    </row>
    <row r="2210" spans="1:24" ht="15.6">
      <c r="A2210" s="6">
        <v>1238</v>
      </c>
      <c r="B2210" s="7">
        <v>46323</v>
      </c>
      <c r="C2210" s="8">
        <f>YEAR(SalesDataTable[[#This Row],[Order Date]])</f>
        <v>2026</v>
      </c>
      <c r="D2210" s="9" t="str">
        <f>"Q" &amp;ROUNDUP(MONTH(SalesDataTable[[#This Row],[Order Date]]),0)</f>
        <v>Q10</v>
      </c>
      <c r="E2210" s="9">
        <f>MONTH(SalesDataTable[[#This Row],[Order Date]])</f>
        <v>10</v>
      </c>
      <c r="F2210" s="8" t="str">
        <f>TEXT(SalesDataTable[[#This Row],[Order Date]],"mmm")</f>
        <v>Oct</v>
      </c>
      <c r="G2210" s="8" t="s">
        <v>6</v>
      </c>
      <c r="H2210" s="8" t="s">
        <v>43</v>
      </c>
      <c r="I2210" s="8" t="s">
        <v>2</v>
      </c>
      <c r="J2210" s="8" t="s">
        <v>3</v>
      </c>
      <c r="K2210" s="8" t="s">
        <v>23</v>
      </c>
      <c r="L2210" s="8" t="s">
        <v>51</v>
      </c>
      <c r="M2210" s="3">
        <v>1</v>
      </c>
      <c r="N2210" s="10">
        <v>125.39</v>
      </c>
      <c r="O2210" s="11">
        <v>0.05</v>
      </c>
      <c r="P2210" s="10">
        <v>61.19</v>
      </c>
      <c r="Q2210" s="10">
        <f t="shared" si="136"/>
        <v>119.12049999999999</v>
      </c>
      <c r="R2210" s="10">
        <f t="shared" si="137"/>
        <v>61.19</v>
      </c>
      <c r="S2210" s="10">
        <f t="shared" si="138"/>
        <v>57.930499999999995</v>
      </c>
      <c r="T2210" s="2">
        <f t="shared" si="139"/>
        <v>0.48631847582909743</v>
      </c>
      <c r="U2210" s="3">
        <f>YEAR(SalesDataTable[[#This Row],[Order Date]])</f>
        <v>2026</v>
      </c>
      <c r="V2210" s="2" t="str">
        <f>"Q"&amp;ROUNDUP(MONTH(SalesDataTable[[#This Row],[Order Date]])/3,0)</f>
        <v>Q4</v>
      </c>
      <c r="W2210" s="3">
        <f>MONTH(SalesDataTable[[#This Row],[Order Date]])</f>
        <v>10</v>
      </c>
      <c r="X2210" s="2" t="str">
        <f>TEXT(SalesDataTable[[#This Row],[Order Date]],"mmm")</f>
        <v>Oct</v>
      </c>
    </row>
    <row r="2211" spans="1:24" ht="15.6">
      <c r="A2211" s="6">
        <v>2622</v>
      </c>
      <c r="B2211" s="7">
        <v>46323</v>
      </c>
      <c r="C2211" s="8">
        <f>YEAR(SalesDataTable[[#This Row],[Order Date]])</f>
        <v>2026</v>
      </c>
      <c r="D2211" s="9" t="str">
        <f>"Q" &amp;ROUNDUP(MONTH(SalesDataTable[[#This Row],[Order Date]]),0)</f>
        <v>Q10</v>
      </c>
      <c r="E2211" s="9">
        <f>MONTH(SalesDataTable[[#This Row],[Order Date]])</f>
        <v>10</v>
      </c>
      <c r="F2211" s="8" t="str">
        <f>TEXT(SalesDataTable[[#This Row],[Order Date]],"mmm")</f>
        <v>Oct</v>
      </c>
      <c r="G2211" s="8" t="s">
        <v>0</v>
      </c>
      <c r="H2211" s="8" t="s">
        <v>50</v>
      </c>
      <c r="I2211" s="8" t="s">
        <v>28</v>
      </c>
      <c r="J2211" s="8" t="s">
        <v>13</v>
      </c>
      <c r="K2211" s="8" t="s">
        <v>23</v>
      </c>
      <c r="L2211" s="8" t="s">
        <v>40</v>
      </c>
      <c r="M2211" s="3">
        <v>3</v>
      </c>
      <c r="N2211" s="10">
        <v>83.73</v>
      </c>
      <c r="O2211" s="11">
        <v>0.15</v>
      </c>
      <c r="P2211" s="10">
        <v>39.43</v>
      </c>
      <c r="Q2211" s="10">
        <f t="shared" si="136"/>
        <v>213.51149999999998</v>
      </c>
      <c r="R2211" s="10">
        <f t="shared" si="137"/>
        <v>118.28999999999999</v>
      </c>
      <c r="S2211" s="10">
        <f t="shared" si="138"/>
        <v>95.221499999999992</v>
      </c>
      <c r="T2211" s="2">
        <f t="shared" si="139"/>
        <v>0.44597831966896395</v>
      </c>
      <c r="U2211" s="3">
        <f>YEAR(SalesDataTable[[#This Row],[Order Date]])</f>
        <v>2026</v>
      </c>
      <c r="V2211" s="2" t="str">
        <f>"Q"&amp;ROUNDUP(MONTH(SalesDataTable[[#This Row],[Order Date]])/3,0)</f>
        <v>Q4</v>
      </c>
      <c r="W2211" s="3">
        <f>MONTH(SalesDataTable[[#This Row],[Order Date]])</f>
        <v>10</v>
      </c>
      <c r="X2211" s="2" t="str">
        <f>TEXT(SalesDataTable[[#This Row],[Order Date]],"mmm")</f>
        <v>Oct</v>
      </c>
    </row>
    <row r="2212" spans="1:24" ht="15.6">
      <c r="A2212" s="6">
        <v>3106</v>
      </c>
      <c r="B2212" s="7">
        <v>46323</v>
      </c>
      <c r="C2212" s="8">
        <f>YEAR(SalesDataTable[[#This Row],[Order Date]])</f>
        <v>2026</v>
      </c>
      <c r="D2212" s="9" t="str">
        <f>"Q" &amp;ROUNDUP(MONTH(SalesDataTable[[#This Row],[Order Date]]),0)</f>
        <v>Q10</v>
      </c>
      <c r="E2212" s="9">
        <f>MONTH(SalesDataTable[[#This Row],[Order Date]])</f>
        <v>10</v>
      </c>
      <c r="F2212" s="8" t="str">
        <f>TEXT(SalesDataTable[[#This Row],[Order Date]],"mmm")</f>
        <v>Oct</v>
      </c>
      <c r="G2212" s="8" t="s">
        <v>20</v>
      </c>
      <c r="H2212" s="8" t="s">
        <v>33</v>
      </c>
      <c r="I2212" s="8" t="s">
        <v>28</v>
      </c>
      <c r="J2212" s="8" t="s">
        <v>16</v>
      </c>
      <c r="K2212" s="8" t="s">
        <v>34</v>
      </c>
      <c r="L2212" s="8" t="s">
        <v>42</v>
      </c>
      <c r="M2212" s="3">
        <v>3</v>
      </c>
      <c r="N2212" s="10">
        <v>36.99</v>
      </c>
      <c r="O2212" s="11">
        <v>0.05</v>
      </c>
      <c r="P2212" s="10">
        <v>14.14</v>
      </c>
      <c r="Q2212" s="10">
        <f t="shared" si="136"/>
        <v>105.42149999999999</v>
      </c>
      <c r="R2212" s="10">
        <f t="shared" si="137"/>
        <v>42.42</v>
      </c>
      <c r="S2212" s="10">
        <f t="shared" si="138"/>
        <v>63.001499999999993</v>
      </c>
      <c r="T2212" s="2">
        <f t="shared" si="139"/>
        <v>0.59761528720422297</v>
      </c>
      <c r="U2212" s="3">
        <f>YEAR(SalesDataTable[[#This Row],[Order Date]])</f>
        <v>2026</v>
      </c>
      <c r="V2212" s="2" t="str">
        <f>"Q"&amp;ROUNDUP(MONTH(SalesDataTable[[#This Row],[Order Date]])/3,0)</f>
        <v>Q4</v>
      </c>
      <c r="W2212" s="3">
        <f>MONTH(SalesDataTable[[#This Row],[Order Date]])</f>
        <v>10</v>
      </c>
      <c r="X2212" s="2" t="str">
        <f>TEXT(SalesDataTable[[#This Row],[Order Date]],"mmm")</f>
        <v>Oct</v>
      </c>
    </row>
    <row r="2213" spans="1:24" ht="15.6">
      <c r="A2213" s="6">
        <v>3274</v>
      </c>
      <c r="B2213" s="7">
        <v>46323</v>
      </c>
      <c r="C2213" s="8">
        <f>YEAR(SalesDataTable[[#This Row],[Order Date]])</f>
        <v>2026</v>
      </c>
      <c r="D2213" s="9" t="str">
        <f>"Q" &amp;ROUNDUP(MONTH(SalesDataTable[[#This Row],[Order Date]]),0)</f>
        <v>Q10</v>
      </c>
      <c r="E2213" s="9">
        <f>MONTH(SalesDataTable[[#This Row],[Order Date]])</f>
        <v>10</v>
      </c>
      <c r="F2213" s="8" t="str">
        <f>TEXT(SalesDataTable[[#This Row],[Order Date]],"mmm")</f>
        <v>Oct</v>
      </c>
      <c r="G2213" s="8" t="s">
        <v>20</v>
      </c>
      <c r="H2213" s="8" t="s">
        <v>31</v>
      </c>
      <c r="I2213" s="8" t="s">
        <v>28</v>
      </c>
      <c r="J2213" s="8" t="s">
        <v>13</v>
      </c>
      <c r="K2213" s="8" t="s">
        <v>34</v>
      </c>
      <c r="L2213" s="8" t="s">
        <v>35</v>
      </c>
      <c r="M2213" s="3">
        <v>1</v>
      </c>
      <c r="N2213" s="10">
        <v>39.42</v>
      </c>
      <c r="O2213" s="11">
        <v>0</v>
      </c>
      <c r="P2213" s="10">
        <v>14.58</v>
      </c>
      <c r="Q2213" s="10">
        <f t="shared" si="136"/>
        <v>39.42</v>
      </c>
      <c r="R2213" s="10">
        <f t="shared" si="137"/>
        <v>14.58</v>
      </c>
      <c r="S2213" s="10">
        <f t="shared" si="138"/>
        <v>24.840000000000003</v>
      </c>
      <c r="T2213" s="2">
        <f t="shared" si="139"/>
        <v>0.63013698630136994</v>
      </c>
      <c r="U2213" s="3">
        <f>YEAR(SalesDataTable[[#This Row],[Order Date]])</f>
        <v>2026</v>
      </c>
      <c r="V2213" s="2" t="str">
        <f>"Q"&amp;ROUNDUP(MONTH(SalesDataTable[[#This Row],[Order Date]])/3,0)</f>
        <v>Q4</v>
      </c>
      <c r="W2213" s="3">
        <f>MONTH(SalesDataTable[[#This Row],[Order Date]])</f>
        <v>10</v>
      </c>
      <c r="X2213" s="2" t="str">
        <f>TEXT(SalesDataTable[[#This Row],[Order Date]],"mmm")</f>
        <v>Oct</v>
      </c>
    </row>
    <row r="2214" spans="1:24" ht="15.6">
      <c r="A2214" s="6">
        <v>3542</v>
      </c>
      <c r="B2214" s="7">
        <v>46323</v>
      </c>
      <c r="C2214" s="8">
        <f>YEAR(SalesDataTable[[#This Row],[Order Date]])</f>
        <v>2026</v>
      </c>
      <c r="D2214" s="9" t="str">
        <f>"Q" &amp;ROUNDUP(MONTH(SalesDataTable[[#This Row],[Order Date]]),0)</f>
        <v>Q10</v>
      </c>
      <c r="E2214" s="9">
        <f>MONTH(SalesDataTable[[#This Row],[Order Date]])</f>
        <v>10</v>
      </c>
      <c r="F2214" s="8" t="str">
        <f>TEXT(SalesDataTable[[#This Row],[Order Date]],"mmm")</f>
        <v>Oct</v>
      </c>
      <c r="G2214" s="8" t="s">
        <v>20</v>
      </c>
      <c r="H2214" s="8" t="s">
        <v>21</v>
      </c>
      <c r="I2214" s="8" t="s">
        <v>2</v>
      </c>
      <c r="J2214" s="8" t="s">
        <v>13</v>
      </c>
      <c r="K2214" s="8" t="s">
        <v>4</v>
      </c>
      <c r="L2214" s="8" t="s">
        <v>22</v>
      </c>
      <c r="M2214" s="3">
        <v>2</v>
      </c>
      <c r="N2214" s="10">
        <v>50.66</v>
      </c>
      <c r="O2214" s="11">
        <v>0</v>
      </c>
      <c r="P2214" s="10">
        <v>22.02</v>
      </c>
      <c r="Q2214" s="10">
        <f t="shared" si="136"/>
        <v>101.32</v>
      </c>
      <c r="R2214" s="10">
        <f t="shared" si="137"/>
        <v>44.04</v>
      </c>
      <c r="S2214" s="10">
        <f t="shared" si="138"/>
        <v>57.279999999999994</v>
      </c>
      <c r="T2214" s="2">
        <f t="shared" si="139"/>
        <v>0.56533754441373862</v>
      </c>
      <c r="U2214" s="3">
        <f>YEAR(SalesDataTable[[#This Row],[Order Date]])</f>
        <v>2026</v>
      </c>
      <c r="V2214" s="2" t="str">
        <f>"Q"&amp;ROUNDUP(MONTH(SalesDataTable[[#This Row],[Order Date]])/3,0)</f>
        <v>Q4</v>
      </c>
      <c r="W2214" s="3">
        <f>MONTH(SalesDataTable[[#This Row],[Order Date]])</f>
        <v>10</v>
      </c>
      <c r="X2214" s="2" t="str">
        <f>TEXT(SalesDataTable[[#This Row],[Order Date]],"mmm")</f>
        <v>Oct</v>
      </c>
    </row>
    <row r="2215" spans="1:24" ht="15.6">
      <c r="A2215" s="6">
        <v>3704</v>
      </c>
      <c r="B2215" s="7">
        <v>46323</v>
      </c>
      <c r="C2215" s="8">
        <f>YEAR(SalesDataTable[[#This Row],[Order Date]])</f>
        <v>2026</v>
      </c>
      <c r="D2215" s="9" t="str">
        <f>"Q" &amp;ROUNDUP(MONTH(SalesDataTable[[#This Row],[Order Date]]),0)</f>
        <v>Q10</v>
      </c>
      <c r="E2215" s="9">
        <f>MONTH(SalesDataTable[[#This Row],[Order Date]])</f>
        <v>10</v>
      </c>
      <c r="F2215" s="8" t="str">
        <f>TEXT(SalesDataTable[[#This Row],[Order Date]],"mmm")</f>
        <v>Oct</v>
      </c>
      <c r="G2215" s="8" t="s">
        <v>6</v>
      </c>
      <c r="H2215" s="8" t="s">
        <v>43</v>
      </c>
      <c r="I2215" s="8" t="s">
        <v>2</v>
      </c>
      <c r="J2215" s="8" t="s">
        <v>3</v>
      </c>
      <c r="K2215" s="8" t="s">
        <v>9</v>
      </c>
      <c r="L2215" s="8" t="s">
        <v>46</v>
      </c>
      <c r="M2215" s="3">
        <v>4</v>
      </c>
      <c r="N2215" s="10">
        <v>71.959999999999994</v>
      </c>
      <c r="O2215" s="11">
        <v>0.1</v>
      </c>
      <c r="P2215" s="10">
        <v>31.51</v>
      </c>
      <c r="Q2215" s="10">
        <f t="shared" si="136"/>
        <v>259.05599999999998</v>
      </c>
      <c r="R2215" s="10">
        <f t="shared" si="137"/>
        <v>126.04</v>
      </c>
      <c r="S2215" s="10">
        <f t="shared" si="138"/>
        <v>133.01599999999996</v>
      </c>
      <c r="T2215" s="2">
        <f t="shared" si="139"/>
        <v>0.51346427027360864</v>
      </c>
      <c r="U2215" s="3">
        <f>YEAR(SalesDataTable[[#This Row],[Order Date]])</f>
        <v>2026</v>
      </c>
      <c r="V2215" s="2" t="str">
        <f>"Q"&amp;ROUNDUP(MONTH(SalesDataTable[[#This Row],[Order Date]])/3,0)</f>
        <v>Q4</v>
      </c>
      <c r="W2215" s="3">
        <f>MONTH(SalesDataTable[[#This Row],[Order Date]])</f>
        <v>10</v>
      </c>
      <c r="X2215" s="2" t="str">
        <f>TEXT(SalesDataTable[[#This Row],[Order Date]],"mmm")</f>
        <v>Oct</v>
      </c>
    </row>
    <row r="2216" spans="1:24" ht="15.6">
      <c r="A2216" s="6">
        <v>4699</v>
      </c>
      <c r="B2216" s="7">
        <v>46323</v>
      </c>
      <c r="C2216" s="8">
        <f>YEAR(SalesDataTable[[#This Row],[Order Date]])</f>
        <v>2026</v>
      </c>
      <c r="D2216" s="9" t="str">
        <f>"Q" &amp;ROUNDUP(MONTH(SalesDataTable[[#This Row],[Order Date]]),0)</f>
        <v>Q10</v>
      </c>
      <c r="E2216" s="9">
        <f>MONTH(SalesDataTable[[#This Row],[Order Date]])</f>
        <v>10</v>
      </c>
      <c r="F2216" s="8" t="str">
        <f>TEXT(SalesDataTable[[#This Row],[Order Date]],"mmm")</f>
        <v>Oct</v>
      </c>
      <c r="G2216" s="8" t="s">
        <v>11</v>
      </c>
      <c r="H2216" s="8" t="s">
        <v>25</v>
      </c>
      <c r="I2216" s="8" t="s">
        <v>19</v>
      </c>
      <c r="J2216" s="8" t="s">
        <v>3</v>
      </c>
      <c r="K2216" s="8" t="s">
        <v>4</v>
      </c>
      <c r="L2216" s="8" t="s">
        <v>22</v>
      </c>
      <c r="M2216" s="3">
        <v>1</v>
      </c>
      <c r="N2216" s="10">
        <v>49.72</v>
      </c>
      <c r="O2216" s="11">
        <v>0.05</v>
      </c>
      <c r="P2216" s="10">
        <v>22.5</v>
      </c>
      <c r="Q2216" s="10">
        <f t="shared" si="136"/>
        <v>47.233999999999995</v>
      </c>
      <c r="R2216" s="10">
        <f t="shared" si="137"/>
        <v>22.5</v>
      </c>
      <c r="S2216" s="10">
        <f t="shared" si="138"/>
        <v>24.733999999999995</v>
      </c>
      <c r="T2216" s="2">
        <f t="shared" si="139"/>
        <v>0.52364821950290041</v>
      </c>
      <c r="U2216" s="3">
        <f>YEAR(SalesDataTable[[#This Row],[Order Date]])</f>
        <v>2026</v>
      </c>
      <c r="V2216" s="2" t="str">
        <f>"Q"&amp;ROUNDUP(MONTH(SalesDataTable[[#This Row],[Order Date]])/3,0)</f>
        <v>Q4</v>
      </c>
      <c r="W2216" s="3">
        <f>MONTH(SalesDataTable[[#This Row],[Order Date]])</f>
        <v>10</v>
      </c>
      <c r="X2216" s="2" t="str">
        <f>TEXT(SalesDataTable[[#This Row],[Order Date]],"mmm")</f>
        <v>Oct</v>
      </c>
    </row>
    <row r="2217" spans="1:24" ht="15.6">
      <c r="A2217" s="6">
        <v>1226</v>
      </c>
      <c r="B2217" s="7">
        <v>46324</v>
      </c>
      <c r="C2217" s="8">
        <f>YEAR(SalesDataTable[[#This Row],[Order Date]])</f>
        <v>2026</v>
      </c>
      <c r="D2217" s="9" t="str">
        <f>"Q" &amp;ROUNDUP(MONTH(SalesDataTable[[#This Row],[Order Date]]),0)</f>
        <v>Q10</v>
      </c>
      <c r="E2217" s="9">
        <f>MONTH(SalesDataTable[[#This Row],[Order Date]])</f>
        <v>10</v>
      </c>
      <c r="F2217" s="8" t="str">
        <f>TEXT(SalesDataTable[[#This Row],[Order Date]],"mmm")</f>
        <v>Oct</v>
      </c>
      <c r="G2217" s="8" t="s">
        <v>0</v>
      </c>
      <c r="H2217" s="8" t="s">
        <v>1</v>
      </c>
      <c r="I2217" s="8" t="s">
        <v>28</v>
      </c>
      <c r="J2217" s="8" t="s">
        <v>3</v>
      </c>
      <c r="K2217" s="8" t="s">
        <v>14</v>
      </c>
      <c r="L2217" s="8" t="s">
        <v>15</v>
      </c>
      <c r="M2217" s="3">
        <v>1</v>
      </c>
      <c r="N2217" s="10">
        <v>36.58</v>
      </c>
      <c r="O2217" s="11">
        <v>0</v>
      </c>
      <c r="P2217" s="10">
        <v>13.5</v>
      </c>
      <c r="Q2217" s="10">
        <f t="shared" si="136"/>
        <v>36.58</v>
      </c>
      <c r="R2217" s="10">
        <f t="shared" si="137"/>
        <v>13.5</v>
      </c>
      <c r="S2217" s="10">
        <f t="shared" si="138"/>
        <v>23.08</v>
      </c>
      <c r="T2217" s="2">
        <f t="shared" si="139"/>
        <v>0.63094587206123565</v>
      </c>
      <c r="U2217" s="3">
        <f>YEAR(SalesDataTable[[#This Row],[Order Date]])</f>
        <v>2026</v>
      </c>
      <c r="V2217" s="2" t="str">
        <f>"Q"&amp;ROUNDUP(MONTH(SalesDataTable[[#This Row],[Order Date]])/3,0)</f>
        <v>Q4</v>
      </c>
      <c r="W2217" s="3">
        <f>MONTH(SalesDataTable[[#This Row],[Order Date]])</f>
        <v>10</v>
      </c>
      <c r="X2217" s="2" t="str">
        <f>TEXT(SalesDataTable[[#This Row],[Order Date]],"mmm")</f>
        <v>Oct</v>
      </c>
    </row>
    <row r="2218" spans="1:24" ht="15.6">
      <c r="A2218" s="6">
        <v>1245</v>
      </c>
      <c r="B2218" s="7">
        <v>46324</v>
      </c>
      <c r="C2218" s="8">
        <f>YEAR(SalesDataTable[[#This Row],[Order Date]])</f>
        <v>2026</v>
      </c>
      <c r="D2218" s="9" t="str">
        <f>"Q" &amp;ROUNDUP(MONTH(SalesDataTable[[#This Row],[Order Date]]),0)</f>
        <v>Q10</v>
      </c>
      <c r="E2218" s="9">
        <f>MONTH(SalesDataTable[[#This Row],[Order Date]])</f>
        <v>10</v>
      </c>
      <c r="F2218" s="8" t="str">
        <f>TEXT(SalesDataTable[[#This Row],[Order Date]],"mmm")</f>
        <v>Oct</v>
      </c>
      <c r="G2218" s="8" t="s">
        <v>6</v>
      </c>
      <c r="H2218" s="8" t="s">
        <v>27</v>
      </c>
      <c r="I2218" s="8" t="s">
        <v>28</v>
      </c>
      <c r="J2218" s="8" t="s">
        <v>3</v>
      </c>
      <c r="K2218" s="8" t="s">
        <v>34</v>
      </c>
      <c r="L2218" s="8" t="s">
        <v>35</v>
      </c>
      <c r="M2218" s="3">
        <v>2</v>
      </c>
      <c r="N2218" s="10">
        <v>41.06</v>
      </c>
      <c r="O2218" s="11">
        <v>0.05</v>
      </c>
      <c r="P2218" s="10">
        <v>15.07</v>
      </c>
      <c r="Q2218" s="10">
        <f t="shared" si="136"/>
        <v>78.013999999999996</v>
      </c>
      <c r="R2218" s="10">
        <f t="shared" si="137"/>
        <v>30.14</v>
      </c>
      <c r="S2218" s="10">
        <f t="shared" si="138"/>
        <v>47.873999999999995</v>
      </c>
      <c r="T2218" s="2">
        <f t="shared" si="139"/>
        <v>0.6136590868305688</v>
      </c>
      <c r="U2218" s="3">
        <f>YEAR(SalesDataTable[[#This Row],[Order Date]])</f>
        <v>2026</v>
      </c>
      <c r="V2218" s="2" t="str">
        <f>"Q"&amp;ROUNDUP(MONTH(SalesDataTable[[#This Row],[Order Date]])/3,0)</f>
        <v>Q4</v>
      </c>
      <c r="W2218" s="3">
        <f>MONTH(SalesDataTable[[#This Row],[Order Date]])</f>
        <v>10</v>
      </c>
      <c r="X2218" s="2" t="str">
        <f>TEXT(SalesDataTable[[#This Row],[Order Date]],"mmm")</f>
        <v>Oct</v>
      </c>
    </row>
    <row r="2219" spans="1:24" ht="15.6">
      <c r="A2219" s="6">
        <v>1477</v>
      </c>
      <c r="B2219" s="7">
        <v>46324</v>
      </c>
      <c r="C2219" s="8">
        <f>YEAR(SalesDataTable[[#This Row],[Order Date]])</f>
        <v>2026</v>
      </c>
      <c r="D2219" s="9" t="str">
        <f>"Q" &amp;ROUNDUP(MONTH(SalesDataTable[[#This Row],[Order Date]]),0)</f>
        <v>Q10</v>
      </c>
      <c r="E2219" s="9">
        <f>MONTH(SalesDataTable[[#This Row],[Order Date]])</f>
        <v>10</v>
      </c>
      <c r="F2219" s="8" t="str">
        <f>TEXT(SalesDataTable[[#This Row],[Order Date]],"mmm")</f>
        <v>Oct</v>
      </c>
      <c r="G2219" s="8" t="s">
        <v>6</v>
      </c>
      <c r="H2219" s="8" t="s">
        <v>49</v>
      </c>
      <c r="I2219" s="8" t="s">
        <v>28</v>
      </c>
      <c r="J2219" s="8" t="s">
        <v>3</v>
      </c>
      <c r="K2219" s="8" t="s">
        <v>23</v>
      </c>
      <c r="L2219" s="8" t="s">
        <v>51</v>
      </c>
      <c r="M2219" s="3">
        <v>1</v>
      </c>
      <c r="N2219" s="10">
        <v>121.78</v>
      </c>
      <c r="O2219" s="11">
        <v>0.15</v>
      </c>
      <c r="P2219" s="10">
        <v>61.55</v>
      </c>
      <c r="Q2219" s="10">
        <f t="shared" si="136"/>
        <v>103.51300000000001</v>
      </c>
      <c r="R2219" s="10">
        <f t="shared" si="137"/>
        <v>61.55</v>
      </c>
      <c r="S2219" s="10">
        <f t="shared" si="138"/>
        <v>41.963000000000008</v>
      </c>
      <c r="T2219" s="2">
        <f t="shared" si="139"/>
        <v>0.40538869513974096</v>
      </c>
      <c r="U2219" s="3">
        <f>YEAR(SalesDataTable[[#This Row],[Order Date]])</f>
        <v>2026</v>
      </c>
      <c r="V2219" s="2" t="str">
        <f>"Q"&amp;ROUNDUP(MONTH(SalesDataTable[[#This Row],[Order Date]])/3,0)</f>
        <v>Q4</v>
      </c>
      <c r="W2219" s="3">
        <f>MONTH(SalesDataTable[[#This Row],[Order Date]])</f>
        <v>10</v>
      </c>
      <c r="X2219" s="2" t="str">
        <f>TEXT(SalesDataTable[[#This Row],[Order Date]],"mmm")</f>
        <v>Oct</v>
      </c>
    </row>
    <row r="2220" spans="1:24" ht="15.6">
      <c r="A2220" s="6">
        <v>1575</v>
      </c>
      <c r="B2220" s="7">
        <v>46324</v>
      </c>
      <c r="C2220" s="8">
        <f>YEAR(SalesDataTable[[#This Row],[Order Date]])</f>
        <v>2026</v>
      </c>
      <c r="D2220" s="9" t="str">
        <f>"Q" &amp;ROUNDUP(MONTH(SalesDataTable[[#This Row],[Order Date]]),0)</f>
        <v>Q10</v>
      </c>
      <c r="E2220" s="9">
        <f>MONTH(SalesDataTable[[#This Row],[Order Date]])</f>
        <v>10</v>
      </c>
      <c r="F2220" s="8" t="str">
        <f>TEXT(SalesDataTable[[#This Row],[Order Date]],"mmm")</f>
        <v>Oct</v>
      </c>
      <c r="G2220" s="8" t="s">
        <v>20</v>
      </c>
      <c r="H2220" s="8" t="s">
        <v>31</v>
      </c>
      <c r="I2220" s="8" t="s">
        <v>8</v>
      </c>
      <c r="J2220" s="8" t="s">
        <v>3</v>
      </c>
      <c r="K2220" s="8" t="s">
        <v>14</v>
      </c>
      <c r="L2220" s="8" t="s">
        <v>44</v>
      </c>
      <c r="M2220" s="3">
        <v>5</v>
      </c>
      <c r="N2220" s="10">
        <v>130.68</v>
      </c>
      <c r="O2220" s="11">
        <v>0.2</v>
      </c>
      <c r="P2220" s="10">
        <v>67.209999999999994</v>
      </c>
      <c r="Q2220" s="10">
        <f t="shared" si="136"/>
        <v>522.72000000000014</v>
      </c>
      <c r="R2220" s="10">
        <f t="shared" si="137"/>
        <v>336.04999999999995</v>
      </c>
      <c r="S2220" s="10">
        <f t="shared" si="138"/>
        <v>186.67000000000019</v>
      </c>
      <c r="T2220" s="2">
        <f t="shared" si="139"/>
        <v>0.35711279461279488</v>
      </c>
      <c r="U2220" s="3">
        <f>YEAR(SalesDataTable[[#This Row],[Order Date]])</f>
        <v>2026</v>
      </c>
      <c r="V2220" s="2" t="str">
        <f>"Q"&amp;ROUNDUP(MONTH(SalesDataTable[[#This Row],[Order Date]])/3,0)</f>
        <v>Q4</v>
      </c>
      <c r="W2220" s="3">
        <f>MONTH(SalesDataTable[[#This Row],[Order Date]])</f>
        <v>10</v>
      </c>
      <c r="X2220" s="2" t="str">
        <f>TEXT(SalesDataTable[[#This Row],[Order Date]],"mmm")</f>
        <v>Oct</v>
      </c>
    </row>
    <row r="2221" spans="1:24" ht="15.6">
      <c r="A2221" s="6">
        <v>2830</v>
      </c>
      <c r="B2221" s="7">
        <v>46324</v>
      </c>
      <c r="C2221" s="8">
        <f>YEAR(SalesDataTable[[#This Row],[Order Date]])</f>
        <v>2026</v>
      </c>
      <c r="D2221" s="9" t="str">
        <f>"Q" &amp;ROUNDUP(MONTH(SalesDataTable[[#This Row],[Order Date]]),0)</f>
        <v>Q10</v>
      </c>
      <c r="E2221" s="9">
        <f>MONTH(SalesDataTable[[#This Row],[Order Date]])</f>
        <v>10</v>
      </c>
      <c r="F2221" s="8" t="str">
        <f>TEXT(SalesDataTable[[#This Row],[Order Date]],"mmm")</f>
        <v>Oct</v>
      </c>
      <c r="G2221" s="8" t="s">
        <v>11</v>
      </c>
      <c r="H2221" s="8" t="s">
        <v>12</v>
      </c>
      <c r="I2221" s="8" t="s">
        <v>2</v>
      </c>
      <c r="J2221" s="8" t="s">
        <v>13</v>
      </c>
      <c r="K2221" s="8" t="s">
        <v>14</v>
      </c>
      <c r="L2221" s="8" t="s">
        <v>48</v>
      </c>
      <c r="M2221" s="3">
        <v>1</v>
      </c>
      <c r="N2221" s="10">
        <v>161.94999999999999</v>
      </c>
      <c r="O2221" s="11">
        <v>0</v>
      </c>
      <c r="P2221" s="10">
        <v>86.61</v>
      </c>
      <c r="Q2221" s="10">
        <f t="shared" si="136"/>
        <v>161.94999999999999</v>
      </c>
      <c r="R2221" s="10">
        <f t="shared" si="137"/>
        <v>86.61</v>
      </c>
      <c r="S2221" s="10">
        <f t="shared" si="138"/>
        <v>75.339999999999989</v>
      </c>
      <c r="T2221" s="2">
        <f t="shared" si="139"/>
        <v>0.46520531028095086</v>
      </c>
      <c r="U2221" s="3">
        <f>YEAR(SalesDataTable[[#This Row],[Order Date]])</f>
        <v>2026</v>
      </c>
      <c r="V2221" s="2" t="str">
        <f>"Q"&amp;ROUNDUP(MONTH(SalesDataTable[[#This Row],[Order Date]])/3,0)</f>
        <v>Q4</v>
      </c>
      <c r="W2221" s="3">
        <f>MONTH(SalesDataTable[[#This Row],[Order Date]])</f>
        <v>10</v>
      </c>
      <c r="X2221" s="2" t="str">
        <f>TEXT(SalesDataTable[[#This Row],[Order Date]],"mmm")</f>
        <v>Oct</v>
      </c>
    </row>
    <row r="2222" spans="1:24" ht="15.6">
      <c r="A2222" s="6">
        <v>2884</v>
      </c>
      <c r="B2222" s="7">
        <v>46324</v>
      </c>
      <c r="C2222" s="8">
        <f>YEAR(SalesDataTable[[#This Row],[Order Date]])</f>
        <v>2026</v>
      </c>
      <c r="D2222" s="9" t="str">
        <f>"Q" &amp;ROUNDUP(MONTH(SalesDataTable[[#This Row],[Order Date]]),0)</f>
        <v>Q10</v>
      </c>
      <c r="E2222" s="9">
        <f>MONTH(SalesDataTable[[#This Row],[Order Date]])</f>
        <v>10</v>
      </c>
      <c r="F2222" s="8" t="str">
        <f>TEXT(SalesDataTable[[#This Row],[Order Date]],"mmm")</f>
        <v>Oct</v>
      </c>
      <c r="G2222" s="8" t="s">
        <v>0</v>
      </c>
      <c r="H2222" s="8" t="s">
        <v>50</v>
      </c>
      <c r="I2222" s="8" t="s">
        <v>19</v>
      </c>
      <c r="J2222" s="8" t="s">
        <v>3</v>
      </c>
      <c r="K2222" s="8" t="s">
        <v>4</v>
      </c>
      <c r="L2222" s="8" t="s">
        <v>5</v>
      </c>
      <c r="M2222" s="3">
        <v>2</v>
      </c>
      <c r="N2222" s="10">
        <v>83.6</v>
      </c>
      <c r="O2222" s="11">
        <v>0</v>
      </c>
      <c r="P2222" s="10">
        <v>43.01</v>
      </c>
      <c r="Q2222" s="10">
        <f t="shared" si="136"/>
        <v>167.2</v>
      </c>
      <c r="R2222" s="10">
        <f t="shared" si="137"/>
        <v>86.02</v>
      </c>
      <c r="S2222" s="10">
        <f t="shared" si="138"/>
        <v>81.179999999999993</v>
      </c>
      <c r="T2222" s="2">
        <f t="shared" si="139"/>
        <v>0.48552631578947369</v>
      </c>
      <c r="U2222" s="3">
        <f>YEAR(SalesDataTable[[#This Row],[Order Date]])</f>
        <v>2026</v>
      </c>
      <c r="V2222" s="2" t="str">
        <f>"Q"&amp;ROUNDUP(MONTH(SalesDataTable[[#This Row],[Order Date]])/3,0)</f>
        <v>Q4</v>
      </c>
      <c r="W2222" s="3">
        <f>MONTH(SalesDataTable[[#This Row],[Order Date]])</f>
        <v>10</v>
      </c>
      <c r="X2222" s="2" t="str">
        <f>TEXT(SalesDataTable[[#This Row],[Order Date]],"mmm")</f>
        <v>Oct</v>
      </c>
    </row>
    <row r="2223" spans="1:24" ht="15.6">
      <c r="A2223" s="6">
        <v>3093</v>
      </c>
      <c r="B2223" s="7">
        <v>46324</v>
      </c>
      <c r="C2223" s="8">
        <f>YEAR(SalesDataTable[[#This Row],[Order Date]])</f>
        <v>2026</v>
      </c>
      <c r="D2223" s="9" t="str">
        <f>"Q" &amp;ROUNDUP(MONTH(SalesDataTable[[#This Row],[Order Date]]),0)</f>
        <v>Q10</v>
      </c>
      <c r="E2223" s="9">
        <f>MONTH(SalesDataTable[[#This Row],[Order Date]])</f>
        <v>10</v>
      </c>
      <c r="F2223" s="8" t="str">
        <f>TEXT(SalesDataTable[[#This Row],[Order Date]],"mmm")</f>
        <v>Oct</v>
      </c>
      <c r="G2223" s="8" t="s">
        <v>20</v>
      </c>
      <c r="H2223" s="8" t="s">
        <v>21</v>
      </c>
      <c r="I2223" s="8" t="s">
        <v>8</v>
      </c>
      <c r="J2223" s="8" t="s">
        <v>16</v>
      </c>
      <c r="K2223" s="8" t="s">
        <v>23</v>
      </c>
      <c r="L2223" s="8" t="s">
        <v>29</v>
      </c>
      <c r="M2223" s="3">
        <v>3</v>
      </c>
      <c r="N2223" s="10">
        <v>194.19</v>
      </c>
      <c r="O2223" s="11">
        <v>0.15</v>
      </c>
      <c r="P2223" s="10">
        <v>104.22</v>
      </c>
      <c r="Q2223" s="10">
        <f t="shared" si="136"/>
        <v>495.18449999999996</v>
      </c>
      <c r="R2223" s="10">
        <f t="shared" si="137"/>
        <v>312.65999999999997</v>
      </c>
      <c r="S2223" s="10">
        <f t="shared" si="138"/>
        <v>182.52449999999999</v>
      </c>
      <c r="T2223" s="2">
        <f t="shared" si="139"/>
        <v>0.36859897674503139</v>
      </c>
      <c r="U2223" s="3">
        <f>YEAR(SalesDataTable[[#This Row],[Order Date]])</f>
        <v>2026</v>
      </c>
      <c r="V2223" s="2" t="str">
        <f>"Q"&amp;ROUNDUP(MONTH(SalesDataTable[[#This Row],[Order Date]])/3,0)</f>
        <v>Q4</v>
      </c>
      <c r="W2223" s="3">
        <f>MONTH(SalesDataTable[[#This Row],[Order Date]])</f>
        <v>10</v>
      </c>
      <c r="X2223" s="2" t="str">
        <f>TEXT(SalesDataTable[[#This Row],[Order Date]],"mmm")</f>
        <v>Oct</v>
      </c>
    </row>
    <row r="2224" spans="1:24" ht="15.6">
      <c r="A2224" s="6">
        <v>3613</v>
      </c>
      <c r="B2224" s="7">
        <v>46324</v>
      </c>
      <c r="C2224" s="8">
        <f>YEAR(SalesDataTable[[#This Row],[Order Date]])</f>
        <v>2026</v>
      </c>
      <c r="D2224" s="9" t="str">
        <f>"Q" &amp;ROUNDUP(MONTH(SalesDataTable[[#This Row],[Order Date]]),0)</f>
        <v>Q10</v>
      </c>
      <c r="E2224" s="9">
        <f>MONTH(SalesDataTable[[#This Row],[Order Date]])</f>
        <v>10</v>
      </c>
      <c r="F2224" s="8" t="str">
        <f>TEXT(SalesDataTable[[#This Row],[Order Date]],"mmm")</f>
        <v>Oct</v>
      </c>
      <c r="G2224" s="8" t="s">
        <v>6</v>
      </c>
      <c r="H2224" s="8" t="s">
        <v>43</v>
      </c>
      <c r="I2224" s="8" t="s">
        <v>2</v>
      </c>
      <c r="J2224" s="8" t="s">
        <v>3</v>
      </c>
      <c r="K2224" s="8" t="s">
        <v>14</v>
      </c>
      <c r="L2224" s="8" t="s">
        <v>48</v>
      </c>
      <c r="M2224" s="3">
        <v>3</v>
      </c>
      <c r="N2224" s="10">
        <v>167.41</v>
      </c>
      <c r="O2224" s="11">
        <v>0</v>
      </c>
      <c r="P2224" s="10">
        <v>85.33</v>
      </c>
      <c r="Q2224" s="10">
        <f t="shared" si="136"/>
        <v>502.23</v>
      </c>
      <c r="R2224" s="10">
        <f t="shared" si="137"/>
        <v>255.99</v>
      </c>
      <c r="S2224" s="10">
        <f t="shared" si="138"/>
        <v>246.24</v>
      </c>
      <c r="T2224" s="2">
        <f t="shared" si="139"/>
        <v>0.49029329191804549</v>
      </c>
      <c r="U2224" s="3">
        <f>YEAR(SalesDataTable[[#This Row],[Order Date]])</f>
        <v>2026</v>
      </c>
      <c r="V2224" s="2" t="str">
        <f>"Q"&amp;ROUNDUP(MONTH(SalesDataTable[[#This Row],[Order Date]])/3,0)</f>
        <v>Q4</v>
      </c>
      <c r="W2224" s="3">
        <f>MONTH(SalesDataTable[[#This Row],[Order Date]])</f>
        <v>10</v>
      </c>
      <c r="X2224" s="2" t="str">
        <f>TEXT(SalesDataTable[[#This Row],[Order Date]],"mmm")</f>
        <v>Oct</v>
      </c>
    </row>
    <row r="2225" spans="1:24" ht="15.6">
      <c r="A2225" s="6">
        <v>4496</v>
      </c>
      <c r="B2225" s="7">
        <v>46324</v>
      </c>
      <c r="C2225" s="8">
        <f>YEAR(SalesDataTable[[#This Row],[Order Date]])</f>
        <v>2026</v>
      </c>
      <c r="D2225" s="9" t="str">
        <f>"Q" &amp;ROUNDUP(MONTH(SalesDataTable[[#This Row],[Order Date]]),0)</f>
        <v>Q10</v>
      </c>
      <c r="E2225" s="9">
        <f>MONTH(SalesDataTable[[#This Row],[Order Date]])</f>
        <v>10</v>
      </c>
      <c r="F2225" s="8" t="str">
        <f>TEXT(SalesDataTable[[#This Row],[Order Date]],"mmm")</f>
        <v>Oct</v>
      </c>
      <c r="G2225" s="8" t="s">
        <v>20</v>
      </c>
      <c r="H2225" s="8" t="s">
        <v>33</v>
      </c>
      <c r="I2225" s="8" t="s">
        <v>2</v>
      </c>
      <c r="J2225" s="8" t="s">
        <v>3</v>
      </c>
      <c r="K2225" s="8" t="s">
        <v>34</v>
      </c>
      <c r="L2225" s="8" t="s">
        <v>35</v>
      </c>
      <c r="M2225" s="3">
        <v>2</v>
      </c>
      <c r="N2225" s="10">
        <v>40.83</v>
      </c>
      <c r="O2225" s="11">
        <v>0.1</v>
      </c>
      <c r="P2225" s="10">
        <v>14.91</v>
      </c>
      <c r="Q2225" s="10">
        <f t="shared" si="136"/>
        <v>73.494</v>
      </c>
      <c r="R2225" s="10">
        <f t="shared" si="137"/>
        <v>29.82</v>
      </c>
      <c r="S2225" s="10">
        <f t="shared" si="138"/>
        <v>43.673999999999999</v>
      </c>
      <c r="T2225" s="2">
        <f t="shared" si="139"/>
        <v>0.59425259204833047</v>
      </c>
      <c r="U2225" s="3">
        <f>YEAR(SalesDataTable[[#This Row],[Order Date]])</f>
        <v>2026</v>
      </c>
      <c r="V2225" s="2" t="str">
        <f>"Q"&amp;ROUNDUP(MONTH(SalesDataTable[[#This Row],[Order Date]])/3,0)</f>
        <v>Q4</v>
      </c>
      <c r="W2225" s="3">
        <f>MONTH(SalesDataTable[[#This Row],[Order Date]])</f>
        <v>10</v>
      </c>
      <c r="X2225" s="2" t="str">
        <f>TEXT(SalesDataTable[[#This Row],[Order Date]],"mmm")</f>
        <v>Oct</v>
      </c>
    </row>
    <row r="2226" spans="1:24" ht="15.6">
      <c r="A2226" s="6">
        <v>5194</v>
      </c>
      <c r="B2226" s="7">
        <v>46324</v>
      </c>
      <c r="C2226" s="8">
        <f>YEAR(SalesDataTable[[#This Row],[Order Date]])</f>
        <v>2026</v>
      </c>
      <c r="D2226" s="9" t="str">
        <f>"Q" &amp;ROUNDUP(MONTH(SalesDataTable[[#This Row],[Order Date]]),0)</f>
        <v>Q10</v>
      </c>
      <c r="E2226" s="9">
        <f>MONTH(SalesDataTable[[#This Row],[Order Date]])</f>
        <v>10</v>
      </c>
      <c r="F2226" s="8" t="str">
        <f>TEXT(SalesDataTable[[#This Row],[Order Date]],"mmm")</f>
        <v>Oct</v>
      </c>
      <c r="G2226" s="8" t="s">
        <v>0</v>
      </c>
      <c r="H2226" s="8" t="s">
        <v>36</v>
      </c>
      <c r="I2226" s="8" t="s">
        <v>8</v>
      </c>
      <c r="J2226" s="8" t="s">
        <v>16</v>
      </c>
      <c r="K2226" s="8" t="s">
        <v>23</v>
      </c>
      <c r="L2226" s="8" t="s">
        <v>40</v>
      </c>
      <c r="M2226" s="3">
        <v>12</v>
      </c>
      <c r="N2226" s="10">
        <v>80.84</v>
      </c>
      <c r="O2226" s="11">
        <v>0.1</v>
      </c>
      <c r="P2226" s="10">
        <v>38.39</v>
      </c>
      <c r="Q2226" s="10">
        <f t="shared" si="136"/>
        <v>873.072</v>
      </c>
      <c r="R2226" s="10">
        <f t="shared" si="137"/>
        <v>460.68</v>
      </c>
      <c r="S2226" s="10">
        <f t="shared" si="138"/>
        <v>412.392</v>
      </c>
      <c r="T2226" s="2">
        <f t="shared" si="139"/>
        <v>0.4723459233602727</v>
      </c>
      <c r="U2226" s="3">
        <f>YEAR(SalesDataTable[[#This Row],[Order Date]])</f>
        <v>2026</v>
      </c>
      <c r="V2226" s="2" t="str">
        <f>"Q"&amp;ROUNDUP(MONTH(SalesDataTable[[#This Row],[Order Date]])/3,0)</f>
        <v>Q4</v>
      </c>
      <c r="W2226" s="3">
        <f>MONTH(SalesDataTable[[#This Row],[Order Date]])</f>
        <v>10</v>
      </c>
      <c r="X2226" s="2" t="str">
        <f>TEXT(SalesDataTable[[#This Row],[Order Date]],"mmm")</f>
        <v>Oct</v>
      </c>
    </row>
    <row r="2227" spans="1:24" ht="15.6">
      <c r="A2227" s="6">
        <v>339</v>
      </c>
      <c r="B2227" s="7">
        <v>46325</v>
      </c>
      <c r="C2227" s="8">
        <f>YEAR(SalesDataTable[[#This Row],[Order Date]])</f>
        <v>2026</v>
      </c>
      <c r="D2227" s="9" t="str">
        <f>"Q" &amp;ROUNDUP(MONTH(SalesDataTable[[#This Row],[Order Date]]),0)</f>
        <v>Q10</v>
      </c>
      <c r="E2227" s="9">
        <f>MONTH(SalesDataTable[[#This Row],[Order Date]])</f>
        <v>10</v>
      </c>
      <c r="F2227" s="8" t="str">
        <f>TEXT(SalesDataTable[[#This Row],[Order Date]],"mmm")</f>
        <v>Oct</v>
      </c>
      <c r="G2227" s="8" t="s">
        <v>20</v>
      </c>
      <c r="H2227" s="8" t="s">
        <v>47</v>
      </c>
      <c r="I2227" s="8" t="s">
        <v>2</v>
      </c>
      <c r="J2227" s="8" t="s">
        <v>3</v>
      </c>
      <c r="K2227" s="8" t="s">
        <v>4</v>
      </c>
      <c r="L2227" s="8" t="s">
        <v>26</v>
      </c>
      <c r="M2227" s="3">
        <v>1</v>
      </c>
      <c r="N2227" s="10">
        <v>39.65</v>
      </c>
      <c r="O2227" s="11">
        <v>0</v>
      </c>
      <c r="P2227" s="10">
        <v>16.38</v>
      </c>
      <c r="Q2227" s="10">
        <f t="shared" si="136"/>
        <v>39.65</v>
      </c>
      <c r="R2227" s="10">
        <f t="shared" si="137"/>
        <v>16.38</v>
      </c>
      <c r="S2227" s="10">
        <f t="shared" si="138"/>
        <v>23.27</v>
      </c>
      <c r="T2227" s="2">
        <f t="shared" si="139"/>
        <v>0.58688524590163937</v>
      </c>
      <c r="U2227" s="3">
        <f>YEAR(SalesDataTable[[#This Row],[Order Date]])</f>
        <v>2026</v>
      </c>
      <c r="V2227" s="2" t="str">
        <f>"Q"&amp;ROUNDUP(MONTH(SalesDataTable[[#This Row],[Order Date]])/3,0)</f>
        <v>Q4</v>
      </c>
      <c r="W2227" s="3">
        <f>MONTH(SalesDataTable[[#This Row],[Order Date]])</f>
        <v>10</v>
      </c>
      <c r="X2227" s="2" t="str">
        <f>TEXT(SalesDataTable[[#This Row],[Order Date]],"mmm")</f>
        <v>Oct</v>
      </c>
    </row>
    <row r="2228" spans="1:24" ht="15.6">
      <c r="A2228" s="6">
        <v>1199</v>
      </c>
      <c r="B2228" s="7">
        <v>46325</v>
      </c>
      <c r="C2228" s="8">
        <f>YEAR(SalesDataTable[[#This Row],[Order Date]])</f>
        <v>2026</v>
      </c>
      <c r="D2228" s="9" t="str">
        <f>"Q" &amp;ROUNDUP(MONTH(SalesDataTable[[#This Row],[Order Date]]),0)</f>
        <v>Q10</v>
      </c>
      <c r="E2228" s="9">
        <f>MONTH(SalesDataTable[[#This Row],[Order Date]])</f>
        <v>10</v>
      </c>
      <c r="F2228" s="8" t="str">
        <f>TEXT(SalesDataTable[[#This Row],[Order Date]],"mmm")</f>
        <v>Oct</v>
      </c>
      <c r="G2228" s="8" t="s">
        <v>6</v>
      </c>
      <c r="H2228" s="8" t="s">
        <v>43</v>
      </c>
      <c r="I2228" s="8" t="s">
        <v>2</v>
      </c>
      <c r="J2228" s="8" t="s">
        <v>13</v>
      </c>
      <c r="K2228" s="8" t="s">
        <v>4</v>
      </c>
      <c r="L2228" s="8" t="s">
        <v>30</v>
      </c>
      <c r="M2228" s="3">
        <v>1</v>
      </c>
      <c r="N2228" s="10">
        <v>102.47</v>
      </c>
      <c r="O2228" s="11">
        <v>0.1</v>
      </c>
      <c r="P2228" s="10">
        <v>49.75</v>
      </c>
      <c r="Q2228" s="10">
        <f t="shared" si="136"/>
        <v>92.222999999999999</v>
      </c>
      <c r="R2228" s="10">
        <f t="shared" si="137"/>
        <v>49.75</v>
      </c>
      <c r="S2228" s="10">
        <f t="shared" si="138"/>
        <v>42.472999999999999</v>
      </c>
      <c r="T2228" s="2">
        <f t="shared" si="139"/>
        <v>0.46054671828068922</v>
      </c>
      <c r="U2228" s="3">
        <f>YEAR(SalesDataTable[[#This Row],[Order Date]])</f>
        <v>2026</v>
      </c>
      <c r="V2228" s="2" t="str">
        <f>"Q"&amp;ROUNDUP(MONTH(SalesDataTable[[#This Row],[Order Date]])/3,0)</f>
        <v>Q4</v>
      </c>
      <c r="W2228" s="3">
        <f>MONTH(SalesDataTable[[#This Row],[Order Date]])</f>
        <v>10</v>
      </c>
      <c r="X2228" s="2" t="str">
        <f>TEXT(SalesDataTable[[#This Row],[Order Date]],"mmm")</f>
        <v>Oct</v>
      </c>
    </row>
    <row r="2229" spans="1:24" ht="15.6">
      <c r="A2229" s="6">
        <v>1253</v>
      </c>
      <c r="B2229" s="7">
        <v>46325</v>
      </c>
      <c r="C2229" s="8">
        <f>YEAR(SalesDataTable[[#This Row],[Order Date]])</f>
        <v>2026</v>
      </c>
      <c r="D2229" s="9" t="str">
        <f>"Q" &amp;ROUNDUP(MONTH(SalesDataTable[[#This Row],[Order Date]]),0)</f>
        <v>Q10</v>
      </c>
      <c r="E2229" s="9">
        <f>MONTH(SalesDataTable[[#This Row],[Order Date]])</f>
        <v>10</v>
      </c>
      <c r="F2229" s="8" t="str">
        <f>TEXT(SalesDataTable[[#This Row],[Order Date]],"mmm")</f>
        <v>Oct</v>
      </c>
      <c r="G2229" s="8" t="s">
        <v>20</v>
      </c>
      <c r="H2229" s="8" t="s">
        <v>47</v>
      </c>
      <c r="I2229" s="8" t="s">
        <v>19</v>
      </c>
      <c r="J2229" s="8" t="s">
        <v>16</v>
      </c>
      <c r="K2229" s="8" t="s">
        <v>34</v>
      </c>
      <c r="L2229" s="8" t="s">
        <v>35</v>
      </c>
      <c r="M2229" s="3">
        <v>2</v>
      </c>
      <c r="N2229" s="10">
        <v>40.43</v>
      </c>
      <c r="O2229" s="11">
        <v>0</v>
      </c>
      <c r="P2229" s="10">
        <v>14.88</v>
      </c>
      <c r="Q2229" s="10">
        <f t="shared" si="136"/>
        <v>80.86</v>
      </c>
      <c r="R2229" s="10">
        <f t="shared" si="137"/>
        <v>29.76</v>
      </c>
      <c r="S2229" s="10">
        <f t="shared" si="138"/>
        <v>51.099999999999994</v>
      </c>
      <c r="T2229" s="2">
        <f t="shared" si="139"/>
        <v>0.63195646796932969</v>
      </c>
      <c r="U2229" s="3">
        <f>YEAR(SalesDataTable[[#This Row],[Order Date]])</f>
        <v>2026</v>
      </c>
      <c r="V2229" s="2" t="str">
        <f>"Q"&amp;ROUNDUP(MONTH(SalesDataTable[[#This Row],[Order Date]])/3,0)</f>
        <v>Q4</v>
      </c>
      <c r="W2229" s="3">
        <f>MONTH(SalesDataTable[[#This Row],[Order Date]])</f>
        <v>10</v>
      </c>
      <c r="X2229" s="2" t="str">
        <f>TEXT(SalesDataTable[[#This Row],[Order Date]],"mmm")</f>
        <v>Oct</v>
      </c>
    </row>
    <row r="2230" spans="1:24" ht="15.6">
      <c r="A2230" s="6">
        <v>1407</v>
      </c>
      <c r="B2230" s="7">
        <v>46325</v>
      </c>
      <c r="C2230" s="8">
        <f>YEAR(SalesDataTable[[#This Row],[Order Date]])</f>
        <v>2026</v>
      </c>
      <c r="D2230" s="9" t="str">
        <f>"Q" &amp;ROUNDUP(MONTH(SalesDataTable[[#This Row],[Order Date]]),0)</f>
        <v>Q10</v>
      </c>
      <c r="E2230" s="9">
        <f>MONTH(SalesDataTable[[#This Row],[Order Date]])</f>
        <v>10</v>
      </c>
      <c r="F2230" s="8" t="str">
        <f>TEXT(SalesDataTable[[#This Row],[Order Date]],"mmm")</f>
        <v>Oct</v>
      </c>
      <c r="G2230" s="8" t="s">
        <v>20</v>
      </c>
      <c r="H2230" s="8" t="s">
        <v>33</v>
      </c>
      <c r="I2230" s="8" t="s">
        <v>19</v>
      </c>
      <c r="J2230" s="8" t="s">
        <v>16</v>
      </c>
      <c r="K2230" s="8" t="s">
        <v>14</v>
      </c>
      <c r="L2230" s="8" t="s">
        <v>15</v>
      </c>
      <c r="M2230" s="3">
        <v>2</v>
      </c>
      <c r="N2230" s="10">
        <v>35.880000000000003</v>
      </c>
      <c r="O2230" s="11">
        <v>0.05</v>
      </c>
      <c r="P2230" s="10">
        <v>13.52</v>
      </c>
      <c r="Q2230" s="10">
        <f t="shared" si="136"/>
        <v>68.171999999999997</v>
      </c>
      <c r="R2230" s="10">
        <f t="shared" si="137"/>
        <v>27.04</v>
      </c>
      <c r="S2230" s="10">
        <f t="shared" si="138"/>
        <v>41.131999999999998</v>
      </c>
      <c r="T2230" s="2">
        <f t="shared" si="139"/>
        <v>0.60335621662852779</v>
      </c>
      <c r="U2230" s="3">
        <f>YEAR(SalesDataTable[[#This Row],[Order Date]])</f>
        <v>2026</v>
      </c>
      <c r="V2230" s="2" t="str">
        <f>"Q"&amp;ROUNDUP(MONTH(SalesDataTable[[#This Row],[Order Date]])/3,0)</f>
        <v>Q4</v>
      </c>
      <c r="W2230" s="3">
        <f>MONTH(SalesDataTable[[#This Row],[Order Date]])</f>
        <v>10</v>
      </c>
      <c r="X2230" s="2" t="str">
        <f>TEXT(SalesDataTable[[#This Row],[Order Date]],"mmm")</f>
        <v>Oct</v>
      </c>
    </row>
    <row r="2231" spans="1:24" ht="15.6">
      <c r="A2231" s="6">
        <v>2532</v>
      </c>
      <c r="B2231" s="7">
        <v>46325</v>
      </c>
      <c r="C2231" s="8">
        <f>YEAR(SalesDataTable[[#This Row],[Order Date]])</f>
        <v>2026</v>
      </c>
      <c r="D2231" s="9" t="str">
        <f>"Q" &amp;ROUNDUP(MONTH(SalesDataTable[[#This Row],[Order Date]]),0)</f>
        <v>Q10</v>
      </c>
      <c r="E2231" s="9">
        <f>MONTH(SalesDataTable[[#This Row],[Order Date]])</f>
        <v>10</v>
      </c>
      <c r="F2231" s="8" t="str">
        <f>TEXT(SalesDataTable[[#This Row],[Order Date]],"mmm")</f>
        <v>Oct</v>
      </c>
      <c r="G2231" s="8" t="s">
        <v>0</v>
      </c>
      <c r="H2231" s="8" t="s">
        <v>50</v>
      </c>
      <c r="I2231" s="8" t="s">
        <v>28</v>
      </c>
      <c r="J2231" s="8" t="s">
        <v>13</v>
      </c>
      <c r="K2231" s="8" t="s">
        <v>4</v>
      </c>
      <c r="L2231" s="8" t="s">
        <v>5</v>
      </c>
      <c r="M2231" s="3">
        <v>1</v>
      </c>
      <c r="N2231" s="10">
        <v>80.400000000000006</v>
      </c>
      <c r="O2231" s="11">
        <v>0</v>
      </c>
      <c r="P2231" s="10">
        <v>43.34</v>
      </c>
      <c r="Q2231" s="10">
        <f t="shared" si="136"/>
        <v>80.400000000000006</v>
      </c>
      <c r="R2231" s="10">
        <f t="shared" si="137"/>
        <v>43.34</v>
      </c>
      <c r="S2231" s="10">
        <f t="shared" si="138"/>
        <v>37.06</v>
      </c>
      <c r="T2231" s="2">
        <f t="shared" si="139"/>
        <v>0.46094527363184079</v>
      </c>
      <c r="U2231" s="3">
        <f>YEAR(SalesDataTable[[#This Row],[Order Date]])</f>
        <v>2026</v>
      </c>
      <c r="V2231" s="2" t="str">
        <f>"Q"&amp;ROUNDUP(MONTH(SalesDataTable[[#This Row],[Order Date]])/3,0)</f>
        <v>Q4</v>
      </c>
      <c r="W2231" s="3">
        <f>MONTH(SalesDataTable[[#This Row],[Order Date]])</f>
        <v>10</v>
      </c>
      <c r="X2231" s="2" t="str">
        <f>TEXT(SalesDataTable[[#This Row],[Order Date]],"mmm")</f>
        <v>Oct</v>
      </c>
    </row>
    <row r="2232" spans="1:24" ht="15.6">
      <c r="A2232" s="6">
        <v>307</v>
      </c>
      <c r="B2232" s="7">
        <v>46326</v>
      </c>
      <c r="C2232" s="8">
        <f>YEAR(SalesDataTable[[#This Row],[Order Date]])</f>
        <v>2026</v>
      </c>
      <c r="D2232" s="9" t="str">
        <f>"Q" &amp;ROUNDUP(MONTH(SalesDataTable[[#This Row],[Order Date]]),0)</f>
        <v>Q10</v>
      </c>
      <c r="E2232" s="9">
        <f>MONTH(SalesDataTable[[#This Row],[Order Date]])</f>
        <v>10</v>
      </c>
      <c r="F2232" s="8" t="str">
        <f>TEXT(SalesDataTable[[#This Row],[Order Date]],"mmm")</f>
        <v>Oct</v>
      </c>
      <c r="G2232" s="8" t="s">
        <v>20</v>
      </c>
      <c r="H2232" s="8" t="s">
        <v>33</v>
      </c>
      <c r="I2232" s="8" t="s">
        <v>2</v>
      </c>
      <c r="J2232" s="8" t="s">
        <v>3</v>
      </c>
      <c r="K2232" s="8" t="s">
        <v>34</v>
      </c>
      <c r="L2232" s="8" t="s">
        <v>42</v>
      </c>
      <c r="M2232" s="3">
        <v>1</v>
      </c>
      <c r="N2232" s="10">
        <v>37.08</v>
      </c>
      <c r="O2232" s="11">
        <v>0</v>
      </c>
      <c r="P2232" s="10">
        <v>13.62</v>
      </c>
      <c r="Q2232" s="10">
        <f t="shared" si="136"/>
        <v>37.08</v>
      </c>
      <c r="R2232" s="10">
        <f t="shared" si="137"/>
        <v>13.62</v>
      </c>
      <c r="S2232" s="10">
        <f t="shared" si="138"/>
        <v>23.46</v>
      </c>
      <c r="T2232" s="2">
        <f t="shared" si="139"/>
        <v>0.63268608414239491</v>
      </c>
      <c r="U2232" s="3">
        <f>YEAR(SalesDataTable[[#This Row],[Order Date]])</f>
        <v>2026</v>
      </c>
      <c r="V2232" s="2" t="str">
        <f>"Q"&amp;ROUNDUP(MONTH(SalesDataTable[[#This Row],[Order Date]])/3,0)</f>
        <v>Q4</v>
      </c>
      <c r="W2232" s="3">
        <f>MONTH(SalesDataTable[[#This Row],[Order Date]])</f>
        <v>10</v>
      </c>
      <c r="X2232" s="2" t="str">
        <f>TEXT(SalesDataTable[[#This Row],[Order Date]],"mmm")</f>
        <v>Oct</v>
      </c>
    </row>
    <row r="2233" spans="1:24" ht="15.6">
      <c r="A2233" s="6">
        <v>3257</v>
      </c>
      <c r="B2233" s="7">
        <v>46326</v>
      </c>
      <c r="C2233" s="8">
        <f>YEAR(SalesDataTable[[#This Row],[Order Date]])</f>
        <v>2026</v>
      </c>
      <c r="D2233" s="9" t="str">
        <f>"Q" &amp;ROUNDUP(MONTH(SalesDataTable[[#This Row],[Order Date]]),0)</f>
        <v>Q10</v>
      </c>
      <c r="E2233" s="9">
        <f>MONTH(SalesDataTable[[#This Row],[Order Date]])</f>
        <v>10</v>
      </c>
      <c r="F2233" s="8" t="str">
        <f>TEXT(SalesDataTable[[#This Row],[Order Date]],"mmm")</f>
        <v>Oct</v>
      </c>
      <c r="G2233" s="8" t="s">
        <v>20</v>
      </c>
      <c r="H2233" s="8" t="s">
        <v>21</v>
      </c>
      <c r="I2233" s="8" t="s">
        <v>19</v>
      </c>
      <c r="J2233" s="8" t="s">
        <v>13</v>
      </c>
      <c r="K2233" s="8" t="s">
        <v>14</v>
      </c>
      <c r="L2233" s="8" t="s">
        <v>48</v>
      </c>
      <c r="M2233" s="3">
        <v>6</v>
      </c>
      <c r="N2233" s="10">
        <v>165.92</v>
      </c>
      <c r="O2233" s="11">
        <v>0</v>
      </c>
      <c r="P2233" s="10">
        <v>87.55</v>
      </c>
      <c r="Q2233" s="10">
        <f t="shared" si="136"/>
        <v>995.52</v>
      </c>
      <c r="R2233" s="10">
        <f t="shared" si="137"/>
        <v>525.29999999999995</v>
      </c>
      <c r="S2233" s="10">
        <f t="shared" si="138"/>
        <v>470.22</v>
      </c>
      <c r="T2233" s="2">
        <f t="shared" si="139"/>
        <v>0.4723360655737705</v>
      </c>
      <c r="U2233" s="3">
        <f>YEAR(SalesDataTable[[#This Row],[Order Date]])</f>
        <v>2026</v>
      </c>
      <c r="V2233" s="2" t="str">
        <f>"Q"&amp;ROUNDUP(MONTH(SalesDataTable[[#This Row],[Order Date]])/3,0)</f>
        <v>Q4</v>
      </c>
      <c r="W2233" s="3">
        <f>MONTH(SalesDataTable[[#This Row],[Order Date]])</f>
        <v>10</v>
      </c>
      <c r="X2233" s="2" t="str">
        <f>TEXT(SalesDataTable[[#This Row],[Order Date]],"mmm")</f>
        <v>Oct</v>
      </c>
    </row>
    <row r="2234" spans="1:24" ht="15.6">
      <c r="A2234" s="6">
        <v>3739</v>
      </c>
      <c r="B2234" s="7">
        <v>46326</v>
      </c>
      <c r="C2234" s="8">
        <f>YEAR(SalesDataTable[[#This Row],[Order Date]])</f>
        <v>2026</v>
      </c>
      <c r="D2234" s="9" t="str">
        <f>"Q" &amp;ROUNDUP(MONTH(SalesDataTable[[#This Row],[Order Date]]),0)</f>
        <v>Q10</v>
      </c>
      <c r="E2234" s="9">
        <f>MONTH(SalesDataTable[[#This Row],[Order Date]])</f>
        <v>10</v>
      </c>
      <c r="F2234" s="8" t="str">
        <f>TEXT(SalesDataTable[[#This Row],[Order Date]],"mmm")</f>
        <v>Oct</v>
      </c>
      <c r="G2234" s="8" t="s">
        <v>6</v>
      </c>
      <c r="H2234" s="8" t="s">
        <v>43</v>
      </c>
      <c r="I2234" s="8" t="s">
        <v>28</v>
      </c>
      <c r="J2234" s="8" t="s">
        <v>13</v>
      </c>
      <c r="K2234" s="8" t="s">
        <v>14</v>
      </c>
      <c r="L2234" s="8" t="s">
        <v>44</v>
      </c>
      <c r="M2234" s="3">
        <v>1</v>
      </c>
      <c r="N2234" s="10">
        <v>135.19</v>
      </c>
      <c r="O2234" s="11">
        <v>0</v>
      </c>
      <c r="P2234" s="10">
        <v>68.319999999999993</v>
      </c>
      <c r="Q2234" s="10">
        <f t="shared" si="136"/>
        <v>135.19</v>
      </c>
      <c r="R2234" s="10">
        <f t="shared" si="137"/>
        <v>68.319999999999993</v>
      </c>
      <c r="S2234" s="10">
        <f t="shared" si="138"/>
        <v>66.87</v>
      </c>
      <c r="T2234" s="2">
        <f t="shared" si="139"/>
        <v>0.49463717730601381</v>
      </c>
      <c r="U2234" s="3">
        <f>YEAR(SalesDataTable[[#This Row],[Order Date]])</f>
        <v>2026</v>
      </c>
      <c r="V2234" s="2" t="str">
        <f>"Q"&amp;ROUNDUP(MONTH(SalesDataTable[[#This Row],[Order Date]])/3,0)</f>
        <v>Q4</v>
      </c>
      <c r="W2234" s="3">
        <f>MONTH(SalesDataTable[[#This Row],[Order Date]])</f>
        <v>10</v>
      </c>
      <c r="X2234" s="2" t="str">
        <f>TEXT(SalesDataTable[[#This Row],[Order Date]],"mmm")</f>
        <v>Oct</v>
      </c>
    </row>
    <row r="2235" spans="1:24" ht="15.6">
      <c r="A2235" s="6">
        <v>77</v>
      </c>
      <c r="B2235" s="7">
        <v>46327</v>
      </c>
      <c r="C2235" s="8">
        <f>YEAR(SalesDataTable[[#This Row],[Order Date]])</f>
        <v>2026</v>
      </c>
      <c r="D2235" s="9" t="str">
        <f>"Q" &amp;ROUNDUP(MONTH(SalesDataTable[[#This Row],[Order Date]]),0)</f>
        <v>Q11</v>
      </c>
      <c r="E2235" s="9">
        <f>MONTH(SalesDataTable[[#This Row],[Order Date]])</f>
        <v>11</v>
      </c>
      <c r="F2235" s="8" t="str">
        <f>TEXT(SalesDataTable[[#This Row],[Order Date]],"mmm")</f>
        <v>Nov</v>
      </c>
      <c r="G2235" s="8" t="s">
        <v>6</v>
      </c>
      <c r="H2235" s="8" t="s">
        <v>41</v>
      </c>
      <c r="I2235" s="8" t="s">
        <v>2</v>
      </c>
      <c r="J2235" s="8" t="s">
        <v>13</v>
      </c>
      <c r="K2235" s="8" t="s">
        <v>14</v>
      </c>
      <c r="L2235" s="8" t="s">
        <v>44</v>
      </c>
      <c r="M2235" s="3">
        <v>2</v>
      </c>
      <c r="N2235" s="10">
        <v>133.96</v>
      </c>
      <c r="O2235" s="11">
        <v>0.1</v>
      </c>
      <c r="P2235" s="10">
        <v>65.44</v>
      </c>
      <c r="Q2235" s="10">
        <f t="shared" si="136"/>
        <v>241.12800000000001</v>
      </c>
      <c r="R2235" s="10">
        <f t="shared" si="137"/>
        <v>130.88</v>
      </c>
      <c r="S2235" s="10">
        <f t="shared" si="138"/>
        <v>110.24800000000002</v>
      </c>
      <c r="T2235" s="2">
        <f t="shared" si="139"/>
        <v>0.4572177432732823</v>
      </c>
      <c r="U2235" s="3">
        <f>YEAR(SalesDataTable[[#This Row],[Order Date]])</f>
        <v>2026</v>
      </c>
      <c r="V2235" s="2" t="str">
        <f>"Q"&amp;ROUNDUP(MONTH(SalesDataTable[[#This Row],[Order Date]])/3,0)</f>
        <v>Q4</v>
      </c>
      <c r="W2235" s="3">
        <f>MONTH(SalesDataTable[[#This Row],[Order Date]])</f>
        <v>11</v>
      </c>
      <c r="X2235" s="2" t="str">
        <f>TEXT(SalesDataTable[[#This Row],[Order Date]],"mmm")</f>
        <v>Nov</v>
      </c>
    </row>
    <row r="2236" spans="1:24" ht="15.6">
      <c r="A2236" s="6">
        <v>461</v>
      </c>
      <c r="B2236" s="7">
        <v>46327</v>
      </c>
      <c r="C2236" s="8">
        <f>YEAR(SalesDataTable[[#This Row],[Order Date]])</f>
        <v>2026</v>
      </c>
      <c r="D2236" s="9" t="str">
        <f>"Q" &amp;ROUNDUP(MONTH(SalesDataTable[[#This Row],[Order Date]]),0)</f>
        <v>Q11</v>
      </c>
      <c r="E2236" s="9">
        <f>MONTH(SalesDataTable[[#This Row],[Order Date]])</f>
        <v>11</v>
      </c>
      <c r="F2236" s="8" t="str">
        <f>TEXT(SalesDataTable[[#This Row],[Order Date]],"mmm")</f>
        <v>Nov</v>
      </c>
      <c r="G2236" s="8" t="s">
        <v>6</v>
      </c>
      <c r="H2236" s="8" t="s">
        <v>41</v>
      </c>
      <c r="I2236" s="8" t="s">
        <v>28</v>
      </c>
      <c r="J2236" s="8" t="s">
        <v>16</v>
      </c>
      <c r="K2236" s="8" t="s">
        <v>4</v>
      </c>
      <c r="L2236" s="8" t="s">
        <v>22</v>
      </c>
      <c r="M2236" s="3">
        <v>3</v>
      </c>
      <c r="N2236" s="10">
        <v>51.67</v>
      </c>
      <c r="O2236" s="11">
        <v>0.05</v>
      </c>
      <c r="P2236" s="10">
        <v>22.8</v>
      </c>
      <c r="Q2236" s="10">
        <f t="shared" si="136"/>
        <v>147.25949999999997</v>
      </c>
      <c r="R2236" s="10">
        <f t="shared" si="137"/>
        <v>68.400000000000006</v>
      </c>
      <c r="S2236" s="10">
        <f t="shared" si="138"/>
        <v>78.859499999999969</v>
      </c>
      <c r="T2236" s="2">
        <f t="shared" si="139"/>
        <v>0.53551383781691497</v>
      </c>
      <c r="U2236" s="3">
        <f>YEAR(SalesDataTable[[#This Row],[Order Date]])</f>
        <v>2026</v>
      </c>
      <c r="V2236" s="2" t="str">
        <f>"Q"&amp;ROUNDUP(MONTH(SalesDataTable[[#This Row],[Order Date]])/3,0)</f>
        <v>Q4</v>
      </c>
      <c r="W2236" s="3">
        <f>MONTH(SalesDataTable[[#This Row],[Order Date]])</f>
        <v>11</v>
      </c>
      <c r="X2236" s="2" t="str">
        <f>TEXT(SalesDataTable[[#This Row],[Order Date]],"mmm")</f>
        <v>Nov</v>
      </c>
    </row>
    <row r="2237" spans="1:24" ht="15.6">
      <c r="A2237" s="6">
        <v>732</v>
      </c>
      <c r="B2237" s="7">
        <v>46327</v>
      </c>
      <c r="C2237" s="8">
        <f>YEAR(SalesDataTable[[#This Row],[Order Date]])</f>
        <v>2026</v>
      </c>
      <c r="D2237" s="9" t="str">
        <f>"Q" &amp;ROUNDUP(MONTH(SalesDataTable[[#This Row],[Order Date]]),0)</f>
        <v>Q11</v>
      </c>
      <c r="E2237" s="9">
        <f>MONTH(SalesDataTable[[#This Row],[Order Date]])</f>
        <v>11</v>
      </c>
      <c r="F2237" s="8" t="str">
        <f>TEXT(SalesDataTable[[#This Row],[Order Date]],"mmm")</f>
        <v>Nov</v>
      </c>
      <c r="G2237" s="8" t="s">
        <v>6</v>
      </c>
      <c r="H2237" s="8" t="s">
        <v>7</v>
      </c>
      <c r="I2237" s="8" t="s">
        <v>28</v>
      </c>
      <c r="J2237" s="8" t="s">
        <v>3</v>
      </c>
      <c r="K2237" s="8" t="s">
        <v>9</v>
      </c>
      <c r="L2237" s="8" t="s">
        <v>37</v>
      </c>
      <c r="M2237" s="3">
        <v>1</v>
      </c>
      <c r="N2237" s="10">
        <v>150.46</v>
      </c>
      <c r="O2237" s="11">
        <v>0.15</v>
      </c>
      <c r="P2237" s="10">
        <v>78.39</v>
      </c>
      <c r="Q2237" s="10">
        <f t="shared" si="136"/>
        <v>127.89100000000001</v>
      </c>
      <c r="R2237" s="10">
        <f t="shared" si="137"/>
        <v>78.39</v>
      </c>
      <c r="S2237" s="10">
        <f t="shared" si="138"/>
        <v>49.501000000000005</v>
      </c>
      <c r="T2237" s="2">
        <f t="shared" si="139"/>
        <v>0.38705616501552104</v>
      </c>
      <c r="U2237" s="3">
        <f>YEAR(SalesDataTable[[#This Row],[Order Date]])</f>
        <v>2026</v>
      </c>
      <c r="V2237" s="2" t="str">
        <f>"Q"&amp;ROUNDUP(MONTH(SalesDataTable[[#This Row],[Order Date]])/3,0)</f>
        <v>Q4</v>
      </c>
      <c r="W2237" s="3">
        <f>MONTH(SalesDataTable[[#This Row],[Order Date]])</f>
        <v>11</v>
      </c>
      <c r="X2237" s="2" t="str">
        <f>TEXT(SalesDataTable[[#This Row],[Order Date]],"mmm")</f>
        <v>Nov</v>
      </c>
    </row>
    <row r="2238" spans="1:24" ht="15.6">
      <c r="A2238" s="6">
        <v>919</v>
      </c>
      <c r="B2238" s="7">
        <v>46327</v>
      </c>
      <c r="C2238" s="8">
        <f>YEAR(SalesDataTable[[#This Row],[Order Date]])</f>
        <v>2026</v>
      </c>
      <c r="D2238" s="9" t="str">
        <f>"Q" &amp;ROUNDUP(MONTH(SalesDataTable[[#This Row],[Order Date]]),0)</f>
        <v>Q11</v>
      </c>
      <c r="E2238" s="9">
        <f>MONTH(SalesDataTable[[#This Row],[Order Date]])</f>
        <v>11</v>
      </c>
      <c r="F2238" s="8" t="str">
        <f>TEXT(SalesDataTable[[#This Row],[Order Date]],"mmm")</f>
        <v>Nov</v>
      </c>
      <c r="G2238" s="8" t="s">
        <v>20</v>
      </c>
      <c r="H2238" s="8" t="s">
        <v>47</v>
      </c>
      <c r="I2238" s="8" t="s">
        <v>2</v>
      </c>
      <c r="J2238" s="8" t="s">
        <v>13</v>
      </c>
      <c r="K2238" s="8" t="s">
        <v>4</v>
      </c>
      <c r="L2238" s="8" t="s">
        <v>30</v>
      </c>
      <c r="M2238" s="3">
        <v>1</v>
      </c>
      <c r="N2238" s="10">
        <v>103.53</v>
      </c>
      <c r="O2238" s="11">
        <v>0.1</v>
      </c>
      <c r="P2238" s="10">
        <v>51.75</v>
      </c>
      <c r="Q2238" s="10">
        <f t="shared" si="136"/>
        <v>93.177000000000007</v>
      </c>
      <c r="R2238" s="10">
        <f t="shared" si="137"/>
        <v>51.75</v>
      </c>
      <c r="S2238" s="10">
        <f t="shared" si="138"/>
        <v>41.427000000000007</v>
      </c>
      <c r="T2238" s="2">
        <f t="shared" si="139"/>
        <v>0.4446054283782479</v>
      </c>
      <c r="U2238" s="3">
        <f>YEAR(SalesDataTable[[#This Row],[Order Date]])</f>
        <v>2026</v>
      </c>
      <c r="V2238" s="2" t="str">
        <f>"Q"&amp;ROUNDUP(MONTH(SalesDataTable[[#This Row],[Order Date]])/3,0)</f>
        <v>Q4</v>
      </c>
      <c r="W2238" s="3">
        <f>MONTH(SalesDataTable[[#This Row],[Order Date]])</f>
        <v>11</v>
      </c>
      <c r="X2238" s="2" t="str">
        <f>TEXT(SalesDataTable[[#This Row],[Order Date]],"mmm")</f>
        <v>Nov</v>
      </c>
    </row>
    <row r="2239" spans="1:24" ht="15.6">
      <c r="A2239" s="6">
        <v>949</v>
      </c>
      <c r="B2239" s="7">
        <v>46327</v>
      </c>
      <c r="C2239" s="8">
        <f>YEAR(SalesDataTable[[#This Row],[Order Date]])</f>
        <v>2026</v>
      </c>
      <c r="D2239" s="9" t="str">
        <f>"Q" &amp;ROUNDUP(MONTH(SalesDataTable[[#This Row],[Order Date]]),0)</f>
        <v>Q11</v>
      </c>
      <c r="E2239" s="9">
        <f>MONTH(SalesDataTable[[#This Row],[Order Date]])</f>
        <v>11</v>
      </c>
      <c r="F2239" s="8" t="str">
        <f>TEXT(SalesDataTable[[#This Row],[Order Date]],"mmm")</f>
        <v>Nov</v>
      </c>
      <c r="G2239" s="8" t="s">
        <v>11</v>
      </c>
      <c r="H2239" s="8" t="s">
        <v>12</v>
      </c>
      <c r="I2239" s="8" t="s">
        <v>2</v>
      </c>
      <c r="J2239" s="8" t="s">
        <v>3</v>
      </c>
      <c r="K2239" s="8" t="s">
        <v>4</v>
      </c>
      <c r="L2239" s="8" t="s">
        <v>30</v>
      </c>
      <c r="M2239" s="3">
        <v>4</v>
      </c>
      <c r="N2239" s="10">
        <v>103.33</v>
      </c>
      <c r="O2239" s="11">
        <v>0</v>
      </c>
      <c r="P2239" s="10">
        <v>49.15</v>
      </c>
      <c r="Q2239" s="10">
        <f t="shared" si="136"/>
        <v>413.32</v>
      </c>
      <c r="R2239" s="10">
        <f t="shared" si="137"/>
        <v>196.6</v>
      </c>
      <c r="S2239" s="10">
        <f t="shared" si="138"/>
        <v>216.72</v>
      </c>
      <c r="T2239" s="2">
        <f t="shared" si="139"/>
        <v>0.5243394948224136</v>
      </c>
      <c r="U2239" s="3">
        <f>YEAR(SalesDataTable[[#This Row],[Order Date]])</f>
        <v>2026</v>
      </c>
      <c r="V2239" s="2" t="str">
        <f>"Q"&amp;ROUNDUP(MONTH(SalesDataTable[[#This Row],[Order Date]])/3,0)</f>
        <v>Q4</v>
      </c>
      <c r="W2239" s="3">
        <f>MONTH(SalesDataTable[[#This Row],[Order Date]])</f>
        <v>11</v>
      </c>
      <c r="X2239" s="2" t="str">
        <f>TEXT(SalesDataTable[[#This Row],[Order Date]],"mmm")</f>
        <v>Nov</v>
      </c>
    </row>
    <row r="2240" spans="1:24" ht="15.6">
      <c r="A2240" s="6">
        <v>1185</v>
      </c>
      <c r="B2240" s="7">
        <v>46327</v>
      </c>
      <c r="C2240" s="8">
        <f>YEAR(SalesDataTable[[#This Row],[Order Date]])</f>
        <v>2026</v>
      </c>
      <c r="D2240" s="9" t="str">
        <f>"Q" &amp;ROUNDUP(MONTH(SalesDataTable[[#This Row],[Order Date]]),0)</f>
        <v>Q11</v>
      </c>
      <c r="E2240" s="9">
        <f>MONTH(SalesDataTable[[#This Row],[Order Date]])</f>
        <v>11</v>
      </c>
      <c r="F2240" s="8" t="str">
        <f>TEXT(SalesDataTable[[#This Row],[Order Date]],"mmm")</f>
        <v>Nov</v>
      </c>
      <c r="G2240" s="8" t="s">
        <v>20</v>
      </c>
      <c r="H2240" s="8" t="s">
        <v>33</v>
      </c>
      <c r="I2240" s="8" t="s">
        <v>8</v>
      </c>
      <c r="J2240" s="8" t="s">
        <v>16</v>
      </c>
      <c r="K2240" s="8" t="s">
        <v>14</v>
      </c>
      <c r="L2240" s="8" t="s">
        <v>15</v>
      </c>
      <c r="M2240" s="3">
        <v>5</v>
      </c>
      <c r="N2240" s="10">
        <v>37.08</v>
      </c>
      <c r="O2240" s="11">
        <v>0.15</v>
      </c>
      <c r="P2240" s="10">
        <v>13.27</v>
      </c>
      <c r="Q2240" s="10">
        <f t="shared" si="136"/>
        <v>157.58999999999997</v>
      </c>
      <c r="R2240" s="10">
        <f t="shared" si="137"/>
        <v>66.349999999999994</v>
      </c>
      <c r="S2240" s="10">
        <f t="shared" si="138"/>
        <v>91.239999999999981</v>
      </c>
      <c r="T2240" s="2">
        <f t="shared" si="139"/>
        <v>0.57897074687480166</v>
      </c>
      <c r="U2240" s="3">
        <f>YEAR(SalesDataTable[[#This Row],[Order Date]])</f>
        <v>2026</v>
      </c>
      <c r="V2240" s="2" t="str">
        <f>"Q"&amp;ROUNDUP(MONTH(SalesDataTable[[#This Row],[Order Date]])/3,0)</f>
        <v>Q4</v>
      </c>
      <c r="W2240" s="3">
        <f>MONTH(SalesDataTable[[#This Row],[Order Date]])</f>
        <v>11</v>
      </c>
      <c r="X2240" s="2" t="str">
        <f>TEXT(SalesDataTable[[#This Row],[Order Date]],"mmm")</f>
        <v>Nov</v>
      </c>
    </row>
    <row r="2241" spans="1:24" ht="15.6">
      <c r="A2241" s="6">
        <v>1248</v>
      </c>
      <c r="B2241" s="7">
        <v>46327</v>
      </c>
      <c r="C2241" s="8">
        <f>YEAR(SalesDataTable[[#This Row],[Order Date]])</f>
        <v>2026</v>
      </c>
      <c r="D2241" s="9" t="str">
        <f>"Q" &amp;ROUNDUP(MONTH(SalesDataTable[[#This Row],[Order Date]]),0)</f>
        <v>Q11</v>
      </c>
      <c r="E2241" s="9">
        <f>MONTH(SalesDataTable[[#This Row],[Order Date]])</f>
        <v>11</v>
      </c>
      <c r="F2241" s="8" t="str">
        <f>TEXT(SalesDataTable[[#This Row],[Order Date]],"mmm")</f>
        <v>Nov</v>
      </c>
      <c r="G2241" s="8" t="s">
        <v>0</v>
      </c>
      <c r="H2241" s="8" t="s">
        <v>1</v>
      </c>
      <c r="I2241" s="8" t="s">
        <v>8</v>
      </c>
      <c r="J2241" s="8" t="s">
        <v>16</v>
      </c>
      <c r="K2241" s="8" t="s">
        <v>14</v>
      </c>
      <c r="L2241" s="8" t="s">
        <v>44</v>
      </c>
      <c r="M2241" s="3">
        <v>5</v>
      </c>
      <c r="N2241" s="10">
        <v>132.33000000000001</v>
      </c>
      <c r="O2241" s="11">
        <v>0.2</v>
      </c>
      <c r="P2241" s="10">
        <v>65.2</v>
      </c>
      <c r="Q2241" s="10">
        <f t="shared" si="136"/>
        <v>529.32000000000005</v>
      </c>
      <c r="R2241" s="10">
        <f t="shared" si="137"/>
        <v>326</v>
      </c>
      <c r="S2241" s="10">
        <f t="shared" si="138"/>
        <v>203.32000000000005</v>
      </c>
      <c r="T2241" s="2">
        <f t="shared" si="139"/>
        <v>0.3841154689034989</v>
      </c>
      <c r="U2241" s="3">
        <f>YEAR(SalesDataTable[[#This Row],[Order Date]])</f>
        <v>2026</v>
      </c>
      <c r="V2241" s="2" t="str">
        <f>"Q"&amp;ROUNDUP(MONTH(SalesDataTable[[#This Row],[Order Date]])/3,0)</f>
        <v>Q4</v>
      </c>
      <c r="W2241" s="3">
        <f>MONTH(SalesDataTable[[#This Row],[Order Date]])</f>
        <v>11</v>
      </c>
      <c r="X2241" s="2" t="str">
        <f>TEXT(SalesDataTable[[#This Row],[Order Date]],"mmm")</f>
        <v>Nov</v>
      </c>
    </row>
    <row r="2242" spans="1:24" ht="15.6">
      <c r="A2242" s="6">
        <v>2129</v>
      </c>
      <c r="B2242" s="7">
        <v>46327</v>
      </c>
      <c r="C2242" s="8">
        <f>YEAR(SalesDataTable[[#This Row],[Order Date]])</f>
        <v>2026</v>
      </c>
      <c r="D2242" s="9" t="str">
        <f>"Q" &amp;ROUNDUP(MONTH(SalesDataTable[[#This Row],[Order Date]]),0)</f>
        <v>Q11</v>
      </c>
      <c r="E2242" s="9">
        <f>MONTH(SalesDataTable[[#This Row],[Order Date]])</f>
        <v>11</v>
      </c>
      <c r="F2242" s="8" t="str">
        <f>TEXT(SalesDataTable[[#This Row],[Order Date]],"mmm")</f>
        <v>Nov</v>
      </c>
      <c r="G2242" s="8" t="s">
        <v>20</v>
      </c>
      <c r="H2242" s="8" t="s">
        <v>47</v>
      </c>
      <c r="I2242" s="8" t="s">
        <v>19</v>
      </c>
      <c r="J2242" s="8" t="s">
        <v>13</v>
      </c>
      <c r="K2242" s="8" t="s">
        <v>4</v>
      </c>
      <c r="L2242" s="8" t="s">
        <v>22</v>
      </c>
      <c r="M2242" s="3">
        <v>2</v>
      </c>
      <c r="N2242" s="10">
        <v>50.43</v>
      </c>
      <c r="O2242" s="11">
        <v>0</v>
      </c>
      <c r="P2242" s="10">
        <v>22.54</v>
      </c>
      <c r="Q2242" s="10">
        <f t="shared" ref="Q2242:Q2305" si="140">M2242*N2242*(1-O2242)</f>
        <v>100.86</v>
      </c>
      <c r="R2242" s="10">
        <f t="shared" ref="R2242:R2305" si="141">M2242*P2242</f>
        <v>45.08</v>
      </c>
      <c r="S2242" s="10">
        <f t="shared" ref="S2242:S2305" si="142">Q2242-R2242</f>
        <v>55.78</v>
      </c>
      <c r="T2242" s="2">
        <f t="shared" ref="T2242:T2305" si="143">IFERROR(S2242/Q2242,0)</f>
        <v>0.55304382312115807</v>
      </c>
      <c r="U2242" s="3">
        <f>YEAR(SalesDataTable[[#This Row],[Order Date]])</f>
        <v>2026</v>
      </c>
      <c r="V2242" s="2" t="str">
        <f>"Q"&amp;ROUNDUP(MONTH(SalesDataTable[[#This Row],[Order Date]])/3,0)</f>
        <v>Q4</v>
      </c>
      <c r="W2242" s="3">
        <f>MONTH(SalesDataTable[[#This Row],[Order Date]])</f>
        <v>11</v>
      </c>
      <c r="X2242" s="2" t="str">
        <f>TEXT(SalesDataTable[[#This Row],[Order Date]],"mmm")</f>
        <v>Nov</v>
      </c>
    </row>
    <row r="2243" spans="1:24" ht="15.6">
      <c r="A2243" s="6">
        <v>2850</v>
      </c>
      <c r="B2243" s="7">
        <v>46327</v>
      </c>
      <c r="C2243" s="8">
        <f>YEAR(SalesDataTable[[#This Row],[Order Date]])</f>
        <v>2026</v>
      </c>
      <c r="D2243" s="9" t="str">
        <f>"Q" &amp;ROUNDUP(MONTH(SalesDataTable[[#This Row],[Order Date]]),0)</f>
        <v>Q11</v>
      </c>
      <c r="E2243" s="9">
        <f>MONTH(SalesDataTable[[#This Row],[Order Date]])</f>
        <v>11</v>
      </c>
      <c r="F2243" s="8" t="str">
        <f>TEXT(SalesDataTable[[#This Row],[Order Date]],"mmm")</f>
        <v>Nov</v>
      </c>
      <c r="G2243" s="8" t="s">
        <v>11</v>
      </c>
      <c r="H2243" s="8" t="s">
        <v>12</v>
      </c>
      <c r="I2243" s="8" t="s">
        <v>8</v>
      </c>
      <c r="J2243" s="8" t="s">
        <v>3</v>
      </c>
      <c r="K2243" s="8" t="s">
        <v>34</v>
      </c>
      <c r="L2243" s="8" t="s">
        <v>45</v>
      </c>
      <c r="M2243" s="3">
        <v>3</v>
      </c>
      <c r="N2243" s="10">
        <v>50.05</v>
      </c>
      <c r="O2243" s="11">
        <v>0.15</v>
      </c>
      <c r="P2243" s="10">
        <v>22.36</v>
      </c>
      <c r="Q2243" s="10">
        <f t="shared" si="140"/>
        <v>127.62749999999998</v>
      </c>
      <c r="R2243" s="10">
        <f t="shared" si="141"/>
        <v>67.08</v>
      </c>
      <c r="S2243" s="10">
        <f t="shared" si="142"/>
        <v>60.547499999999985</v>
      </c>
      <c r="T2243" s="2">
        <f t="shared" si="143"/>
        <v>0.47440794499618022</v>
      </c>
      <c r="U2243" s="3">
        <f>YEAR(SalesDataTable[[#This Row],[Order Date]])</f>
        <v>2026</v>
      </c>
      <c r="V2243" s="2" t="str">
        <f>"Q"&amp;ROUNDUP(MONTH(SalesDataTable[[#This Row],[Order Date]])/3,0)</f>
        <v>Q4</v>
      </c>
      <c r="W2243" s="3">
        <f>MONTH(SalesDataTable[[#This Row],[Order Date]])</f>
        <v>11</v>
      </c>
      <c r="X2243" s="2" t="str">
        <f>TEXT(SalesDataTable[[#This Row],[Order Date]],"mmm")</f>
        <v>Nov</v>
      </c>
    </row>
    <row r="2244" spans="1:24" ht="15.6">
      <c r="A2244" s="6">
        <v>3477</v>
      </c>
      <c r="B2244" s="7">
        <v>46327</v>
      </c>
      <c r="C2244" s="8">
        <f>YEAR(SalesDataTable[[#This Row],[Order Date]])</f>
        <v>2026</v>
      </c>
      <c r="D2244" s="9" t="str">
        <f>"Q" &amp;ROUNDUP(MONTH(SalesDataTable[[#This Row],[Order Date]]),0)</f>
        <v>Q11</v>
      </c>
      <c r="E2244" s="9">
        <f>MONTH(SalesDataTable[[#This Row],[Order Date]])</f>
        <v>11</v>
      </c>
      <c r="F2244" s="8" t="str">
        <f>TEXT(SalesDataTable[[#This Row],[Order Date]],"mmm")</f>
        <v>Nov</v>
      </c>
      <c r="G2244" s="8" t="s">
        <v>20</v>
      </c>
      <c r="H2244" s="8" t="s">
        <v>47</v>
      </c>
      <c r="I2244" s="8" t="s">
        <v>2</v>
      </c>
      <c r="J2244" s="8" t="s">
        <v>3</v>
      </c>
      <c r="K2244" s="8" t="s">
        <v>23</v>
      </c>
      <c r="L2244" s="8" t="s">
        <v>29</v>
      </c>
      <c r="M2244" s="3">
        <v>1</v>
      </c>
      <c r="N2244" s="10">
        <v>197.14</v>
      </c>
      <c r="O2244" s="11">
        <v>0.05</v>
      </c>
      <c r="P2244" s="10">
        <v>102.87</v>
      </c>
      <c r="Q2244" s="10">
        <f t="shared" si="140"/>
        <v>187.28299999999999</v>
      </c>
      <c r="R2244" s="10">
        <f t="shared" si="141"/>
        <v>102.87</v>
      </c>
      <c r="S2244" s="10">
        <f t="shared" si="142"/>
        <v>84.412999999999982</v>
      </c>
      <c r="T2244" s="2">
        <f t="shared" si="143"/>
        <v>0.45072430492890431</v>
      </c>
      <c r="U2244" s="3">
        <f>YEAR(SalesDataTable[[#This Row],[Order Date]])</f>
        <v>2026</v>
      </c>
      <c r="V2244" s="2" t="str">
        <f>"Q"&amp;ROUNDUP(MONTH(SalesDataTable[[#This Row],[Order Date]])/3,0)</f>
        <v>Q4</v>
      </c>
      <c r="W2244" s="3">
        <f>MONTH(SalesDataTable[[#This Row],[Order Date]])</f>
        <v>11</v>
      </c>
      <c r="X2244" s="2" t="str">
        <f>TEXT(SalesDataTable[[#This Row],[Order Date]],"mmm")</f>
        <v>Nov</v>
      </c>
    </row>
    <row r="2245" spans="1:24" ht="15.6">
      <c r="A2245" s="6">
        <v>4673</v>
      </c>
      <c r="B2245" s="7">
        <v>46327</v>
      </c>
      <c r="C2245" s="8">
        <f>YEAR(SalesDataTable[[#This Row],[Order Date]])</f>
        <v>2026</v>
      </c>
      <c r="D2245" s="9" t="str">
        <f>"Q" &amp;ROUNDUP(MONTH(SalesDataTable[[#This Row],[Order Date]]),0)</f>
        <v>Q11</v>
      </c>
      <c r="E2245" s="9">
        <f>MONTH(SalesDataTable[[#This Row],[Order Date]])</f>
        <v>11</v>
      </c>
      <c r="F2245" s="8" t="str">
        <f>TEXT(SalesDataTable[[#This Row],[Order Date]],"mmm")</f>
        <v>Nov</v>
      </c>
      <c r="G2245" s="8" t="s">
        <v>0</v>
      </c>
      <c r="H2245" s="8" t="s">
        <v>1</v>
      </c>
      <c r="I2245" s="8" t="s">
        <v>8</v>
      </c>
      <c r="J2245" s="8" t="s">
        <v>16</v>
      </c>
      <c r="K2245" s="8" t="s">
        <v>9</v>
      </c>
      <c r="L2245" s="8" t="s">
        <v>46</v>
      </c>
      <c r="M2245" s="3">
        <v>5</v>
      </c>
      <c r="N2245" s="10">
        <v>72.13</v>
      </c>
      <c r="O2245" s="11">
        <v>0.1</v>
      </c>
      <c r="P2245" s="10">
        <v>31.41</v>
      </c>
      <c r="Q2245" s="10">
        <f t="shared" si="140"/>
        <v>324.58499999999998</v>
      </c>
      <c r="R2245" s="10">
        <f t="shared" si="141"/>
        <v>157.05000000000001</v>
      </c>
      <c r="S2245" s="10">
        <f t="shared" si="142"/>
        <v>167.53499999999997</v>
      </c>
      <c r="T2245" s="2">
        <f t="shared" si="143"/>
        <v>0.51615139331762094</v>
      </c>
      <c r="U2245" s="3">
        <f>YEAR(SalesDataTable[[#This Row],[Order Date]])</f>
        <v>2026</v>
      </c>
      <c r="V2245" s="2" t="str">
        <f>"Q"&amp;ROUNDUP(MONTH(SalesDataTable[[#This Row],[Order Date]])/3,0)</f>
        <v>Q4</v>
      </c>
      <c r="W2245" s="3">
        <f>MONTH(SalesDataTable[[#This Row],[Order Date]])</f>
        <v>11</v>
      </c>
      <c r="X2245" s="2" t="str">
        <f>TEXT(SalesDataTable[[#This Row],[Order Date]],"mmm")</f>
        <v>Nov</v>
      </c>
    </row>
    <row r="2246" spans="1:24" ht="15.6">
      <c r="A2246" s="6">
        <v>4679</v>
      </c>
      <c r="B2246" s="7">
        <v>46327</v>
      </c>
      <c r="C2246" s="8">
        <f>YEAR(SalesDataTable[[#This Row],[Order Date]])</f>
        <v>2026</v>
      </c>
      <c r="D2246" s="9" t="str">
        <f>"Q" &amp;ROUNDUP(MONTH(SalesDataTable[[#This Row],[Order Date]]),0)</f>
        <v>Q11</v>
      </c>
      <c r="E2246" s="9">
        <f>MONTH(SalesDataTable[[#This Row],[Order Date]])</f>
        <v>11</v>
      </c>
      <c r="F2246" s="8" t="str">
        <f>TEXT(SalesDataTable[[#This Row],[Order Date]],"mmm")</f>
        <v>Nov</v>
      </c>
      <c r="G2246" s="8" t="s">
        <v>6</v>
      </c>
      <c r="H2246" s="8" t="s">
        <v>43</v>
      </c>
      <c r="I2246" s="8" t="s">
        <v>8</v>
      </c>
      <c r="J2246" s="8" t="s">
        <v>3</v>
      </c>
      <c r="K2246" s="8" t="s">
        <v>23</v>
      </c>
      <c r="L2246" s="8" t="s">
        <v>24</v>
      </c>
      <c r="M2246" s="3">
        <v>8</v>
      </c>
      <c r="N2246" s="10">
        <v>341.51</v>
      </c>
      <c r="O2246" s="11">
        <v>0.1</v>
      </c>
      <c r="P2246" s="10">
        <v>200.1</v>
      </c>
      <c r="Q2246" s="10">
        <f t="shared" si="140"/>
        <v>2458.8719999999998</v>
      </c>
      <c r="R2246" s="10">
        <f t="shared" si="141"/>
        <v>1600.8</v>
      </c>
      <c r="S2246" s="10">
        <f t="shared" si="142"/>
        <v>858.07199999999989</v>
      </c>
      <c r="T2246" s="2">
        <f t="shared" si="143"/>
        <v>0.34896977150498276</v>
      </c>
      <c r="U2246" s="3">
        <f>YEAR(SalesDataTable[[#This Row],[Order Date]])</f>
        <v>2026</v>
      </c>
      <c r="V2246" s="2" t="str">
        <f>"Q"&amp;ROUNDUP(MONTH(SalesDataTable[[#This Row],[Order Date]])/3,0)</f>
        <v>Q4</v>
      </c>
      <c r="W2246" s="3">
        <f>MONTH(SalesDataTable[[#This Row],[Order Date]])</f>
        <v>11</v>
      </c>
      <c r="X2246" s="2" t="str">
        <f>TEXT(SalesDataTable[[#This Row],[Order Date]],"mmm")</f>
        <v>Nov</v>
      </c>
    </row>
    <row r="2247" spans="1:24" ht="15.6">
      <c r="A2247" s="6">
        <v>4809</v>
      </c>
      <c r="B2247" s="7">
        <v>46327</v>
      </c>
      <c r="C2247" s="8">
        <f>YEAR(SalesDataTable[[#This Row],[Order Date]])</f>
        <v>2026</v>
      </c>
      <c r="D2247" s="9" t="str">
        <f>"Q" &amp;ROUNDUP(MONTH(SalesDataTable[[#This Row],[Order Date]]),0)</f>
        <v>Q11</v>
      </c>
      <c r="E2247" s="9">
        <f>MONTH(SalesDataTable[[#This Row],[Order Date]])</f>
        <v>11</v>
      </c>
      <c r="F2247" s="8" t="str">
        <f>TEXT(SalesDataTable[[#This Row],[Order Date]],"mmm")</f>
        <v>Nov</v>
      </c>
      <c r="G2247" s="8" t="s">
        <v>6</v>
      </c>
      <c r="H2247" s="8" t="s">
        <v>41</v>
      </c>
      <c r="I2247" s="8" t="s">
        <v>2</v>
      </c>
      <c r="J2247" s="8" t="s">
        <v>13</v>
      </c>
      <c r="K2247" s="8" t="s">
        <v>14</v>
      </c>
      <c r="L2247" s="8" t="s">
        <v>15</v>
      </c>
      <c r="M2247" s="3">
        <v>1</v>
      </c>
      <c r="N2247" s="10">
        <v>36.47</v>
      </c>
      <c r="O2247" s="11">
        <v>0.05</v>
      </c>
      <c r="P2247" s="10">
        <v>13.88</v>
      </c>
      <c r="Q2247" s="10">
        <f t="shared" si="140"/>
        <v>34.646499999999996</v>
      </c>
      <c r="R2247" s="10">
        <f t="shared" si="141"/>
        <v>13.88</v>
      </c>
      <c r="S2247" s="10">
        <f t="shared" si="142"/>
        <v>20.766499999999994</v>
      </c>
      <c r="T2247" s="2">
        <f t="shared" si="143"/>
        <v>0.59938233299178834</v>
      </c>
      <c r="U2247" s="3">
        <f>YEAR(SalesDataTable[[#This Row],[Order Date]])</f>
        <v>2026</v>
      </c>
      <c r="V2247" s="2" t="str">
        <f>"Q"&amp;ROUNDUP(MONTH(SalesDataTable[[#This Row],[Order Date]])/3,0)</f>
        <v>Q4</v>
      </c>
      <c r="W2247" s="3">
        <f>MONTH(SalesDataTable[[#This Row],[Order Date]])</f>
        <v>11</v>
      </c>
      <c r="X2247" s="2" t="str">
        <f>TEXT(SalesDataTable[[#This Row],[Order Date]],"mmm")</f>
        <v>Nov</v>
      </c>
    </row>
    <row r="2248" spans="1:24" ht="15.6">
      <c r="A2248" s="6">
        <v>4849</v>
      </c>
      <c r="B2248" s="7">
        <v>46327</v>
      </c>
      <c r="C2248" s="8">
        <f>YEAR(SalesDataTable[[#This Row],[Order Date]])</f>
        <v>2026</v>
      </c>
      <c r="D2248" s="9" t="str">
        <f>"Q" &amp;ROUNDUP(MONTH(SalesDataTable[[#This Row],[Order Date]]),0)</f>
        <v>Q11</v>
      </c>
      <c r="E2248" s="9">
        <f>MONTH(SalesDataTable[[#This Row],[Order Date]])</f>
        <v>11</v>
      </c>
      <c r="F2248" s="8" t="str">
        <f>TEXT(SalesDataTable[[#This Row],[Order Date]],"mmm")</f>
        <v>Nov</v>
      </c>
      <c r="G2248" s="8" t="s">
        <v>0</v>
      </c>
      <c r="H2248" s="8" t="s">
        <v>1</v>
      </c>
      <c r="I2248" s="8" t="s">
        <v>2</v>
      </c>
      <c r="J2248" s="8" t="s">
        <v>13</v>
      </c>
      <c r="K2248" s="8" t="s">
        <v>14</v>
      </c>
      <c r="L2248" s="8" t="s">
        <v>15</v>
      </c>
      <c r="M2248" s="3">
        <v>4</v>
      </c>
      <c r="N2248" s="10">
        <v>35.69</v>
      </c>
      <c r="O2248" s="11">
        <v>0.15</v>
      </c>
      <c r="P2248" s="10">
        <v>13.52</v>
      </c>
      <c r="Q2248" s="10">
        <f t="shared" si="140"/>
        <v>121.34599999999999</v>
      </c>
      <c r="R2248" s="10">
        <f t="shared" si="141"/>
        <v>54.08</v>
      </c>
      <c r="S2248" s="10">
        <f t="shared" si="142"/>
        <v>67.265999999999991</v>
      </c>
      <c r="T2248" s="2">
        <f t="shared" si="143"/>
        <v>0.55433224004087478</v>
      </c>
      <c r="U2248" s="3">
        <f>YEAR(SalesDataTable[[#This Row],[Order Date]])</f>
        <v>2026</v>
      </c>
      <c r="V2248" s="2" t="str">
        <f>"Q"&amp;ROUNDUP(MONTH(SalesDataTable[[#This Row],[Order Date]])/3,0)</f>
        <v>Q4</v>
      </c>
      <c r="W2248" s="3">
        <f>MONTH(SalesDataTable[[#This Row],[Order Date]])</f>
        <v>11</v>
      </c>
      <c r="X2248" s="2" t="str">
        <f>TEXT(SalesDataTable[[#This Row],[Order Date]],"mmm")</f>
        <v>Nov</v>
      </c>
    </row>
    <row r="2249" spans="1:24" ht="15.6">
      <c r="A2249" s="6">
        <v>436</v>
      </c>
      <c r="B2249" s="7">
        <v>46328</v>
      </c>
      <c r="C2249" s="8">
        <f>YEAR(SalesDataTable[[#This Row],[Order Date]])</f>
        <v>2026</v>
      </c>
      <c r="D2249" s="9" t="str">
        <f>"Q" &amp;ROUNDUP(MONTH(SalesDataTable[[#This Row],[Order Date]]),0)</f>
        <v>Q11</v>
      </c>
      <c r="E2249" s="9">
        <f>MONTH(SalesDataTable[[#This Row],[Order Date]])</f>
        <v>11</v>
      </c>
      <c r="F2249" s="8" t="str">
        <f>TEXT(SalesDataTable[[#This Row],[Order Date]],"mmm")</f>
        <v>Nov</v>
      </c>
      <c r="G2249" s="8" t="s">
        <v>11</v>
      </c>
      <c r="H2249" s="8" t="s">
        <v>39</v>
      </c>
      <c r="I2249" s="8" t="s">
        <v>2</v>
      </c>
      <c r="J2249" s="8" t="s">
        <v>13</v>
      </c>
      <c r="K2249" s="8" t="s">
        <v>14</v>
      </c>
      <c r="L2249" s="8" t="s">
        <v>15</v>
      </c>
      <c r="M2249" s="3">
        <v>2</v>
      </c>
      <c r="N2249" s="10">
        <v>35.340000000000003</v>
      </c>
      <c r="O2249" s="11">
        <v>0.1</v>
      </c>
      <c r="P2249" s="10">
        <v>13.82</v>
      </c>
      <c r="Q2249" s="10">
        <f t="shared" si="140"/>
        <v>63.612000000000009</v>
      </c>
      <c r="R2249" s="10">
        <f t="shared" si="141"/>
        <v>27.64</v>
      </c>
      <c r="S2249" s="10">
        <f t="shared" si="142"/>
        <v>35.972000000000008</v>
      </c>
      <c r="T2249" s="2">
        <f t="shared" si="143"/>
        <v>0.56549078790165386</v>
      </c>
      <c r="U2249" s="3">
        <f>YEAR(SalesDataTable[[#This Row],[Order Date]])</f>
        <v>2026</v>
      </c>
      <c r="V2249" s="2" t="str">
        <f>"Q"&amp;ROUNDUP(MONTH(SalesDataTable[[#This Row],[Order Date]])/3,0)</f>
        <v>Q4</v>
      </c>
      <c r="W2249" s="3">
        <f>MONTH(SalesDataTable[[#This Row],[Order Date]])</f>
        <v>11</v>
      </c>
      <c r="X2249" s="2" t="str">
        <f>TEXT(SalesDataTable[[#This Row],[Order Date]],"mmm")</f>
        <v>Nov</v>
      </c>
    </row>
    <row r="2250" spans="1:24" ht="15.6">
      <c r="A2250" s="6">
        <v>879</v>
      </c>
      <c r="B2250" s="7">
        <v>46328</v>
      </c>
      <c r="C2250" s="8">
        <f>YEAR(SalesDataTable[[#This Row],[Order Date]])</f>
        <v>2026</v>
      </c>
      <c r="D2250" s="9" t="str">
        <f>"Q" &amp;ROUNDUP(MONTH(SalesDataTable[[#This Row],[Order Date]]),0)</f>
        <v>Q11</v>
      </c>
      <c r="E2250" s="9">
        <f>MONTH(SalesDataTable[[#This Row],[Order Date]])</f>
        <v>11</v>
      </c>
      <c r="F2250" s="8" t="str">
        <f>TEXT(SalesDataTable[[#This Row],[Order Date]],"mmm")</f>
        <v>Nov</v>
      </c>
      <c r="G2250" s="8" t="s">
        <v>11</v>
      </c>
      <c r="H2250" s="8" t="s">
        <v>39</v>
      </c>
      <c r="I2250" s="8" t="s">
        <v>2</v>
      </c>
      <c r="J2250" s="8" t="s">
        <v>13</v>
      </c>
      <c r="K2250" s="8" t="s">
        <v>14</v>
      </c>
      <c r="L2250" s="8" t="s">
        <v>32</v>
      </c>
      <c r="M2250" s="3">
        <v>4</v>
      </c>
      <c r="N2250" s="10">
        <v>46.8</v>
      </c>
      <c r="O2250" s="11">
        <v>0.05</v>
      </c>
      <c r="P2250" s="10">
        <v>18.52</v>
      </c>
      <c r="Q2250" s="10">
        <f t="shared" si="140"/>
        <v>177.83999999999997</v>
      </c>
      <c r="R2250" s="10">
        <f t="shared" si="141"/>
        <v>74.08</v>
      </c>
      <c r="S2250" s="10">
        <f t="shared" si="142"/>
        <v>103.75999999999998</v>
      </c>
      <c r="T2250" s="2">
        <f t="shared" si="143"/>
        <v>0.58344579397210972</v>
      </c>
      <c r="U2250" s="3">
        <f>YEAR(SalesDataTable[[#This Row],[Order Date]])</f>
        <v>2026</v>
      </c>
      <c r="V2250" s="2" t="str">
        <f>"Q"&amp;ROUNDUP(MONTH(SalesDataTable[[#This Row],[Order Date]])/3,0)</f>
        <v>Q4</v>
      </c>
      <c r="W2250" s="3">
        <f>MONTH(SalesDataTable[[#This Row],[Order Date]])</f>
        <v>11</v>
      </c>
      <c r="X2250" s="2" t="str">
        <f>TEXT(SalesDataTable[[#This Row],[Order Date]],"mmm")</f>
        <v>Nov</v>
      </c>
    </row>
    <row r="2251" spans="1:24" ht="15.6">
      <c r="A2251" s="6">
        <v>955</v>
      </c>
      <c r="B2251" s="7">
        <v>46328</v>
      </c>
      <c r="C2251" s="8">
        <f>YEAR(SalesDataTable[[#This Row],[Order Date]])</f>
        <v>2026</v>
      </c>
      <c r="D2251" s="9" t="str">
        <f>"Q" &amp;ROUNDUP(MONTH(SalesDataTable[[#This Row],[Order Date]]),0)</f>
        <v>Q11</v>
      </c>
      <c r="E2251" s="9">
        <f>MONTH(SalesDataTable[[#This Row],[Order Date]])</f>
        <v>11</v>
      </c>
      <c r="F2251" s="8" t="str">
        <f>TEXT(SalesDataTable[[#This Row],[Order Date]],"mmm")</f>
        <v>Nov</v>
      </c>
      <c r="G2251" s="8" t="s">
        <v>20</v>
      </c>
      <c r="H2251" s="8" t="s">
        <v>47</v>
      </c>
      <c r="I2251" s="8" t="s">
        <v>19</v>
      </c>
      <c r="J2251" s="8" t="s">
        <v>13</v>
      </c>
      <c r="K2251" s="8" t="s">
        <v>23</v>
      </c>
      <c r="L2251" s="8" t="s">
        <v>29</v>
      </c>
      <c r="M2251" s="3">
        <v>1</v>
      </c>
      <c r="N2251" s="10">
        <v>198.34</v>
      </c>
      <c r="O2251" s="11">
        <v>0.05</v>
      </c>
      <c r="P2251" s="10">
        <v>103.2</v>
      </c>
      <c r="Q2251" s="10">
        <f t="shared" si="140"/>
        <v>188.423</v>
      </c>
      <c r="R2251" s="10">
        <f t="shared" si="141"/>
        <v>103.2</v>
      </c>
      <c r="S2251" s="10">
        <f t="shared" si="142"/>
        <v>85.222999999999999</v>
      </c>
      <c r="T2251" s="2">
        <f t="shared" si="143"/>
        <v>0.45229616341954004</v>
      </c>
      <c r="U2251" s="3">
        <f>YEAR(SalesDataTable[[#This Row],[Order Date]])</f>
        <v>2026</v>
      </c>
      <c r="V2251" s="2" t="str">
        <f>"Q"&amp;ROUNDUP(MONTH(SalesDataTable[[#This Row],[Order Date]])/3,0)</f>
        <v>Q4</v>
      </c>
      <c r="W2251" s="3">
        <f>MONTH(SalesDataTable[[#This Row],[Order Date]])</f>
        <v>11</v>
      </c>
      <c r="X2251" s="2" t="str">
        <f>TEXT(SalesDataTable[[#This Row],[Order Date]],"mmm")</f>
        <v>Nov</v>
      </c>
    </row>
    <row r="2252" spans="1:24" ht="15.6">
      <c r="A2252" s="6">
        <v>1068</v>
      </c>
      <c r="B2252" s="7">
        <v>46328</v>
      </c>
      <c r="C2252" s="8">
        <f>YEAR(SalesDataTable[[#This Row],[Order Date]])</f>
        <v>2026</v>
      </c>
      <c r="D2252" s="9" t="str">
        <f>"Q" &amp;ROUNDUP(MONTH(SalesDataTable[[#This Row],[Order Date]]),0)</f>
        <v>Q11</v>
      </c>
      <c r="E2252" s="9">
        <f>MONTH(SalesDataTable[[#This Row],[Order Date]])</f>
        <v>11</v>
      </c>
      <c r="F2252" s="8" t="str">
        <f>TEXT(SalesDataTable[[#This Row],[Order Date]],"mmm")</f>
        <v>Nov</v>
      </c>
      <c r="G2252" s="8" t="s">
        <v>6</v>
      </c>
      <c r="H2252" s="8" t="s">
        <v>27</v>
      </c>
      <c r="I2252" s="8" t="s">
        <v>2</v>
      </c>
      <c r="J2252" s="8" t="s">
        <v>3</v>
      </c>
      <c r="K2252" s="8" t="s">
        <v>34</v>
      </c>
      <c r="L2252" s="8" t="s">
        <v>38</v>
      </c>
      <c r="M2252" s="3">
        <v>5</v>
      </c>
      <c r="N2252" s="10">
        <v>122.26</v>
      </c>
      <c r="O2252" s="11">
        <v>0.1</v>
      </c>
      <c r="P2252" s="10">
        <v>68.3</v>
      </c>
      <c r="Q2252" s="10">
        <f t="shared" si="140"/>
        <v>550.17000000000007</v>
      </c>
      <c r="R2252" s="10">
        <f t="shared" si="141"/>
        <v>341.5</v>
      </c>
      <c r="S2252" s="10">
        <f t="shared" si="142"/>
        <v>208.67000000000007</v>
      </c>
      <c r="T2252" s="2">
        <f t="shared" si="143"/>
        <v>0.37928276714470083</v>
      </c>
      <c r="U2252" s="3">
        <f>YEAR(SalesDataTable[[#This Row],[Order Date]])</f>
        <v>2026</v>
      </c>
      <c r="V2252" s="2" t="str">
        <f>"Q"&amp;ROUNDUP(MONTH(SalesDataTable[[#This Row],[Order Date]])/3,0)</f>
        <v>Q4</v>
      </c>
      <c r="W2252" s="3">
        <f>MONTH(SalesDataTable[[#This Row],[Order Date]])</f>
        <v>11</v>
      </c>
      <c r="X2252" s="2" t="str">
        <f>TEXT(SalesDataTable[[#This Row],[Order Date]],"mmm")</f>
        <v>Nov</v>
      </c>
    </row>
    <row r="2253" spans="1:24" ht="15.6">
      <c r="A2253" s="6">
        <v>1733</v>
      </c>
      <c r="B2253" s="7">
        <v>46328</v>
      </c>
      <c r="C2253" s="8">
        <f>YEAR(SalesDataTable[[#This Row],[Order Date]])</f>
        <v>2026</v>
      </c>
      <c r="D2253" s="9" t="str">
        <f>"Q" &amp;ROUNDUP(MONTH(SalesDataTable[[#This Row],[Order Date]]),0)</f>
        <v>Q11</v>
      </c>
      <c r="E2253" s="9">
        <f>MONTH(SalesDataTable[[#This Row],[Order Date]])</f>
        <v>11</v>
      </c>
      <c r="F2253" s="8" t="str">
        <f>TEXT(SalesDataTable[[#This Row],[Order Date]],"mmm")</f>
        <v>Nov</v>
      </c>
      <c r="G2253" s="8" t="s">
        <v>0</v>
      </c>
      <c r="H2253" s="8" t="s">
        <v>36</v>
      </c>
      <c r="I2253" s="8" t="s">
        <v>8</v>
      </c>
      <c r="J2253" s="8" t="s">
        <v>3</v>
      </c>
      <c r="K2253" s="8" t="s">
        <v>9</v>
      </c>
      <c r="L2253" s="8" t="s">
        <v>46</v>
      </c>
      <c r="M2253" s="3">
        <v>3</v>
      </c>
      <c r="N2253" s="10">
        <v>71.12</v>
      </c>
      <c r="O2253" s="11">
        <v>0.15</v>
      </c>
      <c r="P2253" s="10">
        <v>33.090000000000003</v>
      </c>
      <c r="Q2253" s="10">
        <f t="shared" si="140"/>
        <v>181.35599999999999</v>
      </c>
      <c r="R2253" s="10">
        <f t="shared" si="141"/>
        <v>99.27000000000001</v>
      </c>
      <c r="S2253" s="10">
        <f t="shared" si="142"/>
        <v>82.085999999999984</v>
      </c>
      <c r="T2253" s="2">
        <f t="shared" si="143"/>
        <v>0.45262356911268437</v>
      </c>
      <c r="U2253" s="3">
        <f>YEAR(SalesDataTable[[#This Row],[Order Date]])</f>
        <v>2026</v>
      </c>
      <c r="V2253" s="2" t="str">
        <f>"Q"&amp;ROUNDUP(MONTH(SalesDataTable[[#This Row],[Order Date]])/3,0)</f>
        <v>Q4</v>
      </c>
      <c r="W2253" s="3">
        <f>MONTH(SalesDataTable[[#This Row],[Order Date]])</f>
        <v>11</v>
      </c>
      <c r="X2253" s="2" t="str">
        <f>TEXT(SalesDataTable[[#This Row],[Order Date]],"mmm")</f>
        <v>Nov</v>
      </c>
    </row>
    <row r="2254" spans="1:24" ht="15.6">
      <c r="A2254" s="6">
        <v>3270</v>
      </c>
      <c r="B2254" s="7">
        <v>46328</v>
      </c>
      <c r="C2254" s="8">
        <f>YEAR(SalesDataTable[[#This Row],[Order Date]])</f>
        <v>2026</v>
      </c>
      <c r="D2254" s="9" t="str">
        <f>"Q" &amp;ROUNDUP(MONTH(SalesDataTable[[#This Row],[Order Date]]),0)</f>
        <v>Q11</v>
      </c>
      <c r="E2254" s="9">
        <f>MONTH(SalesDataTable[[#This Row],[Order Date]])</f>
        <v>11</v>
      </c>
      <c r="F2254" s="8" t="str">
        <f>TEXT(SalesDataTable[[#This Row],[Order Date]],"mmm")</f>
        <v>Nov</v>
      </c>
      <c r="G2254" s="8" t="s">
        <v>6</v>
      </c>
      <c r="H2254" s="8" t="s">
        <v>43</v>
      </c>
      <c r="I2254" s="8" t="s">
        <v>19</v>
      </c>
      <c r="J2254" s="8" t="s">
        <v>3</v>
      </c>
      <c r="K2254" s="8" t="s">
        <v>4</v>
      </c>
      <c r="L2254" s="8" t="s">
        <v>5</v>
      </c>
      <c r="M2254" s="3">
        <v>2</v>
      </c>
      <c r="N2254" s="10">
        <v>81.900000000000006</v>
      </c>
      <c r="O2254" s="11">
        <v>0.15</v>
      </c>
      <c r="P2254" s="10">
        <v>41.91</v>
      </c>
      <c r="Q2254" s="10">
        <f t="shared" si="140"/>
        <v>139.23000000000002</v>
      </c>
      <c r="R2254" s="10">
        <f t="shared" si="141"/>
        <v>83.82</v>
      </c>
      <c r="S2254" s="10">
        <f t="shared" si="142"/>
        <v>55.410000000000025</v>
      </c>
      <c r="T2254" s="2">
        <f t="shared" si="143"/>
        <v>0.39797457444516282</v>
      </c>
      <c r="U2254" s="3">
        <f>YEAR(SalesDataTable[[#This Row],[Order Date]])</f>
        <v>2026</v>
      </c>
      <c r="V2254" s="2" t="str">
        <f>"Q"&amp;ROUNDUP(MONTH(SalesDataTable[[#This Row],[Order Date]])/3,0)</f>
        <v>Q4</v>
      </c>
      <c r="W2254" s="3">
        <f>MONTH(SalesDataTable[[#This Row],[Order Date]])</f>
        <v>11</v>
      </c>
      <c r="X2254" s="2" t="str">
        <f>TEXT(SalesDataTable[[#This Row],[Order Date]],"mmm")</f>
        <v>Nov</v>
      </c>
    </row>
    <row r="2255" spans="1:24" ht="15.6">
      <c r="A2255" s="6">
        <v>3484</v>
      </c>
      <c r="B2255" s="7">
        <v>46328</v>
      </c>
      <c r="C2255" s="8">
        <f>YEAR(SalesDataTable[[#This Row],[Order Date]])</f>
        <v>2026</v>
      </c>
      <c r="D2255" s="9" t="str">
        <f>"Q" &amp;ROUNDUP(MONTH(SalesDataTable[[#This Row],[Order Date]]),0)</f>
        <v>Q11</v>
      </c>
      <c r="E2255" s="9">
        <f>MONTH(SalesDataTable[[#This Row],[Order Date]])</f>
        <v>11</v>
      </c>
      <c r="F2255" s="8" t="str">
        <f>TEXT(SalesDataTable[[#This Row],[Order Date]],"mmm")</f>
        <v>Nov</v>
      </c>
      <c r="G2255" s="8" t="s">
        <v>11</v>
      </c>
      <c r="H2255" s="8" t="s">
        <v>12</v>
      </c>
      <c r="I2255" s="8" t="s">
        <v>28</v>
      </c>
      <c r="J2255" s="8" t="s">
        <v>3</v>
      </c>
      <c r="K2255" s="8" t="s">
        <v>14</v>
      </c>
      <c r="L2255" s="8" t="s">
        <v>48</v>
      </c>
      <c r="M2255" s="3">
        <v>4</v>
      </c>
      <c r="N2255" s="10">
        <v>165.12</v>
      </c>
      <c r="O2255" s="11">
        <v>0.05</v>
      </c>
      <c r="P2255" s="10">
        <v>89.65</v>
      </c>
      <c r="Q2255" s="10">
        <f t="shared" si="140"/>
        <v>627.45600000000002</v>
      </c>
      <c r="R2255" s="10">
        <f t="shared" si="141"/>
        <v>358.6</v>
      </c>
      <c r="S2255" s="10">
        <f t="shared" si="142"/>
        <v>268.85599999999999</v>
      </c>
      <c r="T2255" s="2">
        <f t="shared" si="143"/>
        <v>0.42848582211342306</v>
      </c>
      <c r="U2255" s="3">
        <f>YEAR(SalesDataTable[[#This Row],[Order Date]])</f>
        <v>2026</v>
      </c>
      <c r="V2255" s="2" t="str">
        <f>"Q"&amp;ROUNDUP(MONTH(SalesDataTable[[#This Row],[Order Date]])/3,0)</f>
        <v>Q4</v>
      </c>
      <c r="W2255" s="3">
        <f>MONTH(SalesDataTable[[#This Row],[Order Date]])</f>
        <v>11</v>
      </c>
      <c r="X2255" s="2" t="str">
        <f>TEXT(SalesDataTable[[#This Row],[Order Date]],"mmm")</f>
        <v>Nov</v>
      </c>
    </row>
    <row r="2256" spans="1:24" ht="15.6">
      <c r="A2256" s="6">
        <v>3608</v>
      </c>
      <c r="B2256" s="7">
        <v>46328</v>
      </c>
      <c r="C2256" s="8">
        <f>YEAR(SalesDataTable[[#This Row],[Order Date]])</f>
        <v>2026</v>
      </c>
      <c r="D2256" s="9" t="str">
        <f>"Q" &amp;ROUNDUP(MONTH(SalesDataTable[[#This Row],[Order Date]]),0)</f>
        <v>Q11</v>
      </c>
      <c r="E2256" s="9">
        <f>MONTH(SalesDataTable[[#This Row],[Order Date]])</f>
        <v>11</v>
      </c>
      <c r="F2256" s="8" t="str">
        <f>TEXT(SalesDataTable[[#This Row],[Order Date]],"mmm")</f>
        <v>Nov</v>
      </c>
      <c r="G2256" s="8" t="s">
        <v>20</v>
      </c>
      <c r="H2256" s="8" t="s">
        <v>33</v>
      </c>
      <c r="I2256" s="8" t="s">
        <v>19</v>
      </c>
      <c r="J2256" s="8" t="s">
        <v>13</v>
      </c>
      <c r="K2256" s="8" t="s">
        <v>9</v>
      </c>
      <c r="L2256" s="8" t="s">
        <v>10</v>
      </c>
      <c r="M2256" s="3">
        <v>1</v>
      </c>
      <c r="N2256" s="10">
        <v>91.35</v>
      </c>
      <c r="O2256" s="11">
        <v>0</v>
      </c>
      <c r="P2256" s="10">
        <v>45.5</v>
      </c>
      <c r="Q2256" s="10">
        <f t="shared" si="140"/>
        <v>91.35</v>
      </c>
      <c r="R2256" s="10">
        <f t="shared" si="141"/>
        <v>45.5</v>
      </c>
      <c r="S2256" s="10">
        <f t="shared" si="142"/>
        <v>45.849999999999994</v>
      </c>
      <c r="T2256" s="2">
        <f t="shared" si="143"/>
        <v>0.50191570881226055</v>
      </c>
      <c r="U2256" s="3">
        <f>YEAR(SalesDataTable[[#This Row],[Order Date]])</f>
        <v>2026</v>
      </c>
      <c r="V2256" s="2" t="str">
        <f>"Q"&amp;ROUNDUP(MONTH(SalesDataTable[[#This Row],[Order Date]])/3,0)</f>
        <v>Q4</v>
      </c>
      <c r="W2256" s="3">
        <f>MONTH(SalesDataTable[[#This Row],[Order Date]])</f>
        <v>11</v>
      </c>
      <c r="X2256" s="2" t="str">
        <f>TEXT(SalesDataTable[[#This Row],[Order Date]],"mmm")</f>
        <v>Nov</v>
      </c>
    </row>
    <row r="2257" spans="1:24" ht="15.6">
      <c r="A2257" s="6">
        <v>4036</v>
      </c>
      <c r="B2257" s="7">
        <v>46328</v>
      </c>
      <c r="C2257" s="8">
        <f>YEAR(SalesDataTable[[#This Row],[Order Date]])</f>
        <v>2026</v>
      </c>
      <c r="D2257" s="9" t="str">
        <f>"Q" &amp;ROUNDUP(MONTH(SalesDataTable[[#This Row],[Order Date]]),0)</f>
        <v>Q11</v>
      </c>
      <c r="E2257" s="9">
        <f>MONTH(SalesDataTable[[#This Row],[Order Date]])</f>
        <v>11</v>
      </c>
      <c r="F2257" s="8" t="str">
        <f>TEXT(SalesDataTable[[#This Row],[Order Date]],"mmm")</f>
        <v>Nov</v>
      </c>
      <c r="G2257" s="8" t="s">
        <v>11</v>
      </c>
      <c r="H2257" s="8" t="s">
        <v>18</v>
      </c>
      <c r="I2257" s="8" t="s">
        <v>2</v>
      </c>
      <c r="J2257" s="8" t="s">
        <v>16</v>
      </c>
      <c r="K2257" s="8" t="s">
        <v>34</v>
      </c>
      <c r="L2257" s="8" t="s">
        <v>42</v>
      </c>
      <c r="M2257" s="3">
        <v>1</v>
      </c>
      <c r="N2257" s="10">
        <v>36.96</v>
      </c>
      <c r="O2257" s="11">
        <v>0.1</v>
      </c>
      <c r="P2257" s="10">
        <v>14.18</v>
      </c>
      <c r="Q2257" s="10">
        <f t="shared" si="140"/>
        <v>33.264000000000003</v>
      </c>
      <c r="R2257" s="10">
        <f t="shared" si="141"/>
        <v>14.18</v>
      </c>
      <c r="S2257" s="10">
        <f t="shared" si="142"/>
        <v>19.084000000000003</v>
      </c>
      <c r="T2257" s="2">
        <f t="shared" si="143"/>
        <v>0.57371332371332373</v>
      </c>
      <c r="U2257" s="3">
        <f>YEAR(SalesDataTable[[#This Row],[Order Date]])</f>
        <v>2026</v>
      </c>
      <c r="V2257" s="2" t="str">
        <f>"Q"&amp;ROUNDUP(MONTH(SalesDataTable[[#This Row],[Order Date]])/3,0)</f>
        <v>Q4</v>
      </c>
      <c r="W2257" s="3">
        <f>MONTH(SalesDataTable[[#This Row],[Order Date]])</f>
        <v>11</v>
      </c>
      <c r="X2257" s="2" t="str">
        <f>TEXT(SalesDataTable[[#This Row],[Order Date]],"mmm")</f>
        <v>Nov</v>
      </c>
    </row>
    <row r="2258" spans="1:24" ht="15.6">
      <c r="A2258" s="6">
        <v>408</v>
      </c>
      <c r="B2258" s="7">
        <v>46329</v>
      </c>
      <c r="C2258" s="8">
        <f>YEAR(SalesDataTable[[#This Row],[Order Date]])</f>
        <v>2026</v>
      </c>
      <c r="D2258" s="9" t="str">
        <f>"Q" &amp;ROUNDUP(MONTH(SalesDataTable[[#This Row],[Order Date]]),0)</f>
        <v>Q11</v>
      </c>
      <c r="E2258" s="9">
        <f>MONTH(SalesDataTable[[#This Row],[Order Date]])</f>
        <v>11</v>
      </c>
      <c r="F2258" s="8" t="str">
        <f>TEXT(SalesDataTable[[#This Row],[Order Date]],"mmm")</f>
        <v>Nov</v>
      </c>
      <c r="G2258" s="8" t="s">
        <v>20</v>
      </c>
      <c r="H2258" s="8" t="s">
        <v>47</v>
      </c>
      <c r="I2258" s="8" t="s">
        <v>2</v>
      </c>
      <c r="J2258" s="8" t="s">
        <v>3</v>
      </c>
      <c r="K2258" s="8" t="s">
        <v>4</v>
      </c>
      <c r="L2258" s="8" t="s">
        <v>22</v>
      </c>
      <c r="M2258" s="3">
        <v>1</v>
      </c>
      <c r="N2258" s="10">
        <v>49.61</v>
      </c>
      <c r="O2258" s="11">
        <v>0</v>
      </c>
      <c r="P2258" s="10">
        <v>22.8</v>
      </c>
      <c r="Q2258" s="10">
        <f t="shared" si="140"/>
        <v>49.61</v>
      </c>
      <c r="R2258" s="10">
        <f t="shared" si="141"/>
        <v>22.8</v>
      </c>
      <c r="S2258" s="10">
        <f t="shared" si="142"/>
        <v>26.81</v>
      </c>
      <c r="T2258" s="2">
        <f t="shared" si="143"/>
        <v>0.54041523886313236</v>
      </c>
      <c r="U2258" s="3">
        <f>YEAR(SalesDataTable[[#This Row],[Order Date]])</f>
        <v>2026</v>
      </c>
      <c r="V2258" s="2" t="str">
        <f>"Q"&amp;ROUNDUP(MONTH(SalesDataTable[[#This Row],[Order Date]])/3,0)</f>
        <v>Q4</v>
      </c>
      <c r="W2258" s="3">
        <f>MONTH(SalesDataTable[[#This Row],[Order Date]])</f>
        <v>11</v>
      </c>
      <c r="X2258" s="2" t="str">
        <f>TEXT(SalesDataTable[[#This Row],[Order Date]],"mmm")</f>
        <v>Nov</v>
      </c>
    </row>
    <row r="2259" spans="1:24" ht="15.6">
      <c r="A2259" s="6">
        <v>939</v>
      </c>
      <c r="B2259" s="7">
        <v>46329</v>
      </c>
      <c r="C2259" s="8">
        <f>YEAR(SalesDataTable[[#This Row],[Order Date]])</f>
        <v>2026</v>
      </c>
      <c r="D2259" s="9" t="str">
        <f>"Q" &amp;ROUNDUP(MONTH(SalesDataTable[[#This Row],[Order Date]]),0)</f>
        <v>Q11</v>
      </c>
      <c r="E2259" s="9">
        <f>MONTH(SalesDataTable[[#This Row],[Order Date]])</f>
        <v>11</v>
      </c>
      <c r="F2259" s="8" t="str">
        <f>TEXT(SalesDataTable[[#This Row],[Order Date]],"mmm")</f>
        <v>Nov</v>
      </c>
      <c r="G2259" s="8" t="s">
        <v>6</v>
      </c>
      <c r="H2259" s="8" t="s">
        <v>41</v>
      </c>
      <c r="I2259" s="8" t="s">
        <v>19</v>
      </c>
      <c r="J2259" s="8" t="s">
        <v>3</v>
      </c>
      <c r="K2259" s="8" t="s">
        <v>4</v>
      </c>
      <c r="L2259" s="8" t="s">
        <v>22</v>
      </c>
      <c r="M2259" s="3">
        <v>1</v>
      </c>
      <c r="N2259" s="10">
        <v>49.76</v>
      </c>
      <c r="O2259" s="11">
        <v>0.1</v>
      </c>
      <c r="P2259" s="10">
        <v>21.94</v>
      </c>
      <c r="Q2259" s="10">
        <f t="shared" si="140"/>
        <v>44.783999999999999</v>
      </c>
      <c r="R2259" s="10">
        <f t="shared" si="141"/>
        <v>21.94</v>
      </c>
      <c r="S2259" s="10">
        <f t="shared" si="142"/>
        <v>22.843999999999998</v>
      </c>
      <c r="T2259" s="2">
        <f t="shared" si="143"/>
        <v>0.51009289031797067</v>
      </c>
      <c r="U2259" s="3">
        <f>YEAR(SalesDataTable[[#This Row],[Order Date]])</f>
        <v>2026</v>
      </c>
      <c r="V2259" s="2" t="str">
        <f>"Q"&amp;ROUNDUP(MONTH(SalesDataTable[[#This Row],[Order Date]])/3,0)</f>
        <v>Q4</v>
      </c>
      <c r="W2259" s="3">
        <f>MONTH(SalesDataTable[[#This Row],[Order Date]])</f>
        <v>11</v>
      </c>
      <c r="X2259" s="2" t="str">
        <f>TEXT(SalesDataTable[[#This Row],[Order Date]],"mmm")</f>
        <v>Nov</v>
      </c>
    </row>
    <row r="2260" spans="1:24" ht="15.6">
      <c r="A2260" s="6">
        <v>1022</v>
      </c>
      <c r="B2260" s="7">
        <v>46329</v>
      </c>
      <c r="C2260" s="8">
        <f>YEAR(SalesDataTable[[#This Row],[Order Date]])</f>
        <v>2026</v>
      </c>
      <c r="D2260" s="9" t="str">
        <f>"Q" &amp;ROUNDUP(MONTH(SalesDataTable[[#This Row],[Order Date]]),0)</f>
        <v>Q11</v>
      </c>
      <c r="E2260" s="9">
        <f>MONTH(SalesDataTable[[#This Row],[Order Date]])</f>
        <v>11</v>
      </c>
      <c r="F2260" s="8" t="str">
        <f>TEXT(SalesDataTable[[#This Row],[Order Date]],"mmm")</f>
        <v>Nov</v>
      </c>
      <c r="G2260" s="8" t="s">
        <v>20</v>
      </c>
      <c r="H2260" s="8" t="s">
        <v>31</v>
      </c>
      <c r="I2260" s="8" t="s">
        <v>2</v>
      </c>
      <c r="J2260" s="8" t="s">
        <v>3</v>
      </c>
      <c r="K2260" s="8" t="s">
        <v>4</v>
      </c>
      <c r="L2260" s="8" t="s">
        <v>26</v>
      </c>
      <c r="M2260" s="3">
        <v>1</v>
      </c>
      <c r="N2260" s="10">
        <v>39.97</v>
      </c>
      <c r="O2260" s="11">
        <v>0.1</v>
      </c>
      <c r="P2260" s="10">
        <v>16.93</v>
      </c>
      <c r="Q2260" s="10">
        <f t="shared" si="140"/>
        <v>35.972999999999999</v>
      </c>
      <c r="R2260" s="10">
        <f t="shared" si="141"/>
        <v>16.93</v>
      </c>
      <c r="S2260" s="10">
        <f t="shared" si="142"/>
        <v>19.042999999999999</v>
      </c>
      <c r="T2260" s="2">
        <f t="shared" si="143"/>
        <v>0.52936924915909156</v>
      </c>
      <c r="U2260" s="3">
        <f>YEAR(SalesDataTable[[#This Row],[Order Date]])</f>
        <v>2026</v>
      </c>
      <c r="V2260" s="2" t="str">
        <f>"Q"&amp;ROUNDUP(MONTH(SalesDataTable[[#This Row],[Order Date]])/3,0)</f>
        <v>Q4</v>
      </c>
      <c r="W2260" s="3">
        <f>MONTH(SalesDataTable[[#This Row],[Order Date]])</f>
        <v>11</v>
      </c>
      <c r="X2260" s="2" t="str">
        <f>TEXT(SalesDataTable[[#This Row],[Order Date]],"mmm")</f>
        <v>Nov</v>
      </c>
    </row>
    <row r="2261" spans="1:24" ht="15.6">
      <c r="A2261" s="6">
        <v>1997</v>
      </c>
      <c r="B2261" s="7">
        <v>46329</v>
      </c>
      <c r="C2261" s="8">
        <f>YEAR(SalesDataTable[[#This Row],[Order Date]])</f>
        <v>2026</v>
      </c>
      <c r="D2261" s="9" t="str">
        <f>"Q" &amp;ROUNDUP(MONTH(SalesDataTable[[#This Row],[Order Date]]),0)</f>
        <v>Q11</v>
      </c>
      <c r="E2261" s="9">
        <f>MONTH(SalesDataTable[[#This Row],[Order Date]])</f>
        <v>11</v>
      </c>
      <c r="F2261" s="8" t="str">
        <f>TEXT(SalesDataTable[[#This Row],[Order Date]],"mmm")</f>
        <v>Nov</v>
      </c>
      <c r="G2261" s="8" t="s">
        <v>6</v>
      </c>
      <c r="H2261" s="8" t="s">
        <v>43</v>
      </c>
      <c r="I2261" s="8" t="s">
        <v>28</v>
      </c>
      <c r="J2261" s="8" t="s">
        <v>3</v>
      </c>
      <c r="K2261" s="8" t="s">
        <v>23</v>
      </c>
      <c r="L2261" s="8" t="s">
        <v>24</v>
      </c>
      <c r="M2261" s="3">
        <v>2</v>
      </c>
      <c r="N2261" s="10">
        <v>335.46</v>
      </c>
      <c r="O2261" s="11">
        <v>0.1</v>
      </c>
      <c r="P2261" s="10">
        <v>199.87</v>
      </c>
      <c r="Q2261" s="10">
        <f t="shared" si="140"/>
        <v>603.82799999999997</v>
      </c>
      <c r="R2261" s="10">
        <f t="shared" si="141"/>
        <v>399.74</v>
      </c>
      <c r="S2261" s="10">
        <f t="shared" si="142"/>
        <v>204.08799999999997</v>
      </c>
      <c r="T2261" s="2">
        <f t="shared" si="143"/>
        <v>0.33799028862523761</v>
      </c>
      <c r="U2261" s="3">
        <f>YEAR(SalesDataTable[[#This Row],[Order Date]])</f>
        <v>2026</v>
      </c>
      <c r="V2261" s="2" t="str">
        <f>"Q"&amp;ROUNDUP(MONTH(SalesDataTable[[#This Row],[Order Date]])/3,0)</f>
        <v>Q4</v>
      </c>
      <c r="W2261" s="3">
        <f>MONTH(SalesDataTable[[#This Row],[Order Date]])</f>
        <v>11</v>
      </c>
      <c r="X2261" s="2" t="str">
        <f>TEXT(SalesDataTable[[#This Row],[Order Date]],"mmm")</f>
        <v>Nov</v>
      </c>
    </row>
    <row r="2262" spans="1:24" ht="15.6">
      <c r="A2262" s="6">
        <v>3978</v>
      </c>
      <c r="B2262" s="7">
        <v>46329</v>
      </c>
      <c r="C2262" s="8">
        <f>YEAR(SalesDataTable[[#This Row],[Order Date]])</f>
        <v>2026</v>
      </c>
      <c r="D2262" s="9" t="str">
        <f>"Q" &amp;ROUNDUP(MONTH(SalesDataTable[[#This Row],[Order Date]]),0)</f>
        <v>Q11</v>
      </c>
      <c r="E2262" s="9">
        <f>MONTH(SalesDataTable[[#This Row],[Order Date]])</f>
        <v>11</v>
      </c>
      <c r="F2262" s="8" t="str">
        <f>TEXT(SalesDataTable[[#This Row],[Order Date]],"mmm")</f>
        <v>Nov</v>
      </c>
      <c r="G2262" s="8" t="s">
        <v>6</v>
      </c>
      <c r="H2262" s="8" t="s">
        <v>43</v>
      </c>
      <c r="I2262" s="8" t="s">
        <v>2</v>
      </c>
      <c r="J2262" s="8" t="s">
        <v>13</v>
      </c>
      <c r="K2262" s="8" t="s">
        <v>9</v>
      </c>
      <c r="L2262" s="8" t="s">
        <v>37</v>
      </c>
      <c r="M2262" s="3">
        <v>4</v>
      </c>
      <c r="N2262" s="10">
        <v>154.46</v>
      </c>
      <c r="O2262" s="11">
        <v>0.05</v>
      </c>
      <c r="P2262" s="10">
        <v>80.48</v>
      </c>
      <c r="Q2262" s="10">
        <f t="shared" si="140"/>
        <v>586.94799999999998</v>
      </c>
      <c r="R2262" s="10">
        <f t="shared" si="141"/>
        <v>321.92</v>
      </c>
      <c r="S2262" s="10">
        <f t="shared" si="142"/>
        <v>265.02799999999996</v>
      </c>
      <c r="T2262" s="2">
        <f t="shared" si="143"/>
        <v>0.45153574081519993</v>
      </c>
      <c r="U2262" s="3">
        <f>YEAR(SalesDataTable[[#This Row],[Order Date]])</f>
        <v>2026</v>
      </c>
      <c r="V2262" s="2" t="str">
        <f>"Q"&amp;ROUNDUP(MONTH(SalesDataTable[[#This Row],[Order Date]])/3,0)</f>
        <v>Q4</v>
      </c>
      <c r="W2262" s="3">
        <f>MONTH(SalesDataTable[[#This Row],[Order Date]])</f>
        <v>11</v>
      </c>
      <c r="X2262" s="2" t="str">
        <f>TEXT(SalesDataTable[[#This Row],[Order Date]],"mmm")</f>
        <v>Nov</v>
      </c>
    </row>
    <row r="2263" spans="1:24" ht="15.6">
      <c r="A2263" s="6">
        <v>4715</v>
      </c>
      <c r="B2263" s="7">
        <v>46329</v>
      </c>
      <c r="C2263" s="8">
        <f>YEAR(SalesDataTable[[#This Row],[Order Date]])</f>
        <v>2026</v>
      </c>
      <c r="D2263" s="9" t="str">
        <f>"Q" &amp;ROUNDUP(MONTH(SalesDataTable[[#This Row],[Order Date]]),0)</f>
        <v>Q11</v>
      </c>
      <c r="E2263" s="9">
        <f>MONTH(SalesDataTable[[#This Row],[Order Date]])</f>
        <v>11</v>
      </c>
      <c r="F2263" s="8" t="str">
        <f>TEXT(SalesDataTable[[#This Row],[Order Date]],"mmm")</f>
        <v>Nov</v>
      </c>
      <c r="G2263" s="8" t="s">
        <v>0</v>
      </c>
      <c r="H2263" s="8" t="s">
        <v>1</v>
      </c>
      <c r="I2263" s="8" t="s">
        <v>8</v>
      </c>
      <c r="J2263" s="8" t="s">
        <v>16</v>
      </c>
      <c r="K2263" s="8" t="s">
        <v>34</v>
      </c>
      <c r="L2263" s="8" t="s">
        <v>35</v>
      </c>
      <c r="M2263" s="3">
        <v>10</v>
      </c>
      <c r="N2263" s="10">
        <v>39.869999999999997</v>
      </c>
      <c r="O2263" s="11">
        <v>0.15</v>
      </c>
      <c r="P2263" s="10">
        <v>14.31</v>
      </c>
      <c r="Q2263" s="10">
        <f t="shared" si="140"/>
        <v>338.89499999999998</v>
      </c>
      <c r="R2263" s="10">
        <f t="shared" si="141"/>
        <v>143.1</v>
      </c>
      <c r="S2263" s="10">
        <f t="shared" si="142"/>
        <v>195.79499999999999</v>
      </c>
      <c r="T2263" s="2">
        <f t="shared" si="143"/>
        <v>0.57774531934670026</v>
      </c>
      <c r="U2263" s="3">
        <f>YEAR(SalesDataTable[[#This Row],[Order Date]])</f>
        <v>2026</v>
      </c>
      <c r="V2263" s="2" t="str">
        <f>"Q"&amp;ROUNDUP(MONTH(SalesDataTable[[#This Row],[Order Date]])/3,0)</f>
        <v>Q4</v>
      </c>
      <c r="W2263" s="3">
        <f>MONTH(SalesDataTable[[#This Row],[Order Date]])</f>
        <v>11</v>
      </c>
      <c r="X2263" s="2" t="str">
        <f>TEXT(SalesDataTable[[#This Row],[Order Date]],"mmm")</f>
        <v>Nov</v>
      </c>
    </row>
    <row r="2264" spans="1:24" ht="15.6">
      <c r="A2264" s="6">
        <v>145</v>
      </c>
      <c r="B2264" s="7">
        <v>46330</v>
      </c>
      <c r="C2264" s="8">
        <f>YEAR(SalesDataTable[[#This Row],[Order Date]])</f>
        <v>2026</v>
      </c>
      <c r="D2264" s="9" t="str">
        <f>"Q" &amp;ROUNDUP(MONTH(SalesDataTable[[#This Row],[Order Date]]),0)</f>
        <v>Q11</v>
      </c>
      <c r="E2264" s="9">
        <f>MONTH(SalesDataTable[[#This Row],[Order Date]])</f>
        <v>11</v>
      </c>
      <c r="F2264" s="8" t="str">
        <f>TEXT(SalesDataTable[[#This Row],[Order Date]],"mmm")</f>
        <v>Nov</v>
      </c>
      <c r="G2264" s="8" t="s">
        <v>0</v>
      </c>
      <c r="H2264" s="8" t="s">
        <v>50</v>
      </c>
      <c r="I2264" s="8" t="s">
        <v>2</v>
      </c>
      <c r="J2264" s="8" t="s">
        <v>16</v>
      </c>
      <c r="K2264" s="8" t="s">
        <v>9</v>
      </c>
      <c r="L2264" s="8" t="s">
        <v>10</v>
      </c>
      <c r="M2264" s="3">
        <v>2</v>
      </c>
      <c r="N2264" s="10">
        <v>93.19</v>
      </c>
      <c r="O2264" s="11">
        <v>0.2</v>
      </c>
      <c r="P2264" s="10">
        <v>45.7</v>
      </c>
      <c r="Q2264" s="10">
        <f t="shared" si="140"/>
        <v>149.10400000000001</v>
      </c>
      <c r="R2264" s="10">
        <f t="shared" si="141"/>
        <v>91.4</v>
      </c>
      <c r="S2264" s="10">
        <f t="shared" si="142"/>
        <v>57.704000000000008</v>
      </c>
      <c r="T2264" s="2">
        <f t="shared" si="143"/>
        <v>0.38700504345959869</v>
      </c>
      <c r="U2264" s="3">
        <f>YEAR(SalesDataTable[[#This Row],[Order Date]])</f>
        <v>2026</v>
      </c>
      <c r="V2264" s="2" t="str">
        <f>"Q"&amp;ROUNDUP(MONTH(SalesDataTable[[#This Row],[Order Date]])/3,0)</f>
        <v>Q4</v>
      </c>
      <c r="W2264" s="3">
        <f>MONTH(SalesDataTable[[#This Row],[Order Date]])</f>
        <v>11</v>
      </c>
      <c r="X2264" s="2" t="str">
        <f>TEXT(SalesDataTable[[#This Row],[Order Date]],"mmm")</f>
        <v>Nov</v>
      </c>
    </row>
    <row r="2265" spans="1:24" ht="15.6">
      <c r="A2265" s="6">
        <v>465</v>
      </c>
      <c r="B2265" s="7">
        <v>46330</v>
      </c>
      <c r="C2265" s="8">
        <f>YEAR(SalesDataTable[[#This Row],[Order Date]])</f>
        <v>2026</v>
      </c>
      <c r="D2265" s="9" t="str">
        <f>"Q" &amp;ROUNDUP(MONTH(SalesDataTable[[#This Row],[Order Date]]),0)</f>
        <v>Q11</v>
      </c>
      <c r="E2265" s="9">
        <f>MONTH(SalesDataTable[[#This Row],[Order Date]])</f>
        <v>11</v>
      </c>
      <c r="F2265" s="8" t="str">
        <f>TEXT(SalesDataTable[[#This Row],[Order Date]],"mmm")</f>
        <v>Nov</v>
      </c>
      <c r="G2265" s="8" t="s">
        <v>6</v>
      </c>
      <c r="H2265" s="8" t="s">
        <v>43</v>
      </c>
      <c r="I2265" s="8" t="s">
        <v>2</v>
      </c>
      <c r="J2265" s="8" t="s">
        <v>3</v>
      </c>
      <c r="K2265" s="8" t="s">
        <v>34</v>
      </c>
      <c r="L2265" s="8" t="s">
        <v>35</v>
      </c>
      <c r="M2265" s="3">
        <v>3</v>
      </c>
      <c r="N2265" s="10">
        <v>41.29</v>
      </c>
      <c r="O2265" s="11">
        <v>0.05</v>
      </c>
      <c r="P2265" s="10">
        <v>14.43</v>
      </c>
      <c r="Q2265" s="10">
        <f t="shared" si="140"/>
        <v>117.6765</v>
      </c>
      <c r="R2265" s="10">
        <f t="shared" si="141"/>
        <v>43.29</v>
      </c>
      <c r="S2265" s="10">
        <f t="shared" si="142"/>
        <v>74.386500000000012</v>
      </c>
      <c r="T2265" s="2">
        <f t="shared" si="143"/>
        <v>0.63212706020318421</v>
      </c>
      <c r="U2265" s="3">
        <f>YEAR(SalesDataTable[[#This Row],[Order Date]])</f>
        <v>2026</v>
      </c>
      <c r="V2265" s="2" t="str">
        <f>"Q"&amp;ROUNDUP(MONTH(SalesDataTable[[#This Row],[Order Date]])/3,0)</f>
        <v>Q4</v>
      </c>
      <c r="W2265" s="3">
        <f>MONTH(SalesDataTable[[#This Row],[Order Date]])</f>
        <v>11</v>
      </c>
      <c r="X2265" s="2" t="str">
        <f>TEXT(SalesDataTable[[#This Row],[Order Date]],"mmm")</f>
        <v>Nov</v>
      </c>
    </row>
    <row r="2266" spans="1:24" ht="15.6">
      <c r="A2266" s="6">
        <v>1449</v>
      </c>
      <c r="B2266" s="7">
        <v>46330</v>
      </c>
      <c r="C2266" s="8">
        <f>YEAR(SalesDataTable[[#This Row],[Order Date]])</f>
        <v>2026</v>
      </c>
      <c r="D2266" s="9" t="str">
        <f>"Q" &amp;ROUNDUP(MONTH(SalesDataTable[[#This Row],[Order Date]]),0)</f>
        <v>Q11</v>
      </c>
      <c r="E2266" s="9">
        <f>MONTH(SalesDataTable[[#This Row],[Order Date]])</f>
        <v>11</v>
      </c>
      <c r="F2266" s="8" t="str">
        <f>TEXT(SalesDataTable[[#This Row],[Order Date]],"mmm")</f>
        <v>Nov</v>
      </c>
      <c r="G2266" s="8" t="s">
        <v>20</v>
      </c>
      <c r="H2266" s="8" t="s">
        <v>33</v>
      </c>
      <c r="I2266" s="8" t="s">
        <v>2</v>
      </c>
      <c r="J2266" s="8" t="s">
        <v>3</v>
      </c>
      <c r="K2266" s="8" t="s">
        <v>4</v>
      </c>
      <c r="L2266" s="8" t="s">
        <v>22</v>
      </c>
      <c r="M2266" s="3">
        <v>1</v>
      </c>
      <c r="N2266" s="10">
        <v>50.76</v>
      </c>
      <c r="O2266" s="11">
        <v>0.1</v>
      </c>
      <c r="P2266" s="10">
        <v>22.72</v>
      </c>
      <c r="Q2266" s="10">
        <f t="shared" si="140"/>
        <v>45.683999999999997</v>
      </c>
      <c r="R2266" s="10">
        <f t="shared" si="141"/>
        <v>22.72</v>
      </c>
      <c r="S2266" s="10">
        <f t="shared" si="142"/>
        <v>22.963999999999999</v>
      </c>
      <c r="T2266" s="2">
        <f t="shared" si="143"/>
        <v>0.50267051921898254</v>
      </c>
      <c r="U2266" s="3">
        <f>YEAR(SalesDataTable[[#This Row],[Order Date]])</f>
        <v>2026</v>
      </c>
      <c r="V2266" s="2" t="str">
        <f>"Q"&amp;ROUNDUP(MONTH(SalesDataTable[[#This Row],[Order Date]])/3,0)</f>
        <v>Q4</v>
      </c>
      <c r="W2266" s="3">
        <f>MONTH(SalesDataTable[[#This Row],[Order Date]])</f>
        <v>11</v>
      </c>
      <c r="X2266" s="2" t="str">
        <f>TEXT(SalesDataTable[[#This Row],[Order Date]],"mmm")</f>
        <v>Nov</v>
      </c>
    </row>
    <row r="2267" spans="1:24" ht="15.6">
      <c r="A2267" s="6">
        <v>1802</v>
      </c>
      <c r="B2267" s="7">
        <v>46330</v>
      </c>
      <c r="C2267" s="8">
        <f>YEAR(SalesDataTable[[#This Row],[Order Date]])</f>
        <v>2026</v>
      </c>
      <c r="D2267" s="9" t="str">
        <f>"Q" &amp;ROUNDUP(MONTH(SalesDataTable[[#This Row],[Order Date]]),0)</f>
        <v>Q11</v>
      </c>
      <c r="E2267" s="9">
        <f>MONTH(SalesDataTable[[#This Row],[Order Date]])</f>
        <v>11</v>
      </c>
      <c r="F2267" s="8" t="str">
        <f>TEXT(SalesDataTable[[#This Row],[Order Date]],"mmm")</f>
        <v>Nov</v>
      </c>
      <c r="G2267" s="8" t="s">
        <v>11</v>
      </c>
      <c r="H2267" s="8" t="s">
        <v>52</v>
      </c>
      <c r="I2267" s="8" t="s">
        <v>19</v>
      </c>
      <c r="J2267" s="8" t="s">
        <v>16</v>
      </c>
      <c r="K2267" s="8" t="s">
        <v>14</v>
      </c>
      <c r="L2267" s="8" t="s">
        <v>15</v>
      </c>
      <c r="M2267" s="3">
        <v>1</v>
      </c>
      <c r="N2267" s="10">
        <v>35.94</v>
      </c>
      <c r="O2267" s="11">
        <v>0.05</v>
      </c>
      <c r="P2267" s="10">
        <v>13.39</v>
      </c>
      <c r="Q2267" s="10">
        <f t="shared" si="140"/>
        <v>34.142999999999994</v>
      </c>
      <c r="R2267" s="10">
        <f t="shared" si="141"/>
        <v>13.39</v>
      </c>
      <c r="S2267" s="10">
        <f t="shared" si="142"/>
        <v>20.752999999999993</v>
      </c>
      <c r="T2267" s="2">
        <f t="shared" si="143"/>
        <v>0.60782590867820629</v>
      </c>
      <c r="U2267" s="3">
        <f>YEAR(SalesDataTable[[#This Row],[Order Date]])</f>
        <v>2026</v>
      </c>
      <c r="V2267" s="2" t="str">
        <f>"Q"&amp;ROUNDUP(MONTH(SalesDataTable[[#This Row],[Order Date]])/3,0)</f>
        <v>Q4</v>
      </c>
      <c r="W2267" s="3">
        <f>MONTH(SalesDataTable[[#This Row],[Order Date]])</f>
        <v>11</v>
      </c>
      <c r="X2267" s="2" t="str">
        <f>TEXT(SalesDataTable[[#This Row],[Order Date]],"mmm")</f>
        <v>Nov</v>
      </c>
    </row>
    <row r="2268" spans="1:24" ht="15.6">
      <c r="A2268" s="6">
        <v>2645</v>
      </c>
      <c r="B2268" s="7">
        <v>46330</v>
      </c>
      <c r="C2268" s="8">
        <f>YEAR(SalesDataTable[[#This Row],[Order Date]])</f>
        <v>2026</v>
      </c>
      <c r="D2268" s="9" t="str">
        <f>"Q" &amp;ROUNDUP(MONTH(SalesDataTable[[#This Row],[Order Date]]),0)</f>
        <v>Q11</v>
      </c>
      <c r="E2268" s="9">
        <f>MONTH(SalesDataTable[[#This Row],[Order Date]])</f>
        <v>11</v>
      </c>
      <c r="F2268" s="8" t="str">
        <f>TEXT(SalesDataTable[[#This Row],[Order Date]],"mmm")</f>
        <v>Nov</v>
      </c>
      <c r="G2268" s="8" t="s">
        <v>0</v>
      </c>
      <c r="H2268" s="8" t="s">
        <v>50</v>
      </c>
      <c r="I2268" s="8" t="s">
        <v>19</v>
      </c>
      <c r="J2268" s="8" t="s">
        <v>13</v>
      </c>
      <c r="K2268" s="8" t="s">
        <v>9</v>
      </c>
      <c r="L2268" s="8" t="s">
        <v>46</v>
      </c>
      <c r="M2268" s="3">
        <v>4</v>
      </c>
      <c r="N2268" s="10">
        <v>70.010000000000005</v>
      </c>
      <c r="O2268" s="11">
        <v>0.05</v>
      </c>
      <c r="P2268" s="10">
        <v>31.43</v>
      </c>
      <c r="Q2268" s="10">
        <f t="shared" si="140"/>
        <v>266.03800000000001</v>
      </c>
      <c r="R2268" s="10">
        <f t="shared" si="141"/>
        <v>125.72</v>
      </c>
      <c r="S2268" s="10">
        <f t="shared" si="142"/>
        <v>140.31800000000001</v>
      </c>
      <c r="T2268" s="2">
        <f t="shared" si="143"/>
        <v>0.52743593020545942</v>
      </c>
      <c r="U2268" s="3">
        <f>YEAR(SalesDataTable[[#This Row],[Order Date]])</f>
        <v>2026</v>
      </c>
      <c r="V2268" s="2" t="str">
        <f>"Q"&amp;ROUNDUP(MONTH(SalesDataTable[[#This Row],[Order Date]])/3,0)</f>
        <v>Q4</v>
      </c>
      <c r="W2268" s="3">
        <f>MONTH(SalesDataTable[[#This Row],[Order Date]])</f>
        <v>11</v>
      </c>
      <c r="X2268" s="2" t="str">
        <f>TEXT(SalesDataTable[[#This Row],[Order Date]],"mmm")</f>
        <v>Nov</v>
      </c>
    </row>
    <row r="2269" spans="1:24" ht="15.6">
      <c r="A2269" s="6">
        <v>3539</v>
      </c>
      <c r="B2269" s="7">
        <v>46330</v>
      </c>
      <c r="C2269" s="8">
        <f>YEAR(SalesDataTable[[#This Row],[Order Date]])</f>
        <v>2026</v>
      </c>
      <c r="D2269" s="9" t="str">
        <f>"Q" &amp;ROUNDUP(MONTH(SalesDataTable[[#This Row],[Order Date]]),0)</f>
        <v>Q11</v>
      </c>
      <c r="E2269" s="9">
        <f>MONTH(SalesDataTable[[#This Row],[Order Date]])</f>
        <v>11</v>
      </c>
      <c r="F2269" s="8" t="str">
        <f>TEXT(SalesDataTable[[#This Row],[Order Date]],"mmm")</f>
        <v>Nov</v>
      </c>
      <c r="G2269" s="8" t="s">
        <v>0</v>
      </c>
      <c r="H2269" s="8" t="s">
        <v>50</v>
      </c>
      <c r="I2269" s="8" t="s">
        <v>28</v>
      </c>
      <c r="J2269" s="8" t="s">
        <v>3</v>
      </c>
      <c r="K2269" s="8" t="s">
        <v>9</v>
      </c>
      <c r="L2269" s="8" t="s">
        <v>37</v>
      </c>
      <c r="M2269" s="3">
        <v>3</v>
      </c>
      <c r="N2269" s="10">
        <v>152.32</v>
      </c>
      <c r="O2269" s="11">
        <v>0.1</v>
      </c>
      <c r="P2269" s="10">
        <v>79.36</v>
      </c>
      <c r="Q2269" s="10">
        <f t="shared" si="140"/>
        <v>411.26400000000001</v>
      </c>
      <c r="R2269" s="10">
        <f t="shared" si="141"/>
        <v>238.07999999999998</v>
      </c>
      <c r="S2269" s="10">
        <f t="shared" si="142"/>
        <v>173.18400000000003</v>
      </c>
      <c r="T2269" s="2">
        <f t="shared" si="143"/>
        <v>0.42110177404295057</v>
      </c>
      <c r="U2269" s="3">
        <f>YEAR(SalesDataTable[[#This Row],[Order Date]])</f>
        <v>2026</v>
      </c>
      <c r="V2269" s="2" t="str">
        <f>"Q"&amp;ROUNDUP(MONTH(SalesDataTable[[#This Row],[Order Date]])/3,0)</f>
        <v>Q4</v>
      </c>
      <c r="W2269" s="3">
        <f>MONTH(SalesDataTable[[#This Row],[Order Date]])</f>
        <v>11</v>
      </c>
      <c r="X2269" s="2" t="str">
        <f>TEXT(SalesDataTable[[#This Row],[Order Date]],"mmm")</f>
        <v>Nov</v>
      </c>
    </row>
    <row r="2270" spans="1:24" ht="15.6">
      <c r="A2270" s="6">
        <v>4309</v>
      </c>
      <c r="B2270" s="7">
        <v>46330</v>
      </c>
      <c r="C2270" s="8">
        <f>YEAR(SalesDataTable[[#This Row],[Order Date]])</f>
        <v>2026</v>
      </c>
      <c r="D2270" s="9" t="str">
        <f>"Q" &amp;ROUNDUP(MONTH(SalesDataTable[[#This Row],[Order Date]]),0)</f>
        <v>Q11</v>
      </c>
      <c r="E2270" s="9">
        <f>MONTH(SalesDataTable[[#This Row],[Order Date]])</f>
        <v>11</v>
      </c>
      <c r="F2270" s="8" t="str">
        <f>TEXT(SalesDataTable[[#This Row],[Order Date]],"mmm")</f>
        <v>Nov</v>
      </c>
      <c r="G2270" s="8" t="s">
        <v>20</v>
      </c>
      <c r="H2270" s="8" t="s">
        <v>33</v>
      </c>
      <c r="I2270" s="8" t="s">
        <v>2</v>
      </c>
      <c r="J2270" s="8" t="s">
        <v>16</v>
      </c>
      <c r="K2270" s="8" t="s">
        <v>4</v>
      </c>
      <c r="L2270" s="8" t="s">
        <v>22</v>
      </c>
      <c r="M2270" s="3">
        <v>1</v>
      </c>
      <c r="N2270" s="10">
        <v>50.32</v>
      </c>
      <c r="O2270" s="11">
        <v>0.05</v>
      </c>
      <c r="P2270" s="10">
        <v>22.46</v>
      </c>
      <c r="Q2270" s="10">
        <f t="shared" si="140"/>
        <v>47.803999999999995</v>
      </c>
      <c r="R2270" s="10">
        <f t="shared" si="141"/>
        <v>22.46</v>
      </c>
      <c r="S2270" s="10">
        <f t="shared" si="142"/>
        <v>25.343999999999994</v>
      </c>
      <c r="T2270" s="2">
        <f t="shared" si="143"/>
        <v>0.53016483976236295</v>
      </c>
      <c r="U2270" s="3">
        <f>YEAR(SalesDataTable[[#This Row],[Order Date]])</f>
        <v>2026</v>
      </c>
      <c r="V2270" s="2" t="str">
        <f>"Q"&amp;ROUNDUP(MONTH(SalesDataTable[[#This Row],[Order Date]])/3,0)</f>
        <v>Q4</v>
      </c>
      <c r="W2270" s="3">
        <f>MONTH(SalesDataTable[[#This Row],[Order Date]])</f>
        <v>11</v>
      </c>
      <c r="X2270" s="2" t="str">
        <f>TEXT(SalesDataTable[[#This Row],[Order Date]],"mmm")</f>
        <v>Nov</v>
      </c>
    </row>
    <row r="2271" spans="1:24" ht="15.6">
      <c r="A2271" s="6">
        <v>4355</v>
      </c>
      <c r="B2271" s="7">
        <v>46330</v>
      </c>
      <c r="C2271" s="8">
        <f>YEAR(SalesDataTable[[#This Row],[Order Date]])</f>
        <v>2026</v>
      </c>
      <c r="D2271" s="9" t="str">
        <f>"Q" &amp;ROUNDUP(MONTH(SalesDataTable[[#This Row],[Order Date]]),0)</f>
        <v>Q11</v>
      </c>
      <c r="E2271" s="9">
        <f>MONTH(SalesDataTable[[#This Row],[Order Date]])</f>
        <v>11</v>
      </c>
      <c r="F2271" s="8" t="str">
        <f>TEXT(SalesDataTable[[#This Row],[Order Date]],"mmm")</f>
        <v>Nov</v>
      </c>
      <c r="G2271" s="8" t="s">
        <v>11</v>
      </c>
      <c r="H2271" s="8" t="s">
        <v>12</v>
      </c>
      <c r="I2271" s="8" t="s">
        <v>19</v>
      </c>
      <c r="J2271" s="8" t="s">
        <v>3</v>
      </c>
      <c r="K2271" s="8" t="s">
        <v>9</v>
      </c>
      <c r="L2271" s="8" t="s">
        <v>37</v>
      </c>
      <c r="M2271" s="3">
        <v>2</v>
      </c>
      <c r="N2271" s="10">
        <v>151.04</v>
      </c>
      <c r="O2271" s="11">
        <v>0.15</v>
      </c>
      <c r="P2271" s="10">
        <v>76.97</v>
      </c>
      <c r="Q2271" s="10">
        <f t="shared" si="140"/>
        <v>256.76799999999997</v>
      </c>
      <c r="R2271" s="10">
        <f t="shared" si="141"/>
        <v>153.94</v>
      </c>
      <c r="S2271" s="10">
        <f t="shared" si="142"/>
        <v>102.82799999999997</v>
      </c>
      <c r="T2271" s="2">
        <f t="shared" si="143"/>
        <v>0.40047046360917243</v>
      </c>
      <c r="U2271" s="3">
        <f>YEAR(SalesDataTable[[#This Row],[Order Date]])</f>
        <v>2026</v>
      </c>
      <c r="V2271" s="2" t="str">
        <f>"Q"&amp;ROUNDUP(MONTH(SalesDataTable[[#This Row],[Order Date]])/3,0)</f>
        <v>Q4</v>
      </c>
      <c r="W2271" s="3">
        <f>MONTH(SalesDataTable[[#This Row],[Order Date]])</f>
        <v>11</v>
      </c>
      <c r="X2271" s="2" t="str">
        <f>TEXT(SalesDataTable[[#This Row],[Order Date]],"mmm")</f>
        <v>Nov</v>
      </c>
    </row>
    <row r="2272" spans="1:24" ht="15.6">
      <c r="A2272" s="6">
        <v>5052</v>
      </c>
      <c r="B2272" s="7">
        <v>46330</v>
      </c>
      <c r="C2272" s="8">
        <f>YEAR(SalesDataTable[[#This Row],[Order Date]])</f>
        <v>2026</v>
      </c>
      <c r="D2272" s="9" t="str">
        <f>"Q" &amp;ROUNDUP(MONTH(SalesDataTable[[#This Row],[Order Date]]),0)</f>
        <v>Q11</v>
      </c>
      <c r="E2272" s="9">
        <f>MONTH(SalesDataTable[[#This Row],[Order Date]])</f>
        <v>11</v>
      </c>
      <c r="F2272" s="8" t="str">
        <f>TEXT(SalesDataTable[[#This Row],[Order Date]],"mmm")</f>
        <v>Nov</v>
      </c>
      <c r="G2272" s="8" t="s">
        <v>0</v>
      </c>
      <c r="H2272" s="8" t="s">
        <v>50</v>
      </c>
      <c r="I2272" s="8" t="s">
        <v>28</v>
      </c>
      <c r="J2272" s="8" t="s">
        <v>3</v>
      </c>
      <c r="K2272" s="8" t="s">
        <v>4</v>
      </c>
      <c r="L2272" s="8" t="s">
        <v>26</v>
      </c>
      <c r="M2272" s="3">
        <v>3</v>
      </c>
      <c r="N2272" s="10">
        <v>41.12</v>
      </c>
      <c r="O2272" s="11">
        <v>0.1</v>
      </c>
      <c r="P2272" s="10">
        <v>16.670000000000002</v>
      </c>
      <c r="Q2272" s="10">
        <f t="shared" si="140"/>
        <v>111.02399999999999</v>
      </c>
      <c r="R2272" s="10">
        <f t="shared" si="141"/>
        <v>50.010000000000005</v>
      </c>
      <c r="S2272" s="10">
        <f t="shared" si="142"/>
        <v>61.013999999999982</v>
      </c>
      <c r="T2272" s="2">
        <f t="shared" si="143"/>
        <v>0.54955685257241671</v>
      </c>
      <c r="U2272" s="3">
        <f>YEAR(SalesDataTable[[#This Row],[Order Date]])</f>
        <v>2026</v>
      </c>
      <c r="V2272" s="2" t="str">
        <f>"Q"&amp;ROUNDUP(MONTH(SalesDataTable[[#This Row],[Order Date]])/3,0)</f>
        <v>Q4</v>
      </c>
      <c r="W2272" s="3">
        <f>MONTH(SalesDataTable[[#This Row],[Order Date]])</f>
        <v>11</v>
      </c>
      <c r="X2272" s="2" t="str">
        <f>TEXT(SalesDataTable[[#This Row],[Order Date]],"mmm")</f>
        <v>Nov</v>
      </c>
    </row>
    <row r="2273" spans="1:24" ht="15.6">
      <c r="A2273" s="6">
        <v>9</v>
      </c>
      <c r="B2273" s="7">
        <v>46331</v>
      </c>
      <c r="C2273" s="8">
        <f>YEAR(SalesDataTable[[#This Row],[Order Date]])</f>
        <v>2026</v>
      </c>
      <c r="D2273" s="9" t="str">
        <f>"Q" &amp;ROUNDUP(MONTH(SalesDataTable[[#This Row],[Order Date]]),0)</f>
        <v>Q11</v>
      </c>
      <c r="E2273" s="9">
        <f>MONTH(SalesDataTable[[#This Row],[Order Date]])</f>
        <v>11</v>
      </c>
      <c r="F2273" s="8" t="str">
        <f>TEXT(SalesDataTable[[#This Row],[Order Date]],"mmm")</f>
        <v>Nov</v>
      </c>
      <c r="G2273" s="8" t="s">
        <v>0</v>
      </c>
      <c r="H2273" s="8" t="s">
        <v>50</v>
      </c>
      <c r="I2273" s="8" t="s">
        <v>2</v>
      </c>
      <c r="J2273" s="8" t="s">
        <v>13</v>
      </c>
      <c r="K2273" s="8" t="s">
        <v>9</v>
      </c>
      <c r="L2273" s="8" t="s">
        <v>17</v>
      </c>
      <c r="M2273" s="3">
        <v>1</v>
      </c>
      <c r="N2273" s="10">
        <v>140.59</v>
      </c>
      <c r="O2273" s="11">
        <v>0.1</v>
      </c>
      <c r="P2273" s="10">
        <v>79.510000000000005</v>
      </c>
      <c r="Q2273" s="10">
        <f t="shared" si="140"/>
        <v>126.53100000000001</v>
      </c>
      <c r="R2273" s="10">
        <f t="shared" si="141"/>
        <v>79.510000000000005</v>
      </c>
      <c r="S2273" s="10">
        <f t="shared" si="142"/>
        <v>47.021000000000001</v>
      </c>
      <c r="T2273" s="2">
        <f t="shared" si="143"/>
        <v>0.37161644182058151</v>
      </c>
      <c r="U2273" s="3">
        <f>YEAR(SalesDataTable[[#This Row],[Order Date]])</f>
        <v>2026</v>
      </c>
      <c r="V2273" s="2" t="str">
        <f>"Q"&amp;ROUNDUP(MONTH(SalesDataTable[[#This Row],[Order Date]])/3,0)</f>
        <v>Q4</v>
      </c>
      <c r="W2273" s="3">
        <f>MONTH(SalesDataTable[[#This Row],[Order Date]])</f>
        <v>11</v>
      </c>
      <c r="X2273" s="2" t="str">
        <f>TEXT(SalesDataTable[[#This Row],[Order Date]],"mmm")</f>
        <v>Nov</v>
      </c>
    </row>
    <row r="2274" spans="1:24" ht="15.6">
      <c r="A2274" s="6">
        <v>703</v>
      </c>
      <c r="B2274" s="7">
        <v>46331</v>
      </c>
      <c r="C2274" s="8">
        <f>YEAR(SalesDataTable[[#This Row],[Order Date]])</f>
        <v>2026</v>
      </c>
      <c r="D2274" s="9" t="str">
        <f>"Q" &amp;ROUNDUP(MONTH(SalesDataTable[[#This Row],[Order Date]]),0)</f>
        <v>Q11</v>
      </c>
      <c r="E2274" s="9">
        <f>MONTH(SalesDataTable[[#This Row],[Order Date]])</f>
        <v>11</v>
      </c>
      <c r="F2274" s="8" t="str">
        <f>TEXT(SalesDataTable[[#This Row],[Order Date]],"mmm")</f>
        <v>Nov</v>
      </c>
      <c r="G2274" s="8" t="s">
        <v>6</v>
      </c>
      <c r="H2274" s="8" t="s">
        <v>49</v>
      </c>
      <c r="I2274" s="8" t="s">
        <v>2</v>
      </c>
      <c r="J2274" s="8" t="s">
        <v>3</v>
      </c>
      <c r="K2274" s="8" t="s">
        <v>14</v>
      </c>
      <c r="L2274" s="8" t="s">
        <v>48</v>
      </c>
      <c r="M2274" s="3">
        <v>2</v>
      </c>
      <c r="N2274" s="10">
        <v>160.68</v>
      </c>
      <c r="O2274" s="11">
        <v>0</v>
      </c>
      <c r="P2274" s="10">
        <v>89.49</v>
      </c>
      <c r="Q2274" s="10">
        <f t="shared" si="140"/>
        <v>321.36</v>
      </c>
      <c r="R2274" s="10">
        <f t="shared" si="141"/>
        <v>178.98</v>
      </c>
      <c r="S2274" s="10">
        <f t="shared" si="142"/>
        <v>142.38000000000002</v>
      </c>
      <c r="T2274" s="2">
        <f t="shared" si="143"/>
        <v>0.4430545182972368</v>
      </c>
      <c r="U2274" s="3">
        <f>YEAR(SalesDataTable[[#This Row],[Order Date]])</f>
        <v>2026</v>
      </c>
      <c r="V2274" s="2" t="str">
        <f>"Q"&amp;ROUNDUP(MONTH(SalesDataTable[[#This Row],[Order Date]])/3,0)</f>
        <v>Q4</v>
      </c>
      <c r="W2274" s="3">
        <f>MONTH(SalesDataTable[[#This Row],[Order Date]])</f>
        <v>11</v>
      </c>
      <c r="X2274" s="2" t="str">
        <f>TEXT(SalesDataTable[[#This Row],[Order Date]],"mmm")</f>
        <v>Nov</v>
      </c>
    </row>
    <row r="2275" spans="1:24" ht="15.6">
      <c r="A2275" s="6">
        <v>1627</v>
      </c>
      <c r="B2275" s="7">
        <v>46331</v>
      </c>
      <c r="C2275" s="8">
        <f>YEAR(SalesDataTable[[#This Row],[Order Date]])</f>
        <v>2026</v>
      </c>
      <c r="D2275" s="9" t="str">
        <f>"Q" &amp;ROUNDUP(MONTH(SalesDataTable[[#This Row],[Order Date]]),0)</f>
        <v>Q11</v>
      </c>
      <c r="E2275" s="9">
        <f>MONTH(SalesDataTable[[#This Row],[Order Date]])</f>
        <v>11</v>
      </c>
      <c r="F2275" s="8" t="str">
        <f>TEXT(SalesDataTable[[#This Row],[Order Date]],"mmm")</f>
        <v>Nov</v>
      </c>
      <c r="G2275" s="8" t="s">
        <v>20</v>
      </c>
      <c r="H2275" s="8" t="s">
        <v>21</v>
      </c>
      <c r="I2275" s="8" t="s">
        <v>2</v>
      </c>
      <c r="J2275" s="8" t="s">
        <v>3</v>
      </c>
      <c r="K2275" s="8" t="s">
        <v>34</v>
      </c>
      <c r="L2275" s="8" t="s">
        <v>45</v>
      </c>
      <c r="M2275" s="3">
        <v>6</v>
      </c>
      <c r="N2275" s="10">
        <v>49.7</v>
      </c>
      <c r="O2275" s="11">
        <v>0</v>
      </c>
      <c r="P2275" s="10">
        <v>22.34</v>
      </c>
      <c r="Q2275" s="10">
        <f t="shared" si="140"/>
        <v>298.20000000000005</v>
      </c>
      <c r="R2275" s="10">
        <f t="shared" si="141"/>
        <v>134.04</v>
      </c>
      <c r="S2275" s="10">
        <f t="shared" si="142"/>
        <v>164.16000000000005</v>
      </c>
      <c r="T2275" s="2">
        <f t="shared" si="143"/>
        <v>0.55050301810865199</v>
      </c>
      <c r="U2275" s="3">
        <f>YEAR(SalesDataTable[[#This Row],[Order Date]])</f>
        <v>2026</v>
      </c>
      <c r="V2275" s="2" t="str">
        <f>"Q"&amp;ROUNDUP(MONTH(SalesDataTable[[#This Row],[Order Date]])/3,0)</f>
        <v>Q4</v>
      </c>
      <c r="W2275" s="3">
        <f>MONTH(SalesDataTable[[#This Row],[Order Date]])</f>
        <v>11</v>
      </c>
      <c r="X2275" s="2" t="str">
        <f>TEXT(SalesDataTable[[#This Row],[Order Date]],"mmm")</f>
        <v>Nov</v>
      </c>
    </row>
    <row r="2276" spans="1:24" ht="15.6">
      <c r="A2276" s="6">
        <v>1760</v>
      </c>
      <c r="B2276" s="7">
        <v>46331</v>
      </c>
      <c r="C2276" s="8">
        <f>YEAR(SalesDataTable[[#This Row],[Order Date]])</f>
        <v>2026</v>
      </c>
      <c r="D2276" s="9" t="str">
        <f>"Q" &amp;ROUNDUP(MONTH(SalesDataTable[[#This Row],[Order Date]]),0)</f>
        <v>Q11</v>
      </c>
      <c r="E2276" s="9">
        <f>MONTH(SalesDataTable[[#This Row],[Order Date]])</f>
        <v>11</v>
      </c>
      <c r="F2276" s="8" t="str">
        <f>TEXT(SalesDataTable[[#This Row],[Order Date]],"mmm")</f>
        <v>Nov</v>
      </c>
      <c r="G2276" s="8" t="s">
        <v>6</v>
      </c>
      <c r="H2276" s="8" t="s">
        <v>41</v>
      </c>
      <c r="I2276" s="8" t="s">
        <v>19</v>
      </c>
      <c r="J2276" s="8" t="s">
        <v>3</v>
      </c>
      <c r="K2276" s="8" t="s">
        <v>4</v>
      </c>
      <c r="L2276" s="8" t="s">
        <v>5</v>
      </c>
      <c r="M2276" s="3">
        <v>3</v>
      </c>
      <c r="N2276" s="10">
        <v>80.400000000000006</v>
      </c>
      <c r="O2276" s="11">
        <v>0.05</v>
      </c>
      <c r="P2276" s="10">
        <v>42.82</v>
      </c>
      <c r="Q2276" s="10">
        <f t="shared" si="140"/>
        <v>229.14000000000001</v>
      </c>
      <c r="R2276" s="10">
        <f t="shared" si="141"/>
        <v>128.46</v>
      </c>
      <c r="S2276" s="10">
        <f t="shared" si="142"/>
        <v>100.68</v>
      </c>
      <c r="T2276" s="2">
        <f t="shared" si="143"/>
        <v>0.43938203718250851</v>
      </c>
      <c r="U2276" s="3">
        <f>YEAR(SalesDataTable[[#This Row],[Order Date]])</f>
        <v>2026</v>
      </c>
      <c r="V2276" s="2" t="str">
        <f>"Q"&amp;ROUNDUP(MONTH(SalesDataTable[[#This Row],[Order Date]])/3,0)</f>
        <v>Q4</v>
      </c>
      <c r="W2276" s="3">
        <f>MONTH(SalesDataTable[[#This Row],[Order Date]])</f>
        <v>11</v>
      </c>
      <c r="X2276" s="2" t="str">
        <f>TEXT(SalesDataTable[[#This Row],[Order Date]],"mmm")</f>
        <v>Nov</v>
      </c>
    </row>
    <row r="2277" spans="1:24" ht="15.6">
      <c r="A2277" s="6">
        <v>2268</v>
      </c>
      <c r="B2277" s="7">
        <v>46331</v>
      </c>
      <c r="C2277" s="8">
        <f>YEAR(SalesDataTable[[#This Row],[Order Date]])</f>
        <v>2026</v>
      </c>
      <c r="D2277" s="9" t="str">
        <f>"Q" &amp;ROUNDUP(MONTH(SalesDataTable[[#This Row],[Order Date]]),0)</f>
        <v>Q11</v>
      </c>
      <c r="E2277" s="9">
        <f>MONTH(SalesDataTable[[#This Row],[Order Date]])</f>
        <v>11</v>
      </c>
      <c r="F2277" s="8" t="str">
        <f>TEXT(SalesDataTable[[#This Row],[Order Date]],"mmm")</f>
        <v>Nov</v>
      </c>
      <c r="G2277" s="8" t="s">
        <v>6</v>
      </c>
      <c r="H2277" s="8" t="s">
        <v>7</v>
      </c>
      <c r="I2277" s="8" t="s">
        <v>19</v>
      </c>
      <c r="J2277" s="8" t="s">
        <v>13</v>
      </c>
      <c r="K2277" s="8" t="s">
        <v>9</v>
      </c>
      <c r="L2277" s="8" t="s">
        <v>37</v>
      </c>
      <c r="M2277" s="3">
        <v>4</v>
      </c>
      <c r="N2277" s="10">
        <v>151.38999999999999</v>
      </c>
      <c r="O2277" s="11">
        <v>0.05</v>
      </c>
      <c r="P2277" s="10">
        <v>80.66</v>
      </c>
      <c r="Q2277" s="10">
        <f t="shared" si="140"/>
        <v>575.28199999999993</v>
      </c>
      <c r="R2277" s="10">
        <f t="shared" si="141"/>
        <v>322.64</v>
      </c>
      <c r="S2277" s="10">
        <f t="shared" si="142"/>
        <v>252.64199999999994</v>
      </c>
      <c r="T2277" s="2">
        <f t="shared" si="143"/>
        <v>0.43916201097896329</v>
      </c>
      <c r="U2277" s="3">
        <f>YEAR(SalesDataTable[[#This Row],[Order Date]])</f>
        <v>2026</v>
      </c>
      <c r="V2277" s="2" t="str">
        <f>"Q"&amp;ROUNDUP(MONTH(SalesDataTable[[#This Row],[Order Date]])/3,0)</f>
        <v>Q4</v>
      </c>
      <c r="W2277" s="3">
        <f>MONTH(SalesDataTable[[#This Row],[Order Date]])</f>
        <v>11</v>
      </c>
      <c r="X2277" s="2" t="str">
        <f>TEXT(SalesDataTable[[#This Row],[Order Date]],"mmm")</f>
        <v>Nov</v>
      </c>
    </row>
    <row r="2278" spans="1:24" ht="15.6">
      <c r="A2278" s="6">
        <v>2636</v>
      </c>
      <c r="B2278" s="7">
        <v>46331</v>
      </c>
      <c r="C2278" s="8">
        <f>YEAR(SalesDataTable[[#This Row],[Order Date]])</f>
        <v>2026</v>
      </c>
      <c r="D2278" s="9" t="str">
        <f>"Q" &amp;ROUNDUP(MONTH(SalesDataTable[[#This Row],[Order Date]]),0)</f>
        <v>Q11</v>
      </c>
      <c r="E2278" s="9">
        <f>MONTH(SalesDataTable[[#This Row],[Order Date]])</f>
        <v>11</v>
      </c>
      <c r="F2278" s="8" t="str">
        <f>TEXT(SalesDataTable[[#This Row],[Order Date]],"mmm")</f>
        <v>Nov</v>
      </c>
      <c r="G2278" s="8" t="s">
        <v>6</v>
      </c>
      <c r="H2278" s="8" t="s">
        <v>49</v>
      </c>
      <c r="I2278" s="8" t="s">
        <v>19</v>
      </c>
      <c r="J2278" s="8" t="s">
        <v>16</v>
      </c>
      <c r="K2278" s="8" t="s">
        <v>14</v>
      </c>
      <c r="L2278" s="8" t="s">
        <v>32</v>
      </c>
      <c r="M2278" s="3">
        <v>2</v>
      </c>
      <c r="N2278" s="10">
        <v>45.44</v>
      </c>
      <c r="O2278" s="11">
        <v>0.05</v>
      </c>
      <c r="P2278" s="10">
        <v>18.2</v>
      </c>
      <c r="Q2278" s="10">
        <f t="shared" si="140"/>
        <v>86.335999999999999</v>
      </c>
      <c r="R2278" s="10">
        <f t="shared" si="141"/>
        <v>36.4</v>
      </c>
      <c r="S2278" s="10">
        <f t="shared" si="142"/>
        <v>49.936</v>
      </c>
      <c r="T2278" s="2">
        <f t="shared" si="143"/>
        <v>0.57839140103780584</v>
      </c>
      <c r="U2278" s="3">
        <f>YEAR(SalesDataTable[[#This Row],[Order Date]])</f>
        <v>2026</v>
      </c>
      <c r="V2278" s="2" t="str">
        <f>"Q"&amp;ROUNDUP(MONTH(SalesDataTable[[#This Row],[Order Date]])/3,0)</f>
        <v>Q4</v>
      </c>
      <c r="W2278" s="3">
        <f>MONTH(SalesDataTable[[#This Row],[Order Date]])</f>
        <v>11</v>
      </c>
      <c r="X2278" s="2" t="str">
        <f>TEXT(SalesDataTable[[#This Row],[Order Date]],"mmm")</f>
        <v>Nov</v>
      </c>
    </row>
    <row r="2279" spans="1:24" ht="15.6">
      <c r="A2279" s="6">
        <v>3255</v>
      </c>
      <c r="B2279" s="7">
        <v>46331</v>
      </c>
      <c r="C2279" s="8">
        <f>YEAR(SalesDataTable[[#This Row],[Order Date]])</f>
        <v>2026</v>
      </c>
      <c r="D2279" s="9" t="str">
        <f>"Q" &amp;ROUNDUP(MONTH(SalesDataTable[[#This Row],[Order Date]]),0)</f>
        <v>Q11</v>
      </c>
      <c r="E2279" s="9">
        <f>MONTH(SalesDataTable[[#This Row],[Order Date]])</f>
        <v>11</v>
      </c>
      <c r="F2279" s="8" t="str">
        <f>TEXT(SalesDataTable[[#This Row],[Order Date]],"mmm")</f>
        <v>Nov</v>
      </c>
      <c r="G2279" s="8" t="s">
        <v>20</v>
      </c>
      <c r="H2279" s="8" t="s">
        <v>47</v>
      </c>
      <c r="I2279" s="8" t="s">
        <v>2</v>
      </c>
      <c r="J2279" s="8" t="s">
        <v>13</v>
      </c>
      <c r="K2279" s="8" t="s">
        <v>9</v>
      </c>
      <c r="L2279" s="8" t="s">
        <v>46</v>
      </c>
      <c r="M2279" s="3">
        <v>2</v>
      </c>
      <c r="N2279" s="10">
        <v>70.790000000000006</v>
      </c>
      <c r="O2279" s="11">
        <v>0.15</v>
      </c>
      <c r="P2279" s="10">
        <v>33.32</v>
      </c>
      <c r="Q2279" s="10">
        <f t="shared" si="140"/>
        <v>120.343</v>
      </c>
      <c r="R2279" s="10">
        <f t="shared" si="141"/>
        <v>66.64</v>
      </c>
      <c r="S2279" s="10">
        <f t="shared" si="142"/>
        <v>53.703000000000003</v>
      </c>
      <c r="T2279" s="2">
        <f t="shared" si="143"/>
        <v>0.44624947026416162</v>
      </c>
      <c r="U2279" s="3">
        <f>YEAR(SalesDataTable[[#This Row],[Order Date]])</f>
        <v>2026</v>
      </c>
      <c r="V2279" s="2" t="str">
        <f>"Q"&amp;ROUNDUP(MONTH(SalesDataTable[[#This Row],[Order Date]])/3,0)</f>
        <v>Q4</v>
      </c>
      <c r="W2279" s="3">
        <f>MONTH(SalesDataTable[[#This Row],[Order Date]])</f>
        <v>11</v>
      </c>
      <c r="X2279" s="2" t="str">
        <f>TEXT(SalesDataTable[[#This Row],[Order Date]],"mmm")</f>
        <v>Nov</v>
      </c>
    </row>
    <row r="2280" spans="1:24" ht="15.6">
      <c r="A2280" s="6">
        <v>4326</v>
      </c>
      <c r="B2280" s="7">
        <v>46331</v>
      </c>
      <c r="C2280" s="8">
        <f>YEAR(SalesDataTable[[#This Row],[Order Date]])</f>
        <v>2026</v>
      </c>
      <c r="D2280" s="9" t="str">
        <f>"Q" &amp;ROUNDUP(MONTH(SalesDataTable[[#This Row],[Order Date]]),0)</f>
        <v>Q11</v>
      </c>
      <c r="E2280" s="9">
        <f>MONTH(SalesDataTable[[#This Row],[Order Date]])</f>
        <v>11</v>
      </c>
      <c r="F2280" s="8" t="str">
        <f>TEXT(SalesDataTable[[#This Row],[Order Date]],"mmm")</f>
        <v>Nov</v>
      </c>
      <c r="G2280" s="8" t="s">
        <v>11</v>
      </c>
      <c r="H2280" s="8" t="s">
        <v>25</v>
      </c>
      <c r="I2280" s="8" t="s">
        <v>19</v>
      </c>
      <c r="J2280" s="8" t="s">
        <v>3</v>
      </c>
      <c r="K2280" s="8" t="s">
        <v>14</v>
      </c>
      <c r="L2280" s="8" t="s">
        <v>15</v>
      </c>
      <c r="M2280" s="3">
        <v>1</v>
      </c>
      <c r="N2280" s="10">
        <v>35.630000000000003</v>
      </c>
      <c r="O2280" s="11">
        <v>0</v>
      </c>
      <c r="P2280" s="10">
        <v>13.47</v>
      </c>
      <c r="Q2280" s="10">
        <f t="shared" si="140"/>
        <v>35.630000000000003</v>
      </c>
      <c r="R2280" s="10">
        <f t="shared" si="141"/>
        <v>13.47</v>
      </c>
      <c r="S2280" s="10">
        <f t="shared" si="142"/>
        <v>22.160000000000004</v>
      </c>
      <c r="T2280" s="2">
        <f t="shared" si="143"/>
        <v>0.62194779680044909</v>
      </c>
      <c r="U2280" s="3">
        <f>YEAR(SalesDataTable[[#This Row],[Order Date]])</f>
        <v>2026</v>
      </c>
      <c r="V2280" s="2" t="str">
        <f>"Q"&amp;ROUNDUP(MONTH(SalesDataTable[[#This Row],[Order Date]])/3,0)</f>
        <v>Q4</v>
      </c>
      <c r="W2280" s="3">
        <f>MONTH(SalesDataTable[[#This Row],[Order Date]])</f>
        <v>11</v>
      </c>
      <c r="X2280" s="2" t="str">
        <f>TEXT(SalesDataTable[[#This Row],[Order Date]],"mmm")</f>
        <v>Nov</v>
      </c>
    </row>
    <row r="2281" spans="1:24" ht="15.6">
      <c r="A2281" s="6">
        <v>4346</v>
      </c>
      <c r="B2281" s="7">
        <v>46331</v>
      </c>
      <c r="C2281" s="8">
        <f>YEAR(SalesDataTable[[#This Row],[Order Date]])</f>
        <v>2026</v>
      </c>
      <c r="D2281" s="9" t="str">
        <f>"Q" &amp;ROUNDUP(MONTH(SalesDataTable[[#This Row],[Order Date]]),0)</f>
        <v>Q11</v>
      </c>
      <c r="E2281" s="9">
        <f>MONTH(SalesDataTable[[#This Row],[Order Date]])</f>
        <v>11</v>
      </c>
      <c r="F2281" s="8" t="str">
        <f>TEXT(SalesDataTable[[#This Row],[Order Date]],"mmm")</f>
        <v>Nov</v>
      </c>
      <c r="G2281" s="8" t="s">
        <v>0</v>
      </c>
      <c r="H2281" s="8" t="s">
        <v>50</v>
      </c>
      <c r="I2281" s="8" t="s">
        <v>2</v>
      </c>
      <c r="J2281" s="8" t="s">
        <v>16</v>
      </c>
      <c r="K2281" s="8" t="s">
        <v>9</v>
      </c>
      <c r="L2281" s="8" t="s">
        <v>46</v>
      </c>
      <c r="M2281" s="3">
        <v>3</v>
      </c>
      <c r="N2281" s="10">
        <v>73.010000000000005</v>
      </c>
      <c r="O2281" s="11">
        <v>0.15</v>
      </c>
      <c r="P2281" s="10">
        <v>32.49</v>
      </c>
      <c r="Q2281" s="10">
        <f t="shared" si="140"/>
        <v>186.17550000000003</v>
      </c>
      <c r="R2281" s="10">
        <f t="shared" si="141"/>
        <v>97.47</v>
      </c>
      <c r="S2281" s="10">
        <f t="shared" si="142"/>
        <v>88.705500000000029</v>
      </c>
      <c r="T2281" s="2">
        <f t="shared" si="143"/>
        <v>0.47646172562984934</v>
      </c>
      <c r="U2281" s="3">
        <f>YEAR(SalesDataTable[[#This Row],[Order Date]])</f>
        <v>2026</v>
      </c>
      <c r="V2281" s="2" t="str">
        <f>"Q"&amp;ROUNDUP(MONTH(SalesDataTable[[#This Row],[Order Date]])/3,0)</f>
        <v>Q4</v>
      </c>
      <c r="W2281" s="3">
        <f>MONTH(SalesDataTable[[#This Row],[Order Date]])</f>
        <v>11</v>
      </c>
      <c r="X2281" s="2" t="str">
        <f>TEXT(SalesDataTable[[#This Row],[Order Date]],"mmm")</f>
        <v>Nov</v>
      </c>
    </row>
    <row r="2282" spans="1:24" ht="15.6">
      <c r="A2282" s="6">
        <v>266</v>
      </c>
      <c r="B2282" s="7">
        <v>46332</v>
      </c>
      <c r="C2282" s="8">
        <f>YEAR(SalesDataTable[[#This Row],[Order Date]])</f>
        <v>2026</v>
      </c>
      <c r="D2282" s="9" t="str">
        <f>"Q" &amp;ROUNDUP(MONTH(SalesDataTable[[#This Row],[Order Date]]),0)</f>
        <v>Q11</v>
      </c>
      <c r="E2282" s="9">
        <f>MONTH(SalesDataTable[[#This Row],[Order Date]])</f>
        <v>11</v>
      </c>
      <c r="F2282" s="8" t="str">
        <f>TEXT(SalesDataTable[[#This Row],[Order Date]],"mmm")</f>
        <v>Nov</v>
      </c>
      <c r="G2282" s="8" t="s">
        <v>6</v>
      </c>
      <c r="H2282" s="8" t="s">
        <v>7</v>
      </c>
      <c r="I2282" s="8" t="s">
        <v>28</v>
      </c>
      <c r="J2282" s="8" t="s">
        <v>16</v>
      </c>
      <c r="K2282" s="8" t="s">
        <v>9</v>
      </c>
      <c r="L2282" s="8" t="s">
        <v>10</v>
      </c>
      <c r="M2282" s="3">
        <v>1</v>
      </c>
      <c r="N2282" s="10">
        <v>93.48</v>
      </c>
      <c r="O2282" s="11">
        <v>0.05</v>
      </c>
      <c r="P2282" s="10">
        <v>46.34</v>
      </c>
      <c r="Q2282" s="10">
        <f t="shared" si="140"/>
        <v>88.805999999999997</v>
      </c>
      <c r="R2282" s="10">
        <f t="shared" si="141"/>
        <v>46.34</v>
      </c>
      <c r="S2282" s="10">
        <f t="shared" si="142"/>
        <v>42.465999999999994</v>
      </c>
      <c r="T2282" s="2">
        <f t="shared" si="143"/>
        <v>0.47818841069297113</v>
      </c>
      <c r="U2282" s="3">
        <f>YEAR(SalesDataTable[[#This Row],[Order Date]])</f>
        <v>2026</v>
      </c>
      <c r="V2282" s="2" t="str">
        <f>"Q"&amp;ROUNDUP(MONTH(SalesDataTable[[#This Row],[Order Date]])/3,0)</f>
        <v>Q4</v>
      </c>
      <c r="W2282" s="3">
        <f>MONTH(SalesDataTable[[#This Row],[Order Date]])</f>
        <v>11</v>
      </c>
      <c r="X2282" s="2" t="str">
        <f>TEXT(SalesDataTable[[#This Row],[Order Date]],"mmm")</f>
        <v>Nov</v>
      </c>
    </row>
    <row r="2283" spans="1:24" ht="15.6">
      <c r="A2283" s="6">
        <v>274</v>
      </c>
      <c r="B2283" s="7">
        <v>46332</v>
      </c>
      <c r="C2283" s="8">
        <f>YEAR(SalesDataTable[[#This Row],[Order Date]])</f>
        <v>2026</v>
      </c>
      <c r="D2283" s="9" t="str">
        <f>"Q" &amp;ROUNDUP(MONTH(SalesDataTable[[#This Row],[Order Date]]),0)</f>
        <v>Q11</v>
      </c>
      <c r="E2283" s="9">
        <f>MONTH(SalesDataTable[[#This Row],[Order Date]])</f>
        <v>11</v>
      </c>
      <c r="F2283" s="8" t="str">
        <f>TEXT(SalesDataTable[[#This Row],[Order Date]],"mmm")</f>
        <v>Nov</v>
      </c>
      <c r="G2283" s="8" t="s">
        <v>6</v>
      </c>
      <c r="H2283" s="8" t="s">
        <v>7</v>
      </c>
      <c r="I2283" s="8" t="s">
        <v>2</v>
      </c>
      <c r="J2283" s="8" t="s">
        <v>16</v>
      </c>
      <c r="K2283" s="8" t="s">
        <v>4</v>
      </c>
      <c r="L2283" s="8" t="s">
        <v>5</v>
      </c>
      <c r="M2283" s="3">
        <v>1</v>
      </c>
      <c r="N2283" s="10">
        <v>82.89</v>
      </c>
      <c r="O2283" s="11">
        <v>0</v>
      </c>
      <c r="P2283" s="10">
        <v>41.44</v>
      </c>
      <c r="Q2283" s="10">
        <f t="shared" si="140"/>
        <v>82.89</v>
      </c>
      <c r="R2283" s="10">
        <f t="shared" si="141"/>
        <v>41.44</v>
      </c>
      <c r="S2283" s="10">
        <f t="shared" si="142"/>
        <v>41.45</v>
      </c>
      <c r="T2283" s="2">
        <f t="shared" si="143"/>
        <v>0.50006032090722652</v>
      </c>
      <c r="U2283" s="3">
        <f>YEAR(SalesDataTable[[#This Row],[Order Date]])</f>
        <v>2026</v>
      </c>
      <c r="V2283" s="2" t="str">
        <f>"Q"&amp;ROUNDUP(MONTH(SalesDataTable[[#This Row],[Order Date]])/3,0)</f>
        <v>Q4</v>
      </c>
      <c r="W2283" s="3">
        <f>MONTH(SalesDataTable[[#This Row],[Order Date]])</f>
        <v>11</v>
      </c>
      <c r="X2283" s="2" t="str">
        <f>TEXT(SalesDataTable[[#This Row],[Order Date]],"mmm")</f>
        <v>Nov</v>
      </c>
    </row>
    <row r="2284" spans="1:24" ht="15.6">
      <c r="A2284" s="6">
        <v>1135</v>
      </c>
      <c r="B2284" s="7">
        <v>46332</v>
      </c>
      <c r="C2284" s="8">
        <f>YEAR(SalesDataTable[[#This Row],[Order Date]])</f>
        <v>2026</v>
      </c>
      <c r="D2284" s="9" t="str">
        <f>"Q" &amp;ROUNDUP(MONTH(SalesDataTable[[#This Row],[Order Date]]),0)</f>
        <v>Q11</v>
      </c>
      <c r="E2284" s="9">
        <f>MONTH(SalesDataTable[[#This Row],[Order Date]])</f>
        <v>11</v>
      </c>
      <c r="F2284" s="8" t="str">
        <f>TEXT(SalesDataTable[[#This Row],[Order Date]],"mmm")</f>
        <v>Nov</v>
      </c>
      <c r="G2284" s="8" t="s">
        <v>20</v>
      </c>
      <c r="H2284" s="8" t="s">
        <v>31</v>
      </c>
      <c r="I2284" s="8" t="s">
        <v>2</v>
      </c>
      <c r="J2284" s="8" t="s">
        <v>13</v>
      </c>
      <c r="K2284" s="8" t="s">
        <v>14</v>
      </c>
      <c r="L2284" s="8" t="s">
        <v>15</v>
      </c>
      <c r="M2284" s="3">
        <v>2</v>
      </c>
      <c r="N2284" s="10">
        <v>35.71</v>
      </c>
      <c r="O2284" s="11">
        <v>0.2</v>
      </c>
      <c r="P2284" s="10">
        <v>13.48</v>
      </c>
      <c r="Q2284" s="10">
        <f t="shared" si="140"/>
        <v>57.136000000000003</v>
      </c>
      <c r="R2284" s="10">
        <f t="shared" si="141"/>
        <v>26.96</v>
      </c>
      <c r="S2284" s="10">
        <f t="shared" si="142"/>
        <v>30.176000000000002</v>
      </c>
      <c r="T2284" s="2">
        <f t="shared" si="143"/>
        <v>0.52814337720526461</v>
      </c>
      <c r="U2284" s="3">
        <f>YEAR(SalesDataTable[[#This Row],[Order Date]])</f>
        <v>2026</v>
      </c>
      <c r="V2284" s="2" t="str">
        <f>"Q"&amp;ROUNDUP(MONTH(SalesDataTable[[#This Row],[Order Date]])/3,0)</f>
        <v>Q4</v>
      </c>
      <c r="W2284" s="3">
        <f>MONTH(SalesDataTable[[#This Row],[Order Date]])</f>
        <v>11</v>
      </c>
      <c r="X2284" s="2" t="str">
        <f>TEXT(SalesDataTable[[#This Row],[Order Date]],"mmm")</f>
        <v>Nov</v>
      </c>
    </row>
    <row r="2285" spans="1:24" ht="15.6">
      <c r="A2285" s="6">
        <v>2166</v>
      </c>
      <c r="B2285" s="7">
        <v>46332</v>
      </c>
      <c r="C2285" s="8">
        <f>YEAR(SalesDataTable[[#This Row],[Order Date]])</f>
        <v>2026</v>
      </c>
      <c r="D2285" s="9" t="str">
        <f>"Q" &amp;ROUNDUP(MONTH(SalesDataTable[[#This Row],[Order Date]]),0)</f>
        <v>Q11</v>
      </c>
      <c r="E2285" s="9">
        <f>MONTH(SalesDataTable[[#This Row],[Order Date]])</f>
        <v>11</v>
      </c>
      <c r="F2285" s="8" t="str">
        <f>TEXT(SalesDataTable[[#This Row],[Order Date]],"mmm")</f>
        <v>Nov</v>
      </c>
      <c r="G2285" s="8" t="s">
        <v>20</v>
      </c>
      <c r="H2285" s="8" t="s">
        <v>47</v>
      </c>
      <c r="I2285" s="8" t="s">
        <v>19</v>
      </c>
      <c r="J2285" s="8" t="s">
        <v>13</v>
      </c>
      <c r="K2285" s="8" t="s">
        <v>34</v>
      </c>
      <c r="L2285" s="8" t="s">
        <v>35</v>
      </c>
      <c r="M2285" s="3">
        <v>1</v>
      </c>
      <c r="N2285" s="10">
        <v>40.380000000000003</v>
      </c>
      <c r="O2285" s="11">
        <v>0.15</v>
      </c>
      <c r="P2285" s="10">
        <v>14.53</v>
      </c>
      <c r="Q2285" s="10">
        <f t="shared" si="140"/>
        <v>34.323</v>
      </c>
      <c r="R2285" s="10">
        <f t="shared" si="141"/>
        <v>14.53</v>
      </c>
      <c r="S2285" s="10">
        <f t="shared" si="142"/>
        <v>19.792999999999999</v>
      </c>
      <c r="T2285" s="2">
        <f t="shared" si="143"/>
        <v>0.57666870611543275</v>
      </c>
      <c r="U2285" s="3">
        <f>YEAR(SalesDataTable[[#This Row],[Order Date]])</f>
        <v>2026</v>
      </c>
      <c r="V2285" s="2" t="str">
        <f>"Q"&amp;ROUNDUP(MONTH(SalesDataTable[[#This Row],[Order Date]])/3,0)</f>
        <v>Q4</v>
      </c>
      <c r="W2285" s="3">
        <f>MONTH(SalesDataTable[[#This Row],[Order Date]])</f>
        <v>11</v>
      </c>
      <c r="X2285" s="2" t="str">
        <f>TEXT(SalesDataTable[[#This Row],[Order Date]],"mmm")</f>
        <v>Nov</v>
      </c>
    </row>
    <row r="2286" spans="1:24" ht="15.6">
      <c r="A2286" s="6">
        <v>3620</v>
      </c>
      <c r="B2286" s="7">
        <v>46332</v>
      </c>
      <c r="C2286" s="8">
        <f>YEAR(SalesDataTable[[#This Row],[Order Date]])</f>
        <v>2026</v>
      </c>
      <c r="D2286" s="9" t="str">
        <f>"Q" &amp;ROUNDUP(MONTH(SalesDataTable[[#This Row],[Order Date]]),0)</f>
        <v>Q11</v>
      </c>
      <c r="E2286" s="9">
        <f>MONTH(SalesDataTable[[#This Row],[Order Date]])</f>
        <v>11</v>
      </c>
      <c r="F2286" s="8" t="str">
        <f>TEXT(SalesDataTable[[#This Row],[Order Date]],"mmm")</f>
        <v>Nov</v>
      </c>
      <c r="G2286" s="8" t="s">
        <v>6</v>
      </c>
      <c r="H2286" s="8" t="s">
        <v>43</v>
      </c>
      <c r="I2286" s="8" t="s">
        <v>28</v>
      </c>
      <c r="J2286" s="8" t="s">
        <v>13</v>
      </c>
      <c r="K2286" s="8" t="s">
        <v>9</v>
      </c>
      <c r="L2286" s="8" t="s">
        <v>17</v>
      </c>
      <c r="M2286" s="3">
        <v>1</v>
      </c>
      <c r="N2286" s="10">
        <v>142</v>
      </c>
      <c r="O2286" s="11">
        <v>0.05</v>
      </c>
      <c r="P2286" s="10">
        <v>81.099999999999994</v>
      </c>
      <c r="Q2286" s="10">
        <f t="shared" si="140"/>
        <v>134.9</v>
      </c>
      <c r="R2286" s="10">
        <f t="shared" si="141"/>
        <v>81.099999999999994</v>
      </c>
      <c r="S2286" s="10">
        <f t="shared" si="142"/>
        <v>53.800000000000011</v>
      </c>
      <c r="T2286" s="2">
        <f t="shared" si="143"/>
        <v>0.39881393624907346</v>
      </c>
      <c r="U2286" s="3">
        <f>YEAR(SalesDataTable[[#This Row],[Order Date]])</f>
        <v>2026</v>
      </c>
      <c r="V2286" s="2" t="str">
        <f>"Q"&amp;ROUNDUP(MONTH(SalesDataTable[[#This Row],[Order Date]])/3,0)</f>
        <v>Q4</v>
      </c>
      <c r="W2286" s="3">
        <f>MONTH(SalesDataTable[[#This Row],[Order Date]])</f>
        <v>11</v>
      </c>
      <c r="X2286" s="2" t="str">
        <f>TEXT(SalesDataTable[[#This Row],[Order Date]],"mmm")</f>
        <v>Nov</v>
      </c>
    </row>
    <row r="2287" spans="1:24" ht="15.6">
      <c r="A2287" s="6">
        <v>3986</v>
      </c>
      <c r="B2287" s="7">
        <v>46332</v>
      </c>
      <c r="C2287" s="8">
        <f>YEAR(SalesDataTable[[#This Row],[Order Date]])</f>
        <v>2026</v>
      </c>
      <c r="D2287" s="9" t="str">
        <f>"Q" &amp;ROUNDUP(MONTH(SalesDataTable[[#This Row],[Order Date]]),0)</f>
        <v>Q11</v>
      </c>
      <c r="E2287" s="9">
        <f>MONTH(SalesDataTable[[#This Row],[Order Date]])</f>
        <v>11</v>
      </c>
      <c r="F2287" s="8" t="str">
        <f>TEXT(SalesDataTable[[#This Row],[Order Date]],"mmm")</f>
        <v>Nov</v>
      </c>
      <c r="G2287" s="8" t="s">
        <v>0</v>
      </c>
      <c r="H2287" s="8" t="s">
        <v>50</v>
      </c>
      <c r="I2287" s="8" t="s">
        <v>28</v>
      </c>
      <c r="J2287" s="8" t="s">
        <v>13</v>
      </c>
      <c r="K2287" s="8" t="s">
        <v>14</v>
      </c>
      <c r="L2287" s="8" t="s">
        <v>15</v>
      </c>
      <c r="M2287" s="3">
        <v>2</v>
      </c>
      <c r="N2287" s="10">
        <v>36.29</v>
      </c>
      <c r="O2287" s="11">
        <v>0.15</v>
      </c>
      <c r="P2287" s="10">
        <v>13.93</v>
      </c>
      <c r="Q2287" s="10">
        <f t="shared" si="140"/>
        <v>61.692999999999998</v>
      </c>
      <c r="R2287" s="10">
        <f t="shared" si="141"/>
        <v>27.86</v>
      </c>
      <c r="S2287" s="10">
        <f t="shared" si="142"/>
        <v>33.832999999999998</v>
      </c>
      <c r="T2287" s="2">
        <f t="shared" si="143"/>
        <v>0.54840905775371596</v>
      </c>
      <c r="U2287" s="3">
        <f>YEAR(SalesDataTable[[#This Row],[Order Date]])</f>
        <v>2026</v>
      </c>
      <c r="V2287" s="2" t="str">
        <f>"Q"&amp;ROUNDUP(MONTH(SalesDataTable[[#This Row],[Order Date]])/3,0)</f>
        <v>Q4</v>
      </c>
      <c r="W2287" s="3">
        <f>MONTH(SalesDataTable[[#This Row],[Order Date]])</f>
        <v>11</v>
      </c>
      <c r="X2287" s="2" t="str">
        <f>TEXT(SalesDataTable[[#This Row],[Order Date]],"mmm")</f>
        <v>Nov</v>
      </c>
    </row>
    <row r="2288" spans="1:24" ht="15.6">
      <c r="A2288" s="6">
        <v>4384</v>
      </c>
      <c r="B2288" s="7">
        <v>46332</v>
      </c>
      <c r="C2288" s="8">
        <f>YEAR(SalesDataTable[[#This Row],[Order Date]])</f>
        <v>2026</v>
      </c>
      <c r="D2288" s="9" t="str">
        <f>"Q" &amp;ROUNDUP(MONTH(SalesDataTable[[#This Row],[Order Date]]),0)</f>
        <v>Q11</v>
      </c>
      <c r="E2288" s="9">
        <f>MONTH(SalesDataTable[[#This Row],[Order Date]])</f>
        <v>11</v>
      </c>
      <c r="F2288" s="8" t="str">
        <f>TEXT(SalesDataTable[[#This Row],[Order Date]],"mmm")</f>
        <v>Nov</v>
      </c>
      <c r="G2288" s="8" t="s">
        <v>20</v>
      </c>
      <c r="H2288" s="8" t="s">
        <v>33</v>
      </c>
      <c r="I2288" s="8" t="s">
        <v>2</v>
      </c>
      <c r="J2288" s="8" t="s">
        <v>13</v>
      </c>
      <c r="K2288" s="8" t="s">
        <v>23</v>
      </c>
      <c r="L2288" s="8" t="s">
        <v>51</v>
      </c>
      <c r="M2288" s="3">
        <v>1</v>
      </c>
      <c r="N2288" s="10">
        <v>121.66</v>
      </c>
      <c r="O2288" s="11">
        <v>0</v>
      </c>
      <c r="P2288" s="10">
        <v>61.66</v>
      </c>
      <c r="Q2288" s="10">
        <f t="shared" si="140"/>
        <v>121.66</v>
      </c>
      <c r="R2288" s="10">
        <f t="shared" si="141"/>
        <v>61.66</v>
      </c>
      <c r="S2288" s="10">
        <f t="shared" si="142"/>
        <v>60</v>
      </c>
      <c r="T2288" s="2">
        <f t="shared" si="143"/>
        <v>0.49317770836758179</v>
      </c>
      <c r="U2288" s="3">
        <f>YEAR(SalesDataTable[[#This Row],[Order Date]])</f>
        <v>2026</v>
      </c>
      <c r="V2288" s="2" t="str">
        <f>"Q"&amp;ROUNDUP(MONTH(SalesDataTable[[#This Row],[Order Date]])/3,0)</f>
        <v>Q4</v>
      </c>
      <c r="W2288" s="3">
        <f>MONTH(SalesDataTable[[#This Row],[Order Date]])</f>
        <v>11</v>
      </c>
      <c r="X2288" s="2" t="str">
        <f>TEXT(SalesDataTable[[#This Row],[Order Date]],"mmm")</f>
        <v>Nov</v>
      </c>
    </row>
    <row r="2289" spans="1:24" ht="15.6">
      <c r="A2289" s="6">
        <v>4565</v>
      </c>
      <c r="B2289" s="7">
        <v>46332</v>
      </c>
      <c r="C2289" s="8">
        <f>YEAR(SalesDataTable[[#This Row],[Order Date]])</f>
        <v>2026</v>
      </c>
      <c r="D2289" s="9" t="str">
        <f>"Q" &amp;ROUNDUP(MONTH(SalesDataTable[[#This Row],[Order Date]]),0)</f>
        <v>Q11</v>
      </c>
      <c r="E2289" s="9">
        <f>MONTH(SalesDataTable[[#This Row],[Order Date]])</f>
        <v>11</v>
      </c>
      <c r="F2289" s="8" t="str">
        <f>TEXT(SalesDataTable[[#This Row],[Order Date]],"mmm")</f>
        <v>Nov</v>
      </c>
      <c r="G2289" s="8" t="s">
        <v>6</v>
      </c>
      <c r="H2289" s="8" t="s">
        <v>49</v>
      </c>
      <c r="I2289" s="8" t="s">
        <v>2</v>
      </c>
      <c r="J2289" s="8" t="s">
        <v>3</v>
      </c>
      <c r="K2289" s="8" t="s">
        <v>23</v>
      </c>
      <c r="L2289" s="8" t="s">
        <v>51</v>
      </c>
      <c r="M2289" s="3">
        <v>3</v>
      </c>
      <c r="N2289" s="10">
        <v>124.65</v>
      </c>
      <c r="O2289" s="11">
        <v>0.05</v>
      </c>
      <c r="P2289" s="10">
        <v>62.27</v>
      </c>
      <c r="Q2289" s="10">
        <f t="shared" si="140"/>
        <v>355.25250000000005</v>
      </c>
      <c r="R2289" s="10">
        <f t="shared" si="141"/>
        <v>186.81</v>
      </c>
      <c r="S2289" s="10">
        <f t="shared" si="142"/>
        <v>168.44250000000005</v>
      </c>
      <c r="T2289" s="2">
        <f t="shared" si="143"/>
        <v>0.47414866890451163</v>
      </c>
      <c r="U2289" s="3">
        <f>YEAR(SalesDataTable[[#This Row],[Order Date]])</f>
        <v>2026</v>
      </c>
      <c r="V2289" s="2" t="str">
        <f>"Q"&amp;ROUNDUP(MONTH(SalesDataTable[[#This Row],[Order Date]])/3,0)</f>
        <v>Q4</v>
      </c>
      <c r="W2289" s="3">
        <f>MONTH(SalesDataTable[[#This Row],[Order Date]])</f>
        <v>11</v>
      </c>
      <c r="X2289" s="2" t="str">
        <f>TEXT(SalesDataTable[[#This Row],[Order Date]],"mmm")</f>
        <v>Nov</v>
      </c>
    </row>
    <row r="2290" spans="1:24" ht="15.6">
      <c r="A2290" s="6">
        <v>4634</v>
      </c>
      <c r="B2290" s="7">
        <v>46332</v>
      </c>
      <c r="C2290" s="8">
        <f>YEAR(SalesDataTable[[#This Row],[Order Date]])</f>
        <v>2026</v>
      </c>
      <c r="D2290" s="9" t="str">
        <f>"Q" &amp;ROUNDUP(MONTH(SalesDataTable[[#This Row],[Order Date]]),0)</f>
        <v>Q11</v>
      </c>
      <c r="E2290" s="9">
        <f>MONTH(SalesDataTable[[#This Row],[Order Date]])</f>
        <v>11</v>
      </c>
      <c r="F2290" s="8" t="str">
        <f>TEXT(SalesDataTable[[#This Row],[Order Date]],"mmm")</f>
        <v>Nov</v>
      </c>
      <c r="G2290" s="8" t="s">
        <v>0</v>
      </c>
      <c r="H2290" s="8" t="s">
        <v>50</v>
      </c>
      <c r="I2290" s="8" t="s">
        <v>2</v>
      </c>
      <c r="J2290" s="8" t="s">
        <v>13</v>
      </c>
      <c r="K2290" s="8" t="s">
        <v>4</v>
      </c>
      <c r="L2290" s="8" t="s">
        <v>5</v>
      </c>
      <c r="M2290" s="3">
        <v>2</v>
      </c>
      <c r="N2290" s="10">
        <v>80.61</v>
      </c>
      <c r="O2290" s="11">
        <v>0</v>
      </c>
      <c r="P2290" s="10">
        <v>43.72</v>
      </c>
      <c r="Q2290" s="10">
        <f t="shared" si="140"/>
        <v>161.22</v>
      </c>
      <c r="R2290" s="10">
        <f t="shared" si="141"/>
        <v>87.44</v>
      </c>
      <c r="S2290" s="10">
        <f t="shared" si="142"/>
        <v>73.78</v>
      </c>
      <c r="T2290" s="2">
        <f t="shared" si="143"/>
        <v>0.45763552909068356</v>
      </c>
      <c r="U2290" s="3">
        <f>YEAR(SalesDataTable[[#This Row],[Order Date]])</f>
        <v>2026</v>
      </c>
      <c r="V2290" s="2" t="str">
        <f>"Q"&amp;ROUNDUP(MONTH(SalesDataTable[[#This Row],[Order Date]])/3,0)</f>
        <v>Q4</v>
      </c>
      <c r="W2290" s="3">
        <f>MONTH(SalesDataTable[[#This Row],[Order Date]])</f>
        <v>11</v>
      </c>
      <c r="X2290" s="2" t="str">
        <f>TEXT(SalesDataTable[[#This Row],[Order Date]],"mmm")</f>
        <v>Nov</v>
      </c>
    </row>
    <row r="2291" spans="1:24" ht="15.6">
      <c r="A2291" s="6">
        <v>104</v>
      </c>
      <c r="B2291" s="7">
        <v>46333</v>
      </c>
      <c r="C2291" s="8">
        <f>YEAR(SalesDataTable[[#This Row],[Order Date]])</f>
        <v>2026</v>
      </c>
      <c r="D2291" s="9" t="str">
        <f>"Q" &amp;ROUNDUP(MONTH(SalesDataTable[[#This Row],[Order Date]]),0)</f>
        <v>Q11</v>
      </c>
      <c r="E2291" s="9">
        <f>MONTH(SalesDataTable[[#This Row],[Order Date]])</f>
        <v>11</v>
      </c>
      <c r="F2291" s="8" t="str">
        <f>TEXT(SalesDataTable[[#This Row],[Order Date]],"mmm")</f>
        <v>Nov</v>
      </c>
      <c r="G2291" s="8" t="s">
        <v>6</v>
      </c>
      <c r="H2291" s="8" t="s">
        <v>41</v>
      </c>
      <c r="I2291" s="8" t="s">
        <v>2</v>
      </c>
      <c r="J2291" s="8" t="s">
        <v>13</v>
      </c>
      <c r="K2291" s="8" t="s">
        <v>9</v>
      </c>
      <c r="L2291" s="8" t="s">
        <v>37</v>
      </c>
      <c r="M2291" s="3">
        <v>1</v>
      </c>
      <c r="N2291" s="10">
        <v>153.96</v>
      </c>
      <c r="O2291" s="11">
        <v>0</v>
      </c>
      <c r="P2291" s="10">
        <v>80.62</v>
      </c>
      <c r="Q2291" s="10">
        <f t="shared" si="140"/>
        <v>153.96</v>
      </c>
      <c r="R2291" s="10">
        <f t="shared" si="141"/>
        <v>80.62</v>
      </c>
      <c r="S2291" s="10">
        <f t="shared" si="142"/>
        <v>73.34</v>
      </c>
      <c r="T2291" s="2">
        <f t="shared" si="143"/>
        <v>0.47635749545336453</v>
      </c>
      <c r="U2291" s="3">
        <f>YEAR(SalesDataTable[[#This Row],[Order Date]])</f>
        <v>2026</v>
      </c>
      <c r="V2291" s="2" t="str">
        <f>"Q"&amp;ROUNDUP(MONTH(SalesDataTable[[#This Row],[Order Date]])/3,0)</f>
        <v>Q4</v>
      </c>
      <c r="W2291" s="3">
        <f>MONTH(SalesDataTable[[#This Row],[Order Date]])</f>
        <v>11</v>
      </c>
      <c r="X2291" s="2" t="str">
        <f>TEXT(SalesDataTable[[#This Row],[Order Date]],"mmm")</f>
        <v>Nov</v>
      </c>
    </row>
    <row r="2292" spans="1:24" ht="15.6">
      <c r="A2292" s="6">
        <v>181</v>
      </c>
      <c r="B2292" s="7">
        <v>46333</v>
      </c>
      <c r="C2292" s="8">
        <f>YEAR(SalesDataTable[[#This Row],[Order Date]])</f>
        <v>2026</v>
      </c>
      <c r="D2292" s="9" t="str">
        <f>"Q" &amp;ROUNDUP(MONTH(SalesDataTable[[#This Row],[Order Date]]),0)</f>
        <v>Q11</v>
      </c>
      <c r="E2292" s="9">
        <f>MONTH(SalesDataTable[[#This Row],[Order Date]])</f>
        <v>11</v>
      </c>
      <c r="F2292" s="8" t="str">
        <f>TEXT(SalesDataTable[[#This Row],[Order Date]],"mmm")</f>
        <v>Nov</v>
      </c>
      <c r="G2292" s="8" t="s">
        <v>6</v>
      </c>
      <c r="H2292" s="8" t="s">
        <v>7</v>
      </c>
      <c r="I2292" s="8" t="s">
        <v>19</v>
      </c>
      <c r="J2292" s="8" t="s">
        <v>3</v>
      </c>
      <c r="K2292" s="8" t="s">
        <v>14</v>
      </c>
      <c r="L2292" s="8" t="s">
        <v>15</v>
      </c>
      <c r="M2292" s="3">
        <v>1</v>
      </c>
      <c r="N2292" s="10">
        <v>35.58</v>
      </c>
      <c r="O2292" s="11">
        <v>0</v>
      </c>
      <c r="P2292" s="10">
        <v>13.4</v>
      </c>
      <c r="Q2292" s="10">
        <f t="shared" si="140"/>
        <v>35.58</v>
      </c>
      <c r="R2292" s="10">
        <f t="shared" si="141"/>
        <v>13.4</v>
      </c>
      <c r="S2292" s="10">
        <f t="shared" si="142"/>
        <v>22.18</v>
      </c>
      <c r="T2292" s="2">
        <f t="shared" si="143"/>
        <v>0.62338392355255767</v>
      </c>
      <c r="U2292" s="3">
        <f>YEAR(SalesDataTable[[#This Row],[Order Date]])</f>
        <v>2026</v>
      </c>
      <c r="V2292" s="2" t="str">
        <f>"Q"&amp;ROUNDUP(MONTH(SalesDataTable[[#This Row],[Order Date]])/3,0)</f>
        <v>Q4</v>
      </c>
      <c r="W2292" s="3">
        <f>MONTH(SalesDataTable[[#This Row],[Order Date]])</f>
        <v>11</v>
      </c>
      <c r="X2292" s="2" t="str">
        <f>TEXT(SalesDataTable[[#This Row],[Order Date]],"mmm")</f>
        <v>Nov</v>
      </c>
    </row>
    <row r="2293" spans="1:24" ht="15.6">
      <c r="A2293" s="6">
        <v>823</v>
      </c>
      <c r="B2293" s="7">
        <v>46333</v>
      </c>
      <c r="C2293" s="8">
        <f>YEAR(SalesDataTable[[#This Row],[Order Date]])</f>
        <v>2026</v>
      </c>
      <c r="D2293" s="9" t="str">
        <f>"Q" &amp;ROUNDUP(MONTH(SalesDataTable[[#This Row],[Order Date]]),0)</f>
        <v>Q11</v>
      </c>
      <c r="E2293" s="9">
        <f>MONTH(SalesDataTable[[#This Row],[Order Date]])</f>
        <v>11</v>
      </c>
      <c r="F2293" s="8" t="str">
        <f>TEXT(SalesDataTable[[#This Row],[Order Date]],"mmm")</f>
        <v>Nov</v>
      </c>
      <c r="G2293" s="8" t="s">
        <v>0</v>
      </c>
      <c r="H2293" s="8" t="s">
        <v>1</v>
      </c>
      <c r="I2293" s="8" t="s">
        <v>28</v>
      </c>
      <c r="J2293" s="8" t="s">
        <v>13</v>
      </c>
      <c r="K2293" s="8" t="s">
        <v>34</v>
      </c>
      <c r="L2293" s="8" t="s">
        <v>42</v>
      </c>
      <c r="M2293" s="3">
        <v>5</v>
      </c>
      <c r="N2293" s="10">
        <v>36.369999999999997</v>
      </c>
      <c r="O2293" s="11">
        <v>0.15</v>
      </c>
      <c r="P2293" s="10">
        <v>13.65</v>
      </c>
      <c r="Q2293" s="10">
        <f t="shared" si="140"/>
        <v>154.57249999999999</v>
      </c>
      <c r="R2293" s="10">
        <f t="shared" si="141"/>
        <v>68.25</v>
      </c>
      <c r="S2293" s="10">
        <f t="shared" si="142"/>
        <v>86.322499999999991</v>
      </c>
      <c r="T2293" s="2">
        <f t="shared" si="143"/>
        <v>0.55845962250723769</v>
      </c>
      <c r="U2293" s="3">
        <f>YEAR(SalesDataTable[[#This Row],[Order Date]])</f>
        <v>2026</v>
      </c>
      <c r="V2293" s="2" t="str">
        <f>"Q"&amp;ROUNDUP(MONTH(SalesDataTable[[#This Row],[Order Date]])/3,0)</f>
        <v>Q4</v>
      </c>
      <c r="W2293" s="3">
        <f>MONTH(SalesDataTable[[#This Row],[Order Date]])</f>
        <v>11</v>
      </c>
      <c r="X2293" s="2" t="str">
        <f>TEXT(SalesDataTable[[#This Row],[Order Date]],"mmm")</f>
        <v>Nov</v>
      </c>
    </row>
    <row r="2294" spans="1:24" ht="15.6">
      <c r="A2294" s="6">
        <v>1730</v>
      </c>
      <c r="B2294" s="7">
        <v>46333</v>
      </c>
      <c r="C2294" s="8">
        <f>YEAR(SalesDataTable[[#This Row],[Order Date]])</f>
        <v>2026</v>
      </c>
      <c r="D2294" s="9" t="str">
        <f>"Q" &amp;ROUNDUP(MONTH(SalesDataTable[[#This Row],[Order Date]]),0)</f>
        <v>Q11</v>
      </c>
      <c r="E2294" s="9">
        <f>MONTH(SalesDataTable[[#This Row],[Order Date]])</f>
        <v>11</v>
      </c>
      <c r="F2294" s="8" t="str">
        <f>TEXT(SalesDataTable[[#This Row],[Order Date]],"mmm")</f>
        <v>Nov</v>
      </c>
      <c r="G2294" s="8" t="s">
        <v>20</v>
      </c>
      <c r="H2294" s="8" t="s">
        <v>21</v>
      </c>
      <c r="I2294" s="8" t="s">
        <v>28</v>
      </c>
      <c r="J2294" s="8" t="s">
        <v>3</v>
      </c>
      <c r="K2294" s="8" t="s">
        <v>9</v>
      </c>
      <c r="L2294" s="8" t="s">
        <v>37</v>
      </c>
      <c r="M2294" s="3">
        <v>2</v>
      </c>
      <c r="N2294" s="10">
        <v>151.55000000000001</v>
      </c>
      <c r="O2294" s="11">
        <v>0.1</v>
      </c>
      <c r="P2294" s="10">
        <v>80.48</v>
      </c>
      <c r="Q2294" s="10">
        <f t="shared" si="140"/>
        <v>272.79000000000002</v>
      </c>
      <c r="R2294" s="10">
        <f t="shared" si="141"/>
        <v>160.96</v>
      </c>
      <c r="S2294" s="10">
        <f t="shared" si="142"/>
        <v>111.83000000000001</v>
      </c>
      <c r="T2294" s="2">
        <f t="shared" si="143"/>
        <v>0.40994904505297114</v>
      </c>
      <c r="U2294" s="3">
        <f>YEAR(SalesDataTable[[#This Row],[Order Date]])</f>
        <v>2026</v>
      </c>
      <c r="V2294" s="2" t="str">
        <f>"Q"&amp;ROUNDUP(MONTH(SalesDataTable[[#This Row],[Order Date]])/3,0)</f>
        <v>Q4</v>
      </c>
      <c r="W2294" s="3">
        <f>MONTH(SalesDataTable[[#This Row],[Order Date]])</f>
        <v>11</v>
      </c>
      <c r="X2294" s="2" t="str">
        <f>TEXT(SalesDataTable[[#This Row],[Order Date]],"mmm")</f>
        <v>Nov</v>
      </c>
    </row>
    <row r="2295" spans="1:24" ht="15.6">
      <c r="A2295" s="6">
        <v>2710</v>
      </c>
      <c r="B2295" s="7">
        <v>46333</v>
      </c>
      <c r="C2295" s="8">
        <f>YEAR(SalesDataTable[[#This Row],[Order Date]])</f>
        <v>2026</v>
      </c>
      <c r="D2295" s="9" t="str">
        <f>"Q" &amp;ROUNDUP(MONTH(SalesDataTable[[#This Row],[Order Date]]),0)</f>
        <v>Q11</v>
      </c>
      <c r="E2295" s="9">
        <f>MONTH(SalesDataTable[[#This Row],[Order Date]])</f>
        <v>11</v>
      </c>
      <c r="F2295" s="8" t="str">
        <f>TEXT(SalesDataTable[[#This Row],[Order Date]],"mmm")</f>
        <v>Nov</v>
      </c>
      <c r="G2295" s="8" t="s">
        <v>0</v>
      </c>
      <c r="H2295" s="8" t="s">
        <v>36</v>
      </c>
      <c r="I2295" s="8" t="s">
        <v>19</v>
      </c>
      <c r="J2295" s="8" t="s">
        <v>13</v>
      </c>
      <c r="K2295" s="8" t="s">
        <v>23</v>
      </c>
      <c r="L2295" s="8" t="s">
        <v>40</v>
      </c>
      <c r="M2295" s="3">
        <v>2</v>
      </c>
      <c r="N2295" s="10">
        <v>80.67</v>
      </c>
      <c r="O2295" s="11">
        <v>0</v>
      </c>
      <c r="P2295" s="10">
        <v>40.5</v>
      </c>
      <c r="Q2295" s="10">
        <f t="shared" si="140"/>
        <v>161.34</v>
      </c>
      <c r="R2295" s="10">
        <f t="shared" si="141"/>
        <v>81</v>
      </c>
      <c r="S2295" s="10">
        <f t="shared" si="142"/>
        <v>80.34</v>
      </c>
      <c r="T2295" s="2">
        <f t="shared" si="143"/>
        <v>0.49795462997396805</v>
      </c>
      <c r="U2295" s="3">
        <f>YEAR(SalesDataTable[[#This Row],[Order Date]])</f>
        <v>2026</v>
      </c>
      <c r="V2295" s="2" t="str">
        <f>"Q"&amp;ROUNDUP(MONTH(SalesDataTable[[#This Row],[Order Date]])/3,0)</f>
        <v>Q4</v>
      </c>
      <c r="W2295" s="3">
        <f>MONTH(SalesDataTable[[#This Row],[Order Date]])</f>
        <v>11</v>
      </c>
      <c r="X2295" s="2" t="str">
        <f>TEXT(SalesDataTable[[#This Row],[Order Date]],"mmm")</f>
        <v>Nov</v>
      </c>
    </row>
    <row r="2296" spans="1:24" ht="15.6">
      <c r="A2296" s="6">
        <v>3018</v>
      </c>
      <c r="B2296" s="7">
        <v>46333</v>
      </c>
      <c r="C2296" s="8">
        <f>YEAR(SalesDataTable[[#This Row],[Order Date]])</f>
        <v>2026</v>
      </c>
      <c r="D2296" s="9" t="str">
        <f>"Q" &amp;ROUNDUP(MONTH(SalesDataTable[[#This Row],[Order Date]]),0)</f>
        <v>Q11</v>
      </c>
      <c r="E2296" s="9">
        <f>MONTH(SalesDataTable[[#This Row],[Order Date]])</f>
        <v>11</v>
      </c>
      <c r="F2296" s="8" t="str">
        <f>TEXT(SalesDataTable[[#This Row],[Order Date]],"mmm")</f>
        <v>Nov</v>
      </c>
      <c r="G2296" s="8" t="s">
        <v>20</v>
      </c>
      <c r="H2296" s="8" t="s">
        <v>31</v>
      </c>
      <c r="I2296" s="8" t="s">
        <v>8</v>
      </c>
      <c r="J2296" s="8" t="s">
        <v>16</v>
      </c>
      <c r="K2296" s="8" t="s">
        <v>4</v>
      </c>
      <c r="L2296" s="8" t="s">
        <v>5</v>
      </c>
      <c r="M2296" s="3">
        <v>10</v>
      </c>
      <c r="N2296" s="10">
        <v>81.48</v>
      </c>
      <c r="O2296" s="11">
        <v>0.05</v>
      </c>
      <c r="P2296" s="10">
        <v>43.7</v>
      </c>
      <c r="Q2296" s="10">
        <f t="shared" si="140"/>
        <v>774.06000000000006</v>
      </c>
      <c r="R2296" s="10">
        <f t="shared" si="141"/>
        <v>437</v>
      </c>
      <c r="S2296" s="10">
        <f t="shared" si="142"/>
        <v>337.06000000000006</v>
      </c>
      <c r="T2296" s="2">
        <f t="shared" si="143"/>
        <v>0.43544428080510561</v>
      </c>
      <c r="U2296" s="3">
        <f>YEAR(SalesDataTable[[#This Row],[Order Date]])</f>
        <v>2026</v>
      </c>
      <c r="V2296" s="2" t="str">
        <f>"Q"&amp;ROUNDUP(MONTH(SalesDataTable[[#This Row],[Order Date]])/3,0)</f>
        <v>Q4</v>
      </c>
      <c r="W2296" s="3">
        <f>MONTH(SalesDataTable[[#This Row],[Order Date]])</f>
        <v>11</v>
      </c>
      <c r="X2296" s="2" t="str">
        <f>TEXT(SalesDataTable[[#This Row],[Order Date]],"mmm")</f>
        <v>Nov</v>
      </c>
    </row>
    <row r="2297" spans="1:24" ht="15.6">
      <c r="A2297" s="6">
        <v>3735</v>
      </c>
      <c r="B2297" s="7">
        <v>46333</v>
      </c>
      <c r="C2297" s="8">
        <f>YEAR(SalesDataTable[[#This Row],[Order Date]])</f>
        <v>2026</v>
      </c>
      <c r="D2297" s="9" t="str">
        <f>"Q" &amp;ROUNDUP(MONTH(SalesDataTable[[#This Row],[Order Date]]),0)</f>
        <v>Q11</v>
      </c>
      <c r="E2297" s="9">
        <f>MONTH(SalesDataTable[[#This Row],[Order Date]])</f>
        <v>11</v>
      </c>
      <c r="F2297" s="8" t="str">
        <f>TEXT(SalesDataTable[[#This Row],[Order Date]],"mmm")</f>
        <v>Nov</v>
      </c>
      <c r="G2297" s="8" t="s">
        <v>20</v>
      </c>
      <c r="H2297" s="8" t="s">
        <v>33</v>
      </c>
      <c r="I2297" s="8" t="s">
        <v>19</v>
      </c>
      <c r="J2297" s="8" t="s">
        <v>3</v>
      </c>
      <c r="K2297" s="8" t="s">
        <v>14</v>
      </c>
      <c r="L2297" s="8" t="s">
        <v>48</v>
      </c>
      <c r="M2297" s="3">
        <v>2</v>
      </c>
      <c r="N2297" s="10">
        <v>163.58000000000001</v>
      </c>
      <c r="O2297" s="11">
        <v>0.1</v>
      </c>
      <c r="P2297" s="10">
        <v>88.14</v>
      </c>
      <c r="Q2297" s="10">
        <f t="shared" si="140"/>
        <v>294.44400000000002</v>
      </c>
      <c r="R2297" s="10">
        <f t="shared" si="141"/>
        <v>176.28</v>
      </c>
      <c r="S2297" s="10">
        <f t="shared" si="142"/>
        <v>118.16400000000002</v>
      </c>
      <c r="T2297" s="2">
        <f t="shared" si="143"/>
        <v>0.40131230386762851</v>
      </c>
      <c r="U2297" s="3">
        <f>YEAR(SalesDataTable[[#This Row],[Order Date]])</f>
        <v>2026</v>
      </c>
      <c r="V2297" s="2" t="str">
        <f>"Q"&amp;ROUNDUP(MONTH(SalesDataTable[[#This Row],[Order Date]])/3,0)</f>
        <v>Q4</v>
      </c>
      <c r="W2297" s="3">
        <f>MONTH(SalesDataTable[[#This Row],[Order Date]])</f>
        <v>11</v>
      </c>
      <c r="X2297" s="2" t="str">
        <f>TEXT(SalesDataTable[[#This Row],[Order Date]],"mmm")</f>
        <v>Nov</v>
      </c>
    </row>
    <row r="2298" spans="1:24" ht="15.6">
      <c r="A2298" s="6">
        <v>4460</v>
      </c>
      <c r="B2298" s="7">
        <v>46333</v>
      </c>
      <c r="C2298" s="8">
        <f>YEAR(SalesDataTable[[#This Row],[Order Date]])</f>
        <v>2026</v>
      </c>
      <c r="D2298" s="9" t="str">
        <f>"Q" &amp;ROUNDUP(MONTH(SalesDataTable[[#This Row],[Order Date]]),0)</f>
        <v>Q11</v>
      </c>
      <c r="E2298" s="9">
        <f>MONTH(SalesDataTable[[#This Row],[Order Date]])</f>
        <v>11</v>
      </c>
      <c r="F2298" s="8" t="str">
        <f>TEXT(SalesDataTable[[#This Row],[Order Date]],"mmm")</f>
        <v>Nov</v>
      </c>
      <c r="G2298" s="8" t="s">
        <v>0</v>
      </c>
      <c r="H2298" s="8" t="s">
        <v>36</v>
      </c>
      <c r="I2298" s="8" t="s">
        <v>19</v>
      </c>
      <c r="J2298" s="8" t="s">
        <v>3</v>
      </c>
      <c r="K2298" s="8" t="s">
        <v>9</v>
      </c>
      <c r="L2298" s="8" t="s">
        <v>46</v>
      </c>
      <c r="M2298" s="3">
        <v>2</v>
      </c>
      <c r="N2298" s="10">
        <v>71.88</v>
      </c>
      <c r="O2298" s="11">
        <v>0.15</v>
      </c>
      <c r="P2298" s="10">
        <v>31.65</v>
      </c>
      <c r="Q2298" s="10">
        <f t="shared" si="140"/>
        <v>122.19599999999998</v>
      </c>
      <c r="R2298" s="10">
        <f t="shared" si="141"/>
        <v>63.3</v>
      </c>
      <c r="S2298" s="10">
        <f t="shared" si="142"/>
        <v>58.895999999999987</v>
      </c>
      <c r="T2298" s="2">
        <f t="shared" si="143"/>
        <v>0.48197977020524396</v>
      </c>
      <c r="U2298" s="3">
        <f>YEAR(SalesDataTable[[#This Row],[Order Date]])</f>
        <v>2026</v>
      </c>
      <c r="V2298" s="2" t="str">
        <f>"Q"&amp;ROUNDUP(MONTH(SalesDataTable[[#This Row],[Order Date]])/3,0)</f>
        <v>Q4</v>
      </c>
      <c r="W2298" s="3">
        <f>MONTH(SalesDataTable[[#This Row],[Order Date]])</f>
        <v>11</v>
      </c>
      <c r="X2298" s="2" t="str">
        <f>TEXT(SalesDataTable[[#This Row],[Order Date]],"mmm")</f>
        <v>Nov</v>
      </c>
    </row>
    <row r="2299" spans="1:24" ht="15.6">
      <c r="A2299" s="6">
        <v>319</v>
      </c>
      <c r="B2299" s="7">
        <v>46334</v>
      </c>
      <c r="C2299" s="8">
        <f>YEAR(SalesDataTable[[#This Row],[Order Date]])</f>
        <v>2026</v>
      </c>
      <c r="D2299" s="9" t="str">
        <f>"Q" &amp;ROUNDUP(MONTH(SalesDataTable[[#This Row],[Order Date]]),0)</f>
        <v>Q11</v>
      </c>
      <c r="E2299" s="9">
        <f>MONTH(SalesDataTable[[#This Row],[Order Date]])</f>
        <v>11</v>
      </c>
      <c r="F2299" s="8" t="str">
        <f>TEXT(SalesDataTable[[#This Row],[Order Date]],"mmm")</f>
        <v>Nov</v>
      </c>
      <c r="G2299" s="8" t="s">
        <v>20</v>
      </c>
      <c r="H2299" s="8" t="s">
        <v>33</v>
      </c>
      <c r="I2299" s="8" t="s">
        <v>2</v>
      </c>
      <c r="J2299" s="8" t="s">
        <v>3</v>
      </c>
      <c r="K2299" s="8" t="s">
        <v>14</v>
      </c>
      <c r="L2299" s="8" t="s">
        <v>15</v>
      </c>
      <c r="M2299" s="3">
        <v>2</v>
      </c>
      <c r="N2299" s="10">
        <v>36.299999999999997</v>
      </c>
      <c r="O2299" s="11">
        <v>0.15</v>
      </c>
      <c r="P2299" s="10">
        <v>13.38</v>
      </c>
      <c r="Q2299" s="10">
        <f t="shared" si="140"/>
        <v>61.709999999999994</v>
      </c>
      <c r="R2299" s="10">
        <f t="shared" si="141"/>
        <v>26.76</v>
      </c>
      <c r="S2299" s="10">
        <f t="shared" si="142"/>
        <v>34.949999999999989</v>
      </c>
      <c r="T2299" s="2">
        <f t="shared" si="143"/>
        <v>0.56635877491492448</v>
      </c>
      <c r="U2299" s="3">
        <f>YEAR(SalesDataTable[[#This Row],[Order Date]])</f>
        <v>2026</v>
      </c>
      <c r="V2299" s="2" t="str">
        <f>"Q"&amp;ROUNDUP(MONTH(SalesDataTable[[#This Row],[Order Date]])/3,0)</f>
        <v>Q4</v>
      </c>
      <c r="W2299" s="3">
        <f>MONTH(SalesDataTable[[#This Row],[Order Date]])</f>
        <v>11</v>
      </c>
      <c r="X2299" s="2" t="str">
        <f>TEXT(SalesDataTable[[#This Row],[Order Date]],"mmm")</f>
        <v>Nov</v>
      </c>
    </row>
    <row r="2300" spans="1:24" ht="15.6">
      <c r="A2300" s="6">
        <v>595</v>
      </c>
      <c r="B2300" s="7">
        <v>46334</v>
      </c>
      <c r="C2300" s="8">
        <f>YEAR(SalesDataTable[[#This Row],[Order Date]])</f>
        <v>2026</v>
      </c>
      <c r="D2300" s="9" t="str">
        <f>"Q" &amp;ROUNDUP(MONTH(SalesDataTable[[#This Row],[Order Date]]),0)</f>
        <v>Q11</v>
      </c>
      <c r="E2300" s="9">
        <f>MONTH(SalesDataTable[[#This Row],[Order Date]])</f>
        <v>11</v>
      </c>
      <c r="F2300" s="8" t="str">
        <f>TEXT(SalesDataTable[[#This Row],[Order Date]],"mmm")</f>
        <v>Nov</v>
      </c>
      <c r="G2300" s="8" t="s">
        <v>6</v>
      </c>
      <c r="H2300" s="8" t="s">
        <v>43</v>
      </c>
      <c r="I2300" s="8" t="s">
        <v>2</v>
      </c>
      <c r="J2300" s="8" t="s">
        <v>13</v>
      </c>
      <c r="K2300" s="8" t="s">
        <v>34</v>
      </c>
      <c r="L2300" s="8" t="s">
        <v>42</v>
      </c>
      <c r="M2300" s="3">
        <v>2</v>
      </c>
      <c r="N2300" s="10">
        <v>36.159999999999997</v>
      </c>
      <c r="O2300" s="11">
        <v>0.1</v>
      </c>
      <c r="P2300" s="10">
        <v>13.79</v>
      </c>
      <c r="Q2300" s="10">
        <f t="shared" si="140"/>
        <v>65.087999999999994</v>
      </c>
      <c r="R2300" s="10">
        <f t="shared" si="141"/>
        <v>27.58</v>
      </c>
      <c r="S2300" s="10">
        <f t="shared" si="142"/>
        <v>37.507999999999996</v>
      </c>
      <c r="T2300" s="2">
        <f t="shared" si="143"/>
        <v>0.57626597836774829</v>
      </c>
      <c r="U2300" s="3">
        <f>YEAR(SalesDataTable[[#This Row],[Order Date]])</f>
        <v>2026</v>
      </c>
      <c r="V2300" s="2" t="str">
        <f>"Q"&amp;ROUNDUP(MONTH(SalesDataTable[[#This Row],[Order Date]])/3,0)</f>
        <v>Q4</v>
      </c>
      <c r="W2300" s="3">
        <f>MONTH(SalesDataTable[[#This Row],[Order Date]])</f>
        <v>11</v>
      </c>
      <c r="X2300" s="2" t="str">
        <f>TEXT(SalesDataTable[[#This Row],[Order Date]],"mmm")</f>
        <v>Nov</v>
      </c>
    </row>
    <row r="2301" spans="1:24" ht="15.6">
      <c r="A2301" s="6">
        <v>1623</v>
      </c>
      <c r="B2301" s="7">
        <v>46334</v>
      </c>
      <c r="C2301" s="8">
        <f>YEAR(SalesDataTable[[#This Row],[Order Date]])</f>
        <v>2026</v>
      </c>
      <c r="D2301" s="9" t="str">
        <f>"Q" &amp;ROUNDUP(MONTH(SalesDataTable[[#This Row],[Order Date]]),0)</f>
        <v>Q11</v>
      </c>
      <c r="E2301" s="9">
        <f>MONTH(SalesDataTable[[#This Row],[Order Date]])</f>
        <v>11</v>
      </c>
      <c r="F2301" s="8" t="str">
        <f>TEXT(SalesDataTable[[#This Row],[Order Date]],"mmm")</f>
        <v>Nov</v>
      </c>
      <c r="G2301" s="8" t="s">
        <v>11</v>
      </c>
      <c r="H2301" s="8" t="s">
        <v>25</v>
      </c>
      <c r="I2301" s="8" t="s">
        <v>2</v>
      </c>
      <c r="J2301" s="8" t="s">
        <v>3</v>
      </c>
      <c r="K2301" s="8" t="s">
        <v>14</v>
      </c>
      <c r="L2301" s="8" t="s">
        <v>15</v>
      </c>
      <c r="M2301" s="3">
        <v>2</v>
      </c>
      <c r="N2301" s="10">
        <v>35.49</v>
      </c>
      <c r="O2301" s="11">
        <v>0.1</v>
      </c>
      <c r="P2301" s="10">
        <v>13.78</v>
      </c>
      <c r="Q2301" s="10">
        <f t="shared" si="140"/>
        <v>63.882000000000005</v>
      </c>
      <c r="R2301" s="10">
        <f t="shared" si="141"/>
        <v>27.56</v>
      </c>
      <c r="S2301" s="10">
        <f t="shared" si="142"/>
        <v>36.322000000000003</v>
      </c>
      <c r="T2301" s="2">
        <f t="shared" si="143"/>
        <v>0.56857956857956859</v>
      </c>
      <c r="U2301" s="3">
        <f>YEAR(SalesDataTable[[#This Row],[Order Date]])</f>
        <v>2026</v>
      </c>
      <c r="V2301" s="2" t="str">
        <f>"Q"&amp;ROUNDUP(MONTH(SalesDataTable[[#This Row],[Order Date]])/3,0)</f>
        <v>Q4</v>
      </c>
      <c r="W2301" s="3">
        <f>MONTH(SalesDataTable[[#This Row],[Order Date]])</f>
        <v>11</v>
      </c>
      <c r="X2301" s="2" t="str">
        <f>TEXT(SalesDataTable[[#This Row],[Order Date]],"mmm")</f>
        <v>Nov</v>
      </c>
    </row>
    <row r="2302" spans="1:24" ht="15.6">
      <c r="A2302" s="6">
        <v>2638</v>
      </c>
      <c r="B2302" s="7">
        <v>46334</v>
      </c>
      <c r="C2302" s="8">
        <f>YEAR(SalesDataTable[[#This Row],[Order Date]])</f>
        <v>2026</v>
      </c>
      <c r="D2302" s="9" t="str">
        <f>"Q" &amp;ROUNDUP(MONTH(SalesDataTable[[#This Row],[Order Date]]),0)</f>
        <v>Q11</v>
      </c>
      <c r="E2302" s="9">
        <f>MONTH(SalesDataTable[[#This Row],[Order Date]])</f>
        <v>11</v>
      </c>
      <c r="F2302" s="8" t="str">
        <f>TEXT(SalesDataTable[[#This Row],[Order Date]],"mmm")</f>
        <v>Nov</v>
      </c>
      <c r="G2302" s="8" t="s">
        <v>0</v>
      </c>
      <c r="H2302" s="8" t="s">
        <v>36</v>
      </c>
      <c r="I2302" s="8" t="s">
        <v>2</v>
      </c>
      <c r="J2302" s="8" t="s">
        <v>13</v>
      </c>
      <c r="K2302" s="8" t="s">
        <v>9</v>
      </c>
      <c r="L2302" s="8" t="s">
        <v>46</v>
      </c>
      <c r="M2302" s="3">
        <v>1</v>
      </c>
      <c r="N2302" s="10">
        <v>69.760000000000005</v>
      </c>
      <c r="O2302" s="11">
        <v>0.15</v>
      </c>
      <c r="P2302" s="10">
        <v>32.39</v>
      </c>
      <c r="Q2302" s="10">
        <f t="shared" si="140"/>
        <v>59.295999999999999</v>
      </c>
      <c r="R2302" s="10">
        <f t="shared" si="141"/>
        <v>32.39</v>
      </c>
      <c r="S2302" s="10">
        <f t="shared" si="142"/>
        <v>26.905999999999999</v>
      </c>
      <c r="T2302" s="2">
        <f t="shared" si="143"/>
        <v>0.45375742039935241</v>
      </c>
      <c r="U2302" s="3">
        <f>YEAR(SalesDataTable[[#This Row],[Order Date]])</f>
        <v>2026</v>
      </c>
      <c r="V2302" s="2" t="str">
        <f>"Q"&amp;ROUNDUP(MONTH(SalesDataTable[[#This Row],[Order Date]])/3,0)</f>
        <v>Q4</v>
      </c>
      <c r="W2302" s="3">
        <f>MONTH(SalesDataTable[[#This Row],[Order Date]])</f>
        <v>11</v>
      </c>
      <c r="X2302" s="2" t="str">
        <f>TEXT(SalesDataTable[[#This Row],[Order Date]],"mmm")</f>
        <v>Nov</v>
      </c>
    </row>
    <row r="2303" spans="1:24" ht="15.6">
      <c r="A2303" s="6">
        <v>2666</v>
      </c>
      <c r="B2303" s="7">
        <v>46334</v>
      </c>
      <c r="C2303" s="8">
        <f>YEAR(SalesDataTable[[#This Row],[Order Date]])</f>
        <v>2026</v>
      </c>
      <c r="D2303" s="9" t="str">
        <f>"Q" &amp;ROUNDUP(MONTH(SalesDataTable[[#This Row],[Order Date]]),0)</f>
        <v>Q11</v>
      </c>
      <c r="E2303" s="9">
        <f>MONTH(SalesDataTable[[#This Row],[Order Date]])</f>
        <v>11</v>
      </c>
      <c r="F2303" s="8" t="str">
        <f>TEXT(SalesDataTable[[#This Row],[Order Date]],"mmm")</f>
        <v>Nov</v>
      </c>
      <c r="G2303" s="8" t="s">
        <v>6</v>
      </c>
      <c r="H2303" s="8" t="s">
        <v>43</v>
      </c>
      <c r="I2303" s="8" t="s">
        <v>19</v>
      </c>
      <c r="J2303" s="8" t="s">
        <v>16</v>
      </c>
      <c r="K2303" s="8" t="s">
        <v>23</v>
      </c>
      <c r="L2303" s="8" t="s">
        <v>40</v>
      </c>
      <c r="M2303" s="3">
        <v>6</v>
      </c>
      <c r="N2303" s="10">
        <v>81.37</v>
      </c>
      <c r="O2303" s="11">
        <v>0</v>
      </c>
      <c r="P2303" s="10">
        <v>39.5</v>
      </c>
      <c r="Q2303" s="10">
        <f t="shared" si="140"/>
        <v>488.22</v>
      </c>
      <c r="R2303" s="10">
        <f t="shared" si="141"/>
        <v>237</v>
      </c>
      <c r="S2303" s="10">
        <f t="shared" si="142"/>
        <v>251.22000000000003</v>
      </c>
      <c r="T2303" s="2">
        <f t="shared" si="143"/>
        <v>0.5145631067961165</v>
      </c>
      <c r="U2303" s="3">
        <f>YEAR(SalesDataTable[[#This Row],[Order Date]])</f>
        <v>2026</v>
      </c>
      <c r="V2303" s="2" t="str">
        <f>"Q"&amp;ROUNDUP(MONTH(SalesDataTable[[#This Row],[Order Date]])/3,0)</f>
        <v>Q4</v>
      </c>
      <c r="W2303" s="3">
        <f>MONTH(SalesDataTable[[#This Row],[Order Date]])</f>
        <v>11</v>
      </c>
      <c r="X2303" s="2" t="str">
        <f>TEXT(SalesDataTable[[#This Row],[Order Date]],"mmm")</f>
        <v>Nov</v>
      </c>
    </row>
    <row r="2304" spans="1:24" ht="15.6">
      <c r="A2304" s="6">
        <v>3505</v>
      </c>
      <c r="B2304" s="7">
        <v>46334</v>
      </c>
      <c r="C2304" s="8">
        <f>YEAR(SalesDataTable[[#This Row],[Order Date]])</f>
        <v>2026</v>
      </c>
      <c r="D2304" s="9" t="str">
        <f>"Q" &amp;ROUNDUP(MONTH(SalesDataTable[[#This Row],[Order Date]]),0)</f>
        <v>Q11</v>
      </c>
      <c r="E2304" s="9">
        <f>MONTH(SalesDataTable[[#This Row],[Order Date]])</f>
        <v>11</v>
      </c>
      <c r="F2304" s="8" t="str">
        <f>TEXT(SalesDataTable[[#This Row],[Order Date]],"mmm")</f>
        <v>Nov</v>
      </c>
      <c r="G2304" s="8" t="s">
        <v>6</v>
      </c>
      <c r="H2304" s="8" t="s">
        <v>43</v>
      </c>
      <c r="I2304" s="8" t="s">
        <v>8</v>
      </c>
      <c r="J2304" s="8" t="s">
        <v>3</v>
      </c>
      <c r="K2304" s="8" t="s">
        <v>4</v>
      </c>
      <c r="L2304" s="8" t="s">
        <v>5</v>
      </c>
      <c r="M2304" s="3">
        <v>5</v>
      </c>
      <c r="N2304" s="10">
        <v>82.82</v>
      </c>
      <c r="O2304" s="11">
        <v>0.15</v>
      </c>
      <c r="P2304" s="10">
        <v>43.8</v>
      </c>
      <c r="Q2304" s="10">
        <f t="shared" si="140"/>
        <v>351.98499999999996</v>
      </c>
      <c r="R2304" s="10">
        <f t="shared" si="141"/>
        <v>219</v>
      </c>
      <c r="S2304" s="10">
        <f t="shared" si="142"/>
        <v>132.98499999999996</v>
      </c>
      <c r="T2304" s="2">
        <f t="shared" si="143"/>
        <v>0.37781439549980816</v>
      </c>
      <c r="U2304" s="3">
        <f>YEAR(SalesDataTable[[#This Row],[Order Date]])</f>
        <v>2026</v>
      </c>
      <c r="V2304" s="2" t="str">
        <f>"Q"&amp;ROUNDUP(MONTH(SalesDataTable[[#This Row],[Order Date]])/3,0)</f>
        <v>Q4</v>
      </c>
      <c r="W2304" s="3">
        <f>MONTH(SalesDataTable[[#This Row],[Order Date]])</f>
        <v>11</v>
      </c>
      <c r="X2304" s="2" t="str">
        <f>TEXT(SalesDataTable[[#This Row],[Order Date]],"mmm")</f>
        <v>Nov</v>
      </c>
    </row>
    <row r="2305" spans="1:24" ht="15.6">
      <c r="A2305" s="6">
        <v>3626</v>
      </c>
      <c r="B2305" s="7">
        <v>46334</v>
      </c>
      <c r="C2305" s="8">
        <f>YEAR(SalesDataTable[[#This Row],[Order Date]])</f>
        <v>2026</v>
      </c>
      <c r="D2305" s="9" t="str">
        <f>"Q" &amp;ROUNDUP(MONTH(SalesDataTable[[#This Row],[Order Date]]),0)</f>
        <v>Q11</v>
      </c>
      <c r="E2305" s="9">
        <f>MONTH(SalesDataTable[[#This Row],[Order Date]])</f>
        <v>11</v>
      </c>
      <c r="F2305" s="8" t="str">
        <f>TEXT(SalesDataTable[[#This Row],[Order Date]],"mmm")</f>
        <v>Nov</v>
      </c>
      <c r="G2305" s="8" t="s">
        <v>20</v>
      </c>
      <c r="H2305" s="8" t="s">
        <v>47</v>
      </c>
      <c r="I2305" s="8" t="s">
        <v>8</v>
      </c>
      <c r="J2305" s="8" t="s">
        <v>16</v>
      </c>
      <c r="K2305" s="8" t="s">
        <v>4</v>
      </c>
      <c r="L2305" s="8" t="s">
        <v>22</v>
      </c>
      <c r="M2305" s="3">
        <v>15</v>
      </c>
      <c r="N2305" s="10">
        <v>51.05</v>
      </c>
      <c r="O2305" s="11">
        <v>0.1</v>
      </c>
      <c r="P2305" s="10">
        <v>21.95</v>
      </c>
      <c r="Q2305" s="10">
        <f t="shared" si="140"/>
        <v>689.17500000000007</v>
      </c>
      <c r="R2305" s="10">
        <f t="shared" si="141"/>
        <v>329.25</v>
      </c>
      <c r="S2305" s="10">
        <f t="shared" si="142"/>
        <v>359.92500000000007</v>
      </c>
      <c r="T2305" s="2">
        <f t="shared" si="143"/>
        <v>0.52225486995320491</v>
      </c>
      <c r="U2305" s="3">
        <f>YEAR(SalesDataTable[[#This Row],[Order Date]])</f>
        <v>2026</v>
      </c>
      <c r="V2305" s="2" t="str">
        <f>"Q"&amp;ROUNDUP(MONTH(SalesDataTable[[#This Row],[Order Date]])/3,0)</f>
        <v>Q4</v>
      </c>
      <c r="W2305" s="3">
        <f>MONTH(SalesDataTable[[#This Row],[Order Date]])</f>
        <v>11</v>
      </c>
      <c r="X2305" s="2" t="str">
        <f>TEXT(SalesDataTable[[#This Row],[Order Date]],"mmm")</f>
        <v>Nov</v>
      </c>
    </row>
    <row r="2306" spans="1:24" ht="15.6">
      <c r="A2306" s="6">
        <v>3801</v>
      </c>
      <c r="B2306" s="7">
        <v>46334</v>
      </c>
      <c r="C2306" s="8">
        <f>YEAR(SalesDataTable[[#This Row],[Order Date]])</f>
        <v>2026</v>
      </c>
      <c r="D2306" s="9" t="str">
        <f>"Q" &amp;ROUNDUP(MONTH(SalesDataTable[[#This Row],[Order Date]]),0)</f>
        <v>Q11</v>
      </c>
      <c r="E2306" s="9">
        <f>MONTH(SalesDataTable[[#This Row],[Order Date]])</f>
        <v>11</v>
      </c>
      <c r="F2306" s="8" t="str">
        <f>TEXT(SalesDataTable[[#This Row],[Order Date]],"mmm")</f>
        <v>Nov</v>
      </c>
      <c r="G2306" s="8" t="s">
        <v>0</v>
      </c>
      <c r="H2306" s="8" t="s">
        <v>50</v>
      </c>
      <c r="I2306" s="8" t="s">
        <v>2</v>
      </c>
      <c r="J2306" s="8" t="s">
        <v>3</v>
      </c>
      <c r="K2306" s="8" t="s">
        <v>4</v>
      </c>
      <c r="L2306" s="8" t="s">
        <v>30</v>
      </c>
      <c r="M2306" s="3">
        <v>3</v>
      </c>
      <c r="N2306" s="10">
        <v>101.68</v>
      </c>
      <c r="O2306" s="11">
        <v>0.1</v>
      </c>
      <c r="P2306" s="10">
        <v>51.9</v>
      </c>
      <c r="Q2306" s="10">
        <f t="shared" ref="Q2306:Q2369" si="144">M2306*N2306*(1-O2306)</f>
        <v>274.536</v>
      </c>
      <c r="R2306" s="10">
        <f t="shared" ref="R2306:R2369" si="145">M2306*P2306</f>
        <v>155.69999999999999</v>
      </c>
      <c r="S2306" s="10">
        <f t="shared" ref="S2306:S2369" si="146">Q2306-R2306</f>
        <v>118.83600000000001</v>
      </c>
      <c r="T2306" s="2">
        <f t="shared" ref="T2306:T2369" si="147">IFERROR(S2306/Q2306,0)</f>
        <v>0.43286126409651199</v>
      </c>
      <c r="U2306" s="3">
        <f>YEAR(SalesDataTable[[#This Row],[Order Date]])</f>
        <v>2026</v>
      </c>
      <c r="V2306" s="2" t="str">
        <f>"Q"&amp;ROUNDUP(MONTH(SalesDataTable[[#This Row],[Order Date]])/3,0)</f>
        <v>Q4</v>
      </c>
      <c r="W2306" s="3">
        <f>MONTH(SalesDataTable[[#This Row],[Order Date]])</f>
        <v>11</v>
      </c>
      <c r="X2306" s="2" t="str">
        <f>TEXT(SalesDataTable[[#This Row],[Order Date]],"mmm")</f>
        <v>Nov</v>
      </c>
    </row>
    <row r="2307" spans="1:24" ht="15.6">
      <c r="A2307" s="6">
        <v>4685</v>
      </c>
      <c r="B2307" s="7">
        <v>46334</v>
      </c>
      <c r="C2307" s="8">
        <f>YEAR(SalesDataTable[[#This Row],[Order Date]])</f>
        <v>2026</v>
      </c>
      <c r="D2307" s="9" t="str">
        <f>"Q" &amp;ROUNDUP(MONTH(SalesDataTable[[#This Row],[Order Date]]),0)</f>
        <v>Q11</v>
      </c>
      <c r="E2307" s="9">
        <f>MONTH(SalesDataTable[[#This Row],[Order Date]])</f>
        <v>11</v>
      </c>
      <c r="F2307" s="8" t="str">
        <f>TEXT(SalesDataTable[[#This Row],[Order Date]],"mmm")</f>
        <v>Nov</v>
      </c>
      <c r="G2307" s="8" t="s">
        <v>20</v>
      </c>
      <c r="H2307" s="8" t="s">
        <v>47</v>
      </c>
      <c r="I2307" s="8" t="s">
        <v>8</v>
      </c>
      <c r="J2307" s="8" t="s">
        <v>16</v>
      </c>
      <c r="K2307" s="8" t="s">
        <v>23</v>
      </c>
      <c r="L2307" s="8" t="s">
        <v>40</v>
      </c>
      <c r="M2307" s="3">
        <v>6</v>
      </c>
      <c r="N2307" s="10">
        <v>80.83</v>
      </c>
      <c r="O2307" s="11">
        <v>0.15</v>
      </c>
      <c r="P2307" s="10">
        <v>39.32</v>
      </c>
      <c r="Q2307" s="10">
        <f t="shared" si="144"/>
        <v>412.233</v>
      </c>
      <c r="R2307" s="10">
        <f t="shared" si="145"/>
        <v>235.92000000000002</v>
      </c>
      <c r="S2307" s="10">
        <f t="shared" si="146"/>
        <v>176.31299999999999</v>
      </c>
      <c r="T2307" s="2">
        <f t="shared" si="147"/>
        <v>0.42770229457612563</v>
      </c>
      <c r="U2307" s="3">
        <f>YEAR(SalesDataTable[[#This Row],[Order Date]])</f>
        <v>2026</v>
      </c>
      <c r="V2307" s="2" t="str">
        <f>"Q"&amp;ROUNDUP(MONTH(SalesDataTable[[#This Row],[Order Date]])/3,0)</f>
        <v>Q4</v>
      </c>
      <c r="W2307" s="3">
        <f>MONTH(SalesDataTable[[#This Row],[Order Date]])</f>
        <v>11</v>
      </c>
      <c r="X2307" s="2" t="str">
        <f>TEXT(SalesDataTable[[#This Row],[Order Date]],"mmm")</f>
        <v>Nov</v>
      </c>
    </row>
    <row r="2308" spans="1:24" ht="15.6">
      <c r="A2308" s="6">
        <v>4843</v>
      </c>
      <c r="B2308" s="7">
        <v>46334</v>
      </c>
      <c r="C2308" s="8">
        <f>YEAR(SalesDataTable[[#This Row],[Order Date]])</f>
        <v>2026</v>
      </c>
      <c r="D2308" s="9" t="str">
        <f>"Q" &amp;ROUNDUP(MONTH(SalesDataTable[[#This Row],[Order Date]]),0)</f>
        <v>Q11</v>
      </c>
      <c r="E2308" s="9">
        <f>MONTH(SalesDataTable[[#This Row],[Order Date]])</f>
        <v>11</v>
      </c>
      <c r="F2308" s="8" t="str">
        <f>TEXT(SalesDataTable[[#This Row],[Order Date]],"mmm")</f>
        <v>Nov</v>
      </c>
      <c r="G2308" s="8" t="s">
        <v>6</v>
      </c>
      <c r="H2308" s="8" t="s">
        <v>43</v>
      </c>
      <c r="I2308" s="8" t="s">
        <v>2</v>
      </c>
      <c r="J2308" s="8" t="s">
        <v>13</v>
      </c>
      <c r="K2308" s="8" t="s">
        <v>23</v>
      </c>
      <c r="L2308" s="8" t="s">
        <v>51</v>
      </c>
      <c r="M2308" s="3">
        <v>6</v>
      </c>
      <c r="N2308" s="10">
        <v>123.67</v>
      </c>
      <c r="O2308" s="11">
        <v>0.15</v>
      </c>
      <c r="P2308" s="10">
        <v>60.55</v>
      </c>
      <c r="Q2308" s="10">
        <f t="shared" si="144"/>
        <v>630.71699999999998</v>
      </c>
      <c r="R2308" s="10">
        <f t="shared" si="145"/>
        <v>363.29999999999995</v>
      </c>
      <c r="S2308" s="10">
        <f t="shared" si="146"/>
        <v>267.41700000000003</v>
      </c>
      <c r="T2308" s="2">
        <f t="shared" si="147"/>
        <v>0.42398888883603902</v>
      </c>
      <c r="U2308" s="3">
        <f>YEAR(SalesDataTable[[#This Row],[Order Date]])</f>
        <v>2026</v>
      </c>
      <c r="V2308" s="2" t="str">
        <f>"Q"&amp;ROUNDUP(MONTH(SalesDataTable[[#This Row],[Order Date]])/3,0)</f>
        <v>Q4</v>
      </c>
      <c r="W2308" s="3">
        <f>MONTH(SalesDataTable[[#This Row],[Order Date]])</f>
        <v>11</v>
      </c>
      <c r="X2308" s="2" t="str">
        <f>TEXT(SalesDataTable[[#This Row],[Order Date]],"mmm")</f>
        <v>Nov</v>
      </c>
    </row>
    <row r="2309" spans="1:24" ht="15.6">
      <c r="A2309" s="6">
        <v>4890</v>
      </c>
      <c r="B2309" s="7">
        <v>46334</v>
      </c>
      <c r="C2309" s="8">
        <f>YEAR(SalesDataTable[[#This Row],[Order Date]])</f>
        <v>2026</v>
      </c>
      <c r="D2309" s="9" t="str">
        <f>"Q" &amp;ROUNDUP(MONTH(SalesDataTable[[#This Row],[Order Date]]),0)</f>
        <v>Q11</v>
      </c>
      <c r="E2309" s="9">
        <f>MONTH(SalesDataTable[[#This Row],[Order Date]])</f>
        <v>11</v>
      </c>
      <c r="F2309" s="8" t="str">
        <f>TEXT(SalesDataTable[[#This Row],[Order Date]],"mmm")</f>
        <v>Nov</v>
      </c>
      <c r="G2309" s="8" t="s">
        <v>0</v>
      </c>
      <c r="H2309" s="8" t="s">
        <v>50</v>
      </c>
      <c r="I2309" s="8" t="s">
        <v>2</v>
      </c>
      <c r="J2309" s="8" t="s">
        <v>13</v>
      </c>
      <c r="K2309" s="8" t="s">
        <v>9</v>
      </c>
      <c r="L2309" s="8" t="s">
        <v>10</v>
      </c>
      <c r="M2309" s="3">
        <v>2</v>
      </c>
      <c r="N2309" s="10">
        <v>93.16</v>
      </c>
      <c r="O2309" s="11">
        <v>0.1</v>
      </c>
      <c r="P2309" s="10">
        <v>44.19</v>
      </c>
      <c r="Q2309" s="10">
        <f t="shared" si="144"/>
        <v>167.68799999999999</v>
      </c>
      <c r="R2309" s="10">
        <f t="shared" si="145"/>
        <v>88.38</v>
      </c>
      <c r="S2309" s="10">
        <f t="shared" si="146"/>
        <v>79.307999999999993</v>
      </c>
      <c r="T2309" s="2">
        <f t="shared" si="147"/>
        <v>0.47294976384714471</v>
      </c>
      <c r="U2309" s="3">
        <f>YEAR(SalesDataTable[[#This Row],[Order Date]])</f>
        <v>2026</v>
      </c>
      <c r="V2309" s="2" t="str">
        <f>"Q"&amp;ROUNDUP(MONTH(SalesDataTable[[#This Row],[Order Date]])/3,0)</f>
        <v>Q4</v>
      </c>
      <c r="W2309" s="3">
        <f>MONTH(SalesDataTable[[#This Row],[Order Date]])</f>
        <v>11</v>
      </c>
      <c r="X2309" s="2" t="str">
        <f>TEXT(SalesDataTable[[#This Row],[Order Date]],"mmm")</f>
        <v>Nov</v>
      </c>
    </row>
    <row r="2310" spans="1:24" ht="15.6">
      <c r="A2310" s="6">
        <v>4913</v>
      </c>
      <c r="B2310" s="7">
        <v>46334</v>
      </c>
      <c r="C2310" s="8">
        <f>YEAR(SalesDataTable[[#This Row],[Order Date]])</f>
        <v>2026</v>
      </c>
      <c r="D2310" s="9" t="str">
        <f>"Q" &amp;ROUNDUP(MONTH(SalesDataTable[[#This Row],[Order Date]]),0)</f>
        <v>Q11</v>
      </c>
      <c r="E2310" s="9">
        <f>MONTH(SalesDataTable[[#This Row],[Order Date]])</f>
        <v>11</v>
      </c>
      <c r="F2310" s="8" t="str">
        <f>TEXT(SalesDataTable[[#This Row],[Order Date]],"mmm")</f>
        <v>Nov</v>
      </c>
      <c r="G2310" s="8" t="s">
        <v>11</v>
      </c>
      <c r="H2310" s="8" t="s">
        <v>12</v>
      </c>
      <c r="I2310" s="8" t="s">
        <v>28</v>
      </c>
      <c r="J2310" s="8" t="s">
        <v>13</v>
      </c>
      <c r="K2310" s="8" t="s">
        <v>4</v>
      </c>
      <c r="L2310" s="8" t="s">
        <v>5</v>
      </c>
      <c r="M2310" s="3">
        <v>1</v>
      </c>
      <c r="N2310" s="10">
        <v>83.79</v>
      </c>
      <c r="O2310" s="11">
        <v>0.1</v>
      </c>
      <c r="P2310" s="10">
        <v>42.8</v>
      </c>
      <c r="Q2310" s="10">
        <f t="shared" si="144"/>
        <v>75.411000000000001</v>
      </c>
      <c r="R2310" s="10">
        <f t="shared" si="145"/>
        <v>42.8</v>
      </c>
      <c r="S2310" s="10">
        <f t="shared" si="146"/>
        <v>32.611000000000004</v>
      </c>
      <c r="T2310" s="2">
        <f t="shared" si="147"/>
        <v>0.43244354271923197</v>
      </c>
      <c r="U2310" s="3">
        <f>YEAR(SalesDataTable[[#This Row],[Order Date]])</f>
        <v>2026</v>
      </c>
      <c r="V2310" s="2" t="str">
        <f>"Q"&amp;ROUNDUP(MONTH(SalesDataTable[[#This Row],[Order Date]])/3,0)</f>
        <v>Q4</v>
      </c>
      <c r="W2310" s="3">
        <f>MONTH(SalesDataTable[[#This Row],[Order Date]])</f>
        <v>11</v>
      </c>
      <c r="X2310" s="2" t="str">
        <f>TEXT(SalesDataTable[[#This Row],[Order Date]],"mmm")</f>
        <v>Nov</v>
      </c>
    </row>
    <row r="2311" spans="1:24" ht="15.6">
      <c r="A2311" s="6">
        <v>5079</v>
      </c>
      <c r="B2311" s="7">
        <v>46334</v>
      </c>
      <c r="C2311" s="8">
        <f>YEAR(SalesDataTable[[#This Row],[Order Date]])</f>
        <v>2026</v>
      </c>
      <c r="D2311" s="9" t="str">
        <f>"Q" &amp;ROUNDUP(MONTH(SalesDataTable[[#This Row],[Order Date]]),0)</f>
        <v>Q11</v>
      </c>
      <c r="E2311" s="9">
        <f>MONTH(SalesDataTable[[#This Row],[Order Date]])</f>
        <v>11</v>
      </c>
      <c r="F2311" s="8" t="str">
        <f>TEXT(SalesDataTable[[#This Row],[Order Date]],"mmm")</f>
        <v>Nov</v>
      </c>
      <c r="G2311" s="8" t="s">
        <v>11</v>
      </c>
      <c r="H2311" s="8" t="s">
        <v>52</v>
      </c>
      <c r="I2311" s="8" t="s">
        <v>2</v>
      </c>
      <c r="J2311" s="8" t="s">
        <v>13</v>
      </c>
      <c r="K2311" s="8" t="s">
        <v>34</v>
      </c>
      <c r="L2311" s="8" t="s">
        <v>38</v>
      </c>
      <c r="M2311" s="3">
        <v>1</v>
      </c>
      <c r="N2311" s="10">
        <v>120.98</v>
      </c>
      <c r="O2311" s="11">
        <v>0.1</v>
      </c>
      <c r="P2311" s="10">
        <v>70.59</v>
      </c>
      <c r="Q2311" s="10">
        <f t="shared" si="144"/>
        <v>108.88200000000001</v>
      </c>
      <c r="R2311" s="10">
        <f t="shared" si="145"/>
        <v>70.59</v>
      </c>
      <c r="S2311" s="10">
        <f t="shared" si="146"/>
        <v>38.292000000000002</v>
      </c>
      <c r="T2311" s="2">
        <f t="shared" si="147"/>
        <v>0.35168347385242738</v>
      </c>
      <c r="U2311" s="3">
        <f>YEAR(SalesDataTable[[#This Row],[Order Date]])</f>
        <v>2026</v>
      </c>
      <c r="V2311" s="2" t="str">
        <f>"Q"&amp;ROUNDUP(MONTH(SalesDataTable[[#This Row],[Order Date]])/3,0)</f>
        <v>Q4</v>
      </c>
      <c r="W2311" s="3">
        <f>MONTH(SalesDataTable[[#This Row],[Order Date]])</f>
        <v>11</v>
      </c>
      <c r="X2311" s="2" t="str">
        <f>TEXT(SalesDataTable[[#This Row],[Order Date]],"mmm")</f>
        <v>Nov</v>
      </c>
    </row>
    <row r="2312" spans="1:24" ht="15.6">
      <c r="A2312" s="6">
        <v>366</v>
      </c>
      <c r="B2312" s="7">
        <v>46335</v>
      </c>
      <c r="C2312" s="8">
        <f>YEAR(SalesDataTable[[#This Row],[Order Date]])</f>
        <v>2026</v>
      </c>
      <c r="D2312" s="9" t="str">
        <f>"Q" &amp;ROUNDUP(MONTH(SalesDataTable[[#This Row],[Order Date]]),0)</f>
        <v>Q11</v>
      </c>
      <c r="E2312" s="9">
        <f>MONTH(SalesDataTable[[#This Row],[Order Date]])</f>
        <v>11</v>
      </c>
      <c r="F2312" s="8" t="str">
        <f>TEXT(SalesDataTable[[#This Row],[Order Date]],"mmm")</f>
        <v>Nov</v>
      </c>
      <c r="G2312" s="8" t="s">
        <v>20</v>
      </c>
      <c r="H2312" s="8" t="s">
        <v>47</v>
      </c>
      <c r="I2312" s="8" t="s">
        <v>19</v>
      </c>
      <c r="J2312" s="8" t="s">
        <v>3</v>
      </c>
      <c r="K2312" s="8" t="s">
        <v>9</v>
      </c>
      <c r="L2312" s="8" t="s">
        <v>37</v>
      </c>
      <c r="M2312" s="3">
        <v>1</v>
      </c>
      <c r="N2312" s="10">
        <v>152.05000000000001</v>
      </c>
      <c r="O2312" s="11">
        <v>0.15</v>
      </c>
      <c r="P2312" s="10">
        <v>80.56</v>
      </c>
      <c r="Q2312" s="10">
        <f t="shared" si="144"/>
        <v>129.24250000000001</v>
      </c>
      <c r="R2312" s="10">
        <f t="shared" si="145"/>
        <v>80.56</v>
      </c>
      <c r="S2312" s="10">
        <f t="shared" si="146"/>
        <v>48.682500000000005</v>
      </c>
      <c r="T2312" s="2">
        <f t="shared" si="147"/>
        <v>0.37667562914675901</v>
      </c>
      <c r="U2312" s="3">
        <f>YEAR(SalesDataTable[[#This Row],[Order Date]])</f>
        <v>2026</v>
      </c>
      <c r="V2312" s="2" t="str">
        <f>"Q"&amp;ROUNDUP(MONTH(SalesDataTable[[#This Row],[Order Date]])/3,0)</f>
        <v>Q4</v>
      </c>
      <c r="W2312" s="3">
        <f>MONTH(SalesDataTable[[#This Row],[Order Date]])</f>
        <v>11</v>
      </c>
      <c r="X2312" s="2" t="str">
        <f>TEXT(SalesDataTable[[#This Row],[Order Date]],"mmm")</f>
        <v>Nov</v>
      </c>
    </row>
    <row r="2313" spans="1:24" ht="15.6">
      <c r="A2313" s="6">
        <v>567</v>
      </c>
      <c r="B2313" s="7">
        <v>46335</v>
      </c>
      <c r="C2313" s="8">
        <f>YEAR(SalesDataTable[[#This Row],[Order Date]])</f>
        <v>2026</v>
      </c>
      <c r="D2313" s="9" t="str">
        <f>"Q" &amp;ROUNDUP(MONTH(SalesDataTable[[#This Row],[Order Date]]),0)</f>
        <v>Q11</v>
      </c>
      <c r="E2313" s="9">
        <f>MONTH(SalesDataTable[[#This Row],[Order Date]])</f>
        <v>11</v>
      </c>
      <c r="F2313" s="8" t="str">
        <f>TEXT(SalesDataTable[[#This Row],[Order Date]],"mmm")</f>
        <v>Nov</v>
      </c>
      <c r="G2313" s="8" t="s">
        <v>0</v>
      </c>
      <c r="H2313" s="8" t="s">
        <v>36</v>
      </c>
      <c r="I2313" s="8" t="s">
        <v>19</v>
      </c>
      <c r="J2313" s="8" t="s">
        <v>13</v>
      </c>
      <c r="K2313" s="8" t="s">
        <v>14</v>
      </c>
      <c r="L2313" s="8" t="s">
        <v>15</v>
      </c>
      <c r="M2313" s="3">
        <v>3</v>
      </c>
      <c r="N2313" s="10">
        <v>36.14</v>
      </c>
      <c r="O2313" s="11">
        <v>0.1</v>
      </c>
      <c r="P2313" s="10">
        <v>13.23</v>
      </c>
      <c r="Q2313" s="10">
        <f t="shared" si="144"/>
        <v>97.578000000000003</v>
      </c>
      <c r="R2313" s="10">
        <f t="shared" si="145"/>
        <v>39.69</v>
      </c>
      <c r="S2313" s="10">
        <f t="shared" si="146"/>
        <v>57.888000000000005</v>
      </c>
      <c r="T2313" s="2">
        <f t="shared" si="147"/>
        <v>0.59324847814056447</v>
      </c>
      <c r="U2313" s="3">
        <f>YEAR(SalesDataTable[[#This Row],[Order Date]])</f>
        <v>2026</v>
      </c>
      <c r="V2313" s="2" t="str">
        <f>"Q"&amp;ROUNDUP(MONTH(SalesDataTable[[#This Row],[Order Date]])/3,0)</f>
        <v>Q4</v>
      </c>
      <c r="W2313" s="3">
        <f>MONTH(SalesDataTable[[#This Row],[Order Date]])</f>
        <v>11</v>
      </c>
      <c r="X2313" s="2" t="str">
        <f>TEXT(SalesDataTable[[#This Row],[Order Date]],"mmm")</f>
        <v>Nov</v>
      </c>
    </row>
    <row r="2314" spans="1:24" ht="15.6">
      <c r="A2314" s="6">
        <v>1051</v>
      </c>
      <c r="B2314" s="7">
        <v>46335</v>
      </c>
      <c r="C2314" s="8">
        <f>YEAR(SalesDataTable[[#This Row],[Order Date]])</f>
        <v>2026</v>
      </c>
      <c r="D2314" s="9" t="str">
        <f>"Q" &amp;ROUNDUP(MONTH(SalesDataTable[[#This Row],[Order Date]]),0)</f>
        <v>Q11</v>
      </c>
      <c r="E2314" s="9">
        <f>MONTH(SalesDataTable[[#This Row],[Order Date]])</f>
        <v>11</v>
      </c>
      <c r="F2314" s="8" t="str">
        <f>TEXT(SalesDataTable[[#This Row],[Order Date]],"mmm")</f>
        <v>Nov</v>
      </c>
      <c r="G2314" s="8" t="s">
        <v>20</v>
      </c>
      <c r="H2314" s="8" t="s">
        <v>47</v>
      </c>
      <c r="I2314" s="8" t="s">
        <v>8</v>
      </c>
      <c r="J2314" s="8" t="s">
        <v>16</v>
      </c>
      <c r="K2314" s="8" t="s">
        <v>9</v>
      </c>
      <c r="L2314" s="8" t="s">
        <v>10</v>
      </c>
      <c r="M2314" s="3">
        <v>12</v>
      </c>
      <c r="N2314" s="10">
        <v>90.99</v>
      </c>
      <c r="O2314" s="11">
        <v>0.2</v>
      </c>
      <c r="P2314" s="10">
        <v>45.51</v>
      </c>
      <c r="Q2314" s="10">
        <f t="shared" si="144"/>
        <v>873.50399999999991</v>
      </c>
      <c r="R2314" s="10">
        <f t="shared" si="145"/>
        <v>546.12</v>
      </c>
      <c r="S2314" s="10">
        <f t="shared" si="146"/>
        <v>327.3839999999999</v>
      </c>
      <c r="T2314" s="2">
        <f t="shared" si="147"/>
        <v>0.37479393339927458</v>
      </c>
      <c r="U2314" s="3">
        <f>YEAR(SalesDataTable[[#This Row],[Order Date]])</f>
        <v>2026</v>
      </c>
      <c r="V2314" s="2" t="str">
        <f>"Q"&amp;ROUNDUP(MONTH(SalesDataTable[[#This Row],[Order Date]])/3,0)</f>
        <v>Q4</v>
      </c>
      <c r="W2314" s="3">
        <f>MONTH(SalesDataTable[[#This Row],[Order Date]])</f>
        <v>11</v>
      </c>
      <c r="X2314" s="2" t="str">
        <f>TEXT(SalesDataTable[[#This Row],[Order Date]],"mmm")</f>
        <v>Nov</v>
      </c>
    </row>
    <row r="2315" spans="1:24" ht="15.6">
      <c r="A2315" s="6">
        <v>1934</v>
      </c>
      <c r="B2315" s="7">
        <v>46335</v>
      </c>
      <c r="C2315" s="8">
        <f>YEAR(SalesDataTable[[#This Row],[Order Date]])</f>
        <v>2026</v>
      </c>
      <c r="D2315" s="9" t="str">
        <f>"Q" &amp;ROUNDUP(MONTH(SalesDataTable[[#This Row],[Order Date]]),0)</f>
        <v>Q11</v>
      </c>
      <c r="E2315" s="9">
        <f>MONTH(SalesDataTable[[#This Row],[Order Date]])</f>
        <v>11</v>
      </c>
      <c r="F2315" s="8" t="str">
        <f>TEXT(SalesDataTable[[#This Row],[Order Date]],"mmm")</f>
        <v>Nov</v>
      </c>
      <c r="G2315" s="8" t="s">
        <v>20</v>
      </c>
      <c r="H2315" s="8" t="s">
        <v>47</v>
      </c>
      <c r="I2315" s="8" t="s">
        <v>28</v>
      </c>
      <c r="J2315" s="8" t="s">
        <v>16</v>
      </c>
      <c r="K2315" s="8" t="s">
        <v>4</v>
      </c>
      <c r="L2315" s="8" t="s">
        <v>22</v>
      </c>
      <c r="M2315" s="3">
        <v>1</v>
      </c>
      <c r="N2315" s="10">
        <v>50.55</v>
      </c>
      <c r="O2315" s="11">
        <v>0.05</v>
      </c>
      <c r="P2315" s="10">
        <v>22.09</v>
      </c>
      <c r="Q2315" s="10">
        <f t="shared" si="144"/>
        <v>48.022499999999994</v>
      </c>
      <c r="R2315" s="10">
        <f t="shared" si="145"/>
        <v>22.09</v>
      </c>
      <c r="S2315" s="10">
        <f t="shared" si="146"/>
        <v>25.932499999999994</v>
      </c>
      <c r="T2315" s="2">
        <f t="shared" si="147"/>
        <v>0.54000728825029931</v>
      </c>
      <c r="U2315" s="3">
        <f>YEAR(SalesDataTable[[#This Row],[Order Date]])</f>
        <v>2026</v>
      </c>
      <c r="V2315" s="2" t="str">
        <f>"Q"&amp;ROUNDUP(MONTH(SalesDataTable[[#This Row],[Order Date]])/3,0)</f>
        <v>Q4</v>
      </c>
      <c r="W2315" s="3">
        <f>MONTH(SalesDataTable[[#This Row],[Order Date]])</f>
        <v>11</v>
      </c>
      <c r="X2315" s="2" t="str">
        <f>TEXT(SalesDataTable[[#This Row],[Order Date]],"mmm")</f>
        <v>Nov</v>
      </c>
    </row>
    <row r="2316" spans="1:24" ht="15.6">
      <c r="A2316" s="6">
        <v>2056</v>
      </c>
      <c r="B2316" s="7">
        <v>46335</v>
      </c>
      <c r="C2316" s="8">
        <f>YEAR(SalesDataTable[[#This Row],[Order Date]])</f>
        <v>2026</v>
      </c>
      <c r="D2316" s="9" t="str">
        <f>"Q" &amp;ROUNDUP(MONTH(SalesDataTable[[#This Row],[Order Date]]),0)</f>
        <v>Q11</v>
      </c>
      <c r="E2316" s="9">
        <f>MONTH(SalesDataTable[[#This Row],[Order Date]])</f>
        <v>11</v>
      </c>
      <c r="F2316" s="8" t="str">
        <f>TEXT(SalesDataTable[[#This Row],[Order Date]],"mmm")</f>
        <v>Nov</v>
      </c>
      <c r="G2316" s="8" t="s">
        <v>0</v>
      </c>
      <c r="H2316" s="8" t="s">
        <v>1</v>
      </c>
      <c r="I2316" s="8" t="s">
        <v>19</v>
      </c>
      <c r="J2316" s="8" t="s">
        <v>13</v>
      </c>
      <c r="K2316" s="8" t="s">
        <v>34</v>
      </c>
      <c r="L2316" s="8" t="s">
        <v>45</v>
      </c>
      <c r="M2316" s="3">
        <v>1</v>
      </c>
      <c r="N2316" s="10">
        <v>51.65</v>
      </c>
      <c r="O2316" s="11">
        <v>0.15</v>
      </c>
      <c r="P2316" s="10">
        <v>21.86</v>
      </c>
      <c r="Q2316" s="10">
        <f t="shared" si="144"/>
        <v>43.902499999999996</v>
      </c>
      <c r="R2316" s="10">
        <f t="shared" si="145"/>
        <v>21.86</v>
      </c>
      <c r="S2316" s="10">
        <f t="shared" si="146"/>
        <v>22.042499999999997</v>
      </c>
      <c r="T2316" s="2">
        <f t="shared" si="147"/>
        <v>0.50207846933545919</v>
      </c>
      <c r="U2316" s="3">
        <f>YEAR(SalesDataTable[[#This Row],[Order Date]])</f>
        <v>2026</v>
      </c>
      <c r="V2316" s="2" t="str">
        <f>"Q"&amp;ROUNDUP(MONTH(SalesDataTable[[#This Row],[Order Date]])/3,0)</f>
        <v>Q4</v>
      </c>
      <c r="W2316" s="3">
        <f>MONTH(SalesDataTable[[#This Row],[Order Date]])</f>
        <v>11</v>
      </c>
      <c r="X2316" s="2" t="str">
        <f>TEXT(SalesDataTable[[#This Row],[Order Date]],"mmm")</f>
        <v>Nov</v>
      </c>
    </row>
    <row r="2317" spans="1:24" ht="15.6">
      <c r="A2317" s="6">
        <v>2115</v>
      </c>
      <c r="B2317" s="7">
        <v>46335</v>
      </c>
      <c r="C2317" s="8">
        <f>YEAR(SalesDataTable[[#This Row],[Order Date]])</f>
        <v>2026</v>
      </c>
      <c r="D2317" s="9" t="str">
        <f>"Q" &amp;ROUNDUP(MONTH(SalesDataTable[[#This Row],[Order Date]]),0)</f>
        <v>Q11</v>
      </c>
      <c r="E2317" s="9">
        <f>MONTH(SalesDataTable[[#This Row],[Order Date]])</f>
        <v>11</v>
      </c>
      <c r="F2317" s="8" t="str">
        <f>TEXT(SalesDataTable[[#This Row],[Order Date]],"mmm")</f>
        <v>Nov</v>
      </c>
      <c r="G2317" s="8" t="s">
        <v>6</v>
      </c>
      <c r="H2317" s="8" t="s">
        <v>43</v>
      </c>
      <c r="I2317" s="8" t="s">
        <v>2</v>
      </c>
      <c r="J2317" s="8" t="s">
        <v>13</v>
      </c>
      <c r="K2317" s="8" t="s">
        <v>4</v>
      </c>
      <c r="L2317" s="8" t="s">
        <v>5</v>
      </c>
      <c r="M2317" s="3">
        <v>5</v>
      </c>
      <c r="N2317" s="10">
        <v>82.96</v>
      </c>
      <c r="O2317" s="11">
        <v>0</v>
      </c>
      <c r="P2317" s="10">
        <v>43.55</v>
      </c>
      <c r="Q2317" s="10">
        <f t="shared" si="144"/>
        <v>414.79999999999995</v>
      </c>
      <c r="R2317" s="10">
        <f t="shared" si="145"/>
        <v>217.75</v>
      </c>
      <c r="S2317" s="10">
        <f t="shared" si="146"/>
        <v>197.04999999999995</v>
      </c>
      <c r="T2317" s="2">
        <f t="shared" si="147"/>
        <v>0.47504821600771452</v>
      </c>
      <c r="U2317" s="3">
        <f>YEAR(SalesDataTable[[#This Row],[Order Date]])</f>
        <v>2026</v>
      </c>
      <c r="V2317" s="2" t="str">
        <f>"Q"&amp;ROUNDUP(MONTH(SalesDataTable[[#This Row],[Order Date]])/3,0)</f>
        <v>Q4</v>
      </c>
      <c r="W2317" s="3">
        <f>MONTH(SalesDataTable[[#This Row],[Order Date]])</f>
        <v>11</v>
      </c>
      <c r="X2317" s="2" t="str">
        <f>TEXT(SalesDataTable[[#This Row],[Order Date]],"mmm")</f>
        <v>Nov</v>
      </c>
    </row>
    <row r="2318" spans="1:24" ht="15.6">
      <c r="A2318" s="6">
        <v>2437</v>
      </c>
      <c r="B2318" s="7">
        <v>46335</v>
      </c>
      <c r="C2318" s="8">
        <f>YEAR(SalesDataTable[[#This Row],[Order Date]])</f>
        <v>2026</v>
      </c>
      <c r="D2318" s="9" t="str">
        <f>"Q" &amp;ROUNDUP(MONTH(SalesDataTable[[#This Row],[Order Date]]),0)</f>
        <v>Q11</v>
      </c>
      <c r="E2318" s="9">
        <f>MONTH(SalesDataTable[[#This Row],[Order Date]])</f>
        <v>11</v>
      </c>
      <c r="F2318" s="8" t="str">
        <f>TEXT(SalesDataTable[[#This Row],[Order Date]],"mmm")</f>
        <v>Nov</v>
      </c>
      <c r="G2318" s="8" t="s">
        <v>20</v>
      </c>
      <c r="H2318" s="8" t="s">
        <v>21</v>
      </c>
      <c r="I2318" s="8" t="s">
        <v>28</v>
      </c>
      <c r="J2318" s="8" t="s">
        <v>16</v>
      </c>
      <c r="K2318" s="8" t="s">
        <v>9</v>
      </c>
      <c r="L2318" s="8" t="s">
        <v>46</v>
      </c>
      <c r="M2318" s="3">
        <v>1</v>
      </c>
      <c r="N2318" s="10">
        <v>70.3</v>
      </c>
      <c r="O2318" s="11">
        <v>0.05</v>
      </c>
      <c r="P2318" s="10">
        <v>33.31</v>
      </c>
      <c r="Q2318" s="10">
        <f t="shared" si="144"/>
        <v>66.784999999999997</v>
      </c>
      <c r="R2318" s="10">
        <f t="shared" si="145"/>
        <v>33.31</v>
      </c>
      <c r="S2318" s="10">
        <f t="shared" si="146"/>
        <v>33.474999999999994</v>
      </c>
      <c r="T2318" s="2">
        <f t="shared" si="147"/>
        <v>0.50123530732949007</v>
      </c>
      <c r="U2318" s="3">
        <f>YEAR(SalesDataTable[[#This Row],[Order Date]])</f>
        <v>2026</v>
      </c>
      <c r="V2318" s="2" t="str">
        <f>"Q"&amp;ROUNDUP(MONTH(SalesDataTable[[#This Row],[Order Date]])/3,0)</f>
        <v>Q4</v>
      </c>
      <c r="W2318" s="3">
        <f>MONTH(SalesDataTable[[#This Row],[Order Date]])</f>
        <v>11</v>
      </c>
      <c r="X2318" s="2" t="str">
        <f>TEXT(SalesDataTable[[#This Row],[Order Date]],"mmm")</f>
        <v>Nov</v>
      </c>
    </row>
    <row r="2319" spans="1:24" ht="15.6">
      <c r="A2319" s="6">
        <v>3380</v>
      </c>
      <c r="B2319" s="7">
        <v>46335</v>
      </c>
      <c r="C2319" s="8">
        <f>YEAR(SalesDataTable[[#This Row],[Order Date]])</f>
        <v>2026</v>
      </c>
      <c r="D2319" s="9" t="str">
        <f>"Q" &amp;ROUNDUP(MONTH(SalesDataTable[[#This Row],[Order Date]]),0)</f>
        <v>Q11</v>
      </c>
      <c r="E2319" s="9">
        <f>MONTH(SalesDataTable[[#This Row],[Order Date]])</f>
        <v>11</v>
      </c>
      <c r="F2319" s="8" t="str">
        <f>TEXT(SalesDataTable[[#This Row],[Order Date]],"mmm")</f>
        <v>Nov</v>
      </c>
      <c r="G2319" s="8" t="s">
        <v>11</v>
      </c>
      <c r="H2319" s="8" t="s">
        <v>12</v>
      </c>
      <c r="I2319" s="8" t="s">
        <v>19</v>
      </c>
      <c r="J2319" s="8" t="s">
        <v>3</v>
      </c>
      <c r="K2319" s="8" t="s">
        <v>14</v>
      </c>
      <c r="L2319" s="8" t="s">
        <v>32</v>
      </c>
      <c r="M2319" s="3">
        <v>2</v>
      </c>
      <c r="N2319" s="10">
        <v>47.12</v>
      </c>
      <c r="O2319" s="11">
        <v>0.15</v>
      </c>
      <c r="P2319" s="10">
        <v>18.64</v>
      </c>
      <c r="Q2319" s="10">
        <f t="shared" si="144"/>
        <v>80.103999999999999</v>
      </c>
      <c r="R2319" s="10">
        <f t="shared" si="145"/>
        <v>37.28</v>
      </c>
      <c r="S2319" s="10">
        <f t="shared" si="146"/>
        <v>42.823999999999998</v>
      </c>
      <c r="T2319" s="2">
        <f t="shared" si="147"/>
        <v>0.5346050134824728</v>
      </c>
      <c r="U2319" s="3">
        <f>YEAR(SalesDataTable[[#This Row],[Order Date]])</f>
        <v>2026</v>
      </c>
      <c r="V2319" s="2" t="str">
        <f>"Q"&amp;ROUNDUP(MONTH(SalesDataTable[[#This Row],[Order Date]])/3,0)</f>
        <v>Q4</v>
      </c>
      <c r="W2319" s="3">
        <f>MONTH(SalesDataTable[[#This Row],[Order Date]])</f>
        <v>11</v>
      </c>
      <c r="X2319" s="2" t="str">
        <f>TEXT(SalesDataTable[[#This Row],[Order Date]],"mmm")</f>
        <v>Nov</v>
      </c>
    </row>
    <row r="2320" spans="1:24" ht="15.6">
      <c r="A2320" s="6">
        <v>3648</v>
      </c>
      <c r="B2320" s="7">
        <v>46335</v>
      </c>
      <c r="C2320" s="8">
        <f>YEAR(SalesDataTable[[#This Row],[Order Date]])</f>
        <v>2026</v>
      </c>
      <c r="D2320" s="9" t="str">
        <f>"Q" &amp;ROUNDUP(MONTH(SalesDataTable[[#This Row],[Order Date]]),0)</f>
        <v>Q11</v>
      </c>
      <c r="E2320" s="9">
        <f>MONTH(SalesDataTable[[#This Row],[Order Date]])</f>
        <v>11</v>
      </c>
      <c r="F2320" s="8" t="str">
        <f>TEXT(SalesDataTable[[#This Row],[Order Date]],"mmm")</f>
        <v>Nov</v>
      </c>
      <c r="G2320" s="8" t="s">
        <v>0</v>
      </c>
      <c r="H2320" s="8" t="s">
        <v>50</v>
      </c>
      <c r="I2320" s="8" t="s">
        <v>28</v>
      </c>
      <c r="J2320" s="8" t="s">
        <v>13</v>
      </c>
      <c r="K2320" s="8" t="s">
        <v>34</v>
      </c>
      <c r="L2320" s="8" t="s">
        <v>35</v>
      </c>
      <c r="M2320" s="3">
        <v>4</v>
      </c>
      <c r="N2320" s="10">
        <v>39.82</v>
      </c>
      <c r="O2320" s="11">
        <v>0.2</v>
      </c>
      <c r="P2320" s="10">
        <v>14.98</v>
      </c>
      <c r="Q2320" s="10">
        <f t="shared" si="144"/>
        <v>127.42400000000001</v>
      </c>
      <c r="R2320" s="10">
        <f t="shared" si="145"/>
        <v>59.92</v>
      </c>
      <c r="S2320" s="10">
        <f t="shared" si="146"/>
        <v>67.504000000000005</v>
      </c>
      <c r="T2320" s="2">
        <f t="shared" si="147"/>
        <v>0.52975891511803119</v>
      </c>
      <c r="U2320" s="3">
        <f>YEAR(SalesDataTable[[#This Row],[Order Date]])</f>
        <v>2026</v>
      </c>
      <c r="V2320" s="2" t="str">
        <f>"Q"&amp;ROUNDUP(MONTH(SalesDataTable[[#This Row],[Order Date]])/3,0)</f>
        <v>Q4</v>
      </c>
      <c r="W2320" s="3">
        <f>MONTH(SalesDataTable[[#This Row],[Order Date]])</f>
        <v>11</v>
      </c>
      <c r="X2320" s="2" t="str">
        <f>TEXT(SalesDataTable[[#This Row],[Order Date]],"mmm")</f>
        <v>Nov</v>
      </c>
    </row>
    <row r="2321" spans="1:24" ht="15.6">
      <c r="A2321" s="6">
        <v>3692</v>
      </c>
      <c r="B2321" s="7">
        <v>46335</v>
      </c>
      <c r="C2321" s="8">
        <f>YEAR(SalesDataTable[[#This Row],[Order Date]])</f>
        <v>2026</v>
      </c>
      <c r="D2321" s="9" t="str">
        <f>"Q" &amp;ROUNDUP(MONTH(SalesDataTable[[#This Row],[Order Date]]),0)</f>
        <v>Q11</v>
      </c>
      <c r="E2321" s="9">
        <f>MONTH(SalesDataTable[[#This Row],[Order Date]])</f>
        <v>11</v>
      </c>
      <c r="F2321" s="8" t="str">
        <f>TEXT(SalesDataTable[[#This Row],[Order Date]],"mmm")</f>
        <v>Nov</v>
      </c>
      <c r="G2321" s="8" t="s">
        <v>6</v>
      </c>
      <c r="H2321" s="8" t="s">
        <v>49</v>
      </c>
      <c r="I2321" s="8" t="s">
        <v>2</v>
      </c>
      <c r="J2321" s="8" t="s">
        <v>3</v>
      </c>
      <c r="K2321" s="8" t="s">
        <v>9</v>
      </c>
      <c r="L2321" s="8" t="s">
        <v>37</v>
      </c>
      <c r="M2321" s="3">
        <v>4</v>
      </c>
      <c r="N2321" s="10">
        <v>154.27000000000001</v>
      </c>
      <c r="O2321" s="11">
        <v>0.05</v>
      </c>
      <c r="P2321" s="10">
        <v>78.36</v>
      </c>
      <c r="Q2321" s="10">
        <f t="shared" si="144"/>
        <v>586.226</v>
      </c>
      <c r="R2321" s="10">
        <f t="shared" si="145"/>
        <v>313.44</v>
      </c>
      <c r="S2321" s="10">
        <f t="shared" si="146"/>
        <v>272.786</v>
      </c>
      <c r="T2321" s="2">
        <f t="shared" si="147"/>
        <v>0.46532565938733528</v>
      </c>
      <c r="U2321" s="3">
        <f>YEAR(SalesDataTable[[#This Row],[Order Date]])</f>
        <v>2026</v>
      </c>
      <c r="V2321" s="2" t="str">
        <f>"Q"&amp;ROUNDUP(MONTH(SalesDataTable[[#This Row],[Order Date]])/3,0)</f>
        <v>Q4</v>
      </c>
      <c r="W2321" s="3">
        <f>MONTH(SalesDataTable[[#This Row],[Order Date]])</f>
        <v>11</v>
      </c>
      <c r="X2321" s="2" t="str">
        <f>TEXT(SalesDataTable[[#This Row],[Order Date]],"mmm")</f>
        <v>Nov</v>
      </c>
    </row>
    <row r="2322" spans="1:24" ht="15.6">
      <c r="A2322" s="6">
        <v>4406</v>
      </c>
      <c r="B2322" s="7">
        <v>46335</v>
      </c>
      <c r="C2322" s="8">
        <f>YEAR(SalesDataTable[[#This Row],[Order Date]])</f>
        <v>2026</v>
      </c>
      <c r="D2322" s="9" t="str">
        <f>"Q" &amp;ROUNDUP(MONTH(SalesDataTable[[#This Row],[Order Date]]),0)</f>
        <v>Q11</v>
      </c>
      <c r="E2322" s="9">
        <f>MONTH(SalesDataTable[[#This Row],[Order Date]])</f>
        <v>11</v>
      </c>
      <c r="F2322" s="8" t="str">
        <f>TEXT(SalesDataTable[[#This Row],[Order Date]],"mmm")</f>
        <v>Nov</v>
      </c>
      <c r="G2322" s="8" t="s">
        <v>0</v>
      </c>
      <c r="H2322" s="8" t="s">
        <v>1</v>
      </c>
      <c r="I2322" s="8" t="s">
        <v>2</v>
      </c>
      <c r="J2322" s="8" t="s">
        <v>13</v>
      </c>
      <c r="K2322" s="8" t="s">
        <v>9</v>
      </c>
      <c r="L2322" s="8" t="s">
        <v>17</v>
      </c>
      <c r="M2322" s="3">
        <v>1</v>
      </c>
      <c r="N2322" s="10">
        <v>143.02000000000001</v>
      </c>
      <c r="O2322" s="11">
        <v>0.1</v>
      </c>
      <c r="P2322" s="10">
        <v>79.25</v>
      </c>
      <c r="Q2322" s="10">
        <f t="shared" si="144"/>
        <v>128.71800000000002</v>
      </c>
      <c r="R2322" s="10">
        <f t="shared" si="145"/>
        <v>79.25</v>
      </c>
      <c r="S2322" s="10">
        <f t="shared" si="146"/>
        <v>49.468000000000018</v>
      </c>
      <c r="T2322" s="2">
        <f t="shared" si="147"/>
        <v>0.3843129942976119</v>
      </c>
      <c r="U2322" s="3">
        <f>YEAR(SalesDataTable[[#This Row],[Order Date]])</f>
        <v>2026</v>
      </c>
      <c r="V2322" s="2" t="str">
        <f>"Q"&amp;ROUNDUP(MONTH(SalesDataTable[[#This Row],[Order Date]])/3,0)</f>
        <v>Q4</v>
      </c>
      <c r="W2322" s="3">
        <f>MONTH(SalesDataTable[[#This Row],[Order Date]])</f>
        <v>11</v>
      </c>
      <c r="X2322" s="2" t="str">
        <f>TEXT(SalesDataTable[[#This Row],[Order Date]],"mmm")</f>
        <v>Nov</v>
      </c>
    </row>
    <row r="2323" spans="1:24" ht="15.6">
      <c r="A2323" s="6">
        <v>4550</v>
      </c>
      <c r="B2323" s="7">
        <v>46335</v>
      </c>
      <c r="C2323" s="8">
        <f>YEAR(SalesDataTable[[#This Row],[Order Date]])</f>
        <v>2026</v>
      </c>
      <c r="D2323" s="9" t="str">
        <f>"Q" &amp;ROUNDUP(MONTH(SalesDataTable[[#This Row],[Order Date]]),0)</f>
        <v>Q11</v>
      </c>
      <c r="E2323" s="9">
        <f>MONTH(SalesDataTable[[#This Row],[Order Date]])</f>
        <v>11</v>
      </c>
      <c r="F2323" s="8" t="str">
        <f>TEXT(SalesDataTable[[#This Row],[Order Date]],"mmm")</f>
        <v>Nov</v>
      </c>
      <c r="G2323" s="8" t="s">
        <v>11</v>
      </c>
      <c r="H2323" s="8" t="s">
        <v>39</v>
      </c>
      <c r="I2323" s="8" t="s">
        <v>19</v>
      </c>
      <c r="J2323" s="8" t="s">
        <v>3</v>
      </c>
      <c r="K2323" s="8" t="s">
        <v>34</v>
      </c>
      <c r="L2323" s="8" t="s">
        <v>42</v>
      </c>
      <c r="M2323" s="3">
        <v>1</v>
      </c>
      <c r="N2323" s="10">
        <v>35.36</v>
      </c>
      <c r="O2323" s="11">
        <v>0</v>
      </c>
      <c r="P2323" s="10">
        <v>13.74</v>
      </c>
      <c r="Q2323" s="10">
        <f t="shared" si="144"/>
        <v>35.36</v>
      </c>
      <c r="R2323" s="10">
        <f t="shared" si="145"/>
        <v>13.74</v>
      </c>
      <c r="S2323" s="10">
        <f t="shared" si="146"/>
        <v>21.619999999999997</v>
      </c>
      <c r="T2323" s="2">
        <f t="shared" si="147"/>
        <v>0.61142533936651577</v>
      </c>
      <c r="U2323" s="3">
        <f>YEAR(SalesDataTable[[#This Row],[Order Date]])</f>
        <v>2026</v>
      </c>
      <c r="V2323" s="2" t="str">
        <f>"Q"&amp;ROUNDUP(MONTH(SalesDataTable[[#This Row],[Order Date]])/3,0)</f>
        <v>Q4</v>
      </c>
      <c r="W2323" s="3">
        <f>MONTH(SalesDataTable[[#This Row],[Order Date]])</f>
        <v>11</v>
      </c>
      <c r="X2323" s="2" t="str">
        <f>TEXT(SalesDataTable[[#This Row],[Order Date]],"mmm")</f>
        <v>Nov</v>
      </c>
    </row>
    <row r="2324" spans="1:24" ht="15.6">
      <c r="A2324" s="6">
        <v>4855</v>
      </c>
      <c r="B2324" s="7">
        <v>46335</v>
      </c>
      <c r="C2324" s="8">
        <f>YEAR(SalesDataTable[[#This Row],[Order Date]])</f>
        <v>2026</v>
      </c>
      <c r="D2324" s="9" t="str">
        <f>"Q" &amp;ROUNDUP(MONTH(SalesDataTable[[#This Row],[Order Date]]),0)</f>
        <v>Q11</v>
      </c>
      <c r="E2324" s="9">
        <f>MONTH(SalesDataTable[[#This Row],[Order Date]])</f>
        <v>11</v>
      </c>
      <c r="F2324" s="8" t="str">
        <f>TEXT(SalesDataTable[[#This Row],[Order Date]],"mmm")</f>
        <v>Nov</v>
      </c>
      <c r="G2324" s="8" t="s">
        <v>6</v>
      </c>
      <c r="H2324" s="8" t="s">
        <v>27</v>
      </c>
      <c r="I2324" s="8" t="s">
        <v>2</v>
      </c>
      <c r="J2324" s="8" t="s">
        <v>3</v>
      </c>
      <c r="K2324" s="8" t="s">
        <v>9</v>
      </c>
      <c r="L2324" s="8" t="s">
        <v>37</v>
      </c>
      <c r="M2324" s="3">
        <v>1</v>
      </c>
      <c r="N2324" s="10">
        <v>156.82</v>
      </c>
      <c r="O2324" s="11">
        <v>0.1</v>
      </c>
      <c r="P2324" s="10">
        <v>77.12</v>
      </c>
      <c r="Q2324" s="10">
        <f t="shared" si="144"/>
        <v>141.13800000000001</v>
      </c>
      <c r="R2324" s="10">
        <f t="shared" si="145"/>
        <v>77.12</v>
      </c>
      <c r="S2324" s="10">
        <f t="shared" si="146"/>
        <v>64.018000000000001</v>
      </c>
      <c r="T2324" s="2">
        <f t="shared" si="147"/>
        <v>0.45358443509189589</v>
      </c>
      <c r="U2324" s="3">
        <f>YEAR(SalesDataTable[[#This Row],[Order Date]])</f>
        <v>2026</v>
      </c>
      <c r="V2324" s="2" t="str">
        <f>"Q"&amp;ROUNDUP(MONTH(SalesDataTable[[#This Row],[Order Date]])/3,0)</f>
        <v>Q4</v>
      </c>
      <c r="W2324" s="3">
        <f>MONTH(SalesDataTable[[#This Row],[Order Date]])</f>
        <v>11</v>
      </c>
      <c r="X2324" s="2" t="str">
        <f>TEXT(SalesDataTable[[#This Row],[Order Date]],"mmm")</f>
        <v>Nov</v>
      </c>
    </row>
    <row r="2325" spans="1:24" ht="15.6">
      <c r="A2325" s="6">
        <v>5151</v>
      </c>
      <c r="B2325" s="7">
        <v>46335</v>
      </c>
      <c r="C2325" s="8">
        <f>YEAR(SalesDataTable[[#This Row],[Order Date]])</f>
        <v>2026</v>
      </c>
      <c r="D2325" s="9" t="str">
        <f>"Q" &amp;ROUNDUP(MONTH(SalesDataTable[[#This Row],[Order Date]]),0)</f>
        <v>Q11</v>
      </c>
      <c r="E2325" s="9">
        <f>MONTH(SalesDataTable[[#This Row],[Order Date]])</f>
        <v>11</v>
      </c>
      <c r="F2325" s="8" t="str">
        <f>TEXT(SalesDataTable[[#This Row],[Order Date]],"mmm")</f>
        <v>Nov</v>
      </c>
      <c r="G2325" s="8" t="s">
        <v>11</v>
      </c>
      <c r="H2325" s="8" t="s">
        <v>52</v>
      </c>
      <c r="I2325" s="8" t="s">
        <v>8</v>
      </c>
      <c r="J2325" s="8" t="s">
        <v>16</v>
      </c>
      <c r="K2325" s="8" t="s">
        <v>34</v>
      </c>
      <c r="L2325" s="8" t="s">
        <v>35</v>
      </c>
      <c r="M2325" s="3">
        <v>10</v>
      </c>
      <c r="N2325" s="10">
        <v>40.98</v>
      </c>
      <c r="O2325" s="11">
        <v>0.1</v>
      </c>
      <c r="P2325" s="10">
        <v>14.6</v>
      </c>
      <c r="Q2325" s="10">
        <f t="shared" si="144"/>
        <v>368.82</v>
      </c>
      <c r="R2325" s="10">
        <f t="shared" si="145"/>
        <v>146</v>
      </c>
      <c r="S2325" s="10">
        <f t="shared" si="146"/>
        <v>222.82</v>
      </c>
      <c r="T2325" s="2">
        <f t="shared" si="147"/>
        <v>0.60414294235670518</v>
      </c>
      <c r="U2325" s="3">
        <f>YEAR(SalesDataTable[[#This Row],[Order Date]])</f>
        <v>2026</v>
      </c>
      <c r="V2325" s="2" t="str">
        <f>"Q"&amp;ROUNDUP(MONTH(SalesDataTable[[#This Row],[Order Date]])/3,0)</f>
        <v>Q4</v>
      </c>
      <c r="W2325" s="3">
        <f>MONTH(SalesDataTable[[#This Row],[Order Date]])</f>
        <v>11</v>
      </c>
      <c r="X2325" s="2" t="str">
        <f>TEXT(SalesDataTable[[#This Row],[Order Date]],"mmm")</f>
        <v>Nov</v>
      </c>
    </row>
    <row r="2326" spans="1:24" ht="15.6">
      <c r="A2326" s="6">
        <v>5189</v>
      </c>
      <c r="B2326" s="7">
        <v>46335</v>
      </c>
      <c r="C2326" s="8">
        <f>YEAR(SalesDataTable[[#This Row],[Order Date]])</f>
        <v>2026</v>
      </c>
      <c r="D2326" s="9" t="str">
        <f>"Q" &amp;ROUNDUP(MONTH(SalesDataTable[[#This Row],[Order Date]]),0)</f>
        <v>Q11</v>
      </c>
      <c r="E2326" s="9">
        <f>MONTH(SalesDataTable[[#This Row],[Order Date]])</f>
        <v>11</v>
      </c>
      <c r="F2326" s="8" t="str">
        <f>TEXT(SalesDataTable[[#This Row],[Order Date]],"mmm")</f>
        <v>Nov</v>
      </c>
      <c r="G2326" s="8" t="s">
        <v>20</v>
      </c>
      <c r="H2326" s="8" t="s">
        <v>33</v>
      </c>
      <c r="I2326" s="8" t="s">
        <v>19</v>
      </c>
      <c r="J2326" s="8" t="s">
        <v>13</v>
      </c>
      <c r="K2326" s="8" t="s">
        <v>9</v>
      </c>
      <c r="L2326" s="8" t="s">
        <v>17</v>
      </c>
      <c r="M2326" s="3">
        <v>3</v>
      </c>
      <c r="N2326" s="10">
        <v>144.22999999999999</v>
      </c>
      <c r="O2326" s="11">
        <v>0</v>
      </c>
      <c r="P2326" s="10">
        <v>80.959999999999994</v>
      </c>
      <c r="Q2326" s="10">
        <f t="shared" si="144"/>
        <v>432.68999999999994</v>
      </c>
      <c r="R2326" s="10">
        <f t="shared" si="145"/>
        <v>242.88</v>
      </c>
      <c r="S2326" s="10">
        <f t="shared" si="146"/>
        <v>189.80999999999995</v>
      </c>
      <c r="T2326" s="2">
        <f t="shared" si="147"/>
        <v>0.43867433959647778</v>
      </c>
      <c r="U2326" s="3">
        <f>YEAR(SalesDataTable[[#This Row],[Order Date]])</f>
        <v>2026</v>
      </c>
      <c r="V2326" s="2" t="str">
        <f>"Q"&amp;ROUNDUP(MONTH(SalesDataTable[[#This Row],[Order Date]])/3,0)</f>
        <v>Q4</v>
      </c>
      <c r="W2326" s="3">
        <f>MONTH(SalesDataTable[[#This Row],[Order Date]])</f>
        <v>11</v>
      </c>
      <c r="X2326" s="2" t="str">
        <f>TEXT(SalesDataTable[[#This Row],[Order Date]],"mmm")</f>
        <v>Nov</v>
      </c>
    </row>
    <row r="2327" spans="1:24" ht="15.6">
      <c r="A2327" s="6">
        <v>726</v>
      </c>
      <c r="B2327" s="7">
        <v>46336</v>
      </c>
      <c r="C2327" s="8">
        <f>YEAR(SalesDataTable[[#This Row],[Order Date]])</f>
        <v>2026</v>
      </c>
      <c r="D2327" s="9" t="str">
        <f>"Q" &amp;ROUNDUP(MONTH(SalesDataTable[[#This Row],[Order Date]]),0)</f>
        <v>Q11</v>
      </c>
      <c r="E2327" s="9">
        <f>MONTH(SalesDataTable[[#This Row],[Order Date]])</f>
        <v>11</v>
      </c>
      <c r="F2327" s="8" t="str">
        <f>TEXT(SalesDataTable[[#This Row],[Order Date]],"mmm")</f>
        <v>Nov</v>
      </c>
      <c r="G2327" s="8" t="s">
        <v>20</v>
      </c>
      <c r="H2327" s="8" t="s">
        <v>31</v>
      </c>
      <c r="I2327" s="8" t="s">
        <v>2</v>
      </c>
      <c r="J2327" s="8" t="s">
        <v>13</v>
      </c>
      <c r="K2327" s="8" t="s">
        <v>9</v>
      </c>
      <c r="L2327" s="8" t="s">
        <v>10</v>
      </c>
      <c r="M2327" s="3">
        <v>1</v>
      </c>
      <c r="N2327" s="10">
        <v>90.23</v>
      </c>
      <c r="O2327" s="11">
        <v>0</v>
      </c>
      <c r="P2327" s="10">
        <v>44.06</v>
      </c>
      <c r="Q2327" s="10">
        <f t="shared" si="144"/>
        <v>90.23</v>
      </c>
      <c r="R2327" s="10">
        <f t="shared" si="145"/>
        <v>44.06</v>
      </c>
      <c r="S2327" s="10">
        <f t="shared" si="146"/>
        <v>46.17</v>
      </c>
      <c r="T2327" s="2">
        <f t="shared" si="147"/>
        <v>0.51169234179319512</v>
      </c>
      <c r="U2327" s="3">
        <f>YEAR(SalesDataTable[[#This Row],[Order Date]])</f>
        <v>2026</v>
      </c>
      <c r="V2327" s="2" t="str">
        <f>"Q"&amp;ROUNDUP(MONTH(SalesDataTable[[#This Row],[Order Date]])/3,0)</f>
        <v>Q4</v>
      </c>
      <c r="W2327" s="3">
        <f>MONTH(SalesDataTable[[#This Row],[Order Date]])</f>
        <v>11</v>
      </c>
      <c r="X2327" s="2" t="str">
        <f>TEXT(SalesDataTable[[#This Row],[Order Date]],"mmm")</f>
        <v>Nov</v>
      </c>
    </row>
    <row r="2328" spans="1:24" ht="15.6">
      <c r="A2328" s="6">
        <v>2154</v>
      </c>
      <c r="B2328" s="7">
        <v>46336</v>
      </c>
      <c r="C2328" s="8">
        <f>YEAR(SalesDataTable[[#This Row],[Order Date]])</f>
        <v>2026</v>
      </c>
      <c r="D2328" s="9" t="str">
        <f>"Q" &amp;ROUNDUP(MONTH(SalesDataTable[[#This Row],[Order Date]]),0)</f>
        <v>Q11</v>
      </c>
      <c r="E2328" s="9">
        <f>MONTH(SalesDataTable[[#This Row],[Order Date]])</f>
        <v>11</v>
      </c>
      <c r="F2328" s="8" t="str">
        <f>TEXT(SalesDataTable[[#This Row],[Order Date]],"mmm")</f>
        <v>Nov</v>
      </c>
      <c r="G2328" s="8" t="s">
        <v>20</v>
      </c>
      <c r="H2328" s="8" t="s">
        <v>31</v>
      </c>
      <c r="I2328" s="8" t="s">
        <v>2</v>
      </c>
      <c r="J2328" s="8" t="s">
        <v>13</v>
      </c>
      <c r="K2328" s="8" t="s">
        <v>9</v>
      </c>
      <c r="L2328" s="8" t="s">
        <v>37</v>
      </c>
      <c r="M2328" s="3">
        <v>5</v>
      </c>
      <c r="N2328" s="10">
        <v>152.82</v>
      </c>
      <c r="O2328" s="11">
        <v>0.1</v>
      </c>
      <c r="P2328" s="10">
        <v>80.09</v>
      </c>
      <c r="Q2328" s="10">
        <f t="shared" si="144"/>
        <v>687.68999999999994</v>
      </c>
      <c r="R2328" s="10">
        <f t="shared" si="145"/>
        <v>400.45000000000005</v>
      </c>
      <c r="S2328" s="10">
        <f t="shared" si="146"/>
        <v>287.2399999999999</v>
      </c>
      <c r="T2328" s="2">
        <f t="shared" si="147"/>
        <v>0.417688202533118</v>
      </c>
      <c r="U2328" s="3">
        <f>YEAR(SalesDataTable[[#This Row],[Order Date]])</f>
        <v>2026</v>
      </c>
      <c r="V2328" s="2" t="str">
        <f>"Q"&amp;ROUNDUP(MONTH(SalesDataTable[[#This Row],[Order Date]])/3,0)</f>
        <v>Q4</v>
      </c>
      <c r="W2328" s="3">
        <f>MONTH(SalesDataTable[[#This Row],[Order Date]])</f>
        <v>11</v>
      </c>
      <c r="X2328" s="2" t="str">
        <f>TEXT(SalesDataTable[[#This Row],[Order Date]],"mmm")</f>
        <v>Nov</v>
      </c>
    </row>
    <row r="2329" spans="1:24" ht="15.6">
      <c r="A2329" s="6">
        <v>4403</v>
      </c>
      <c r="B2329" s="7">
        <v>46336</v>
      </c>
      <c r="C2329" s="8">
        <f>YEAR(SalesDataTable[[#This Row],[Order Date]])</f>
        <v>2026</v>
      </c>
      <c r="D2329" s="9" t="str">
        <f>"Q" &amp;ROUNDUP(MONTH(SalesDataTable[[#This Row],[Order Date]]),0)</f>
        <v>Q11</v>
      </c>
      <c r="E2329" s="9">
        <f>MONTH(SalesDataTable[[#This Row],[Order Date]])</f>
        <v>11</v>
      </c>
      <c r="F2329" s="8" t="str">
        <f>TEXT(SalesDataTable[[#This Row],[Order Date]],"mmm")</f>
        <v>Nov</v>
      </c>
      <c r="G2329" s="8" t="s">
        <v>0</v>
      </c>
      <c r="H2329" s="8" t="s">
        <v>1</v>
      </c>
      <c r="I2329" s="8" t="s">
        <v>2</v>
      </c>
      <c r="J2329" s="8" t="s">
        <v>16</v>
      </c>
      <c r="K2329" s="8" t="s">
        <v>14</v>
      </c>
      <c r="L2329" s="8" t="s">
        <v>15</v>
      </c>
      <c r="M2329" s="3">
        <v>2</v>
      </c>
      <c r="N2329" s="10">
        <v>36.61</v>
      </c>
      <c r="O2329" s="11">
        <v>0.05</v>
      </c>
      <c r="P2329" s="10">
        <v>13.31</v>
      </c>
      <c r="Q2329" s="10">
        <f t="shared" si="144"/>
        <v>69.558999999999997</v>
      </c>
      <c r="R2329" s="10">
        <f t="shared" si="145"/>
        <v>26.62</v>
      </c>
      <c r="S2329" s="10">
        <f t="shared" si="146"/>
        <v>42.938999999999993</v>
      </c>
      <c r="T2329" s="2">
        <f t="shared" si="147"/>
        <v>0.61730329648212301</v>
      </c>
      <c r="U2329" s="3">
        <f>YEAR(SalesDataTable[[#This Row],[Order Date]])</f>
        <v>2026</v>
      </c>
      <c r="V2329" s="2" t="str">
        <f>"Q"&amp;ROUNDUP(MONTH(SalesDataTable[[#This Row],[Order Date]])/3,0)</f>
        <v>Q4</v>
      </c>
      <c r="W2329" s="3">
        <f>MONTH(SalesDataTable[[#This Row],[Order Date]])</f>
        <v>11</v>
      </c>
      <c r="X2329" s="2" t="str">
        <f>TEXT(SalesDataTable[[#This Row],[Order Date]],"mmm")</f>
        <v>Nov</v>
      </c>
    </row>
    <row r="2330" spans="1:24" ht="15.6">
      <c r="A2330" s="6">
        <v>4924</v>
      </c>
      <c r="B2330" s="7">
        <v>46336</v>
      </c>
      <c r="C2330" s="8">
        <f>YEAR(SalesDataTable[[#This Row],[Order Date]])</f>
        <v>2026</v>
      </c>
      <c r="D2330" s="9" t="str">
        <f>"Q" &amp;ROUNDUP(MONTH(SalesDataTable[[#This Row],[Order Date]]),0)</f>
        <v>Q11</v>
      </c>
      <c r="E2330" s="9">
        <f>MONTH(SalesDataTable[[#This Row],[Order Date]])</f>
        <v>11</v>
      </c>
      <c r="F2330" s="8" t="str">
        <f>TEXT(SalesDataTable[[#This Row],[Order Date]],"mmm")</f>
        <v>Nov</v>
      </c>
      <c r="G2330" s="8" t="s">
        <v>20</v>
      </c>
      <c r="H2330" s="8" t="s">
        <v>33</v>
      </c>
      <c r="I2330" s="8" t="s">
        <v>8</v>
      </c>
      <c r="J2330" s="8" t="s">
        <v>16</v>
      </c>
      <c r="K2330" s="8" t="s">
        <v>9</v>
      </c>
      <c r="L2330" s="8" t="s">
        <v>37</v>
      </c>
      <c r="M2330" s="3">
        <v>12</v>
      </c>
      <c r="N2330" s="10">
        <v>150.75</v>
      </c>
      <c r="O2330" s="11">
        <v>0.1</v>
      </c>
      <c r="P2330" s="10">
        <v>80.569999999999993</v>
      </c>
      <c r="Q2330" s="10">
        <f t="shared" si="144"/>
        <v>1628.1000000000001</v>
      </c>
      <c r="R2330" s="10">
        <f t="shared" si="145"/>
        <v>966.83999999999992</v>
      </c>
      <c r="S2330" s="10">
        <f t="shared" si="146"/>
        <v>661.26000000000022</v>
      </c>
      <c r="T2330" s="2">
        <f t="shared" si="147"/>
        <v>0.40615441311958733</v>
      </c>
      <c r="U2330" s="3">
        <f>YEAR(SalesDataTable[[#This Row],[Order Date]])</f>
        <v>2026</v>
      </c>
      <c r="V2330" s="2" t="str">
        <f>"Q"&amp;ROUNDUP(MONTH(SalesDataTable[[#This Row],[Order Date]])/3,0)</f>
        <v>Q4</v>
      </c>
      <c r="W2330" s="3">
        <f>MONTH(SalesDataTable[[#This Row],[Order Date]])</f>
        <v>11</v>
      </c>
      <c r="X2330" s="2" t="str">
        <f>TEXT(SalesDataTable[[#This Row],[Order Date]],"mmm")</f>
        <v>Nov</v>
      </c>
    </row>
    <row r="2331" spans="1:24" ht="15.6">
      <c r="A2331" s="6">
        <v>25</v>
      </c>
      <c r="B2331" s="7">
        <v>46337</v>
      </c>
      <c r="C2331" s="8">
        <f>YEAR(SalesDataTable[[#This Row],[Order Date]])</f>
        <v>2026</v>
      </c>
      <c r="D2331" s="9" t="str">
        <f>"Q" &amp;ROUNDUP(MONTH(SalesDataTable[[#This Row],[Order Date]]),0)</f>
        <v>Q11</v>
      </c>
      <c r="E2331" s="9">
        <f>MONTH(SalesDataTable[[#This Row],[Order Date]])</f>
        <v>11</v>
      </c>
      <c r="F2331" s="8" t="str">
        <f>TEXT(SalesDataTable[[#This Row],[Order Date]],"mmm")</f>
        <v>Nov</v>
      </c>
      <c r="G2331" s="8" t="s">
        <v>0</v>
      </c>
      <c r="H2331" s="8" t="s">
        <v>1</v>
      </c>
      <c r="I2331" s="8" t="s">
        <v>2</v>
      </c>
      <c r="J2331" s="8" t="s">
        <v>3</v>
      </c>
      <c r="K2331" s="8" t="s">
        <v>9</v>
      </c>
      <c r="L2331" s="8" t="s">
        <v>17</v>
      </c>
      <c r="M2331" s="3">
        <v>1</v>
      </c>
      <c r="N2331" s="10">
        <v>145.83000000000001</v>
      </c>
      <c r="O2331" s="11">
        <v>0.1</v>
      </c>
      <c r="P2331" s="10">
        <v>79.14</v>
      </c>
      <c r="Q2331" s="10">
        <f t="shared" si="144"/>
        <v>131.24700000000001</v>
      </c>
      <c r="R2331" s="10">
        <f t="shared" si="145"/>
        <v>79.14</v>
      </c>
      <c r="S2331" s="10">
        <f t="shared" si="146"/>
        <v>52.107000000000014</v>
      </c>
      <c r="T2331" s="2">
        <f t="shared" si="147"/>
        <v>0.39701478890946085</v>
      </c>
      <c r="U2331" s="3">
        <f>YEAR(SalesDataTable[[#This Row],[Order Date]])</f>
        <v>2026</v>
      </c>
      <c r="V2331" s="2" t="str">
        <f>"Q"&amp;ROUNDUP(MONTH(SalesDataTable[[#This Row],[Order Date]])/3,0)</f>
        <v>Q4</v>
      </c>
      <c r="W2331" s="3">
        <f>MONTH(SalesDataTable[[#This Row],[Order Date]])</f>
        <v>11</v>
      </c>
      <c r="X2331" s="2" t="str">
        <f>TEXT(SalesDataTable[[#This Row],[Order Date]],"mmm")</f>
        <v>Nov</v>
      </c>
    </row>
    <row r="2332" spans="1:24" ht="15.6">
      <c r="A2332" s="6">
        <v>252</v>
      </c>
      <c r="B2332" s="7">
        <v>46337</v>
      </c>
      <c r="C2332" s="8">
        <f>YEAR(SalesDataTable[[#This Row],[Order Date]])</f>
        <v>2026</v>
      </c>
      <c r="D2332" s="9" t="str">
        <f>"Q" &amp;ROUNDUP(MONTH(SalesDataTable[[#This Row],[Order Date]]),0)</f>
        <v>Q11</v>
      </c>
      <c r="E2332" s="9">
        <f>MONTH(SalesDataTable[[#This Row],[Order Date]])</f>
        <v>11</v>
      </c>
      <c r="F2332" s="8" t="str">
        <f>TEXT(SalesDataTable[[#This Row],[Order Date]],"mmm")</f>
        <v>Nov</v>
      </c>
      <c r="G2332" s="8" t="s">
        <v>0</v>
      </c>
      <c r="H2332" s="8" t="s">
        <v>1</v>
      </c>
      <c r="I2332" s="8" t="s">
        <v>2</v>
      </c>
      <c r="J2332" s="8" t="s">
        <v>3</v>
      </c>
      <c r="K2332" s="8" t="s">
        <v>14</v>
      </c>
      <c r="L2332" s="8" t="s">
        <v>48</v>
      </c>
      <c r="M2332" s="3">
        <v>4</v>
      </c>
      <c r="N2332" s="10">
        <v>162.04</v>
      </c>
      <c r="O2332" s="11">
        <v>0</v>
      </c>
      <c r="P2332" s="10">
        <v>85.77</v>
      </c>
      <c r="Q2332" s="10">
        <f t="shared" si="144"/>
        <v>648.16</v>
      </c>
      <c r="R2332" s="10">
        <f t="shared" si="145"/>
        <v>343.08</v>
      </c>
      <c r="S2332" s="10">
        <f t="shared" si="146"/>
        <v>305.08</v>
      </c>
      <c r="T2332" s="2">
        <f t="shared" si="147"/>
        <v>0.47068625030856581</v>
      </c>
      <c r="U2332" s="3">
        <f>YEAR(SalesDataTable[[#This Row],[Order Date]])</f>
        <v>2026</v>
      </c>
      <c r="V2332" s="2" t="str">
        <f>"Q"&amp;ROUNDUP(MONTH(SalesDataTable[[#This Row],[Order Date]])/3,0)</f>
        <v>Q4</v>
      </c>
      <c r="W2332" s="3">
        <f>MONTH(SalesDataTable[[#This Row],[Order Date]])</f>
        <v>11</v>
      </c>
      <c r="X2332" s="2" t="str">
        <f>TEXT(SalesDataTable[[#This Row],[Order Date]],"mmm")</f>
        <v>Nov</v>
      </c>
    </row>
    <row r="2333" spans="1:24" ht="15.6">
      <c r="A2333" s="6">
        <v>1203</v>
      </c>
      <c r="B2333" s="7">
        <v>46337</v>
      </c>
      <c r="C2333" s="8">
        <f>YEAR(SalesDataTable[[#This Row],[Order Date]])</f>
        <v>2026</v>
      </c>
      <c r="D2333" s="9" t="str">
        <f>"Q" &amp;ROUNDUP(MONTH(SalesDataTable[[#This Row],[Order Date]]),0)</f>
        <v>Q11</v>
      </c>
      <c r="E2333" s="9">
        <f>MONTH(SalesDataTable[[#This Row],[Order Date]])</f>
        <v>11</v>
      </c>
      <c r="F2333" s="8" t="str">
        <f>TEXT(SalesDataTable[[#This Row],[Order Date]],"mmm")</f>
        <v>Nov</v>
      </c>
      <c r="G2333" s="8" t="s">
        <v>20</v>
      </c>
      <c r="H2333" s="8" t="s">
        <v>33</v>
      </c>
      <c r="I2333" s="8" t="s">
        <v>19</v>
      </c>
      <c r="J2333" s="8" t="s">
        <v>3</v>
      </c>
      <c r="K2333" s="8" t="s">
        <v>9</v>
      </c>
      <c r="L2333" s="8" t="s">
        <v>17</v>
      </c>
      <c r="M2333" s="3">
        <v>2</v>
      </c>
      <c r="N2333" s="10">
        <v>141.33000000000001</v>
      </c>
      <c r="O2333" s="11">
        <v>0.05</v>
      </c>
      <c r="P2333" s="10">
        <v>79.739999999999995</v>
      </c>
      <c r="Q2333" s="10">
        <f t="shared" si="144"/>
        <v>268.52699999999999</v>
      </c>
      <c r="R2333" s="10">
        <f t="shared" si="145"/>
        <v>159.47999999999999</v>
      </c>
      <c r="S2333" s="10">
        <f t="shared" si="146"/>
        <v>109.047</v>
      </c>
      <c r="T2333" s="2">
        <f t="shared" si="147"/>
        <v>0.40609324202035552</v>
      </c>
      <c r="U2333" s="3">
        <f>YEAR(SalesDataTable[[#This Row],[Order Date]])</f>
        <v>2026</v>
      </c>
      <c r="V2333" s="2" t="str">
        <f>"Q"&amp;ROUNDUP(MONTH(SalesDataTable[[#This Row],[Order Date]])/3,0)</f>
        <v>Q4</v>
      </c>
      <c r="W2333" s="3">
        <f>MONTH(SalesDataTable[[#This Row],[Order Date]])</f>
        <v>11</v>
      </c>
      <c r="X2333" s="2" t="str">
        <f>TEXT(SalesDataTable[[#This Row],[Order Date]],"mmm")</f>
        <v>Nov</v>
      </c>
    </row>
    <row r="2334" spans="1:24" ht="15.6">
      <c r="A2334" s="6">
        <v>1567</v>
      </c>
      <c r="B2334" s="7">
        <v>46337</v>
      </c>
      <c r="C2334" s="8">
        <f>YEAR(SalesDataTable[[#This Row],[Order Date]])</f>
        <v>2026</v>
      </c>
      <c r="D2334" s="9" t="str">
        <f>"Q" &amp;ROUNDUP(MONTH(SalesDataTable[[#This Row],[Order Date]]),0)</f>
        <v>Q11</v>
      </c>
      <c r="E2334" s="9">
        <f>MONTH(SalesDataTable[[#This Row],[Order Date]])</f>
        <v>11</v>
      </c>
      <c r="F2334" s="8" t="str">
        <f>TEXT(SalesDataTable[[#This Row],[Order Date]],"mmm")</f>
        <v>Nov</v>
      </c>
      <c r="G2334" s="8" t="s">
        <v>11</v>
      </c>
      <c r="H2334" s="8" t="s">
        <v>52</v>
      </c>
      <c r="I2334" s="8" t="s">
        <v>2</v>
      </c>
      <c r="J2334" s="8" t="s">
        <v>3</v>
      </c>
      <c r="K2334" s="8" t="s">
        <v>23</v>
      </c>
      <c r="L2334" s="8" t="s">
        <v>51</v>
      </c>
      <c r="M2334" s="3">
        <v>1</v>
      </c>
      <c r="N2334" s="10">
        <v>125.11</v>
      </c>
      <c r="O2334" s="11">
        <v>0.1</v>
      </c>
      <c r="P2334" s="10">
        <v>61.65</v>
      </c>
      <c r="Q2334" s="10">
        <f t="shared" si="144"/>
        <v>112.599</v>
      </c>
      <c r="R2334" s="10">
        <f t="shared" si="145"/>
        <v>61.65</v>
      </c>
      <c r="S2334" s="10">
        <f t="shared" si="146"/>
        <v>50.949000000000005</v>
      </c>
      <c r="T2334" s="2">
        <f t="shared" si="147"/>
        <v>0.45248181600191834</v>
      </c>
      <c r="U2334" s="3">
        <f>YEAR(SalesDataTable[[#This Row],[Order Date]])</f>
        <v>2026</v>
      </c>
      <c r="V2334" s="2" t="str">
        <f>"Q"&amp;ROUNDUP(MONTH(SalesDataTable[[#This Row],[Order Date]])/3,0)</f>
        <v>Q4</v>
      </c>
      <c r="W2334" s="3">
        <f>MONTH(SalesDataTable[[#This Row],[Order Date]])</f>
        <v>11</v>
      </c>
      <c r="X2334" s="2" t="str">
        <f>TEXT(SalesDataTable[[#This Row],[Order Date]],"mmm")</f>
        <v>Nov</v>
      </c>
    </row>
    <row r="2335" spans="1:24" ht="15.6">
      <c r="A2335" s="6">
        <v>2060</v>
      </c>
      <c r="B2335" s="7">
        <v>46337</v>
      </c>
      <c r="C2335" s="8">
        <f>YEAR(SalesDataTable[[#This Row],[Order Date]])</f>
        <v>2026</v>
      </c>
      <c r="D2335" s="9" t="str">
        <f>"Q" &amp;ROUNDUP(MONTH(SalesDataTable[[#This Row],[Order Date]]),0)</f>
        <v>Q11</v>
      </c>
      <c r="E2335" s="9">
        <f>MONTH(SalesDataTable[[#This Row],[Order Date]])</f>
        <v>11</v>
      </c>
      <c r="F2335" s="8" t="str">
        <f>TEXT(SalesDataTable[[#This Row],[Order Date]],"mmm")</f>
        <v>Nov</v>
      </c>
      <c r="G2335" s="8" t="s">
        <v>11</v>
      </c>
      <c r="H2335" s="8" t="s">
        <v>25</v>
      </c>
      <c r="I2335" s="8" t="s">
        <v>2</v>
      </c>
      <c r="J2335" s="8" t="s">
        <v>16</v>
      </c>
      <c r="K2335" s="8" t="s">
        <v>23</v>
      </c>
      <c r="L2335" s="8" t="s">
        <v>51</v>
      </c>
      <c r="M2335" s="3">
        <v>3</v>
      </c>
      <c r="N2335" s="10">
        <v>124.55</v>
      </c>
      <c r="O2335" s="11">
        <v>0.15</v>
      </c>
      <c r="P2335" s="10">
        <v>60.68</v>
      </c>
      <c r="Q2335" s="10">
        <f t="shared" si="144"/>
        <v>317.60249999999996</v>
      </c>
      <c r="R2335" s="10">
        <f t="shared" si="145"/>
        <v>182.04</v>
      </c>
      <c r="S2335" s="10">
        <f t="shared" si="146"/>
        <v>135.56249999999997</v>
      </c>
      <c r="T2335" s="2">
        <f t="shared" si="147"/>
        <v>0.42683070819656643</v>
      </c>
      <c r="U2335" s="3">
        <f>YEAR(SalesDataTable[[#This Row],[Order Date]])</f>
        <v>2026</v>
      </c>
      <c r="V2335" s="2" t="str">
        <f>"Q"&amp;ROUNDUP(MONTH(SalesDataTable[[#This Row],[Order Date]])/3,0)</f>
        <v>Q4</v>
      </c>
      <c r="W2335" s="3">
        <f>MONTH(SalesDataTable[[#This Row],[Order Date]])</f>
        <v>11</v>
      </c>
      <c r="X2335" s="2" t="str">
        <f>TEXT(SalesDataTable[[#This Row],[Order Date]],"mmm")</f>
        <v>Nov</v>
      </c>
    </row>
    <row r="2336" spans="1:24" ht="15.6">
      <c r="A2336" s="6">
        <v>2485</v>
      </c>
      <c r="B2336" s="7">
        <v>46337</v>
      </c>
      <c r="C2336" s="8">
        <f>YEAR(SalesDataTable[[#This Row],[Order Date]])</f>
        <v>2026</v>
      </c>
      <c r="D2336" s="9" t="str">
        <f>"Q" &amp;ROUNDUP(MONTH(SalesDataTable[[#This Row],[Order Date]]),0)</f>
        <v>Q11</v>
      </c>
      <c r="E2336" s="9">
        <f>MONTH(SalesDataTable[[#This Row],[Order Date]])</f>
        <v>11</v>
      </c>
      <c r="F2336" s="8" t="str">
        <f>TEXT(SalesDataTable[[#This Row],[Order Date]],"mmm")</f>
        <v>Nov</v>
      </c>
      <c r="G2336" s="8" t="s">
        <v>11</v>
      </c>
      <c r="H2336" s="8" t="s">
        <v>39</v>
      </c>
      <c r="I2336" s="8" t="s">
        <v>19</v>
      </c>
      <c r="J2336" s="8" t="s">
        <v>3</v>
      </c>
      <c r="K2336" s="8" t="s">
        <v>9</v>
      </c>
      <c r="L2336" s="8" t="s">
        <v>17</v>
      </c>
      <c r="M2336" s="3">
        <v>1</v>
      </c>
      <c r="N2336" s="10">
        <v>143.77000000000001</v>
      </c>
      <c r="O2336" s="11">
        <v>0.1</v>
      </c>
      <c r="P2336" s="10">
        <v>81.02</v>
      </c>
      <c r="Q2336" s="10">
        <f t="shared" si="144"/>
        <v>129.393</v>
      </c>
      <c r="R2336" s="10">
        <f t="shared" si="145"/>
        <v>81.02</v>
      </c>
      <c r="S2336" s="10">
        <f t="shared" si="146"/>
        <v>48.373000000000005</v>
      </c>
      <c r="T2336" s="2">
        <f t="shared" si="147"/>
        <v>0.3738455712441941</v>
      </c>
      <c r="U2336" s="3">
        <f>YEAR(SalesDataTable[[#This Row],[Order Date]])</f>
        <v>2026</v>
      </c>
      <c r="V2336" s="2" t="str">
        <f>"Q"&amp;ROUNDUP(MONTH(SalesDataTable[[#This Row],[Order Date]])/3,0)</f>
        <v>Q4</v>
      </c>
      <c r="W2336" s="3">
        <f>MONTH(SalesDataTable[[#This Row],[Order Date]])</f>
        <v>11</v>
      </c>
      <c r="X2336" s="2" t="str">
        <f>TEXT(SalesDataTable[[#This Row],[Order Date]],"mmm")</f>
        <v>Nov</v>
      </c>
    </row>
    <row r="2337" spans="1:24" ht="15.6">
      <c r="A2337" s="6">
        <v>3101</v>
      </c>
      <c r="B2337" s="7">
        <v>46337</v>
      </c>
      <c r="C2337" s="8">
        <f>YEAR(SalesDataTable[[#This Row],[Order Date]])</f>
        <v>2026</v>
      </c>
      <c r="D2337" s="9" t="str">
        <f>"Q" &amp;ROUNDUP(MONTH(SalesDataTable[[#This Row],[Order Date]]),0)</f>
        <v>Q11</v>
      </c>
      <c r="E2337" s="9">
        <f>MONTH(SalesDataTable[[#This Row],[Order Date]])</f>
        <v>11</v>
      </c>
      <c r="F2337" s="8" t="str">
        <f>TEXT(SalesDataTable[[#This Row],[Order Date]],"mmm")</f>
        <v>Nov</v>
      </c>
      <c r="G2337" s="8" t="s">
        <v>20</v>
      </c>
      <c r="H2337" s="8" t="s">
        <v>33</v>
      </c>
      <c r="I2337" s="8" t="s">
        <v>2</v>
      </c>
      <c r="J2337" s="8" t="s">
        <v>13</v>
      </c>
      <c r="K2337" s="8" t="s">
        <v>23</v>
      </c>
      <c r="L2337" s="8" t="s">
        <v>51</v>
      </c>
      <c r="M2337" s="3">
        <v>3</v>
      </c>
      <c r="N2337" s="10">
        <v>124.72</v>
      </c>
      <c r="O2337" s="11">
        <v>0.15</v>
      </c>
      <c r="P2337" s="10">
        <v>60.35</v>
      </c>
      <c r="Q2337" s="10">
        <f t="shared" si="144"/>
        <v>318.03599999999994</v>
      </c>
      <c r="R2337" s="10">
        <f t="shared" si="145"/>
        <v>181.05</v>
      </c>
      <c r="S2337" s="10">
        <f t="shared" si="146"/>
        <v>136.98599999999993</v>
      </c>
      <c r="T2337" s="2">
        <f t="shared" si="147"/>
        <v>0.4307248236048748</v>
      </c>
      <c r="U2337" s="3">
        <f>YEAR(SalesDataTable[[#This Row],[Order Date]])</f>
        <v>2026</v>
      </c>
      <c r="V2337" s="2" t="str">
        <f>"Q"&amp;ROUNDUP(MONTH(SalesDataTable[[#This Row],[Order Date]])/3,0)</f>
        <v>Q4</v>
      </c>
      <c r="W2337" s="3">
        <f>MONTH(SalesDataTable[[#This Row],[Order Date]])</f>
        <v>11</v>
      </c>
      <c r="X2337" s="2" t="str">
        <f>TEXT(SalesDataTable[[#This Row],[Order Date]],"mmm")</f>
        <v>Nov</v>
      </c>
    </row>
    <row r="2338" spans="1:24" ht="15.6">
      <c r="A2338" s="6">
        <v>3165</v>
      </c>
      <c r="B2338" s="7">
        <v>46337</v>
      </c>
      <c r="C2338" s="8">
        <f>YEAR(SalesDataTable[[#This Row],[Order Date]])</f>
        <v>2026</v>
      </c>
      <c r="D2338" s="9" t="str">
        <f>"Q" &amp;ROUNDUP(MONTH(SalesDataTable[[#This Row],[Order Date]]),0)</f>
        <v>Q11</v>
      </c>
      <c r="E2338" s="9">
        <f>MONTH(SalesDataTable[[#This Row],[Order Date]])</f>
        <v>11</v>
      </c>
      <c r="F2338" s="8" t="str">
        <f>TEXT(SalesDataTable[[#This Row],[Order Date]],"mmm")</f>
        <v>Nov</v>
      </c>
      <c r="G2338" s="8" t="s">
        <v>11</v>
      </c>
      <c r="H2338" s="8" t="s">
        <v>12</v>
      </c>
      <c r="I2338" s="8" t="s">
        <v>19</v>
      </c>
      <c r="J2338" s="8" t="s">
        <v>3</v>
      </c>
      <c r="K2338" s="8" t="s">
        <v>34</v>
      </c>
      <c r="L2338" s="8" t="s">
        <v>42</v>
      </c>
      <c r="M2338" s="3">
        <v>1</v>
      </c>
      <c r="N2338" s="10">
        <v>35.729999999999997</v>
      </c>
      <c r="O2338" s="11">
        <v>0.1</v>
      </c>
      <c r="P2338" s="10">
        <v>14.15</v>
      </c>
      <c r="Q2338" s="10">
        <f t="shared" si="144"/>
        <v>32.156999999999996</v>
      </c>
      <c r="R2338" s="10">
        <f t="shared" si="145"/>
        <v>14.15</v>
      </c>
      <c r="S2338" s="10">
        <f t="shared" si="146"/>
        <v>18.006999999999998</v>
      </c>
      <c r="T2338" s="2">
        <f t="shared" si="147"/>
        <v>0.55997139036601673</v>
      </c>
      <c r="U2338" s="3">
        <f>YEAR(SalesDataTable[[#This Row],[Order Date]])</f>
        <v>2026</v>
      </c>
      <c r="V2338" s="2" t="str">
        <f>"Q"&amp;ROUNDUP(MONTH(SalesDataTable[[#This Row],[Order Date]])/3,0)</f>
        <v>Q4</v>
      </c>
      <c r="W2338" s="3">
        <f>MONTH(SalesDataTable[[#This Row],[Order Date]])</f>
        <v>11</v>
      </c>
      <c r="X2338" s="2" t="str">
        <f>TEXT(SalesDataTable[[#This Row],[Order Date]],"mmm")</f>
        <v>Nov</v>
      </c>
    </row>
    <row r="2339" spans="1:24" ht="15.6">
      <c r="A2339" s="6">
        <v>4179</v>
      </c>
      <c r="B2339" s="7">
        <v>46337</v>
      </c>
      <c r="C2339" s="8">
        <f>YEAR(SalesDataTable[[#This Row],[Order Date]])</f>
        <v>2026</v>
      </c>
      <c r="D2339" s="9" t="str">
        <f>"Q" &amp;ROUNDUP(MONTH(SalesDataTable[[#This Row],[Order Date]]),0)</f>
        <v>Q11</v>
      </c>
      <c r="E2339" s="9">
        <f>MONTH(SalesDataTable[[#This Row],[Order Date]])</f>
        <v>11</v>
      </c>
      <c r="F2339" s="8" t="str">
        <f>TEXT(SalesDataTable[[#This Row],[Order Date]],"mmm")</f>
        <v>Nov</v>
      </c>
      <c r="G2339" s="8" t="s">
        <v>11</v>
      </c>
      <c r="H2339" s="8" t="s">
        <v>18</v>
      </c>
      <c r="I2339" s="8" t="s">
        <v>19</v>
      </c>
      <c r="J2339" s="8" t="s">
        <v>16</v>
      </c>
      <c r="K2339" s="8" t="s">
        <v>14</v>
      </c>
      <c r="L2339" s="8" t="s">
        <v>48</v>
      </c>
      <c r="M2339" s="3">
        <v>2</v>
      </c>
      <c r="N2339" s="10">
        <v>166.1</v>
      </c>
      <c r="O2339" s="11">
        <v>0.05</v>
      </c>
      <c r="P2339" s="10">
        <v>88.2</v>
      </c>
      <c r="Q2339" s="10">
        <f t="shared" si="144"/>
        <v>315.58999999999997</v>
      </c>
      <c r="R2339" s="10">
        <f t="shared" si="145"/>
        <v>176.4</v>
      </c>
      <c r="S2339" s="10">
        <f t="shared" si="146"/>
        <v>139.18999999999997</v>
      </c>
      <c r="T2339" s="2">
        <f t="shared" si="147"/>
        <v>0.44104692797617157</v>
      </c>
      <c r="U2339" s="3">
        <f>YEAR(SalesDataTable[[#This Row],[Order Date]])</f>
        <v>2026</v>
      </c>
      <c r="V2339" s="2" t="str">
        <f>"Q"&amp;ROUNDUP(MONTH(SalesDataTable[[#This Row],[Order Date]])/3,0)</f>
        <v>Q4</v>
      </c>
      <c r="W2339" s="3">
        <f>MONTH(SalesDataTable[[#This Row],[Order Date]])</f>
        <v>11</v>
      </c>
      <c r="X2339" s="2" t="str">
        <f>TEXT(SalesDataTable[[#This Row],[Order Date]],"mmm")</f>
        <v>Nov</v>
      </c>
    </row>
    <row r="2340" spans="1:24" ht="15.6">
      <c r="A2340" s="6">
        <v>4829</v>
      </c>
      <c r="B2340" s="7">
        <v>46337</v>
      </c>
      <c r="C2340" s="8">
        <f>YEAR(SalesDataTable[[#This Row],[Order Date]])</f>
        <v>2026</v>
      </c>
      <c r="D2340" s="9" t="str">
        <f>"Q" &amp;ROUNDUP(MONTH(SalesDataTable[[#This Row],[Order Date]]),0)</f>
        <v>Q11</v>
      </c>
      <c r="E2340" s="9">
        <f>MONTH(SalesDataTable[[#This Row],[Order Date]])</f>
        <v>11</v>
      </c>
      <c r="F2340" s="8" t="str">
        <f>TEXT(SalesDataTable[[#This Row],[Order Date]],"mmm")</f>
        <v>Nov</v>
      </c>
      <c r="G2340" s="8" t="s">
        <v>11</v>
      </c>
      <c r="H2340" s="8" t="s">
        <v>52</v>
      </c>
      <c r="I2340" s="8" t="s">
        <v>28</v>
      </c>
      <c r="J2340" s="8" t="s">
        <v>13</v>
      </c>
      <c r="K2340" s="8" t="s">
        <v>4</v>
      </c>
      <c r="L2340" s="8" t="s">
        <v>5</v>
      </c>
      <c r="M2340" s="3">
        <v>2</v>
      </c>
      <c r="N2340" s="10">
        <v>81.27</v>
      </c>
      <c r="O2340" s="11">
        <v>0.05</v>
      </c>
      <c r="P2340" s="10">
        <v>43.04</v>
      </c>
      <c r="Q2340" s="10">
        <f t="shared" si="144"/>
        <v>154.41299999999998</v>
      </c>
      <c r="R2340" s="10">
        <f t="shared" si="145"/>
        <v>86.08</v>
      </c>
      <c r="S2340" s="10">
        <f t="shared" si="146"/>
        <v>68.332999999999984</v>
      </c>
      <c r="T2340" s="2">
        <f t="shared" si="147"/>
        <v>0.44253398353765544</v>
      </c>
      <c r="U2340" s="3">
        <f>YEAR(SalesDataTable[[#This Row],[Order Date]])</f>
        <v>2026</v>
      </c>
      <c r="V2340" s="2" t="str">
        <f>"Q"&amp;ROUNDUP(MONTH(SalesDataTable[[#This Row],[Order Date]])/3,0)</f>
        <v>Q4</v>
      </c>
      <c r="W2340" s="3">
        <f>MONTH(SalesDataTable[[#This Row],[Order Date]])</f>
        <v>11</v>
      </c>
      <c r="X2340" s="2" t="str">
        <f>TEXT(SalesDataTable[[#This Row],[Order Date]],"mmm")</f>
        <v>Nov</v>
      </c>
    </row>
    <row r="2341" spans="1:24" ht="15.6">
      <c r="A2341" s="6">
        <v>4943</v>
      </c>
      <c r="B2341" s="7">
        <v>46337</v>
      </c>
      <c r="C2341" s="8">
        <f>YEAR(SalesDataTable[[#This Row],[Order Date]])</f>
        <v>2026</v>
      </c>
      <c r="D2341" s="9" t="str">
        <f>"Q" &amp;ROUNDUP(MONTH(SalesDataTable[[#This Row],[Order Date]]),0)</f>
        <v>Q11</v>
      </c>
      <c r="E2341" s="9">
        <f>MONTH(SalesDataTable[[#This Row],[Order Date]])</f>
        <v>11</v>
      </c>
      <c r="F2341" s="8" t="str">
        <f>TEXT(SalesDataTable[[#This Row],[Order Date]],"mmm")</f>
        <v>Nov</v>
      </c>
      <c r="G2341" s="8" t="s">
        <v>0</v>
      </c>
      <c r="H2341" s="8" t="s">
        <v>36</v>
      </c>
      <c r="I2341" s="8" t="s">
        <v>8</v>
      </c>
      <c r="J2341" s="8" t="s">
        <v>3</v>
      </c>
      <c r="K2341" s="8" t="s">
        <v>23</v>
      </c>
      <c r="L2341" s="8" t="s">
        <v>29</v>
      </c>
      <c r="M2341" s="3">
        <v>10</v>
      </c>
      <c r="N2341" s="10">
        <v>191.98</v>
      </c>
      <c r="O2341" s="11">
        <v>0.1</v>
      </c>
      <c r="P2341" s="10">
        <v>102.73</v>
      </c>
      <c r="Q2341" s="10">
        <f t="shared" si="144"/>
        <v>1727.82</v>
      </c>
      <c r="R2341" s="10">
        <f t="shared" si="145"/>
        <v>1027.3</v>
      </c>
      <c r="S2341" s="10">
        <f t="shared" si="146"/>
        <v>700.52</v>
      </c>
      <c r="T2341" s="2">
        <f t="shared" si="147"/>
        <v>0.40543575140929033</v>
      </c>
      <c r="U2341" s="3">
        <f>YEAR(SalesDataTable[[#This Row],[Order Date]])</f>
        <v>2026</v>
      </c>
      <c r="V2341" s="2" t="str">
        <f>"Q"&amp;ROUNDUP(MONTH(SalesDataTable[[#This Row],[Order Date]])/3,0)</f>
        <v>Q4</v>
      </c>
      <c r="W2341" s="3">
        <f>MONTH(SalesDataTable[[#This Row],[Order Date]])</f>
        <v>11</v>
      </c>
      <c r="X2341" s="2" t="str">
        <f>TEXT(SalesDataTable[[#This Row],[Order Date]],"mmm")</f>
        <v>Nov</v>
      </c>
    </row>
    <row r="2342" spans="1:24" ht="15.6">
      <c r="A2342" s="6">
        <v>887</v>
      </c>
      <c r="B2342" s="7">
        <v>46338</v>
      </c>
      <c r="C2342" s="8">
        <f>YEAR(SalesDataTable[[#This Row],[Order Date]])</f>
        <v>2026</v>
      </c>
      <c r="D2342" s="9" t="str">
        <f>"Q" &amp;ROUNDUP(MONTH(SalesDataTable[[#This Row],[Order Date]]),0)</f>
        <v>Q11</v>
      </c>
      <c r="E2342" s="9">
        <f>MONTH(SalesDataTable[[#This Row],[Order Date]])</f>
        <v>11</v>
      </c>
      <c r="F2342" s="8" t="str">
        <f>TEXT(SalesDataTable[[#This Row],[Order Date]],"mmm")</f>
        <v>Nov</v>
      </c>
      <c r="G2342" s="8" t="s">
        <v>20</v>
      </c>
      <c r="H2342" s="8" t="s">
        <v>33</v>
      </c>
      <c r="I2342" s="8" t="s">
        <v>19</v>
      </c>
      <c r="J2342" s="8" t="s">
        <v>3</v>
      </c>
      <c r="K2342" s="8" t="s">
        <v>9</v>
      </c>
      <c r="L2342" s="8" t="s">
        <v>10</v>
      </c>
      <c r="M2342" s="3">
        <v>6</v>
      </c>
      <c r="N2342" s="10">
        <v>89.87</v>
      </c>
      <c r="O2342" s="11">
        <v>0.2</v>
      </c>
      <c r="P2342" s="10">
        <v>44.47</v>
      </c>
      <c r="Q2342" s="10">
        <f t="shared" si="144"/>
        <v>431.37600000000003</v>
      </c>
      <c r="R2342" s="10">
        <f t="shared" si="145"/>
        <v>266.82</v>
      </c>
      <c r="S2342" s="10">
        <f t="shared" si="146"/>
        <v>164.55600000000004</v>
      </c>
      <c r="T2342" s="2">
        <f t="shared" si="147"/>
        <v>0.3814676755313231</v>
      </c>
      <c r="U2342" s="3">
        <f>YEAR(SalesDataTable[[#This Row],[Order Date]])</f>
        <v>2026</v>
      </c>
      <c r="V2342" s="2" t="str">
        <f>"Q"&amp;ROUNDUP(MONTH(SalesDataTable[[#This Row],[Order Date]])/3,0)</f>
        <v>Q4</v>
      </c>
      <c r="W2342" s="3">
        <f>MONTH(SalesDataTable[[#This Row],[Order Date]])</f>
        <v>11</v>
      </c>
      <c r="X2342" s="2" t="str">
        <f>TEXT(SalesDataTable[[#This Row],[Order Date]],"mmm")</f>
        <v>Nov</v>
      </c>
    </row>
    <row r="2343" spans="1:24" ht="15.6">
      <c r="A2343" s="6">
        <v>1090</v>
      </c>
      <c r="B2343" s="7">
        <v>46338</v>
      </c>
      <c r="C2343" s="8">
        <f>YEAR(SalesDataTable[[#This Row],[Order Date]])</f>
        <v>2026</v>
      </c>
      <c r="D2343" s="9" t="str">
        <f>"Q" &amp;ROUNDUP(MONTH(SalesDataTable[[#This Row],[Order Date]]),0)</f>
        <v>Q11</v>
      </c>
      <c r="E2343" s="9">
        <f>MONTH(SalesDataTable[[#This Row],[Order Date]])</f>
        <v>11</v>
      </c>
      <c r="F2343" s="8" t="str">
        <f>TEXT(SalesDataTable[[#This Row],[Order Date]],"mmm")</f>
        <v>Nov</v>
      </c>
      <c r="G2343" s="8" t="s">
        <v>6</v>
      </c>
      <c r="H2343" s="8" t="s">
        <v>49</v>
      </c>
      <c r="I2343" s="8" t="s">
        <v>28</v>
      </c>
      <c r="J2343" s="8" t="s">
        <v>13</v>
      </c>
      <c r="K2343" s="8" t="s">
        <v>4</v>
      </c>
      <c r="L2343" s="8" t="s">
        <v>22</v>
      </c>
      <c r="M2343" s="3">
        <v>3</v>
      </c>
      <c r="N2343" s="10">
        <v>51.44</v>
      </c>
      <c r="O2343" s="11">
        <v>0.1</v>
      </c>
      <c r="P2343" s="10">
        <v>23.11</v>
      </c>
      <c r="Q2343" s="10">
        <f t="shared" si="144"/>
        <v>138.88800000000001</v>
      </c>
      <c r="R2343" s="10">
        <f t="shared" si="145"/>
        <v>69.33</v>
      </c>
      <c r="S2343" s="10">
        <f t="shared" si="146"/>
        <v>69.558000000000007</v>
      </c>
      <c r="T2343" s="2">
        <f t="shared" si="147"/>
        <v>0.50082080525315364</v>
      </c>
      <c r="U2343" s="3">
        <f>YEAR(SalesDataTable[[#This Row],[Order Date]])</f>
        <v>2026</v>
      </c>
      <c r="V2343" s="2" t="str">
        <f>"Q"&amp;ROUNDUP(MONTH(SalesDataTable[[#This Row],[Order Date]])/3,0)</f>
        <v>Q4</v>
      </c>
      <c r="W2343" s="3">
        <f>MONTH(SalesDataTable[[#This Row],[Order Date]])</f>
        <v>11</v>
      </c>
      <c r="X2343" s="2" t="str">
        <f>TEXT(SalesDataTable[[#This Row],[Order Date]],"mmm")</f>
        <v>Nov</v>
      </c>
    </row>
    <row r="2344" spans="1:24" ht="15.6">
      <c r="A2344" s="6">
        <v>2090</v>
      </c>
      <c r="B2344" s="7">
        <v>46338</v>
      </c>
      <c r="C2344" s="8">
        <f>YEAR(SalesDataTable[[#This Row],[Order Date]])</f>
        <v>2026</v>
      </c>
      <c r="D2344" s="9" t="str">
        <f>"Q" &amp;ROUNDUP(MONTH(SalesDataTable[[#This Row],[Order Date]]),0)</f>
        <v>Q11</v>
      </c>
      <c r="E2344" s="9">
        <f>MONTH(SalesDataTable[[#This Row],[Order Date]])</f>
        <v>11</v>
      </c>
      <c r="F2344" s="8" t="str">
        <f>TEXT(SalesDataTable[[#This Row],[Order Date]],"mmm")</f>
        <v>Nov</v>
      </c>
      <c r="G2344" s="8" t="s">
        <v>20</v>
      </c>
      <c r="H2344" s="8" t="s">
        <v>21</v>
      </c>
      <c r="I2344" s="8" t="s">
        <v>28</v>
      </c>
      <c r="J2344" s="8" t="s">
        <v>13</v>
      </c>
      <c r="K2344" s="8" t="s">
        <v>14</v>
      </c>
      <c r="L2344" s="8" t="s">
        <v>32</v>
      </c>
      <c r="M2344" s="3">
        <v>4</v>
      </c>
      <c r="N2344" s="10">
        <v>46.68</v>
      </c>
      <c r="O2344" s="11">
        <v>0.05</v>
      </c>
      <c r="P2344" s="10">
        <v>17.96</v>
      </c>
      <c r="Q2344" s="10">
        <f t="shared" si="144"/>
        <v>177.38399999999999</v>
      </c>
      <c r="R2344" s="10">
        <f t="shared" si="145"/>
        <v>71.84</v>
      </c>
      <c r="S2344" s="10">
        <f t="shared" si="146"/>
        <v>105.54399999999998</v>
      </c>
      <c r="T2344" s="2">
        <f t="shared" si="147"/>
        <v>0.59500293149325756</v>
      </c>
      <c r="U2344" s="3">
        <f>YEAR(SalesDataTable[[#This Row],[Order Date]])</f>
        <v>2026</v>
      </c>
      <c r="V2344" s="2" t="str">
        <f>"Q"&amp;ROUNDUP(MONTH(SalesDataTable[[#This Row],[Order Date]])/3,0)</f>
        <v>Q4</v>
      </c>
      <c r="W2344" s="3">
        <f>MONTH(SalesDataTable[[#This Row],[Order Date]])</f>
        <v>11</v>
      </c>
      <c r="X2344" s="2" t="str">
        <f>TEXT(SalesDataTable[[#This Row],[Order Date]],"mmm")</f>
        <v>Nov</v>
      </c>
    </row>
    <row r="2345" spans="1:24" ht="15.6">
      <c r="A2345" s="6">
        <v>2561</v>
      </c>
      <c r="B2345" s="7">
        <v>46338</v>
      </c>
      <c r="C2345" s="8">
        <f>YEAR(SalesDataTable[[#This Row],[Order Date]])</f>
        <v>2026</v>
      </c>
      <c r="D2345" s="9" t="str">
        <f>"Q" &amp;ROUNDUP(MONTH(SalesDataTable[[#This Row],[Order Date]]),0)</f>
        <v>Q11</v>
      </c>
      <c r="E2345" s="9">
        <f>MONTH(SalesDataTable[[#This Row],[Order Date]])</f>
        <v>11</v>
      </c>
      <c r="F2345" s="8" t="str">
        <f>TEXT(SalesDataTable[[#This Row],[Order Date]],"mmm")</f>
        <v>Nov</v>
      </c>
      <c r="G2345" s="8" t="s">
        <v>6</v>
      </c>
      <c r="H2345" s="8" t="s">
        <v>43</v>
      </c>
      <c r="I2345" s="8" t="s">
        <v>19</v>
      </c>
      <c r="J2345" s="8" t="s">
        <v>13</v>
      </c>
      <c r="K2345" s="8" t="s">
        <v>9</v>
      </c>
      <c r="L2345" s="8" t="s">
        <v>46</v>
      </c>
      <c r="M2345" s="3">
        <v>4</v>
      </c>
      <c r="N2345" s="10">
        <v>73.05</v>
      </c>
      <c r="O2345" s="11">
        <v>0.2</v>
      </c>
      <c r="P2345" s="10">
        <v>32.82</v>
      </c>
      <c r="Q2345" s="10">
        <f t="shared" si="144"/>
        <v>233.76</v>
      </c>
      <c r="R2345" s="10">
        <f t="shared" si="145"/>
        <v>131.28</v>
      </c>
      <c r="S2345" s="10">
        <f t="shared" si="146"/>
        <v>102.47999999999999</v>
      </c>
      <c r="T2345" s="2">
        <f t="shared" si="147"/>
        <v>0.4383983572895277</v>
      </c>
      <c r="U2345" s="3">
        <f>YEAR(SalesDataTable[[#This Row],[Order Date]])</f>
        <v>2026</v>
      </c>
      <c r="V2345" s="2" t="str">
        <f>"Q"&amp;ROUNDUP(MONTH(SalesDataTable[[#This Row],[Order Date]])/3,0)</f>
        <v>Q4</v>
      </c>
      <c r="W2345" s="3">
        <f>MONTH(SalesDataTable[[#This Row],[Order Date]])</f>
        <v>11</v>
      </c>
      <c r="X2345" s="2" t="str">
        <f>TEXT(SalesDataTable[[#This Row],[Order Date]],"mmm")</f>
        <v>Nov</v>
      </c>
    </row>
    <row r="2346" spans="1:24" ht="15.6">
      <c r="A2346" s="6">
        <v>2855</v>
      </c>
      <c r="B2346" s="7">
        <v>46338</v>
      </c>
      <c r="C2346" s="8">
        <f>YEAR(SalesDataTable[[#This Row],[Order Date]])</f>
        <v>2026</v>
      </c>
      <c r="D2346" s="9" t="str">
        <f>"Q" &amp;ROUNDUP(MONTH(SalesDataTable[[#This Row],[Order Date]]),0)</f>
        <v>Q11</v>
      </c>
      <c r="E2346" s="9">
        <f>MONTH(SalesDataTable[[#This Row],[Order Date]])</f>
        <v>11</v>
      </c>
      <c r="F2346" s="8" t="str">
        <f>TEXT(SalesDataTable[[#This Row],[Order Date]],"mmm")</f>
        <v>Nov</v>
      </c>
      <c r="G2346" s="8" t="s">
        <v>11</v>
      </c>
      <c r="H2346" s="8" t="s">
        <v>39</v>
      </c>
      <c r="I2346" s="8" t="s">
        <v>28</v>
      </c>
      <c r="J2346" s="8" t="s">
        <v>13</v>
      </c>
      <c r="K2346" s="8" t="s">
        <v>23</v>
      </c>
      <c r="L2346" s="8" t="s">
        <v>51</v>
      </c>
      <c r="M2346" s="3">
        <v>1</v>
      </c>
      <c r="N2346" s="10">
        <v>125.32</v>
      </c>
      <c r="O2346" s="11">
        <v>0.15</v>
      </c>
      <c r="P2346" s="10">
        <v>59.49</v>
      </c>
      <c r="Q2346" s="10">
        <f t="shared" si="144"/>
        <v>106.52199999999999</v>
      </c>
      <c r="R2346" s="10">
        <f t="shared" si="145"/>
        <v>59.49</v>
      </c>
      <c r="S2346" s="10">
        <f t="shared" si="146"/>
        <v>47.031999999999989</v>
      </c>
      <c r="T2346" s="2">
        <f t="shared" si="147"/>
        <v>0.44152381667636725</v>
      </c>
      <c r="U2346" s="3">
        <f>YEAR(SalesDataTable[[#This Row],[Order Date]])</f>
        <v>2026</v>
      </c>
      <c r="V2346" s="2" t="str">
        <f>"Q"&amp;ROUNDUP(MONTH(SalesDataTable[[#This Row],[Order Date]])/3,0)</f>
        <v>Q4</v>
      </c>
      <c r="W2346" s="3">
        <f>MONTH(SalesDataTable[[#This Row],[Order Date]])</f>
        <v>11</v>
      </c>
      <c r="X2346" s="2" t="str">
        <f>TEXT(SalesDataTable[[#This Row],[Order Date]],"mmm")</f>
        <v>Nov</v>
      </c>
    </row>
    <row r="2347" spans="1:24" ht="15.6">
      <c r="A2347" s="6">
        <v>4421</v>
      </c>
      <c r="B2347" s="7">
        <v>46338</v>
      </c>
      <c r="C2347" s="8">
        <f>YEAR(SalesDataTable[[#This Row],[Order Date]])</f>
        <v>2026</v>
      </c>
      <c r="D2347" s="9" t="str">
        <f>"Q" &amp;ROUNDUP(MONTH(SalesDataTable[[#This Row],[Order Date]]),0)</f>
        <v>Q11</v>
      </c>
      <c r="E2347" s="9">
        <f>MONTH(SalesDataTable[[#This Row],[Order Date]])</f>
        <v>11</v>
      </c>
      <c r="F2347" s="8" t="str">
        <f>TEXT(SalesDataTable[[#This Row],[Order Date]],"mmm")</f>
        <v>Nov</v>
      </c>
      <c r="G2347" s="8" t="s">
        <v>6</v>
      </c>
      <c r="H2347" s="8" t="s">
        <v>41</v>
      </c>
      <c r="I2347" s="8" t="s">
        <v>28</v>
      </c>
      <c r="J2347" s="8" t="s">
        <v>16</v>
      </c>
      <c r="K2347" s="8" t="s">
        <v>34</v>
      </c>
      <c r="L2347" s="8" t="s">
        <v>38</v>
      </c>
      <c r="M2347" s="3">
        <v>2</v>
      </c>
      <c r="N2347" s="10">
        <v>123.49</v>
      </c>
      <c r="O2347" s="11">
        <v>0.15</v>
      </c>
      <c r="P2347" s="10">
        <v>68.08</v>
      </c>
      <c r="Q2347" s="10">
        <f t="shared" si="144"/>
        <v>209.93299999999999</v>
      </c>
      <c r="R2347" s="10">
        <f t="shared" si="145"/>
        <v>136.16</v>
      </c>
      <c r="S2347" s="10">
        <f t="shared" si="146"/>
        <v>73.772999999999996</v>
      </c>
      <c r="T2347" s="2">
        <f t="shared" si="147"/>
        <v>0.35141211719929694</v>
      </c>
      <c r="U2347" s="3">
        <f>YEAR(SalesDataTable[[#This Row],[Order Date]])</f>
        <v>2026</v>
      </c>
      <c r="V2347" s="2" t="str">
        <f>"Q"&amp;ROUNDUP(MONTH(SalesDataTable[[#This Row],[Order Date]])/3,0)</f>
        <v>Q4</v>
      </c>
      <c r="W2347" s="3">
        <f>MONTH(SalesDataTable[[#This Row],[Order Date]])</f>
        <v>11</v>
      </c>
      <c r="X2347" s="2" t="str">
        <f>TEXT(SalesDataTable[[#This Row],[Order Date]],"mmm")</f>
        <v>Nov</v>
      </c>
    </row>
    <row r="2348" spans="1:24" ht="15.6">
      <c r="A2348" s="6">
        <v>195</v>
      </c>
      <c r="B2348" s="7">
        <v>46339</v>
      </c>
      <c r="C2348" s="8">
        <f>YEAR(SalesDataTable[[#This Row],[Order Date]])</f>
        <v>2026</v>
      </c>
      <c r="D2348" s="9" t="str">
        <f>"Q" &amp;ROUNDUP(MONTH(SalesDataTable[[#This Row],[Order Date]]),0)</f>
        <v>Q11</v>
      </c>
      <c r="E2348" s="9">
        <f>MONTH(SalesDataTable[[#This Row],[Order Date]])</f>
        <v>11</v>
      </c>
      <c r="F2348" s="8" t="str">
        <f>TEXT(SalesDataTable[[#This Row],[Order Date]],"mmm")</f>
        <v>Nov</v>
      </c>
      <c r="G2348" s="8" t="s">
        <v>6</v>
      </c>
      <c r="H2348" s="8" t="s">
        <v>43</v>
      </c>
      <c r="I2348" s="8" t="s">
        <v>19</v>
      </c>
      <c r="J2348" s="8" t="s">
        <v>3</v>
      </c>
      <c r="K2348" s="8" t="s">
        <v>14</v>
      </c>
      <c r="L2348" s="8" t="s">
        <v>32</v>
      </c>
      <c r="M2348" s="3">
        <v>1</v>
      </c>
      <c r="N2348" s="10">
        <v>47.37</v>
      </c>
      <c r="O2348" s="11">
        <v>0.2</v>
      </c>
      <c r="P2348" s="10">
        <v>18.739999999999998</v>
      </c>
      <c r="Q2348" s="10">
        <f t="shared" si="144"/>
        <v>37.896000000000001</v>
      </c>
      <c r="R2348" s="10">
        <f t="shared" si="145"/>
        <v>18.739999999999998</v>
      </c>
      <c r="S2348" s="10">
        <f t="shared" si="146"/>
        <v>19.156000000000002</v>
      </c>
      <c r="T2348" s="2">
        <f t="shared" si="147"/>
        <v>0.50548870593202455</v>
      </c>
      <c r="U2348" s="3">
        <f>YEAR(SalesDataTable[[#This Row],[Order Date]])</f>
        <v>2026</v>
      </c>
      <c r="V2348" s="2" t="str">
        <f>"Q"&amp;ROUNDUP(MONTH(SalesDataTable[[#This Row],[Order Date]])/3,0)</f>
        <v>Q4</v>
      </c>
      <c r="W2348" s="3">
        <f>MONTH(SalesDataTable[[#This Row],[Order Date]])</f>
        <v>11</v>
      </c>
      <c r="X2348" s="2" t="str">
        <f>TEXT(SalesDataTable[[#This Row],[Order Date]],"mmm")</f>
        <v>Nov</v>
      </c>
    </row>
    <row r="2349" spans="1:24" ht="15.6">
      <c r="A2349" s="6">
        <v>520</v>
      </c>
      <c r="B2349" s="7">
        <v>46339</v>
      </c>
      <c r="C2349" s="8">
        <f>YEAR(SalesDataTable[[#This Row],[Order Date]])</f>
        <v>2026</v>
      </c>
      <c r="D2349" s="9" t="str">
        <f>"Q" &amp;ROUNDUP(MONTH(SalesDataTable[[#This Row],[Order Date]]),0)</f>
        <v>Q11</v>
      </c>
      <c r="E2349" s="9">
        <f>MONTH(SalesDataTable[[#This Row],[Order Date]])</f>
        <v>11</v>
      </c>
      <c r="F2349" s="8" t="str">
        <f>TEXT(SalesDataTable[[#This Row],[Order Date]],"mmm")</f>
        <v>Nov</v>
      </c>
      <c r="G2349" s="8" t="s">
        <v>6</v>
      </c>
      <c r="H2349" s="8" t="s">
        <v>43</v>
      </c>
      <c r="I2349" s="8" t="s">
        <v>8</v>
      </c>
      <c r="J2349" s="8" t="s">
        <v>16</v>
      </c>
      <c r="K2349" s="8" t="s">
        <v>9</v>
      </c>
      <c r="L2349" s="8" t="s">
        <v>10</v>
      </c>
      <c r="M2349" s="3">
        <v>6</v>
      </c>
      <c r="N2349" s="10">
        <v>92.31</v>
      </c>
      <c r="O2349" s="11">
        <v>0.05</v>
      </c>
      <c r="P2349" s="10">
        <v>46.12</v>
      </c>
      <c r="Q2349" s="10">
        <f t="shared" si="144"/>
        <v>526.16700000000003</v>
      </c>
      <c r="R2349" s="10">
        <f t="shared" si="145"/>
        <v>276.71999999999997</v>
      </c>
      <c r="S2349" s="10">
        <f t="shared" si="146"/>
        <v>249.44700000000006</v>
      </c>
      <c r="T2349" s="2">
        <f t="shared" si="147"/>
        <v>0.47408332335551268</v>
      </c>
      <c r="U2349" s="3">
        <f>YEAR(SalesDataTable[[#This Row],[Order Date]])</f>
        <v>2026</v>
      </c>
      <c r="V2349" s="2" t="str">
        <f>"Q"&amp;ROUNDUP(MONTH(SalesDataTable[[#This Row],[Order Date]])/3,0)</f>
        <v>Q4</v>
      </c>
      <c r="W2349" s="3">
        <f>MONTH(SalesDataTable[[#This Row],[Order Date]])</f>
        <v>11</v>
      </c>
      <c r="X2349" s="2" t="str">
        <f>TEXT(SalesDataTable[[#This Row],[Order Date]],"mmm")</f>
        <v>Nov</v>
      </c>
    </row>
    <row r="2350" spans="1:24" ht="15.6">
      <c r="A2350" s="6">
        <v>646</v>
      </c>
      <c r="B2350" s="7">
        <v>46339</v>
      </c>
      <c r="C2350" s="8">
        <f>YEAR(SalesDataTable[[#This Row],[Order Date]])</f>
        <v>2026</v>
      </c>
      <c r="D2350" s="9" t="str">
        <f>"Q" &amp;ROUNDUP(MONTH(SalesDataTable[[#This Row],[Order Date]]),0)</f>
        <v>Q11</v>
      </c>
      <c r="E2350" s="9">
        <f>MONTH(SalesDataTable[[#This Row],[Order Date]])</f>
        <v>11</v>
      </c>
      <c r="F2350" s="8" t="str">
        <f>TEXT(SalesDataTable[[#This Row],[Order Date]],"mmm")</f>
        <v>Nov</v>
      </c>
      <c r="G2350" s="8" t="s">
        <v>11</v>
      </c>
      <c r="H2350" s="8" t="s">
        <v>52</v>
      </c>
      <c r="I2350" s="8" t="s">
        <v>19</v>
      </c>
      <c r="J2350" s="8" t="s">
        <v>3</v>
      </c>
      <c r="K2350" s="8" t="s">
        <v>4</v>
      </c>
      <c r="L2350" s="8" t="s">
        <v>22</v>
      </c>
      <c r="M2350" s="3">
        <v>1</v>
      </c>
      <c r="N2350" s="10">
        <v>49.53</v>
      </c>
      <c r="O2350" s="11">
        <v>0.1</v>
      </c>
      <c r="P2350" s="10">
        <v>22.18</v>
      </c>
      <c r="Q2350" s="10">
        <f t="shared" si="144"/>
        <v>44.577000000000005</v>
      </c>
      <c r="R2350" s="10">
        <f t="shared" si="145"/>
        <v>22.18</v>
      </c>
      <c r="S2350" s="10">
        <f t="shared" si="146"/>
        <v>22.397000000000006</v>
      </c>
      <c r="T2350" s="2">
        <f t="shared" si="147"/>
        <v>0.50243399062296712</v>
      </c>
      <c r="U2350" s="3">
        <f>YEAR(SalesDataTable[[#This Row],[Order Date]])</f>
        <v>2026</v>
      </c>
      <c r="V2350" s="2" t="str">
        <f>"Q"&amp;ROUNDUP(MONTH(SalesDataTable[[#This Row],[Order Date]])/3,0)</f>
        <v>Q4</v>
      </c>
      <c r="W2350" s="3">
        <f>MONTH(SalesDataTable[[#This Row],[Order Date]])</f>
        <v>11</v>
      </c>
      <c r="X2350" s="2" t="str">
        <f>TEXT(SalesDataTable[[#This Row],[Order Date]],"mmm")</f>
        <v>Nov</v>
      </c>
    </row>
    <row r="2351" spans="1:24" ht="15.6">
      <c r="A2351" s="6">
        <v>893</v>
      </c>
      <c r="B2351" s="7">
        <v>46339</v>
      </c>
      <c r="C2351" s="8">
        <f>YEAR(SalesDataTable[[#This Row],[Order Date]])</f>
        <v>2026</v>
      </c>
      <c r="D2351" s="9" t="str">
        <f>"Q" &amp;ROUNDUP(MONTH(SalesDataTable[[#This Row],[Order Date]]),0)</f>
        <v>Q11</v>
      </c>
      <c r="E2351" s="9">
        <f>MONTH(SalesDataTable[[#This Row],[Order Date]])</f>
        <v>11</v>
      </c>
      <c r="F2351" s="8" t="str">
        <f>TEXT(SalesDataTable[[#This Row],[Order Date]],"mmm")</f>
        <v>Nov</v>
      </c>
      <c r="G2351" s="8" t="s">
        <v>20</v>
      </c>
      <c r="H2351" s="8" t="s">
        <v>33</v>
      </c>
      <c r="I2351" s="8" t="s">
        <v>2</v>
      </c>
      <c r="J2351" s="8" t="s">
        <v>13</v>
      </c>
      <c r="K2351" s="8" t="s">
        <v>14</v>
      </c>
      <c r="L2351" s="8" t="s">
        <v>32</v>
      </c>
      <c r="M2351" s="3">
        <v>4</v>
      </c>
      <c r="N2351" s="10">
        <v>47.62</v>
      </c>
      <c r="O2351" s="11">
        <v>0.2</v>
      </c>
      <c r="P2351" s="10">
        <v>18.100000000000001</v>
      </c>
      <c r="Q2351" s="10">
        <f t="shared" si="144"/>
        <v>152.38399999999999</v>
      </c>
      <c r="R2351" s="10">
        <f t="shared" si="145"/>
        <v>72.400000000000006</v>
      </c>
      <c r="S2351" s="10">
        <f t="shared" si="146"/>
        <v>79.98399999999998</v>
      </c>
      <c r="T2351" s="2">
        <f t="shared" si="147"/>
        <v>0.52488450230995376</v>
      </c>
      <c r="U2351" s="3">
        <f>YEAR(SalesDataTable[[#This Row],[Order Date]])</f>
        <v>2026</v>
      </c>
      <c r="V2351" s="2" t="str">
        <f>"Q"&amp;ROUNDUP(MONTH(SalesDataTable[[#This Row],[Order Date]])/3,0)</f>
        <v>Q4</v>
      </c>
      <c r="W2351" s="3">
        <f>MONTH(SalesDataTable[[#This Row],[Order Date]])</f>
        <v>11</v>
      </c>
      <c r="X2351" s="2" t="str">
        <f>TEXT(SalesDataTable[[#This Row],[Order Date]],"mmm")</f>
        <v>Nov</v>
      </c>
    </row>
    <row r="2352" spans="1:24" ht="15.6">
      <c r="A2352" s="6">
        <v>916</v>
      </c>
      <c r="B2352" s="7">
        <v>46339</v>
      </c>
      <c r="C2352" s="8">
        <f>YEAR(SalesDataTable[[#This Row],[Order Date]])</f>
        <v>2026</v>
      </c>
      <c r="D2352" s="9" t="str">
        <f>"Q" &amp;ROUNDUP(MONTH(SalesDataTable[[#This Row],[Order Date]]),0)</f>
        <v>Q11</v>
      </c>
      <c r="E2352" s="9">
        <f>MONTH(SalesDataTable[[#This Row],[Order Date]])</f>
        <v>11</v>
      </c>
      <c r="F2352" s="8" t="str">
        <f>TEXT(SalesDataTable[[#This Row],[Order Date]],"mmm")</f>
        <v>Nov</v>
      </c>
      <c r="G2352" s="8" t="s">
        <v>6</v>
      </c>
      <c r="H2352" s="8" t="s">
        <v>27</v>
      </c>
      <c r="I2352" s="8" t="s">
        <v>2</v>
      </c>
      <c r="J2352" s="8" t="s">
        <v>13</v>
      </c>
      <c r="K2352" s="8" t="s">
        <v>4</v>
      </c>
      <c r="L2352" s="8" t="s">
        <v>22</v>
      </c>
      <c r="M2352" s="3">
        <v>4</v>
      </c>
      <c r="N2352" s="10">
        <v>51.93</v>
      </c>
      <c r="O2352" s="11">
        <v>0.05</v>
      </c>
      <c r="P2352" s="10">
        <v>22.62</v>
      </c>
      <c r="Q2352" s="10">
        <f t="shared" si="144"/>
        <v>197.334</v>
      </c>
      <c r="R2352" s="10">
        <f t="shared" si="145"/>
        <v>90.48</v>
      </c>
      <c r="S2352" s="10">
        <f t="shared" si="146"/>
        <v>106.854</v>
      </c>
      <c r="T2352" s="2">
        <f t="shared" si="147"/>
        <v>0.54148803551339353</v>
      </c>
      <c r="U2352" s="3">
        <f>YEAR(SalesDataTable[[#This Row],[Order Date]])</f>
        <v>2026</v>
      </c>
      <c r="V2352" s="2" t="str">
        <f>"Q"&amp;ROUNDUP(MONTH(SalesDataTable[[#This Row],[Order Date]])/3,0)</f>
        <v>Q4</v>
      </c>
      <c r="W2352" s="3">
        <f>MONTH(SalesDataTable[[#This Row],[Order Date]])</f>
        <v>11</v>
      </c>
      <c r="X2352" s="2" t="str">
        <f>TEXT(SalesDataTable[[#This Row],[Order Date]],"mmm")</f>
        <v>Nov</v>
      </c>
    </row>
    <row r="2353" spans="1:24" ht="15.6">
      <c r="A2353" s="6">
        <v>1295</v>
      </c>
      <c r="B2353" s="7">
        <v>46339</v>
      </c>
      <c r="C2353" s="8">
        <f>YEAR(SalesDataTable[[#This Row],[Order Date]])</f>
        <v>2026</v>
      </c>
      <c r="D2353" s="9" t="str">
        <f>"Q" &amp;ROUNDUP(MONTH(SalesDataTable[[#This Row],[Order Date]]),0)</f>
        <v>Q11</v>
      </c>
      <c r="E2353" s="9">
        <f>MONTH(SalesDataTable[[#This Row],[Order Date]])</f>
        <v>11</v>
      </c>
      <c r="F2353" s="8" t="str">
        <f>TEXT(SalesDataTable[[#This Row],[Order Date]],"mmm")</f>
        <v>Nov</v>
      </c>
      <c r="G2353" s="8" t="s">
        <v>6</v>
      </c>
      <c r="H2353" s="8" t="s">
        <v>41</v>
      </c>
      <c r="I2353" s="8" t="s">
        <v>28</v>
      </c>
      <c r="J2353" s="8" t="s">
        <v>13</v>
      </c>
      <c r="K2353" s="8" t="s">
        <v>9</v>
      </c>
      <c r="L2353" s="8" t="s">
        <v>37</v>
      </c>
      <c r="M2353" s="3">
        <v>1</v>
      </c>
      <c r="N2353" s="10">
        <v>155.44999999999999</v>
      </c>
      <c r="O2353" s="11">
        <v>0.05</v>
      </c>
      <c r="P2353" s="10">
        <v>77.25</v>
      </c>
      <c r="Q2353" s="10">
        <f t="shared" si="144"/>
        <v>147.67749999999998</v>
      </c>
      <c r="R2353" s="10">
        <f t="shared" si="145"/>
        <v>77.25</v>
      </c>
      <c r="S2353" s="10">
        <f t="shared" si="146"/>
        <v>70.427499999999981</v>
      </c>
      <c r="T2353" s="2">
        <f t="shared" si="147"/>
        <v>0.47690067884410281</v>
      </c>
      <c r="U2353" s="3">
        <f>YEAR(SalesDataTable[[#This Row],[Order Date]])</f>
        <v>2026</v>
      </c>
      <c r="V2353" s="2" t="str">
        <f>"Q"&amp;ROUNDUP(MONTH(SalesDataTable[[#This Row],[Order Date]])/3,0)</f>
        <v>Q4</v>
      </c>
      <c r="W2353" s="3">
        <f>MONTH(SalesDataTable[[#This Row],[Order Date]])</f>
        <v>11</v>
      </c>
      <c r="X2353" s="2" t="str">
        <f>TEXT(SalesDataTable[[#This Row],[Order Date]],"mmm")</f>
        <v>Nov</v>
      </c>
    </row>
    <row r="2354" spans="1:24" ht="15.6">
      <c r="A2354" s="6">
        <v>3438</v>
      </c>
      <c r="B2354" s="7">
        <v>46339</v>
      </c>
      <c r="C2354" s="8">
        <f>YEAR(SalesDataTable[[#This Row],[Order Date]])</f>
        <v>2026</v>
      </c>
      <c r="D2354" s="9" t="str">
        <f>"Q" &amp;ROUNDUP(MONTH(SalesDataTable[[#This Row],[Order Date]]),0)</f>
        <v>Q11</v>
      </c>
      <c r="E2354" s="9">
        <f>MONTH(SalesDataTable[[#This Row],[Order Date]])</f>
        <v>11</v>
      </c>
      <c r="F2354" s="8" t="str">
        <f>TEXT(SalesDataTable[[#This Row],[Order Date]],"mmm")</f>
        <v>Nov</v>
      </c>
      <c r="G2354" s="8" t="s">
        <v>0</v>
      </c>
      <c r="H2354" s="8" t="s">
        <v>1</v>
      </c>
      <c r="I2354" s="8" t="s">
        <v>2</v>
      </c>
      <c r="J2354" s="8" t="s">
        <v>3</v>
      </c>
      <c r="K2354" s="8" t="s">
        <v>4</v>
      </c>
      <c r="L2354" s="8" t="s">
        <v>26</v>
      </c>
      <c r="M2354" s="3">
        <v>4</v>
      </c>
      <c r="N2354" s="10">
        <v>40.03</v>
      </c>
      <c r="O2354" s="11">
        <v>0.05</v>
      </c>
      <c r="P2354" s="10">
        <v>16.78</v>
      </c>
      <c r="Q2354" s="10">
        <f t="shared" si="144"/>
        <v>152.114</v>
      </c>
      <c r="R2354" s="10">
        <f t="shared" si="145"/>
        <v>67.12</v>
      </c>
      <c r="S2354" s="10">
        <f t="shared" si="146"/>
        <v>84.994</v>
      </c>
      <c r="T2354" s="2">
        <f t="shared" si="147"/>
        <v>0.5587519886400989</v>
      </c>
      <c r="U2354" s="3">
        <f>YEAR(SalesDataTable[[#This Row],[Order Date]])</f>
        <v>2026</v>
      </c>
      <c r="V2354" s="2" t="str">
        <f>"Q"&amp;ROUNDUP(MONTH(SalesDataTable[[#This Row],[Order Date]])/3,0)</f>
        <v>Q4</v>
      </c>
      <c r="W2354" s="3">
        <f>MONTH(SalesDataTable[[#This Row],[Order Date]])</f>
        <v>11</v>
      </c>
      <c r="X2354" s="2" t="str">
        <f>TEXT(SalesDataTable[[#This Row],[Order Date]],"mmm")</f>
        <v>Nov</v>
      </c>
    </row>
    <row r="2355" spans="1:24" ht="15.6">
      <c r="A2355" s="6">
        <v>3573</v>
      </c>
      <c r="B2355" s="7">
        <v>46339</v>
      </c>
      <c r="C2355" s="8">
        <f>YEAR(SalesDataTable[[#This Row],[Order Date]])</f>
        <v>2026</v>
      </c>
      <c r="D2355" s="9" t="str">
        <f>"Q" &amp;ROUNDUP(MONTH(SalesDataTable[[#This Row],[Order Date]]),0)</f>
        <v>Q11</v>
      </c>
      <c r="E2355" s="9">
        <f>MONTH(SalesDataTable[[#This Row],[Order Date]])</f>
        <v>11</v>
      </c>
      <c r="F2355" s="8" t="str">
        <f>TEXT(SalesDataTable[[#This Row],[Order Date]],"mmm")</f>
        <v>Nov</v>
      </c>
      <c r="G2355" s="8" t="s">
        <v>0</v>
      </c>
      <c r="H2355" s="8" t="s">
        <v>36</v>
      </c>
      <c r="I2355" s="8" t="s">
        <v>2</v>
      </c>
      <c r="J2355" s="8" t="s">
        <v>3</v>
      </c>
      <c r="K2355" s="8" t="s">
        <v>9</v>
      </c>
      <c r="L2355" s="8" t="s">
        <v>37</v>
      </c>
      <c r="M2355" s="3">
        <v>2</v>
      </c>
      <c r="N2355" s="10">
        <v>152.96</v>
      </c>
      <c r="O2355" s="11">
        <v>0.1</v>
      </c>
      <c r="P2355" s="10">
        <v>79.12</v>
      </c>
      <c r="Q2355" s="10">
        <f t="shared" si="144"/>
        <v>275.32800000000003</v>
      </c>
      <c r="R2355" s="10">
        <f t="shared" si="145"/>
        <v>158.24</v>
      </c>
      <c r="S2355" s="10">
        <f t="shared" si="146"/>
        <v>117.08800000000002</v>
      </c>
      <c r="T2355" s="2">
        <f t="shared" si="147"/>
        <v>0.4252673175267318</v>
      </c>
      <c r="U2355" s="3">
        <f>YEAR(SalesDataTable[[#This Row],[Order Date]])</f>
        <v>2026</v>
      </c>
      <c r="V2355" s="2" t="str">
        <f>"Q"&amp;ROUNDUP(MONTH(SalesDataTable[[#This Row],[Order Date]])/3,0)</f>
        <v>Q4</v>
      </c>
      <c r="W2355" s="3">
        <f>MONTH(SalesDataTable[[#This Row],[Order Date]])</f>
        <v>11</v>
      </c>
      <c r="X2355" s="2" t="str">
        <f>TEXT(SalesDataTable[[#This Row],[Order Date]],"mmm")</f>
        <v>Nov</v>
      </c>
    </row>
    <row r="2356" spans="1:24" ht="15.6">
      <c r="A2356" s="6">
        <v>4257</v>
      </c>
      <c r="B2356" s="7">
        <v>46339</v>
      </c>
      <c r="C2356" s="8">
        <f>YEAR(SalesDataTable[[#This Row],[Order Date]])</f>
        <v>2026</v>
      </c>
      <c r="D2356" s="9" t="str">
        <f>"Q" &amp;ROUNDUP(MONTH(SalesDataTable[[#This Row],[Order Date]]),0)</f>
        <v>Q11</v>
      </c>
      <c r="E2356" s="9">
        <f>MONTH(SalesDataTable[[#This Row],[Order Date]])</f>
        <v>11</v>
      </c>
      <c r="F2356" s="8" t="str">
        <f>TEXT(SalesDataTable[[#This Row],[Order Date]],"mmm")</f>
        <v>Nov</v>
      </c>
      <c r="G2356" s="8" t="s">
        <v>20</v>
      </c>
      <c r="H2356" s="8" t="s">
        <v>47</v>
      </c>
      <c r="I2356" s="8" t="s">
        <v>19</v>
      </c>
      <c r="J2356" s="8" t="s">
        <v>13</v>
      </c>
      <c r="K2356" s="8" t="s">
        <v>34</v>
      </c>
      <c r="L2356" s="8" t="s">
        <v>38</v>
      </c>
      <c r="M2356" s="3">
        <v>2</v>
      </c>
      <c r="N2356" s="10">
        <v>124.06</v>
      </c>
      <c r="O2356" s="11">
        <v>0.05</v>
      </c>
      <c r="P2356" s="10">
        <v>69.98</v>
      </c>
      <c r="Q2356" s="10">
        <f t="shared" si="144"/>
        <v>235.714</v>
      </c>
      <c r="R2356" s="10">
        <f t="shared" si="145"/>
        <v>139.96</v>
      </c>
      <c r="S2356" s="10">
        <f t="shared" si="146"/>
        <v>95.753999999999991</v>
      </c>
      <c r="T2356" s="2">
        <f t="shared" si="147"/>
        <v>0.40622958330858577</v>
      </c>
      <c r="U2356" s="3">
        <f>YEAR(SalesDataTable[[#This Row],[Order Date]])</f>
        <v>2026</v>
      </c>
      <c r="V2356" s="2" t="str">
        <f>"Q"&amp;ROUNDUP(MONTH(SalesDataTable[[#This Row],[Order Date]])/3,0)</f>
        <v>Q4</v>
      </c>
      <c r="W2356" s="3">
        <f>MONTH(SalesDataTable[[#This Row],[Order Date]])</f>
        <v>11</v>
      </c>
      <c r="X2356" s="2" t="str">
        <f>TEXT(SalesDataTable[[#This Row],[Order Date]],"mmm")</f>
        <v>Nov</v>
      </c>
    </row>
    <row r="2357" spans="1:24" ht="15.6">
      <c r="A2357" s="6">
        <v>4389</v>
      </c>
      <c r="B2357" s="7">
        <v>46339</v>
      </c>
      <c r="C2357" s="8">
        <f>YEAR(SalesDataTable[[#This Row],[Order Date]])</f>
        <v>2026</v>
      </c>
      <c r="D2357" s="9" t="str">
        <f>"Q" &amp;ROUNDUP(MONTH(SalesDataTable[[#This Row],[Order Date]]),0)</f>
        <v>Q11</v>
      </c>
      <c r="E2357" s="9">
        <f>MONTH(SalesDataTable[[#This Row],[Order Date]])</f>
        <v>11</v>
      </c>
      <c r="F2357" s="8" t="str">
        <f>TEXT(SalesDataTable[[#This Row],[Order Date]],"mmm")</f>
        <v>Nov</v>
      </c>
      <c r="G2357" s="8" t="s">
        <v>11</v>
      </c>
      <c r="H2357" s="8" t="s">
        <v>39</v>
      </c>
      <c r="I2357" s="8" t="s">
        <v>28</v>
      </c>
      <c r="J2357" s="8" t="s">
        <v>13</v>
      </c>
      <c r="K2357" s="8" t="s">
        <v>9</v>
      </c>
      <c r="L2357" s="8" t="s">
        <v>37</v>
      </c>
      <c r="M2357" s="3">
        <v>1</v>
      </c>
      <c r="N2357" s="10">
        <v>151.66</v>
      </c>
      <c r="O2357" s="11">
        <v>0.1</v>
      </c>
      <c r="P2357" s="10">
        <v>80.209999999999994</v>
      </c>
      <c r="Q2357" s="10">
        <f t="shared" si="144"/>
        <v>136.494</v>
      </c>
      <c r="R2357" s="10">
        <f t="shared" si="145"/>
        <v>80.209999999999994</v>
      </c>
      <c r="S2357" s="10">
        <f t="shared" si="146"/>
        <v>56.284000000000006</v>
      </c>
      <c r="T2357" s="2">
        <f t="shared" si="147"/>
        <v>0.41235512183685735</v>
      </c>
      <c r="U2357" s="3">
        <f>YEAR(SalesDataTable[[#This Row],[Order Date]])</f>
        <v>2026</v>
      </c>
      <c r="V2357" s="2" t="str">
        <f>"Q"&amp;ROUNDUP(MONTH(SalesDataTable[[#This Row],[Order Date]])/3,0)</f>
        <v>Q4</v>
      </c>
      <c r="W2357" s="3">
        <f>MONTH(SalesDataTable[[#This Row],[Order Date]])</f>
        <v>11</v>
      </c>
      <c r="X2357" s="2" t="str">
        <f>TEXT(SalesDataTable[[#This Row],[Order Date]],"mmm")</f>
        <v>Nov</v>
      </c>
    </row>
    <row r="2358" spans="1:24" ht="15.6">
      <c r="A2358" s="6">
        <v>4887</v>
      </c>
      <c r="B2358" s="7">
        <v>46339</v>
      </c>
      <c r="C2358" s="8">
        <f>YEAR(SalesDataTable[[#This Row],[Order Date]])</f>
        <v>2026</v>
      </c>
      <c r="D2358" s="9" t="str">
        <f>"Q" &amp;ROUNDUP(MONTH(SalesDataTable[[#This Row],[Order Date]]),0)</f>
        <v>Q11</v>
      </c>
      <c r="E2358" s="9">
        <f>MONTH(SalesDataTable[[#This Row],[Order Date]])</f>
        <v>11</v>
      </c>
      <c r="F2358" s="8" t="str">
        <f>TEXT(SalesDataTable[[#This Row],[Order Date]],"mmm")</f>
        <v>Nov</v>
      </c>
      <c r="G2358" s="8" t="s">
        <v>20</v>
      </c>
      <c r="H2358" s="8" t="s">
        <v>33</v>
      </c>
      <c r="I2358" s="8" t="s">
        <v>2</v>
      </c>
      <c r="J2358" s="8" t="s">
        <v>13</v>
      </c>
      <c r="K2358" s="8" t="s">
        <v>9</v>
      </c>
      <c r="L2358" s="8" t="s">
        <v>17</v>
      </c>
      <c r="M2358" s="3">
        <v>2</v>
      </c>
      <c r="N2358" s="10">
        <v>142.30000000000001</v>
      </c>
      <c r="O2358" s="11">
        <v>0.15</v>
      </c>
      <c r="P2358" s="10">
        <v>77.760000000000005</v>
      </c>
      <c r="Q2358" s="10">
        <f t="shared" si="144"/>
        <v>241.91000000000003</v>
      </c>
      <c r="R2358" s="10">
        <f t="shared" si="145"/>
        <v>155.52000000000001</v>
      </c>
      <c r="S2358" s="10">
        <f t="shared" si="146"/>
        <v>86.390000000000015</v>
      </c>
      <c r="T2358" s="2">
        <f t="shared" si="147"/>
        <v>0.35711628291513375</v>
      </c>
      <c r="U2358" s="3">
        <f>YEAR(SalesDataTable[[#This Row],[Order Date]])</f>
        <v>2026</v>
      </c>
      <c r="V2358" s="2" t="str">
        <f>"Q"&amp;ROUNDUP(MONTH(SalesDataTable[[#This Row],[Order Date]])/3,0)</f>
        <v>Q4</v>
      </c>
      <c r="W2358" s="3">
        <f>MONTH(SalesDataTable[[#This Row],[Order Date]])</f>
        <v>11</v>
      </c>
      <c r="X2358" s="2" t="str">
        <f>TEXT(SalesDataTable[[#This Row],[Order Date]],"mmm")</f>
        <v>Nov</v>
      </c>
    </row>
    <row r="2359" spans="1:24" ht="15.6">
      <c r="A2359" s="6">
        <v>5007</v>
      </c>
      <c r="B2359" s="7">
        <v>46339</v>
      </c>
      <c r="C2359" s="8">
        <f>YEAR(SalesDataTable[[#This Row],[Order Date]])</f>
        <v>2026</v>
      </c>
      <c r="D2359" s="9" t="str">
        <f>"Q" &amp;ROUNDUP(MONTH(SalesDataTable[[#This Row],[Order Date]]),0)</f>
        <v>Q11</v>
      </c>
      <c r="E2359" s="9">
        <f>MONTH(SalesDataTable[[#This Row],[Order Date]])</f>
        <v>11</v>
      </c>
      <c r="F2359" s="8" t="str">
        <f>TEXT(SalesDataTable[[#This Row],[Order Date]],"mmm")</f>
        <v>Nov</v>
      </c>
      <c r="G2359" s="8" t="s">
        <v>6</v>
      </c>
      <c r="H2359" s="8" t="s">
        <v>49</v>
      </c>
      <c r="I2359" s="8" t="s">
        <v>2</v>
      </c>
      <c r="J2359" s="8" t="s">
        <v>16</v>
      </c>
      <c r="K2359" s="8" t="s">
        <v>14</v>
      </c>
      <c r="L2359" s="8" t="s">
        <v>48</v>
      </c>
      <c r="M2359" s="3">
        <v>4</v>
      </c>
      <c r="N2359" s="10">
        <v>161.97</v>
      </c>
      <c r="O2359" s="11">
        <v>0.05</v>
      </c>
      <c r="P2359" s="10">
        <v>87.2</v>
      </c>
      <c r="Q2359" s="10">
        <f t="shared" si="144"/>
        <v>615.48599999999999</v>
      </c>
      <c r="R2359" s="10">
        <f t="shared" si="145"/>
        <v>348.8</v>
      </c>
      <c r="S2359" s="10">
        <f t="shared" si="146"/>
        <v>266.68599999999998</v>
      </c>
      <c r="T2359" s="2">
        <f t="shared" si="147"/>
        <v>0.4332933649181297</v>
      </c>
      <c r="U2359" s="3">
        <f>YEAR(SalesDataTable[[#This Row],[Order Date]])</f>
        <v>2026</v>
      </c>
      <c r="V2359" s="2" t="str">
        <f>"Q"&amp;ROUNDUP(MONTH(SalesDataTable[[#This Row],[Order Date]])/3,0)</f>
        <v>Q4</v>
      </c>
      <c r="W2359" s="3">
        <f>MONTH(SalesDataTable[[#This Row],[Order Date]])</f>
        <v>11</v>
      </c>
      <c r="X2359" s="2" t="str">
        <f>TEXT(SalesDataTable[[#This Row],[Order Date]],"mmm")</f>
        <v>Nov</v>
      </c>
    </row>
    <row r="2360" spans="1:24" ht="15.6">
      <c r="A2360" s="6">
        <v>5111</v>
      </c>
      <c r="B2360" s="7">
        <v>46339</v>
      </c>
      <c r="C2360" s="8">
        <f>YEAR(SalesDataTable[[#This Row],[Order Date]])</f>
        <v>2026</v>
      </c>
      <c r="D2360" s="9" t="str">
        <f>"Q" &amp;ROUNDUP(MONTH(SalesDataTable[[#This Row],[Order Date]]),0)</f>
        <v>Q11</v>
      </c>
      <c r="E2360" s="9">
        <f>MONTH(SalesDataTable[[#This Row],[Order Date]])</f>
        <v>11</v>
      </c>
      <c r="F2360" s="8" t="str">
        <f>TEXT(SalesDataTable[[#This Row],[Order Date]],"mmm")</f>
        <v>Nov</v>
      </c>
      <c r="G2360" s="8" t="s">
        <v>6</v>
      </c>
      <c r="H2360" s="8" t="s">
        <v>49</v>
      </c>
      <c r="I2360" s="8" t="s">
        <v>8</v>
      </c>
      <c r="J2360" s="8" t="s">
        <v>16</v>
      </c>
      <c r="K2360" s="8" t="s">
        <v>14</v>
      </c>
      <c r="L2360" s="8" t="s">
        <v>44</v>
      </c>
      <c r="M2360" s="3">
        <v>5</v>
      </c>
      <c r="N2360" s="10">
        <v>133.99</v>
      </c>
      <c r="O2360" s="11">
        <v>0.15</v>
      </c>
      <c r="P2360" s="10">
        <v>65.55</v>
      </c>
      <c r="Q2360" s="10">
        <f t="shared" si="144"/>
        <v>569.45749999999998</v>
      </c>
      <c r="R2360" s="10">
        <f t="shared" si="145"/>
        <v>327.75</v>
      </c>
      <c r="S2360" s="10">
        <f t="shared" si="146"/>
        <v>241.70749999999998</v>
      </c>
      <c r="T2360" s="2">
        <f t="shared" si="147"/>
        <v>0.42445221987593451</v>
      </c>
      <c r="U2360" s="3">
        <f>YEAR(SalesDataTable[[#This Row],[Order Date]])</f>
        <v>2026</v>
      </c>
      <c r="V2360" s="2" t="str">
        <f>"Q"&amp;ROUNDUP(MONTH(SalesDataTable[[#This Row],[Order Date]])/3,0)</f>
        <v>Q4</v>
      </c>
      <c r="W2360" s="3">
        <f>MONTH(SalesDataTable[[#This Row],[Order Date]])</f>
        <v>11</v>
      </c>
      <c r="X2360" s="2" t="str">
        <f>TEXT(SalesDataTable[[#This Row],[Order Date]],"mmm")</f>
        <v>Nov</v>
      </c>
    </row>
    <row r="2361" spans="1:24" ht="15.6">
      <c r="A2361" s="6">
        <v>5177</v>
      </c>
      <c r="B2361" s="7">
        <v>46339</v>
      </c>
      <c r="C2361" s="8">
        <f>YEAR(SalesDataTable[[#This Row],[Order Date]])</f>
        <v>2026</v>
      </c>
      <c r="D2361" s="9" t="str">
        <f>"Q" &amp;ROUNDUP(MONTH(SalesDataTable[[#This Row],[Order Date]]),0)</f>
        <v>Q11</v>
      </c>
      <c r="E2361" s="9">
        <f>MONTH(SalesDataTable[[#This Row],[Order Date]])</f>
        <v>11</v>
      </c>
      <c r="F2361" s="8" t="str">
        <f>TEXT(SalesDataTable[[#This Row],[Order Date]],"mmm")</f>
        <v>Nov</v>
      </c>
      <c r="G2361" s="8" t="s">
        <v>6</v>
      </c>
      <c r="H2361" s="8" t="s">
        <v>27</v>
      </c>
      <c r="I2361" s="8" t="s">
        <v>19</v>
      </c>
      <c r="J2361" s="8" t="s">
        <v>3</v>
      </c>
      <c r="K2361" s="8" t="s">
        <v>23</v>
      </c>
      <c r="L2361" s="8" t="s">
        <v>40</v>
      </c>
      <c r="M2361" s="3">
        <v>2</v>
      </c>
      <c r="N2361" s="10">
        <v>83.18</v>
      </c>
      <c r="O2361" s="11">
        <v>0.1</v>
      </c>
      <c r="P2361" s="10">
        <v>40.479999999999997</v>
      </c>
      <c r="Q2361" s="10">
        <f t="shared" si="144"/>
        <v>149.72400000000002</v>
      </c>
      <c r="R2361" s="10">
        <f t="shared" si="145"/>
        <v>80.959999999999994</v>
      </c>
      <c r="S2361" s="10">
        <f t="shared" si="146"/>
        <v>68.764000000000024</v>
      </c>
      <c r="T2361" s="2">
        <f t="shared" si="147"/>
        <v>0.45927172664369115</v>
      </c>
      <c r="U2361" s="3">
        <f>YEAR(SalesDataTable[[#This Row],[Order Date]])</f>
        <v>2026</v>
      </c>
      <c r="V2361" s="2" t="str">
        <f>"Q"&amp;ROUNDUP(MONTH(SalesDataTable[[#This Row],[Order Date]])/3,0)</f>
        <v>Q4</v>
      </c>
      <c r="W2361" s="3">
        <f>MONTH(SalesDataTable[[#This Row],[Order Date]])</f>
        <v>11</v>
      </c>
      <c r="X2361" s="2" t="str">
        <f>TEXT(SalesDataTable[[#This Row],[Order Date]],"mmm")</f>
        <v>Nov</v>
      </c>
    </row>
    <row r="2362" spans="1:24" ht="15.6">
      <c r="A2362" s="6">
        <v>584</v>
      </c>
      <c r="B2362" s="7">
        <v>46340</v>
      </c>
      <c r="C2362" s="8">
        <f>YEAR(SalesDataTable[[#This Row],[Order Date]])</f>
        <v>2026</v>
      </c>
      <c r="D2362" s="9" t="str">
        <f>"Q" &amp;ROUNDUP(MONTH(SalesDataTable[[#This Row],[Order Date]]),0)</f>
        <v>Q11</v>
      </c>
      <c r="E2362" s="9">
        <f>MONTH(SalesDataTable[[#This Row],[Order Date]])</f>
        <v>11</v>
      </c>
      <c r="F2362" s="8" t="str">
        <f>TEXT(SalesDataTable[[#This Row],[Order Date]],"mmm")</f>
        <v>Nov</v>
      </c>
      <c r="G2362" s="8" t="s">
        <v>6</v>
      </c>
      <c r="H2362" s="8" t="s">
        <v>43</v>
      </c>
      <c r="I2362" s="8" t="s">
        <v>2</v>
      </c>
      <c r="J2362" s="8" t="s">
        <v>13</v>
      </c>
      <c r="K2362" s="8" t="s">
        <v>9</v>
      </c>
      <c r="L2362" s="8" t="s">
        <v>10</v>
      </c>
      <c r="M2362" s="3">
        <v>1</v>
      </c>
      <c r="N2362" s="10">
        <v>91.95</v>
      </c>
      <c r="O2362" s="11">
        <v>0</v>
      </c>
      <c r="P2362" s="10">
        <v>46.64</v>
      </c>
      <c r="Q2362" s="10">
        <f t="shared" si="144"/>
        <v>91.95</v>
      </c>
      <c r="R2362" s="10">
        <f t="shared" si="145"/>
        <v>46.64</v>
      </c>
      <c r="S2362" s="10">
        <f t="shared" si="146"/>
        <v>45.31</v>
      </c>
      <c r="T2362" s="2">
        <f t="shared" si="147"/>
        <v>0.49276780859162589</v>
      </c>
      <c r="U2362" s="3">
        <f>YEAR(SalesDataTable[[#This Row],[Order Date]])</f>
        <v>2026</v>
      </c>
      <c r="V2362" s="2" t="str">
        <f>"Q"&amp;ROUNDUP(MONTH(SalesDataTable[[#This Row],[Order Date]])/3,0)</f>
        <v>Q4</v>
      </c>
      <c r="W2362" s="3">
        <f>MONTH(SalesDataTable[[#This Row],[Order Date]])</f>
        <v>11</v>
      </c>
      <c r="X2362" s="2" t="str">
        <f>TEXT(SalesDataTable[[#This Row],[Order Date]],"mmm")</f>
        <v>Nov</v>
      </c>
    </row>
    <row r="2363" spans="1:24" ht="15.6">
      <c r="A2363" s="6">
        <v>621</v>
      </c>
      <c r="B2363" s="7">
        <v>46340</v>
      </c>
      <c r="C2363" s="8">
        <f>YEAR(SalesDataTable[[#This Row],[Order Date]])</f>
        <v>2026</v>
      </c>
      <c r="D2363" s="9" t="str">
        <f>"Q" &amp;ROUNDUP(MONTH(SalesDataTable[[#This Row],[Order Date]]),0)</f>
        <v>Q11</v>
      </c>
      <c r="E2363" s="9">
        <f>MONTH(SalesDataTable[[#This Row],[Order Date]])</f>
        <v>11</v>
      </c>
      <c r="F2363" s="8" t="str">
        <f>TEXT(SalesDataTable[[#This Row],[Order Date]],"mmm")</f>
        <v>Nov</v>
      </c>
      <c r="G2363" s="8" t="s">
        <v>20</v>
      </c>
      <c r="H2363" s="8" t="s">
        <v>47</v>
      </c>
      <c r="I2363" s="8" t="s">
        <v>8</v>
      </c>
      <c r="J2363" s="8" t="s">
        <v>16</v>
      </c>
      <c r="K2363" s="8" t="s">
        <v>14</v>
      </c>
      <c r="L2363" s="8" t="s">
        <v>15</v>
      </c>
      <c r="M2363" s="3">
        <v>5</v>
      </c>
      <c r="N2363" s="10">
        <v>35.68</v>
      </c>
      <c r="O2363" s="11">
        <v>0.15</v>
      </c>
      <c r="P2363" s="10">
        <v>13.48</v>
      </c>
      <c r="Q2363" s="10">
        <f t="shared" si="144"/>
        <v>151.64000000000001</v>
      </c>
      <c r="R2363" s="10">
        <f t="shared" si="145"/>
        <v>67.400000000000006</v>
      </c>
      <c r="S2363" s="10">
        <f t="shared" si="146"/>
        <v>84.240000000000009</v>
      </c>
      <c r="T2363" s="2">
        <f t="shared" si="147"/>
        <v>0.55552624637298864</v>
      </c>
      <c r="U2363" s="3">
        <f>YEAR(SalesDataTable[[#This Row],[Order Date]])</f>
        <v>2026</v>
      </c>
      <c r="V2363" s="2" t="str">
        <f>"Q"&amp;ROUNDUP(MONTH(SalesDataTable[[#This Row],[Order Date]])/3,0)</f>
        <v>Q4</v>
      </c>
      <c r="W2363" s="3">
        <f>MONTH(SalesDataTable[[#This Row],[Order Date]])</f>
        <v>11</v>
      </c>
      <c r="X2363" s="2" t="str">
        <f>TEXT(SalesDataTable[[#This Row],[Order Date]],"mmm")</f>
        <v>Nov</v>
      </c>
    </row>
    <row r="2364" spans="1:24" ht="15.6">
      <c r="A2364" s="6">
        <v>623</v>
      </c>
      <c r="B2364" s="7">
        <v>46340</v>
      </c>
      <c r="C2364" s="8">
        <f>YEAR(SalesDataTable[[#This Row],[Order Date]])</f>
        <v>2026</v>
      </c>
      <c r="D2364" s="9" t="str">
        <f>"Q" &amp;ROUNDUP(MONTH(SalesDataTable[[#This Row],[Order Date]]),0)</f>
        <v>Q11</v>
      </c>
      <c r="E2364" s="9">
        <f>MONTH(SalesDataTable[[#This Row],[Order Date]])</f>
        <v>11</v>
      </c>
      <c r="F2364" s="8" t="str">
        <f>TEXT(SalesDataTable[[#This Row],[Order Date]],"mmm")</f>
        <v>Nov</v>
      </c>
      <c r="G2364" s="8" t="s">
        <v>11</v>
      </c>
      <c r="H2364" s="8" t="s">
        <v>52</v>
      </c>
      <c r="I2364" s="8" t="s">
        <v>2</v>
      </c>
      <c r="J2364" s="8" t="s">
        <v>3</v>
      </c>
      <c r="K2364" s="8" t="s">
        <v>23</v>
      </c>
      <c r="L2364" s="8" t="s">
        <v>24</v>
      </c>
      <c r="M2364" s="3">
        <v>3</v>
      </c>
      <c r="N2364" s="10">
        <v>336.58</v>
      </c>
      <c r="O2364" s="11">
        <v>0.15</v>
      </c>
      <c r="P2364" s="10">
        <v>198.99</v>
      </c>
      <c r="Q2364" s="10">
        <f t="shared" si="144"/>
        <v>858.279</v>
      </c>
      <c r="R2364" s="10">
        <f t="shared" si="145"/>
        <v>596.97</v>
      </c>
      <c r="S2364" s="10">
        <f t="shared" si="146"/>
        <v>261.30899999999997</v>
      </c>
      <c r="T2364" s="2">
        <f t="shared" si="147"/>
        <v>0.3044569423229509</v>
      </c>
      <c r="U2364" s="3">
        <f>YEAR(SalesDataTable[[#This Row],[Order Date]])</f>
        <v>2026</v>
      </c>
      <c r="V2364" s="2" t="str">
        <f>"Q"&amp;ROUNDUP(MONTH(SalesDataTable[[#This Row],[Order Date]])/3,0)</f>
        <v>Q4</v>
      </c>
      <c r="W2364" s="3">
        <f>MONTH(SalesDataTable[[#This Row],[Order Date]])</f>
        <v>11</v>
      </c>
      <c r="X2364" s="2" t="str">
        <f>TEXT(SalesDataTable[[#This Row],[Order Date]],"mmm")</f>
        <v>Nov</v>
      </c>
    </row>
    <row r="2365" spans="1:24" ht="15.6">
      <c r="A2365" s="6">
        <v>1431</v>
      </c>
      <c r="B2365" s="7">
        <v>46340</v>
      </c>
      <c r="C2365" s="8">
        <f>YEAR(SalesDataTable[[#This Row],[Order Date]])</f>
        <v>2026</v>
      </c>
      <c r="D2365" s="9" t="str">
        <f>"Q" &amp;ROUNDUP(MONTH(SalesDataTable[[#This Row],[Order Date]]),0)</f>
        <v>Q11</v>
      </c>
      <c r="E2365" s="9">
        <f>MONTH(SalesDataTable[[#This Row],[Order Date]])</f>
        <v>11</v>
      </c>
      <c r="F2365" s="8" t="str">
        <f>TEXT(SalesDataTable[[#This Row],[Order Date]],"mmm")</f>
        <v>Nov</v>
      </c>
      <c r="G2365" s="8" t="s">
        <v>11</v>
      </c>
      <c r="H2365" s="8" t="s">
        <v>12</v>
      </c>
      <c r="I2365" s="8" t="s">
        <v>2</v>
      </c>
      <c r="J2365" s="8" t="s">
        <v>13</v>
      </c>
      <c r="K2365" s="8" t="s">
        <v>34</v>
      </c>
      <c r="L2365" s="8" t="s">
        <v>42</v>
      </c>
      <c r="M2365" s="3">
        <v>2</v>
      </c>
      <c r="N2365" s="10">
        <v>36.979999999999997</v>
      </c>
      <c r="O2365" s="11">
        <v>0.15</v>
      </c>
      <c r="P2365" s="10">
        <v>14.13</v>
      </c>
      <c r="Q2365" s="10">
        <f t="shared" si="144"/>
        <v>62.865999999999993</v>
      </c>
      <c r="R2365" s="10">
        <f t="shared" si="145"/>
        <v>28.26</v>
      </c>
      <c r="S2365" s="10">
        <f t="shared" si="146"/>
        <v>34.605999999999995</v>
      </c>
      <c r="T2365" s="2">
        <f t="shared" si="147"/>
        <v>0.55047243342983487</v>
      </c>
      <c r="U2365" s="3">
        <f>YEAR(SalesDataTable[[#This Row],[Order Date]])</f>
        <v>2026</v>
      </c>
      <c r="V2365" s="2" t="str">
        <f>"Q"&amp;ROUNDUP(MONTH(SalesDataTable[[#This Row],[Order Date]])/3,0)</f>
        <v>Q4</v>
      </c>
      <c r="W2365" s="3">
        <f>MONTH(SalesDataTable[[#This Row],[Order Date]])</f>
        <v>11</v>
      </c>
      <c r="X2365" s="2" t="str">
        <f>TEXT(SalesDataTable[[#This Row],[Order Date]],"mmm")</f>
        <v>Nov</v>
      </c>
    </row>
    <row r="2366" spans="1:24" ht="15.6">
      <c r="A2366" s="6">
        <v>1520</v>
      </c>
      <c r="B2366" s="7">
        <v>46340</v>
      </c>
      <c r="C2366" s="8">
        <f>YEAR(SalesDataTable[[#This Row],[Order Date]])</f>
        <v>2026</v>
      </c>
      <c r="D2366" s="9" t="str">
        <f>"Q" &amp;ROUNDUP(MONTH(SalesDataTable[[#This Row],[Order Date]]),0)</f>
        <v>Q11</v>
      </c>
      <c r="E2366" s="9">
        <f>MONTH(SalesDataTable[[#This Row],[Order Date]])</f>
        <v>11</v>
      </c>
      <c r="F2366" s="8" t="str">
        <f>TEXT(SalesDataTable[[#This Row],[Order Date]],"mmm")</f>
        <v>Nov</v>
      </c>
      <c r="G2366" s="8" t="s">
        <v>20</v>
      </c>
      <c r="H2366" s="8" t="s">
        <v>47</v>
      </c>
      <c r="I2366" s="8" t="s">
        <v>28</v>
      </c>
      <c r="J2366" s="8" t="s">
        <v>13</v>
      </c>
      <c r="K2366" s="8" t="s">
        <v>34</v>
      </c>
      <c r="L2366" s="8" t="s">
        <v>42</v>
      </c>
      <c r="M2366" s="3">
        <v>2</v>
      </c>
      <c r="N2366" s="10">
        <v>36.15</v>
      </c>
      <c r="O2366" s="11">
        <v>0</v>
      </c>
      <c r="P2366" s="10">
        <v>13.51</v>
      </c>
      <c r="Q2366" s="10">
        <f t="shared" si="144"/>
        <v>72.3</v>
      </c>
      <c r="R2366" s="10">
        <f t="shared" si="145"/>
        <v>27.02</v>
      </c>
      <c r="S2366" s="10">
        <f t="shared" si="146"/>
        <v>45.28</v>
      </c>
      <c r="T2366" s="2">
        <f t="shared" si="147"/>
        <v>0.62627939142461964</v>
      </c>
      <c r="U2366" s="3">
        <f>YEAR(SalesDataTable[[#This Row],[Order Date]])</f>
        <v>2026</v>
      </c>
      <c r="V2366" s="2" t="str">
        <f>"Q"&amp;ROUNDUP(MONTH(SalesDataTable[[#This Row],[Order Date]])/3,0)</f>
        <v>Q4</v>
      </c>
      <c r="W2366" s="3">
        <f>MONTH(SalesDataTable[[#This Row],[Order Date]])</f>
        <v>11</v>
      </c>
      <c r="X2366" s="2" t="str">
        <f>TEXT(SalesDataTable[[#This Row],[Order Date]],"mmm")</f>
        <v>Nov</v>
      </c>
    </row>
    <row r="2367" spans="1:24" ht="15.6">
      <c r="A2367" s="6">
        <v>1791</v>
      </c>
      <c r="B2367" s="7">
        <v>46340</v>
      </c>
      <c r="C2367" s="8">
        <f>YEAR(SalesDataTable[[#This Row],[Order Date]])</f>
        <v>2026</v>
      </c>
      <c r="D2367" s="9" t="str">
        <f>"Q" &amp;ROUNDUP(MONTH(SalesDataTable[[#This Row],[Order Date]]),0)</f>
        <v>Q11</v>
      </c>
      <c r="E2367" s="9">
        <f>MONTH(SalesDataTable[[#This Row],[Order Date]])</f>
        <v>11</v>
      </c>
      <c r="F2367" s="8" t="str">
        <f>TEXT(SalesDataTable[[#This Row],[Order Date]],"mmm")</f>
        <v>Nov</v>
      </c>
      <c r="G2367" s="8" t="s">
        <v>11</v>
      </c>
      <c r="H2367" s="8" t="s">
        <v>12</v>
      </c>
      <c r="I2367" s="8" t="s">
        <v>2</v>
      </c>
      <c r="J2367" s="8" t="s">
        <v>16</v>
      </c>
      <c r="K2367" s="8" t="s">
        <v>34</v>
      </c>
      <c r="L2367" s="8" t="s">
        <v>38</v>
      </c>
      <c r="M2367" s="3">
        <v>1</v>
      </c>
      <c r="N2367" s="10">
        <v>121.86</v>
      </c>
      <c r="O2367" s="11">
        <v>0.05</v>
      </c>
      <c r="P2367" s="10">
        <v>69.900000000000006</v>
      </c>
      <c r="Q2367" s="10">
        <f t="shared" si="144"/>
        <v>115.767</v>
      </c>
      <c r="R2367" s="10">
        <f t="shared" si="145"/>
        <v>69.900000000000006</v>
      </c>
      <c r="S2367" s="10">
        <f t="shared" si="146"/>
        <v>45.86699999999999</v>
      </c>
      <c r="T2367" s="2">
        <f t="shared" si="147"/>
        <v>0.396200989919407</v>
      </c>
      <c r="U2367" s="3">
        <f>YEAR(SalesDataTable[[#This Row],[Order Date]])</f>
        <v>2026</v>
      </c>
      <c r="V2367" s="2" t="str">
        <f>"Q"&amp;ROUNDUP(MONTH(SalesDataTable[[#This Row],[Order Date]])/3,0)</f>
        <v>Q4</v>
      </c>
      <c r="W2367" s="3">
        <f>MONTH(SalesDataTable[[#This Row],[Order Date]])</f>
        <v>11</v>
      </c>
      <c r="X2367" s="2" t="str">
        <f>TEXT(SalesDataTable[[#This Row],[Order Date]],"mmm")</f>
        <v>Nov</v>
      </c>
    </row>
    <row r="2368" spans="1:24" ht="15.6">
      <c r="A2368" s="6">
        <v>2191</v>
      </c>
      <c r="B2368" s="7">
        <v>46340</v>
      </c>
      <c r="C2368" s="8">
        <f>YEAR(SalesDataTable[[#This Row],[Order Date]])</f>
        <v>2026</v>
      </c>
      <c r="D2368" s="9" t="str">
        <f>"Q" &amp;ROUNDUP(MONTH(SalesDataTable[[#This Row],[Order Date]]),0)</f>
        <v>Q11</v>
      </c>
      <c r="E2368" s="9">
        <f>MONTH(SalesDataTable[[#This Row],[Order Date]])</f>
        <v>11</v>
      </c>
      <c r="F2368" s="8" t="str">
        <f>TEXT(SalesDataTable[[#This Row],[Order Date]],"mmm")</f>
        <v>Nov</v>
      </c>
      <c r="G2368" s="8" t="s">
        <v>11</v>
      </c>
      <c r="H2368" s="8" t="s">
        <v>25</v>
      </c>
      <c r="I2368" s="8" t="s">
        <v>19</v>
      </c>
      <c r="J2368" s="8" t="s">
        <v>3</v>
      </c>
      <c r="K2368" s="8" t="s">
        <v>4</v>
      </c>
      <c r="L2368" s="8" t="s">
        <v>22</v>
      </c>
      <c r="M2368" s="3">
        <v>6</v>
      </c>
      <c r="N2368" s="10">
        <v>49.85</v>
      </c>
      <c r="O2368" s="11">
        <v>0.05</v>
      </c>
      <c r="P2368" s="10">
        <v>22.68</v>
      </c>
      <c r="Q2368" s="10">
        <f t="shared" si="144"/>
        <v>284.14499999999998</v>
      </c>
      <c r="R2368" s="10">
        <f t="shared" si="145"/>
        <v>136.07999999999998</v>
      </c>
      <c r="S2368" s="10">
        <f t="shared" si="146"/>
        <v>148.065</v>
      </c>
      <c r="T2368" s="2">
        <f t="shared" si="147"/>
        <v>0.52108958454310306</v>
      </c>
      <c r="U2368" s="3">
        <f>YEAR(SalesDataTable[[#This Row],[Order Date]])</f>
        <v>2026</v>
      </c>
      <c r="V2368" s="2" t="str">
        <f>"Q"&amp;ROUNDUP(MONTH(SalesDataTable[[#This Row],[Order Date]])/3,0)</f>
        <v>Q4</v>
      </c>
      <c r="W2368" s="3">
        <f>MONTH(SalesDataTable[[#This Row],[Order Date]])</f>
        <v>11</v>
      </c>
      <c r="X2368" s="2" t="str">
        <f>TEXT(SalesDataTable[[#This Row],[Order Date]],"mmm")</f>
        <v>Nov</v>
      </c>
    </row>
    <row r="2369" spans="1:24" ht="15.6">
      <c r="A2369" s="6">
        <v>2365</v>
      </c>
      <c r="B2369" s="7">
        <v>46340</v>
      </c>
      <c r="C2369" s="8">
        <f>YEAR(SalesDataTable[[#This Row],[Order Date]])</f>
        <v>2026</v>
      </c>
      <c r="D2369" s="9" t="str">
        <f>"Q" &amp;ROUNDUP(MONTH(SalesDataTable[[#This Row],[Order Date]]),0)</f>
        <v>Q11</v>
      </c>
      <c r="E2369" s="9">
        <f>MONTH(SalesDataTable[[#This Row],[Order Date]])</f>
        <v>11</v>
      </c>
      <c r="F2369" s="8" t="str">
        <f>TEXT(SalesDataTable[[#This Row],[Order Date]],"mmm")</f>
        <v>Nov</v>
      </c>
      <c r="G2369" s="8" t="s">
        <v>11</v>
      </c>
      <c r="H2369" s="8" t="s">
        <v>25</v>
      </c>
      <c r="I2369" s="8" t="s">
        <v>19</v>
      </c>
      <c r="J2369" s="8" t="s">
        <v>16</v>
      </c>
      <c r="K2369" s="8" t="s">
        <v>9</v>
      </c>
      <c r="L2369" s="8" t="s">
        <v>10</v>
      </c>
      <c r="M2369" s="3">
        <v>2</v>
      </c>
      <c r="N2369" s="10">
        <v>91.95</v>
      </c>
      <c r="O2369" s="11">
        <v>0.05</v>
      </c>
      <c r="P2369" s="10">
        <v>46.45</v>
      </c>
      <c r="Q2369" s="10">
        <f t="shared" si="144"/>
        <v>174.70499999999998</v>
      </c>
      <c r="R2369" s="10">
        <f t="shared" si="145"/>
        <v>92.9</v>
      </c>
      <c r="S2369" s="10">
        <f t="shared" si="146"/>
        <v>81.804999999999978</v>
      </c>
      <c r="T2369" s="2">
        <f t="shared" si="147"/>
        <v>0.46824647262528252</v>
      </c>
      <c r="U2369" s="3">
        <f>YEAR(SalesDataTable[[#This Row],[Order Date]])</f>
        <v>2026</v>
      </c>
      <c r="V2369" s="2" t="str">
        <f>"Q"&amp;ROUNDUP(MONTH(SalesDataTable[[#This Row],[Order Date]])/3,0)</f>
        <v>Q4</v>
      </c>
      <c r="W2369" s="3">
        <f>MONTH(SalesDataTable[[#This Row],[Order Date]])</f>
        <v>11</v>
      </c>
      <c r="X2369" s="2" t="str">
        <f>TEXT(SalesDataTable[[#This Row],[Order Date]],"mmm")</f>
        <v>Nov</v>
      </c>
    </row>
    <row r="2370" spans="1:24" ht="15.6">
      <c r="A2370" s="6">
        <v>2603</v>
      </c>
      <c r="B2370" s="7">
        <v>46340</v>
      </c>
      <c r="C2370" s="8">
        <f>YEAR(SalesDataTable[[#This Row],[Order Date]])</f>
        <v>2026</v>
      </c>
      <c r="D2370" s="9" t="str">
        <f>"Q" &amp;ROUNDUP(MONTH(SalesDataTable[[#This Row],[Order Date]]),0)</f>
        <v>Q11</v>
      </c>
      <c r="E2370" s="9">
        <f>MONTH(SalesDataTable[[#This Row],[Order Date]])</f>
        <v>11</v>
      </c>
      <c r="F2370" s="8" t="str">
        <f>TEXT(SalesDataTable[[#This Row],[Order Date]],"mmm")</f>
        <v>Nov</v>
      </c>
      <c r="G2370" s="8" t="s">
        <v>20</v>
      </c>
      <c r="H2370" s="8" t="s">
        <v>33</v>
      </c>
      <c r="I2370" s="8" t="s">
        <v>28</v>
      </c>
      <c r="J2370" s="8" t="s">
        <v>3</v>
      </c>
      <c r="K2370" s="8" t="s">
        <v>4</v>
      </c>
      <c r="L2370" s="8" t="s">
        <v>22</v>
      </c>
      <c r="M2370" s="3">
        <v>2</v>
      </c>
      <c r="N2370" s="10">
        <v>51.71</v>
      </c>
      <c r="O2370" s="11">
        <v>0.15</v>
      </c>
      <c r="P2370" s="10">
        <v>22.93</v>
      </c>
      <c r="Q2370" s="10">
        <f t="shared" ref="Q2370:Q2433" si="148">M2370*N2370*(1-O2370)</f>
        <v>87.906999999999996</v>
      </c>
      <c r="R2370" s="10">
        <f t="shared" ref="R2370:R2433" si="149">M2370*P2370</f>
        <v>45.86</v>
      </c>
      <c r="S2370" s="10">
        <f t="shared" ref="S2370:S2433" si="150">Q2370-R2370</f>
        <v>42.046999999999997</v>
      </c>
      <c r="T2370" s="2">
        <f t="shared" ref="T2370:T2433" si="151">IFERROR(S2370/Q2370,0)</f>
        <v>0.47831230732478641</v>
      </c>
      <c r="U2370" s="3">
        <f>YEAR(SalesDataTable[[#This Row],[Order Date]])</f>
        <v>2026</v>
      </c>
      <c r="V2370" s="2" t="str">
        <f>"Q"&amp;ROUNDUP(MONTH(SalesDataTable[[#This Row],[Order Date]])/3,0)</f>
        <v>Q4</v>
      </c>
      <c r="W2370" s="3">
        <f>MONTH(SalesDataTable[[#This Row],[Order Date]])</f>
        <v>11</v>
      </c>
      <c r="X2370" s="2" t="str">
        <f>TEXT(SalesDataTable[[#This Row],[Order Date]],"mmm")</f>
        <v>Nov</v>
      </c>
    </row>
    <row r="2371" spans="1:24" ht="15.6">
      <c r="A2371" s="6">
        <v>4098</v>
      </c>
      <c r="B2371" s="7">
        <v>46340</v>
      </c>
      <c r="C2371" s="8">
        <f>YEAR(SalesDataTable[[#This Row],[Order Date]])</f>
        <v>2026</v>
      </c>
      <c r="D2371" s="9" t="str">
        <f>"Q" &amp;ROUNDUP(MONTH(SalesDataTable[[#This Row],[Order Date]]),0)</f>
        <v>Q11</v>
      </c>
      <c r="E2371" s="9">
        <f>MONTH(SalesDataTable[[#This Row],[Order Date]])</f>
        <v>11</v>
      </c>
      <c r="F2371" s="8" t="str">
        <f>TEXT(SalesDataTable[[#This Row],[Order Date]],"mmm")</f>
        <v>Nov</v>
      </c>
      <c r="G2371" s="8" t="s">
        <v>6</v>
      </c>
      <c r="H2371" s="8" t="s">
        <v>7</v>
      </c>
      <c r="I2371" s="8" t="s">
        <v>19</v>
      </c>
      <c r="J2371" s="8" t="s">
        <v>3</v>
      </c>
      <c r="K2371" s="8" t="s">
        <v>34</v>
      </c>
      <c r="L2371" s="8" t="s">
        <v>35</v>
      </c>
      <c r="M2371" s="3">
        <v>1</v>
      </c>
      <c r="N2371" s="10">
        <v>41.05</v>
      </c>
      <c r="O2371" s="11">
        <v>0.05</v>
      </c>
      <c r="P2371" s="10">
        <v>14.6</v>
      </c>
      <c r="Q2371" s="10">
        <f t="shared" si="148"/>
        <v>38.997499999999995</v>
      </c>
      <c r="R2371" s="10">
        <f t="shared" si="149"/>
        <v>14.6</v>
      </c>
      <c r="S2371" s="10">
        <f t="shared" si="150"/>
        <v>24.397499999999994</v>
      </c>
      <c r="T2371" s="2">
        <f t="shared" si="151"/>
        <v>0.62561702673248276</v>
      </c>
      <c r="U2371" s="3">
        <f>YEAR(SalesDataTable[[#This Row],[Order Date]])</f>
        <v>2026</v>
      </c>
      <c r="V2371" s="2" t="str">
        <f>"Q"&amp;ROUNDUP(MONTH(SalesDataTable[[#This Row],[Order Date]])/3,0)</f>
        <v>Q4</v>
      </c>
      <c r="W2371" s="3">
        <f>MONTH(SalesDataTable[[#This Row],[Order Date]])</f>
        <v>11</v>
      </c>
      <c r="X2371" s="2" t="str">
        <f>TEXT(SalesDataTable[[#This Row],[Order Date]],"mmm")</f>
        <v>Nov</v>
      </c>
    </row>
    <row r="2372" spans="1:24" ht="15.6">
      <c r="A2372" s="6">
        <v>1176</v>
      </c>
      <c r="B2372" s="7">
        <v>46341</v>
      </c>
      <c r="C2372" s="8">
        <f>YEAR(SalesDataTable[[#This Row],[Order Date]])</f>
        <v>2026</v>
      </c>
      <c r="D2372" s="9" t="str">
        <f>"Q" &amp;ROUNDUP(MONTH(SalesDataTable[[#This Row],[Order Date]]),0)</f>
        <v>Q11</v>
      </c>
      <c r="E2372" s="9">
        <f>MONTH(SalesDataTable[[#This Row],[Order Date]])</f>
        <v>11</v>
      </c>
      <c r="F2372" s="8" t="str">
        <f>TEXT(SalesDataTable[[#This Row],[Order Date]],"mmm")</f>
        <v>Nov</v>
      </c>
      <c r="G2372" s="8" t="s">
        <v>6</v>
      </c>
      <c r="H2372" s="8" t="s">
        <v>27</v>
      </c>
      <c r="I2372" s="8" t="s">
        <v>8</v>
      </c>
      <c r="J2372" s="8" t="s">
        <v>16</v>
      </c>
      <c r="K2372" s="8" t="s">
        <v>23</v>
      </c>
      <c r="L2372" s="8" t="s">
        <v>24</v>
      </c>
      <c r="M2372" s="3">
        <v>10</v>
      </c>
      <c r="N2372" s="10">
        <v>333.09</v>
      </c>
      <c r="O2372" s="11">
        <v>0.15</v>
      </c>
      <c r="P2372" s="10">
        <v>197.95</v>
      </c>
      <c r="Q2372" s="10">
        <f t="shared" si="148"/>
        <v>2831.2649999999994</v>
      </c>
      <c r="R2372" s="10">
        <f t="shared" si="149"/>
        <v>1979.5</v>
      </c>
      <c r="S2372" s="10">
        <f t="shared" si="150"/>
        <v>851.76499999999942</v>
      </c>
      <c r="T2372" s="2">
        <f t="shared" si="151"/>
        <v>0.30084255624252748</v>
      </c>
      <c r="U2372" s="3">
        <f>YEAR(SalesDataTable[[#This Row],[Order Date]])</f>
        <v>2026</v>
      </c>
      <c r="V2372" s="2" t="str">
        <f>"Q"&amp;ROUNDUP(MONTH(SalesDataTable[[#This Row],[Order Date]])/3,0)</f>
        <v>Q4</v>
      </c>
      <c r="W2372" s="3">
        <f>MONTH(SalesDataTable[[#This Row],[Order Date]])</f>
        <v>11</v>
      </c>
      <c r="X2372" s="2" t="str">
        <f>TEXT(SalesDataTable[[#This Row],[Order Date]],"mmm")</f>
        <v>Nov</v>
      </c>
    </row>
    <row r="2373" spans="1:24" ht="15.6">
      <c r="A2373" s="6">
        <v>1895</v>
      </c>
      <c r="B2373" s="7">
        <v>46341</v>
      </c>
      <c r="C2373" s="8">
        <f>YEAR(SalesDataTable[[#This Row],[Order Date]])</f>
        <v>2026</v>
      </c>
      <c r="D2373" s="9" t="str">
        <f>"Q" &amp;ROUNDUP(MONTH(SalesDataTable[[#This Row],[Order Date]]),0)</f>
        <v>Q11</v>
      </c>
      <c r="E2373" s="9">
        <f>MONTH(SalesDataTable[[#This Row],[Order Date]])</f>
        <v>11</v>
      </c>
      <c r="F2373" s="8" t="str">
        <f>TEXT(SalesDataTable[[#This Row],[Order Date]],"mmm")</f>
        <v>Nov</v>
      </c>
      <c r="G2373" s="8" t="s">
        <v>20</v>
      </c>
      <c r="H2373" s="8" t="s">
        <v>21</v>
      </c>
      <c r="I2373" s="8" t="s">
        <v>2</v>
      </c>
      <c r="J2373" s="8" t="s">
        <v>16</v>
      </c>
      <c r="K2373" s="8" t="s">
        <v>4</v>
      </c>
      <c r="L2373" s="8" t="s">
        <v>22</v>
      </c>
      <c r="M2373" s="3">
        <v>3</v>
      </c>
      <c r="N2373" s="10">
        <v>51.79</v>
      </c>
      <c r="O2373" s="11">
        <v>0.2</v>
      </c>
      <c r="P2373" s="10">
        <v>22.23</v>
      </c>
      <c r="Q2373" s="10">
        <f t="shared" si="148"/>
        <v>124.29600000000001</v>
      </c>
      <c r="R2373" s="10">
        <f t="shared" si="149"/>
        <v>66.69</v>
      </c>
      <c r="S2373" s="10">
        <f t="shared" si="150"/>
        <v>57.606000000000009</v>
      </c>
      <c r="T2373" s="2">
        <f t="shared" si="151"/>
        <v>0.4634581965630431</v>
      </c>
      <c r="U2373" s="3">
        <f>YEAR(SalesDataTable[[#This Row],[Order Date]])</f>
        <v>2026</v>
      </c>
      <c r="V2373" s="2" t="str">
        <f>"Q"&amp;ROUNDUP(MONTH(SalesDataTable[[#This Row],[Order Date]])/3,0)</f>
        <v>Q4</v>
      </c>
      <c r="W2373" s="3">
        <f>MONTH(SalesDataTable[[#This Row],[Order Date]])</f>
        <v>11</v>
      </c>
      <c r="X2373" s="2" t="str">
        <f>TEXT(SalesDataTable[[#This Row],[Order Date]],"mmm")</f>
        <v>Nov</v>
      </c>
    </row>
    <row r="2374" spans="1:24" ht="15.6">
      <c r="A2374" s="6">
        <v>3385</v>
      </c>
      <c r="B2374" s="7">
        <v>46341</v>
      </c>
      <c r="C2374" s="8">
        <f>YEAR(SalesDataTable[[#This Row],[Order Date]])</f>
        <v>2026</v>
      </c>
      <c r="D2374" s="9" t="str">
        <f>"Q" &amp;ROUNDUP(MONTH(SalesDataTable[[#This Row],[Order Date]]),0)</f>
        <v>Q11</v>
      </c>
      <c r="E2374" s="9">
        <f>MONTH(SalesDataTable[[#This Row],[Order Date]])</f>
        <v>11</v>
      </c>
      <c r="F2374" s="8" t="str">
        <f>TEXT(SalesDataTable[[#This Row],[Order Date]],"mmm")</f>
        <v>Nov</v>
      </c>
      <c r="G2374" s="8" t="s">
        <v>6</v>
      </c>
      <c r="H2374" s="8" t="s">
        <v>41</v>
      </c>
      <c r="I2374" s="8" t="s">
        <v>28</v>
      </c>
      <c r="J2374" s="8" t="s">
        <v>13</v>
      </c>
      <c r="K2374" s="8" t="s">
        <v>9</v>
      </c>
      <c r="L2374" s="8" t="s">
        <v>46</v>
      </c>
      <c r="M2374" s="3">
        <v>1</v>
      </c>
      <c r="N2374" s="10">
        <v>71.040000000000006</v>
      </c>
      <c r="O2374" s="11">
        <v>0.1</v>
      </c>
      <c r="P2374" s="10">
        <v>31.59</v>
      </c>
      <c r="Q2374" s="10">
        <f t="shared" si="148"/>
        <v>63.936000000000007</v>
      </c>
      <c r="R2374" s="10">
        <f t="shared" si="149"/>
        <v>31.59</v>
      </c>
      <c r="S2374" s="10">
        <f t="shared" si="150"/>
        <v>32.346000000000004</v>
      </c>
      <c r="T2374" s="2">
        <f t="shared" si="151"/>
        <v>0.50591216216216217</v>
      </c>
      <c r="U2374" s="3">
        <f>YEAR(SalesDataTable[[#This Row],[Order Date]])</f>
        <v>2026</v>
      </c>
      <c r="V2374" s="2" t="str">
        <f>"Q"&amp;ROUNDUP(MONTH(SalesDataTable[[#This Row],[Order Date]])/3,0)</f>
        <v>Q4</v>
      </c>
      <c r="W2374" s="3">
        <f>MONTH(SalesDataTable[[#This Row],[Order Date]])</f>
        <v>11</v>
      </c>
      <c r="X2374" s="2" t="str">
        <f>TEXT(SalesDataTable[[#This Row],[Order Date]],"mmm")</f>
        <v>Nov</v>
      </c>
    </row>
    <row r="2375" spans="1:24" ht="15.6">
      <c r="A2375" s="6">
        <v>3581</v>
      </c>
      <c r="B2375" s="7">
        <v>46341</v>
      </c>
      <c r="C2375" s="8">
        <f>YEAR(SalesDataTable[[#This Row],[Order Date]])</f>
        <v>2026</v>
      </c>
      <c r="D2375" s="9" t="str">
        <f>"Q" &amp;ROUNDUP(MONTH(SalesDataTable[[#This Row],[Order Date]]),0)</f>
        <v>Q11</v>
      </c>
      <c r="E2375" s="9">
        <f>MONTH(SalesDataTable[[#This Row],[Order Date]])</f>
        <v>11</v>
      </c>
      <c r="F2375" s="8" t="str">
        <f>TEXT(SalesDataTable[[#This Row],[Order Date]],"mmm")</f>
        <v>Nov</v>
      </c>
      <c r="G2375" s="8" t="s">
        <v>20</v>
      </c>
      <c r="H2375" s="8" t="s">
        <v>21</v>
      </c>
      <c r="I2375" s="8" t="s">
        <v>28</v>
      </c>
      <c r="J2375" s="8" t="s">
        <v>16</v>
      </c>
      <c r="K2375" s="8" t="s">
        <v>9</v>
      </c>
      <c r="L2375" s="8" t="s">
        <v>17</v>
      </c>
      <c r="M2375" s="3">
        <v>2</v>
      </c>
      <c r="N2375" s="10">
        <v>141.21</v>
      </c>
      <c r="O2375" s="11">
        <v>0.1</v>
      </c>
      <c r="P2375" s="10">
        <v>78.31</v>
      </c>
      <c r="Q2375" s="10">
        <f t="shared" si="148"/>
        <v>254.17800000000003</v>
      </c>
      <c r="R2375" s="10">
        <f t="shared" si="149"/>
        <v>156.62</v>
      </c>
      <c r="S2375" s="10">
        <f t="shared" si="150"/>
        <v>97.558000000000021</v>
      </c>
      <c r="T2375" s="2">
        <f t="shared" si="151"/>
        <v>0.38381763960688969</v>
      </c>
      <c r="U2375" s="3">
        <f>YEAR(SalesDataTable[[#This Row],[Order Date]])</f>
        <v>2026</v>
      </c>
      <c r="V2375" s="2" t="str">
        <f>"Q"&amp;ROUNDUP(MONTH(SalesDataTable[[#This Row],[Order Date]])/3,0)</f>
        <v>Q4</v>
      </c>
      <c r="W2375" s="3">
        <f>MONTH(SalesDataTable[[#This Row],[Order Date]])</f>
        <v>11</v>
      </c>
      <c r="X2375" s="2" t="str">
        <f>TEXT(SalesDataTable[[#This Row],[Order Date]],"mmm")</f>
        <v>Nov</v>
      </c>
    </row>
    <row r="2376" spans="1:24" ht="15.6">
      <c r="A2376" s="6">
        <v>4528</v>
      </c>
      <c r="B2376" s="7">
        <v>46341</v>
      </c>
      <c r="C2376" s="8">
        <f>YEAR(SalesDataTable[[#This Row],[Order Date]])</f>
        <v>2026</v>
      </c>
      <c r="D2376" s="9" t="str">
        <f>"Q" &amp;ROUNDUP(MONTH(SalesDataTable[[#This Row],[Order Date]]),0)</f>
        <v>Q11</v>
      </c>
      <c r="E2376" s="9">
        <f>MONTH(SalesDataTable[[#This Row],[Order Date]])</f>
        <v>11</v>
      </c>
      <c r="F2376" s="8" t="str">
        <f>TEXT(SalesDataTable[[#This Row],[Order Date]],"mmm")</f>
        <v>Nov</v>
      </c>
      <c r="G2376" s="8" t="s">
        <v>0</v>
      </c>
      <c r="H2376" s="8" t="s">
        <v>50</v>
      </c>
      <c r="I2376" s="8" t="s">
        <v>28</v>
      </c>
      <c r="J2376" s="8" t="s">
        <v>13</v>
      </c>
      <c r="K2376" s="8" t="s">
        <v>9</v>
      </c>
      <c r="L2376" s="8" t="s">
        <v>17</v>
      </c>
      <c r="M2376" s="3">
        <v>2</v>
      </c>
      <c r="N2376" s="10">
        <v>141.63999999999999</v>
      </c>
      <c r="O2376" s="11">
        <v>0.15</v>
      </c>
      <c r="P2376" s="10">
        <v>80.349999999999994</v>
      </c>
      <c r="Q2376" s="10">
        <f t="shared" si="148"/>
        <v>240.78799999999998</v>
      </c>
      <c r="R2376" s="10">
        <f t="shared" si="149"/>
        <v>160.69999999999999</v>
      </c>
      <c r="S2376" s="10">
        <f t="shared" si="150"/>
        <v>80.087999999999994</v>
      </c>
      <c r="T2376" s="2">
        <f t="shared" si="151"/>
        <v>0.33260793727262156</v>
      </c>
      <c r="U2376" s="3">
        <f>YEAR(SalesDataTable[[#This Row],[Order Date]])</f>
        <v>2026</v>
      </c>
      <c r="V2376" s="2" t="str">
        <f>"Q"&amp;ROUNDUP(MONTH(SalesDataTable[[#This Row],[Order Date]])/3,0)</f>
        <v>Q4</v>
      </c>
      <c r="W2376" s="3">
        <f>MONTH(SalesDataTable[[#This Row],[Order Date]])</f>
        <v>11</v>
      </c>
      <c r="X2376" s="2" t="str">
        <f>TEXT(SalesDataTable[[#This Row],[Order Date]],"mmm")</f>
        <v>Nov</v>
      </c>
    </row>
    <row r="2377" spans="1:24" ht="15.6">
      <c r="A2377" s="6">
        <v>4633</v>
      </c>
      <c r="B2377" s="7">
        <v>46341</v>
      </c>
      <c r="C2377" s="8">
        <f>YEAR(SalesDataTable[[#This Row],[Order Date]])</f>
        <v>2026</v>
      </c>
      <c r="D2377" s="9" t="str">
        <f>"Q" &amp;ROUNDUP(MONTH(SalesDataTable[[#This Row],[Order Date]]),0)</f>
        <v>Q11</v>
      </c>
      <c r="E2377" s="9">
        <f>MONTH(SalesDataTable[[#This Row],[Order Date]])</f>
        <v>11</v>
      </c>
      <c r="F2377" s="8" t="str">
        <f>TEXT(SalesDataTable[[#This Row],[Order Date]],"mmm")</f>
        <v>Nov</v>
      </c>
      <c r="G2377" s="8" t="s">
        <v>11</v>
      </c>
      <c r="H2377" s="8" t="s">
        <v>39</v>
      </c>
      <c r="I2377" s="8" t="s">
        <v>2</v>
      </c>
      <c r="J2377" s="8" t="s">
        <v>3</v>
      </c>
      <c r="K2377" s="8" t="s">
        <v>9</v>
      </c>
      <c r="L2377" s="8" t="s">
        <v>46</v>
      </c>
      <c r="M2377" s="3">
        <v>1</v>
      </c>
      <c r="N2377" s="10">
        <v>71.78</v>
      </c>
      <c r="O2377" s="11">
        <v>0.15</v>
      </c>
      <c r="P2377" s="10">
        <v>32.869999999999997</v>
      </c>
      <c r="Q2377" s="10">
        <f t="shared" si="148"/>
        <v>61.012999999999998</v>
      </c>
      <c r="R2377" s="10">
        <f t="shared" si="149"/>
        <v>32.869999999999997</v>
      </c>
      <c r="S2377" s="10">
        <f t="shared" si="150"/>
        <v>28.143000000000001</v>
      </c>
      <c r="T2377" s="2">
        <f t="shared" si="151"/>
        <v>0.46126235392457349</v>
      </c>
      <c r="U2377" s="3">
        <f>YEAR(SalesDataTable[[#This Row],[Order Date]])</f>
        <v>2026</v>
      </c>
      <c r="V2377" s="2" t="str">
        <f>"Q"&amp;ROUNDUP(MONTH(SalesDataTable[[#This Row],[Order Date]])/3,0)</f>
        <v>Q4</v>
      </c>
      <c r="W2377" s="3">
        <f>MONTH(SalesDataTable[[#This Row],[Order Date]])</f>
        <v>11</v>
      </c>
      <c r="X2377" s="2" t="str">
        <f>TEXT(SalesDataTable[[#This Row],[Order Date]],"mmm")</f>
        <v>Nov</v>
      </c>
    </row>
    <row r="2378" spans="1:24" ht="15.6">
      <c r="A2378" s="6">
        <v>5195</v>
      </c>
      <c r="B2378" s="7">
        <v>46341</v>
      </c>
      <c r="C2378" s="8">
        <f>YEAR(SalesDataTable[[#This Row],[Order Date]])</f>
        <v>2026</v>
      </c>
      <c r="D2378" s="9" t="str">
        <f>"Q" &amp;ROUNDUP(MONTH(SalesDataTable[[#This Row],[Order Date]]),0)</f>
        <v>Q11</v>
      </c>
      <c r="E2378" s="9">
        <f>MONTH(SalesDataTable[[#This Row],[Order Date]])</f>
        <v>11</v>
      </c>
      <c r="F2378" s="8" t="str">
        <f>TEXT(SalesDataTable[[#This Row],[Order Date]],"mmm")</f>
        <v>Nov</v>
      </c>
      <c r="G2378" s="8" t="s">
        <v>11</v>
      </c>
      <c r="H2378" s="8" t="s">
        <v>52</v>
      </c>
      <c r="I2378" s="8" t="s">
        <v>2</v>
      </c>
      <c r="J2378" s="8" t="s">
        <v>16</v>
      </c>
      <c r="K2378" s="8" t="s">
        <v>9</v>
      </c>
      <c r="L2378" s="8" t="s">
        <v>37</v>
      </c>
      <c r="M2378" s="3">
        <v>3</v>
      </c>
      <c r="N2378" s="10">
        <v>153.88999999999999</v>
      </c>
      <c r="O2378" s="11">
        <v>0.1</v>
      </c>
      <c r="P2378" s="10">
        <v>80.36</v>
      </c>
      <c r="Q2378" s="10">
        <f t="shared" si="148"/>
        <v>415.50299999999999</v>
      </c>
      <c r="R2378" s="10">
        <f t="shared" si="149"/>
        <v>241.07999999999998</v>
      </c>
      <c r="S2378" s="10">
        <f t="shared" si="150"/>
        <v>174.423</v>
      </c>
      <c r="T2378" s="2">
        <f t="shared" si="151"/>
        <v>0.41978758276113531</v>
      </c>
      <c r="U2378" s="3">
        <f>YEAR(SalesDataTable[[#This Row],[Order Date]])</f>
        <v>2026</v>
      </c>
      <c r="V2378" s="2" t="str">
        <f>"Q"&amp;ROUNDUP(MONTH(SalesDataTable[[#This Row],[Order Date]])/3,0)</f>
        <v>Q4</v>
      </c>
      <c r="W2378" s="3">
        <f>MONTH(SalesDataTable[[#This Row],[Order Date]])</f>
        <v>11</v>
      </c>
      <c r="X2378" s="2" t="str">
        <f>TEXT(SalesDataTable[[#This Row],[Order Date]],"mmm")</f>
        <v>Nov</v>
      </c>
    </row>
    <row r="2379" spans="1:24" ht="15.6">
      <c r="A2379" s="6">
        <v>2778</v>
      </c>
      <c r="B2379" s="7">
        <v>46342</v>
      </c>
      <c r="C2379" s="8">
        <f>YEAR(SalesDataTable[[#This Row],[Order Date]])</f>
        <v>2026</v>
      </c>
      <c r="D2379" s="9" t="str">
        <f>"Q" &amp;ROUNDUP(MONTH(SalesDataTable[[#This Row],[Order Date]]),0)</f>
        <v>Q11</v>
      </c>
      <c r="E2379" s="9">
        <f>MONTH(SalesDataTable[[#This Row],[Order Date]])</f>
        <v>11</v>
      </c>
      <c r="F2379" s="8" t="str">
        <f>TEXT(SalesDataTable[[#This Row],[Order Date]],"mmm")</f>
        <v>Nov</v>
      </c>
      <c r="G2379" s="8" t="s">
        <v>20</v>
      </c>
      <c r="H2379" s="8" t="s">
        <v>21</v>
      </c>
      <c r="I2379" s="8" t="s">
        <v>28</v>
      </c>
      <c r="J2379" s="8" t="s">
        <v>3</v>
      </c>
      <c r="K2379" s="8" t="s">
        <v>9</v>
      </c>
      <c r="L2379" s="8" t="s">
        <v>17</v>
      </c>
      <c r="M2379" s="3">
        <v>1</v>
      </c>
      <c r="N2379" s="10">
        <v>145.4</v>
      </c>
      <c r="O2379" s="11">
        <v>0.1</v>
      </c>
      <c r="P2379" s="10">
        <v>77.66</v>
      </c>
      <c r="Q2379" s="10">
        <f t="shared" si="148"/>
        <v>130.86000000000001</v>
      </c>
      <c r="R2379" s="10">
        <f t="shared" si="149"/>
        <v>77.66</v>
      </c>
      <c r="S2379" s="10">
        <f t="shared" si="150"/>
        <v>53.200000000000017</v>
      </c>
      <c r="T2379" s="2">
        <f t="shared" si="151"/>
        <v>0.40654134189209851</v>
      </c>
      <c r="U2379" s="3">
        <f>YEAR(SalesDataTable[[#This Row],[Order Date]])</f>
        <v>2026</v>
      </c>
      <c r="V2379" s="2" t="str">
        <f>"Q"&amp;ROUNDUP(MONTH(SalesDataTable[[#This Row],[Order Date]])/3,0)</f>
        <v>Q4</v>
      </c>
      <c r="W2379" s="3">
        <f>MONTH(SalesDataTable[[#This Row],[Order Date]])</f>
        <v>11</v>
      </c>
      <c r="X2379" s="2" t="str">
        <f>TEXT(SalesDataTable[[#This Row],[Order Date]],"mmm")</f>
        <v>Nov</v>
      </c>
    </row>
    <row r="2380" spans="1:24" ht="15.6">
      <c r="A2380" s="6">
        <v>341</v>
      </c>
      <c r="B2380" s="7">
        <v>46343</v>
      </c>
      <c r="C2380" s="8">
        <f>YEAR(SalesDataTable[[#This Row],[Order Date]])</f>
        <v>2026</v>
      </c>
      <c r="D2380" s="9" t="str">
        <f>"Q" &amp;ROUNDUP(MONTH(SalesDataTable[[#This Row],[Order Date]]),0)</f>
        <v>Q11</v>
      </c>
      <c r="E2380" s="9">
        <f>MONTH(SalesDataTable[[#This Row],[Order Date]])</f>
        <v>11</v>
      </c>
      <c r="F2380" s="8" t="str">
        <f>TEXT(SalesDataTable[[#This Row],[Order Date]],"mmm")</f>
        <v>Nov</v>
      </c>
      <c r="G2380" s="8" t="s">
        <v>20</v>
      </c>
      <c r="H2380" s="8" t="s">
        <v>33</v>
      </c>
      <c r="I2380" s="8" t="s">
        <v>2</v>
      </c>
      <c r="J2380" s="8" t="s">
        <v>3</v>
      </c>
      <c r="K2380" s="8" t="s">
        <v>14</v>
      </c>
      <c r="L2380" s="8" t="s">
        <v>44</v>
      </c>
      <c r="M2380" s="3">
        <v>1</v>
      </c>
      <c r="N2380" s="10">
        <v>132.94999999999999</v>
      </c>
      <c r="O2380" s="11">
        <v>0.05</v>
      </c>
      <c r="P2380" s="10">
        <v>65.36</v>
      </c>
      <c r="Q2380" s="10">
        <f t="shared" si="148"/>
        <v>126.30249999999998</v>
      </c>
      <c r="R2380" s="10">
        <f t="shared" si="149"/>
        <v>65.36</v>
      </c>
      <c r="S2380" s="10">
        <f t="shared" si="150"/>
        <v>60.942499999999981</v>
      </c>
      <c r="T2380" s="2">
        <f t="shared" si="151"/>
        <v>0.48251222264009019</v>
      </c>
      <c r="U2380" s="3">
        <f>YEAR(SalesDataTable[[#This Row],[Order Date]])</f>
        <v>2026</v>
      </c>
      <c r="V2380" s="2" t="str">
        <f>"Q"&amp;ROUNDUP(MONTH(SalesDataTable[[#This Row],[Order Date]])/3,0)</f>
        <v>Q4</v>
      </c>
      <c r="W2380" s="3">
        <f>MONTH(SalesDataTable[[#This Row],[Order Date]])</f>
        <v>11</v>
      </c>
      <c r="X2380" s="2" t="str">
        <f>TEXT(SalesDataTable[[#This Row],[Order Date]],"mmm")</f>
        <v>Nov</v>
      </c>
    </row>
    <row r="2381" spans="1:24" ht="15.6">
      <c r="A2381" s="6">
        <v>374</v>
      </c>
      <c r="B2381" s="7">
        <v>46343</v>
      </c>
      <c r="C2381" s="8">
        <f>YEAR(SalesDataTable[[#This Row],[Order Date]])</f>
        <v>2026</v>
      </c>
      <c r="D2381" s="9" t="str">
        <f>"Q" &amp;ROUNDUP(MONTH(SalesDataTable[[#This Row],[Order Date]]),0)</f>
        <v>Q11</v>
      </c>
      <c r="E2381" s="9">
        <f>MONTH(SalesDataTable[[#This Row],[Order Date]])</f>
        <v>11</v>
      </c>
      <c r="F2381" s="8" t="str">
        <f>TEXT(SalesDataTable[[#This Row],[Order Date]],"mmm")</f>
        <v>Nov</v>
      </c>
      <c r="G2381" s="8" t="s">
        <v>20</v>
      </c>
      <c r="H2381" s="8" t="s">
        <v>31</v>
      </c>
      <c r="I2381" s="8" t="s">
        <v>19</v>
      </c>
      <c r="J2381" s="8" t="s">
        <v>3</v>
      </c>
      <c r="K2381" s="8" t="s">
        <v>34</v>
      </c>
      <c r="L2381" s="8" t="s">
        <v>45</v>
      </c>
      <c r="M2381" s="3">
        <v>1</v>
      </c>
      <c r="N2381" s="10">
        <v>51.34</v>
      </c>
      <c r="O2381" s="11">
        <v>0.15</v>
      </c>
      <c r="P2381" s="10">
        <v>21.37</v>
      </c>
      <c r="Q2381" s="10">
        <f t="shared" si="148"/>
        <v>43.639000000000003</v>
      </c>
      <c r="R2381" s="10">
        <f t="shared" si="149"/>
        <v>21.37</v>
      </c>
      <c r="S2381" s="10">
        <f t="shared" si="150"/>
        <v>22.269000000000002</v>
      </c>
      <c r="T2381" s="2">
        <f t="shared" si="151"/>
        <v>0.5103004193496643</v>
      </c>
      <c r="U2381" s="3">
        <f>YEAR(SalesDataTable[[#This Row],[Order Date]])</f>
        <v>2026</v>
      </c>
      <c r="V2381" s="2" t="str">
        <f>"Q"&amp;ROUNDUP(MONTH(SalesDataTable[[#This Row],[Order Date]])/3,0)</f>
        <v>Q4</v>
      </c>
      <c r="W2381" s="3">
        <f>MONTH(SalesDataTable[[#This Row],[Order Date]])</f>
        <v>11</v>
      </c>
      <c r="X2381" s="2" t="str">
        <f>TEXT(SalesDataTable[[#This Row],[Order Date]],"mmm")</f>
        <v>Nov</v>
      </c>
    </row>
    <row r="2382" spans="1:24" ht="15.6">
      <c r="A2382" s="6">
        <v>598</v>
      </c>
      <c r="B2382" s="7">
        <v>46343</v>
      </c>
      <c r="C2382" s="8">
        <f>YEAR(SalesDataTable[[#This Row],[Order Date]])</f>
        <v>2026</v>
      </c>
      <c r="D2382" s="9" t="str">
        <f>"Q" &amp;ROUNDUP(MONTH(SalesDataTable[[#This Row],[Order Date]]),0)</f>
        <v>Q11</v>
      </c>
      <c r="E2382" s="9">
        <f>MONTH(SalesDataTable[[#This Row],[Order Date]])</f>
        <v>11</v>
      </c>
      <c r="F2382" s="8" t="str">
        <f>TEXT(SalesDataTable[[#This Row],[Order Date]],"mmm")</f>
        <v>Nov</v>
      </c>
      <c r="G2382" s="8" t="s">
        <v>0</v>
      </c>
      <c r="H2382" s="8" t="s">
        <v>1</v>
      </c>
      <c r="I2382" s="8" t="s">
        <v>2</v>
      </c>
      <c r="J2382" s="8" t="s">
        <v>13</v>
      </c>
      <c r="K2382" s="8" t="s">
        <v>4</v>
      </c>
      <c r="L2382" s="8" t="s">
        <v>22</v>
      </c>
      <c r="M2382" s="3">
        <v>1</v>
      </c>
      <c r="N2382" s="10">
        <v>49.98</v>
      </c>
      <c r="O2382" s="11">
        <v>0.1</v>
      </c>
      <c r="P2382" s="10">
        <v>22.25</v>
      </c>
      <c r="Q2382" s="10">
        <f t="shared" si="148"/>
        <v>44.981999999999999</v>
      </c>
      <c r="R2382" s="10">
        <f t="shared" si="149"/>
        <v>22.25</v>
      </c>
      <c r="S2382" s="10">
        <f t="shared" si="150"/>
        <v>22.731999999999999</v>
      </c>
      <c r="T2382" s="2">
        <f t="shared" si="151"/>
        <v>0.50535769863500957</v>
      </c>
      <c r="U2382" s="3">
        <f>YEAR(SalesDataTable[[#This Row],[Order Date]])</f>
        <v>2026</v>
      </c>
      <c r="V2382" s="2" t="str">
        <f>"Q"&amp;ROUNDUP(MONTH(SalesDataTable[[#This Row],[Order Date]])/3,0)</f>
        <v>Q4</v>
      </c>
      <c r="W2382" s="3">
        <f>MONTH(SalesDataTable[[#This Row],[Order Date]])</f>
        <v>11</v>
      </c>
      <c r="X2382" s="2" t="str">
        <f>TEXT(SalesDataTable[[#This Row],[Order Date]],"mmm")</f>
        <v>Nov</v>
      </c>
    </row>
    <row r="2383" spans="1:24" ht="15.6">
      <c r="A2383" s="6">
        <v>690</v>
      </c>
      <c r="B2383" s="7">
        <v>46343</v>
      </c>
      <c r="C2383" s="8">
        <f>YEAR(SalesDataTable[[#This Row],[Order Date]])</f>
        <v>2026</v>
      </c>
      <c r="D2383" s="9" t="str">
        <f>"Q" &amp;ROUNDUP(MONTH(SalesDataTable[[#This Row],[Order Date]]),0)</f>
        <v>Q11</v>
      </c>
      <c r="E2383" s="9">
        <f>MONTH(SalesDataTable[[#This Row],[Order Date]])</f>
        <v>11</v>
      </c>
      <c r="F2383" s="8" t="str">
        <f>TEXT(SalesDataTable[[#This Row],[Order Date]],"mmm")</f>
        <v>Nov</v>
      </c>
      <c r="G2383" s="8" t="s">
        <v>20</v>
      </c>
      <c r="H2383" s="8" t="s">
        <v>33</v>
      </c>
      <c r="I2383" s="8" t="s">
        <v>2</v>
      </c>
      <c r="J2383" s="8" t="s">
        <v>3</v>
      </c>
      <c r="K2383" s="8" t="s">
        <v>14</v>
      </c>
      <c r="L2383" s="8" t="s">
        <v>48</v>
      </c>
      <c r="M2383" s="3">
        <v>2</v>
      </c>
      <c r="N2383" s="10">
        <v>168.08</v>
      </c>
      <c r="O2383" s="11">
        <v>0.1</v>
      </c>
      <c r="P2383" s="10">
        <v>87.63</v>
      </c>
      <c r="Q2383" s="10">
        <f t="shared" si="148"/>
        <v>302.54400000000004</v>
      </c>
      <c r="R2383" s="10">
        <f t="shared" si="149"/>
        <v>175.26</v>
      </c>
      <c r="S2383" s="10">
        <f t="shared" si="150"/>
        <v>127.28400000000005</v>
      </c>
      <c r="T2383" s="2">
        <f t="shared" si="151"/>
        <v>0.42071235919403471</v>
      </c>
      <c r="U2383" s="3">
        <f>YEAR(SalesDataTable[[#This Row],[Order Date]])</f>
        <v>2026</v>
      </c>
      <c r="V2383" s="2" t="str">
        <f>"Q"&amp;ROUNDUP(MONTH(SalesDataTable[[#This Row],[Order Date]])/3,0)</f>
        <v>Q4</v>
      </c>
      <c r="W2383" s="3">
        <f>MONTH(SalesDataTable[[#This Row],[Order Date]])</f>
        <v>11</v>
      </c>
      <c r="X2383" s="2" t="str">
        <f>TEXT(SalesDataTable[[#This Row],[Order Date]],"mmm")</f>
        <v>Nov</v>
      </c>
    </row>
    <row r="2384" spans="1:24" ht="15.6">
      <c r="A2384" s="6">
        <v>1296</v>
      </c>
      <c r="B2384" s="7">
        <v>46343</v>
      </c>
      <c r="C2384" s="8">
        <f>YEAR(SalesDataTable[[#This Row],[Order Date]])</f>
        <v>2026</v>
      </c>
      <c r="D2384" s="9" t="str">
        <f>"Q" &amp;ROUNDUP(MONTH(SalesDataTable[[#This Row],[Order Date]]),0)</f>
        <v>Q11</v>
      </c>
      <c r="E2384" s="9">
        <f>MONTH(SalesDataTable[[#This Row],[Order Date]])</f>
        <v>11</v>
      </c>
      <c r="F2384" s="8" t="str">
        <f>TEXT(SalesDataTable[[#This Row],[Order Date]],"mmm")</f>
        <v>Nov</v>
      </c>
      <c r="G2384" s="8" t="s">
        <v>20</v>
      </c>
      <c r="H2384" s="8" t="s">
        <v>47</v>
      </c>
      <c r="I2384" s="8" t="s">
        <v>2</v>
      </c>
      <c r="J2384" s="8" t="s">
        <v>13</v>
      </c>
      <c r="K2384" s="8" t="s">
        <v>23</v>
      </c>
      <c r="L2384" s="8" t="s">
        <v>29</v>
      </c>
      <c r="M2384" s="3">
        <v>1</v>
      </c>
      <c r="N2384" s="10">
        <v>191.85</v>
      </c>
      <c r="O2384" s="11">
        <v>0.15</v>
      </c>
      <c r="P2384" s="10">
        <v>104.41</v>
      </c>
      <c r="Q2384" s="10">
        <f t="shared" si="148"/>
        <v>163.07249999999999</v>
      </c>
      <c r="R2384" s="10">
        <f t="shared" si="149"/>
        <v>104.41</v>
      </c>
      <c r="S2384" s="10">
        <f t="shared" si="150"/>
        <v>58.662499999999994</v>
      </c>
      <c r="T2384" s="2">
        <f t="shared" si="151"/>
        <v>0.35973263425776875</v>
      </c>
      <c r="U2384" s="3">
        <f>YEAR(SalesDataTable[[#This Row],[Order Date]])</f>
        <v>2026</v>
      </c>
      <c r="V2384" s="2" t="str">
        <f>"Q"&amp;ROUNDUP(MONTH(SalesDataTable[[#This Row],[Order Date]])/3,0)</f>
        <v>Q4</v>
      </c>
      <c r="W2384" s="3">
        <f>MONTH(SalesDataTable[[#This Row],[Order Date]])</f>
        <v>11</v>
      </c>
      <c r="X2384" s="2" t="str">
        <f>TEXT(SalesDataTable[[#This Row],[Order Date]],"mmm")</f>
        <v>Nov</v>
      </c>
    </row>
    <row r="2385" spans="1:24" ht="15.6">
      <c r="A2385" s="6">
        <v>1585</v>
      </c>
      <c r="B2385" s="7">
        <v>46343</v>
      </c>
      <c r="C2385" s="8">
        <f>YEAR(SalesDataTable[[#This Row],[Order Date]])</f>
        <v>2026</v>
      </c>
      <c r="D2385" s="9" t="str">
        <f>"Q" &amp;ROUNDUP(MONTH(SalesDataTable[[#This Row],[Order Date]]),0)</f>
        <v>Q11</v>
      </c>
      <c r="E2385" s="9">
        <f>MONTH(SalesDataTable[[#This Row],[Order Date]])</f>
        <v>11</v>
      </c>
      <c r="F2385" s="8" t="str">
        <f>TEXT(SalesDataTable[[#This Row],[Order Date]],"mmm")</f>
        <v>Nov</v>
      </c>
      <c r="G2385" s="8" t="s">
        <v>6</v>
      </c>
      <c r="H2385" s="8" t="s">
        <v>49</v>
      </c>
      <c r="I2385" s="8" t="s">
        <v>19</v>
      </c>
      <c r="J2385" s="8" t="s">
        <v>3</v>
      </c>
      <c r="K2385" s="8" t="s">
        <v>9</v>
      </c>
      <c r="L2385" s="8" t="s">
        <v>10</v>
      </c>
      <c r="M2385" s="3">
        <v>4</v>
      </c>
      <c r="N2385" s="10">
        <v>93.99</v>
      </c>
      <c r="O2385" s="11">
        <v>0.1</v>
      </c>
      <c r="P2385" s="10">
        <v>44.07</v>
      </c>
      <c r="Q2385" s="10">
        <f t="shared" si="148"/>
        <v>338.36399999999998</v>
      </c>
      <c r="R2385" s="10">
        <f t="shared" si="149"/>
        <v>176.28</v>
      </c>
      <c r="S2385" s="10">
        <f t="shared" si="150"/>
        <v>162.08399999999997</v>
      </c>
      <c r="T2385" s="2">
        <f t="shared" si="151"/>
        <v>0.47902259105578604</v>
      </c>
      <c r="U2385" s="3">
        <f>YEAR(SalesDataTable[[#This Row],[Order Date]])</f>
        <v>2026</v>
      </c>
      <c r="V2385" s="2" t="str">
        <f>"Q"&amp;ROUNDUP(MONTH(SalesDataTable[[#This Row],[Order Date]])/3,0)</f>
        <v>Q4</v>
      </c>
      <c r="W2385" s="3">
        <f>MONTH(SalesDataTable[[#This Row],[Order Date]])</f>
        <v>11</v>
      </c>
      <c r="X2385" s="2" t="str">
        <f>TEXT(SalesDataTable[[#This Row],[Order Date]],"mmm")</f>
        <v>Nov</v>
      </c>
    </row>
    <row r="2386" spans="1:24" ht="15.6">
      <c r="A2386" s="6">
        <v>2194</v>
      </c>
      <c r="B2386" s="7">
        <v>46343</v>
      </c>
      <c r="C2386" s="8">
        <f>YEAR(SalesDataTable[[#This Row],[Order Date]])</f>
        <v>2026</v>
      </c>
      <c r="D2386" s="9" t="str">
        <f>"Q" &amp;ROUNDUP(MONTH(SalesDataTable[[#This Row],[Order Date]]),0)</f>
        <v>Q11</v>
      </c>
      <c r="E2386" s="9">
        <f>MONTH(SalesDataTable[[#This Row],[Order Date]])</f>
        <v>11</v>
      </c>
      <c r="F2386" s="8" t="str">
        <f>TEXT(SalesDataTable[[#This Row],[Order Date]],"mmm")</f>
        <v>Nov</v>
      </c>
      <c r="G2386" s="8" t="s">
        <v>20</v>
      </c>
      <c r="H2386" s="8" t="s">
        <v>47</v>
      </c>
      <c r="I2386" s="8" t="s">
        <v>2</v>
      </c>
      <c r="J2386" s="8" t="s">
        <v>3</v>
      </c>
      <c r="K2386" s="8" t="s">
        <v>14</v>
      </c>
      <c r="L2386" s="8" t="s">
        <v>15</v>
      </c>
      <c r="M2386" s="3">
        <v>4</v>
      </c>
      <c r="N2386" s="10">
        <v>36.57</v>
      </c>
      <c r="O2386" s="11">
        <v>0.05</v>
      </c>
      <c r="P2386" s="10">
        <v>13.35</v>
      </c>
      <c r="Q2386" s="10">
        <f t="shared" si="148"/>
        <v>138.96600000000001</v>
      </c>
      <c r="R2386" s="10">
        <f t="shared" si="149"/>
        <v>53.4</v>
      </c>
      <c r="S2386" s="10">
        <f t="shared" si="150"/>
        <v>85.566000000000003</v>
      </c>
      <c r="T2386" s="2">
        <f t="shared" si="151"/>
        <v>0.61573334484694098</v>
      </c>
      <c r="U2386" s="3">
        <f>YEAR(SalesDataTable[[#This Row],[Order Date]])</f>
        <v>2026</v>
      </c>
      <c r="V2386" s="2" t="str">
        <f>"Q"&amp;ROUNDUP(MONTH(SalesDataTable[[#This Row],[Order Date]])/3,0)</f>
        <v>Q4</v>
      </c>
      <c r="W2386" s="3">
        <f>MONTH(SalesDataTable[[#This Row],[Order Date]])</f>
        <v>11</v>
      </c>
      <c r="X2386" s="2" t="str">
        <f>TEXT(SalesDataTable[[#This Row],[Order Date]],"mmm")</f>
        <v>Nov</v>
      </c>
    </row>
    <row r="2387" spans="1:24" ht="15.6">
      <c r="A2387" s="6">
        <v>2221</v>
      </c>
      <c r="B2387" s="7">
        <v>46343</v>
      </c>
      <c r="C2387" s="8">
        <f>YEAR(SalesDataTable[[#This Row],[Order Date]])</f>
        <v>2026</v>
      </c>
      <c r="D2387" s="9" t="str">
        <f>"Q" &amp;ROUNDUP(MONTH(SalesDataTable[[#This Row],[Order Date]]),0)</f>
        <v>Q11</v>
      </c>
      <c r="E2387" s="9">
        <f>MONTH(SalesDataTable[[#This Row],[Order Date]])</f>
        <v>11</v>
      </c>
      <c r="F2387" s="8" t="str">
        <f>TEXT(SalesDataTable[[#This Row],[Order Date]],"mmm")</f>
        <v>Nov</v>
      </c>
      <c r="G2387" s="8" t="s">
        <v>6</v>
      </c>
      <c r="H2387" s="8" t="s">
        <v>43</v>
      </c>
      <c r="I2387" s="8" t="s">
        <v>28</v>
      </c>
      <c r="J2387" s="8" t="s">
        <v>3</v>
      </c>
      <c r="K2387" s="8" t="s">
        <v>4</v>
      </c>
      <c r="L2387" s="8" t="s">
        <v>26</v>
      </c>
      <c r="M2387" s="3">
        <v>1</v>
      </c>
      <c r="N2387" s="10">
        <v>39.81</v>
      </c>
      <c r="O2387" s="11">
        <v>0.05</v>
      </c>
      <c r="P2387" s="10">
        <v>16.25</v>
      </c>
      <c r="Q2387" s="10">
        <f t="shared" si="148"/>
        <v>37.819499999999998</v>
      </c>
      <c r="R2387" s="10">
        <f t="shared" si="149"/>
        <v>16.25</v>
      </c>
      <c r="S2387" s="10">
        <f t="shared" si="150"/>
        <v>21.569499999999998</v>
      </c>
      <c r="T2387" s="2">
        <f t="shared" si="151"/>
        <v>0.57032747656632155</v>
      </c>
      <c r="U2387" s="3">
        <f>YEAR(SalesDataTable[[#This Row],[Order Date]])</f>
        <v>2026</v>
      </c>
      <c r="V2387" s="2" t="str">
        <f>"Q"&amp;ROUNDUP(MONTH(SalesDataTable[[#This Row],[Order Date]])/3,0)</f>
        <v>Q4</v>
      </c>
      <c r="W2387" s="3">
        <f>MONTH(SalesDataTable[[#This Row],[Order Date]])</f>
        <v>11</v>
      </c>
      <c r="X2387" s="2" t="str">
        <f>TEXT(SalesDataTable[[#This Row],[Order Date]],"mmm")</f>
        <v>Nov</v>
      </c>
    </row>
    <row r="2388" spans="1:24" ht="15.6">
      <c r="A2388" s="6">
        <v>3836</v>
      </c>
      <c r="B2388" s="7">
        <v>46343</v>
      </c>
      <c r="C2388" s="8">
        <f>YEAR(SalesDataTable[[#This Row],[Order Date]])</f>
        <v>2026</v>
      </c>
      <c r="D2388" s="9" t="str">
        <f>"Q" &amp;ROUNDUP(MONTH(SalesDataTable[[#This Row],[Order Date]]),0)</f>
        <v>Q11</v>
      </c>
      <c r="E2388" s="9">
        <f>MONTH(SalesDataTable[[#This Row],[Order Date]])</f>
        <v>11</v>
      </c>
      <c r="F2388" s="8" t="str">
        <f>TEXT(SalesDataTable[[#This Row],[Order Date]],"mmm")</f>
        <v>Nov</v>
      </c>
      <c r="G2388" s="8" t="s">
        <v>20</v>
      </c>
      <c r="H2388" s="8" t="s">
        <v>21</v>
      </c>
      <c r="I2388" s="8" t="s">
        <v>19</v>
      </c>
      <c r="J2388" s="8" t="s">
        <v>3</v>
      </c>
      <c r="K2388" s="8" t="s">
        <v>9</v>
      </c>
      <c r="L2388" s="8" t="s">
        <v>10</v>
      </c>
      <c r="M2388" s="3">
        <v>1</v>
      </c>
      <c r="N2388" s="10">
        <v>91.43</v>
      </c>
      <c r="O2388" s="11">
        <v>0.1</v>
      </c>
      <c r="P2388" s="10">
        <v>45.06</v>
      </c>
      <c r="Q2388" s="10">
        <f t="shared" si="148"/>
        <v>82.287000000000006</v>
      </c>
      <c r="R2388" s="10">
        <f t="shared" si="149"/>
        <v>45.06</v>
      </c>
      <c r="S2388" s="10">
        <f t="shared" si="150"/>
        <v>37.227000000000004</v>
      </c>
      <c r="T2388" s="2">
        <f t="shared" si="151"/>
        <v>0.45240438951474715</v>
      </c>
      <c r="U2388" s="3">
        <f>YEAR(SalesDataTable[[#This Row],[Order Date]])</f>
        <v>2026</v>
      </c>
      <c r="V2388" s="2" t="str">
        <f>"Q"&amp;ROUNDUP(MONTH(SalesDataTable[[#This Row],[Order Date]])/3,0)</f>
        <v>Q4</v>
      </c>
      <c r="W2388" s="3">
        <f>MONTH(SalesDataTable[[#This Row],[Order Date]])</f>
        <v>11</v>
      </c>
      <c r="X2388" s="2" t="str">
        <f>TEXT(SalesDataTable[[#This Row],[Order Date]],"mmm")</f>
        <v>Nov</v>
      </c>
    </row>
    <row r="2389" spans="1:24" ht="15.6">
      <c r="A2389" s="6">
        <v>4437</v>
      </c>
      <c r="B2389" s="7">
        <v>46343</v>
      </c>
      <c r="C2389" s="8">
        <f>YEAR(SalesDataTable[[#This Row],[Order Date]])</f>
        <v>2026</v>
      </c>
      <c r="D2389" s="9" t="str">
        <f>"Q" &amp;ROUNDUP(MONTH(SalesDataTable[[#This Row],[Order Date]]),0)</f>
        <v>Q11</v>
      </c>
      <c r="E2389" s="9">
        <f>MONTH(SalesDataTable[[#This Row],[Order Date]])</f>
        <v>11</v>
      </c>
      <c r="F2389" s="8" t="str">
        <f>TEXT(SalesDataTable[[#This Row],[Order Date]],"mmm")</f>
        <v>Nov</v>
      </c>
      <c r="G2389" s="8" t="s">
        <v>11</v>
      </c>
      <c r="H2389" s="8" t="s">
        <v>12</v>
      </c>
      <c r="I2389" s="8" t="s">
        <v>2</v>
      </c>
      <c r="J2389" s="8" t="s">
        <v>3</v>
      </c>
      <c r="K2389" s="8" t="s">
        <v>34</v>
      </c>
      <c r="L2389" s="8" t="s">
        <v>38</v>
      </c>
      <c r="M2389" s="3">
        <v>1</v>
      </c>
      <c r="N2389" s="10">
        <v>122.64</v>
      </c>
      <c r="O2389" s="11">
        <v>0</v>
      </c>
      <c r="P2389" s="10">
        <v>68.58</v>
      </c>
      <c r="Q2389" s="10">
        <f t="shared" si="148"/>
        <v>122.64</v>
      </c>
      <c r="R2389" s="10">
        <f t="shared" si="149"/>
        <v>68.58</v>
      </c>
      <c r="S2389" s="10">
        <f t="shared" si="150"/>
        <v>54.06</v>
      </c>
      <c r="T2389" s="2">
        <f t="shared" si="151"/>
        <v>0.44080234833659493</v>
      </c>
      <c r="U2389" s="3">
        <f>YEAR(SalesDataTable[[#This Row],[Order Date]])</f>
        <v>2026</v>
      </c>
      <c r="V2389" s="2" t="str">
        <f>"Q"&amp;ROUNDUP(MONTH(SalesDataTable[[#This Row],[Order Date]])/3,0)</f>
        <v>Q4</v>
      </c>
      <c r="W2389" s="3">
        <f>MONTH(SalesDataTable[[#This Row],[Order Date]])</f>
        <v>11</v>
      </c>
      <c r="X2389" s="2" t="str">
        <f>TEXT(SalesDataTable[[#This Row],[Order Date]],"mmm")</f>
        <v>Nov</v>
      </c>
    </row>
    <row r="2390" spans="1:24" ht="15.6">
      <c r="A2390" s="6">
        <v>4735</v>
      </c>
      <c r="B2390" s="7">
        <v>46343</v>
      </c>
      <c r="C2390" s="8">
        <f>YEAR(SalesDataTable[[#This Row],[Order Date]])</f>
        <v>2026</v>
      </c>
      <c r="D2390" s="9" t="str">
        <f>"Q" &amp;ROUNDUP(MONTH(SalesDataTable[[#This Row],[Order Date]]),0)</f>
        <v>Q11</v>
      </c>
      <c r="E2390" s="9">
        <f>MONTH(SalesDataTable[[#This Row],[Order Date]])</f>
        <v>11</v>
      </c>
      <c r="F2390" s="8" t="str">
        <f>TEXT(SalesDataTable[[#This Row],[Order Date]],"mmm")</f>
        <v>Nov</v>
      </c>
      <c r="G2390" s="8" t="s">
        <v>6</v>
      </c>
      <c r="H2390" s="8" t="s">
        <v>43</v>
      </c>
      <c r="I2390" s="8" t="s">
        <v>2</v>
      </c>
      <c r="J2390" s="8" t="s">
        <v>16</v>
      </c>
      <c r="K2390" s="8" t="s">
        <v>4</v>
      </c>
      <c r="L2390" s="8" t="s">
        <v>5</v>
      </c>
      <c r="M2390" s="3">
        <v>1</v>
      </c>
      <c r="N2390" s="10">
        <v>80.959999999999994</v>
      </c>
      <c r="O2390" s="11">
        <v>0.1</v>
      </c>
      <c r="P2390" s="10">
        <v>43.86</v>
      </c>
      <c r="Q2390" s="10">
        <f t="shared" si="148"/>
        <v>72.86399999999999</v>
      </c>
      <c r="R2390" s="10">
        <f t="shared" si="149"/>
        <v>43.86</v>
      </c>
      <c r="S2390" s="10">
        <f t="shared" si="150"/>
        <v>29.003999999999991</v>
      </c>
      <c r="T2390" s="2">
        <f t="shared" si="151"/>
        <v>0.39805665349143604</v>
      </c>
      <c r="U2390" s="3">
        <f>YEAR(SalesDataTable[[#This Row],[Order Date]])</f>
        <v>2026</v>
      </c>
      <c r="V2390" s="2" t="str">
        <f>"Q"&amp;ROUNDUP(MONTH(SalesDataTable[[#This Row],[Order Date]])/3,0)</f>
        <v>Q4</v>
      </c>
      <c r="W2390" s="3">
        <f>MONTH(SalesDataTable[[#This Row],[Order Date]])</f>
        <v>11</v>
      </c>
      <c r="X2390" s="2" t="str">
        <f>TEXT(SalesDataTable[[#This Row],[Order Date]],"mmm")</f>
        <v>Nov</v>
      </c>
    </row>
    <row r="2391" spans="1:24" ht="15.6">
      <c r="A2391" s="6">
        <v>554</v>
      </c>
      <c r="B2391" s="7">
        <v>46344</v>
      </c>
      <c r="C2391" s="8">
        <f>YEAR(SalesDataTable[[#This Row],[Order Date]])</f>
        <v>2026</v>
      </c>
      <c r="D2391" s="9" t="str">
        <f>"Q" &amp;ROUNDUP(MONTH(SalesDataTable[[#This Row],[Order Date]]),0)</f>
        <v>Q11</v>
      </c>
      <c r="E2391" s="9">
        <f>MONTH(SalesDataTable[[#This Row],[Order Date]])</f>
        <v>11</v>
      </c>
      <c r="F2391" s="8" t="str">
        <f>TEXT(SalesDataTable[[#This Row],[Order Date]],"mmm")</f>
        <v>Nov</v>
      </c>
      <c r="G2391" s="8" t="s">
        <v>11</v>
      </c>
      <c r="H2391" s="8" t="s">
        <v>25</v>
      </c>
      <c r="I2391" s="8" t="s">
        <v>28</v>
      </c>
      <c r="J2391" s="8" t="s">
        <v>16</v>
      </c>
      <c r="K2391" s="8" t="s">
        <v>34</v>
      </c>
      <c r="L2391" s="8" t="s">
        <v>42</v>
      </c>
      <c r="M2391" s="3">
        <v>1</v>
      </c>
      <c r="N2391" s="10">
        <v>36.380000000000003</v>
      </c>
      <c r="O2391" s="11">
        <v>0.05</v>
      </c>
      <c r="P2391" s="10">
        <v>14.06</v>
      </c>
      <c r="Q2391" s="10">
        <f t="shared" si="148"/>
        <v>34.561</v>
      </c>
      <c r="R2391" s="10">
        <f t="shared" si="149"/>
        <v>14.06</v>
      </c>
      <c r="S2391" s="10">
        <f t="shared" si="150"/>
        <v>20.500999999999998</v>
      </c>
      <c r="T2391" s="2">
        <f t="shared" si="151"/>
        <v>0.59318306761957118</v>
      </c>
      <c r="U2391" s="3">
        <f>YEAR(SalesDataTable[[#This Row],[Order Date]])</f>
        <v>2026</v>
      </c>
      <c r="V2391" s="2" t="str">
        <f>"Q"&amp;ROUNDUP(MONTH(SalesDataTable[[#This Row],[Order Date]])/3,0)</f>
        <v>Q4</v>
      </c>
      <c r="W2391" s="3">
        <f>MONTH(SalesDataTable[[#This Row],[Order Date]])</f>
        <v>11</v>
      </c>
      <c r="X2391" s="2" t="str">
        <f>TEXT(SalesDataTable[[#This Row],[Order Date]],"mmm")</f>
        <v>Nov</v>
      </c>
    </row>
    <row r="2392" spans="1:24" ht="15.6">
      <c r="A2392" s="6">
        <v>1205</v>
      </c>
      <c r="B2392" s="7">
        <v>46344</v>
      </c>
      <c r="C2392" s="8">
        <f>YEAR(SalesDataTable[[#This Row],[Order Date]])</f>
        <v>2026</v>
      </c>
      <c r="D2392" s="9" t="str">
        <f>"Q" &amp;ROUNDUP(MONTH(SalesDataTable[[#This Row],[Order Date]]),0)</f>
        <v>Q11</v>
      </c>
      <c r="E2392" s="9">
        <f>MONTH(SalesDataTable[[#This Row],[Order Date]])</f>
        <v>11</v>
      </c>
      <c r="F2392" s="8" t="str">
        <f>TEXT(SalesDataTable[[#This Row],[Order Date]],"mmm")</f>
        <v>Nov</v>
      </c>
      <c r="G2392" s="8" t="s">
        <v>20</v>
      </c>
      <c r="H2392" s="8" t="s">
        <v>47</v>
      </c>
      <c r="I2392" s="8" t="s">
        <v>2</v>
      </c>
      <c r="J2392" s="8" t="s">
        <v>3</v>
      </c>
      <c r="K2392" s="8" t="s">
        <v>4</v>
      </c>
      <c r="L2392" s="8" t="s">
        <v>30</v>
      </c>
      <c r="M2392" s="3">
        <v>2</v>
      </c>
      <c r="N2392" s="10">
        <v>100.72</v>
      </c>
      <c r="O2392" s="11">
        <v>0.1</v>
      </c>
      <c r="P2392" s="10">
        <v>51.68</v>
      </c>
      <c r="Q2392" s="10">
        <f t="shared" si="148"/>
        <v>181.29599999999999</v>
      </c>
      <c r="R2392" s="10">
        <f t="shared" si="149"/>
        <v>103.36</v>
      </c>
      <c r="S2392" s="10">
        <f t="shared" si="150"/>
        <v>77.935999999999993</v>
      </c>
      <c r="T2392" s="2">
        <f t="shared" si="151"/>
        <v>0.42988262289294854</v>
      </c>
      <c r="U2392" s="3">
        <f>YEAR(SalesDataTable[[#This Row],[Order Date]])</f>
        <v>2026</v>
      </c>
      <c r="V2392" s="2" t="str">
        <f>"Q"&amp;ROUNDUP(MONTH(SalesDataTable[[#This Row],[Order Date]])/3,0)</f>
        <v>Q4</v>
      </c>
      <c r="W2392" s="3">
        <f>MONTH(SalesDataTable[[#This Row],[Order Date]])</f>
        <v>11</v>
      </c>
      <c r="X2392" s="2" t="str">
        <f>TEXT(SalesDataTable[[#This Row],[Order Date]],"mmm")</f>
        <v>Nov</v>
      </c>
    </row>
    <row r="2393" spans="1:24" ht="15.6">
      <c r="A2393" s="6">
        <v>1979</v>
      </c>
      <c r="B2393" s="7">
        <v>46344</v>
      </c>
      <c r="C2393" s="8">
        <f>YEAR(SalesDataTable[[#This Row],[Order Date]])</f>
        <v>2026</v>
      </c>
      <c r="D2393" s="9" t="str">
        <f>"Q" &amp;ROUNDUP(MONTH(SalesDataTable[[#This Row],[Order Date]]),0)</f>
        <v>Q11</v>
      </c>
      <c r="E2393" s="9">
        <f>MONTH(SalesDataTable[[#This Row],[Order Date]])</f>
        <v>11</v>
      </c>
      <c r="F2393" s="8" t="str">
        <f>TEXT(SalesDataTable[[#This Row],[Order Date]],"mmm")</f>
        <v>Nov</v>
      </c>
      <c r="G2393" s="8" t="s">
        <v>6</v>
      </c>
      <c r="H2393" s="8" t="s">
        <v>41</v>
      </c>
      <c r="I2393" s="8" t="s">
        <v>19</v>
      </c>
      <c r="J2393" s="8" t="s">
        <v>3</v>
      </c>
      <c r="K2393" s="8" t="s">
        <v>23</v>
      </c>
      <c r="L2393" s="8" t="s">
        <v>51</v>
      </c>
      <c r="M2393" s="3">
        <v>3</v>
      </c>
      <c r="N2393" s="10">
        <v>120.29</v>
      </c>
      <c r="O2393" s="11">
        <v>0</v>
      </c>
      <c r="P2393" s="10">
        <v>62.04</v>
      </c>
      <c r="Q2393" s="10">
        <f t="shared" si="148"/>
        <v>360.87</v>
      </c>
      <c r="R2393" s="10">
        <f t="shared" si="149"/>
        <v>186.12</v>
      </c>
      <c r="S2393" s="10">
        <f t="shared" si="150"/>
        <v>174.75</v>
      </c>
      <c r="T2393" s="2">
        <f t="shared" si="151"/>
        <v>0.48424640452240419</v>
      </c>
      <c r="U2393" s="3">
        <f>YEAR(SalesDataTable[[#This Row],[Order Date]])</f>
        <v>2026</v>
      </c>
      <c r="V2393" s="2" t="str">
        <f>"Q"&amp;ROUNDUP(MONTH(SalesDataTable[[#This Row],[Order Date]])/3,0)</f>
        <v>Q4</v>
      </c>
      <c r="W2393" s="3">
        <f>MONTH(SalesDataTable[[#This Row],[Order Date]])</f>
        <v>11</v>
      </c>
      <c r="X2393" s="2" t="str">
        <f>TEXT(SalesDataTable[[#This Row],[Order Date]],"mmm")</f>
        <v>Nov</v>
      </c>
    </row>
    <row r="2394" spans="1:24" ht="15.6">
      <c r="A2394" s="6">
        <v>2151</v>
      </c>
      <c r="B2394" s="7">
        <v>46344</v>
      </c>
      <c r="C2394" s="8">
        <f>YEAR(SalesDataTable[[#This Row],[Order Date]])</f>
        <v>2026</v>
      </c>
      <c r="D2394" s="9" t="str">
        <f>"Q" &amp;ROUNDUP(MONTH(SalesDataTable[[#This Row],[Order Date]]),0)</f>
        <v>Q11</v>
      </c>
      <c r="E2394" s="9">
        <f>MONTH(SalesDataTable[[#This Row],[Order Date]])</f>
        <v>11</v>
      </c>
      <c r="F2394" s="8" t="str">
        <f>TEXT(SalesDataTable[[#This Row],[Order Date]],"mmm")</f>
        <v>Nov</v>
      </c>
      <c r="G2394" s="8" t="s">
        <v>6</v>
      </c>
      <c r="H2394" s="8" t="s">
        <v>7</v>
      </c>
      <c r="I2394" s="8" t="s">
        <v>2</v>
      </c>
      <c r="J2394" s="8" t="s">
        <v>13</v>
      </c>
      <c r="K2394" s="8" t="s">
        <v>23</v>
      </c>
      <c r="L2394" s="8" t="s">
        <v>51</v>
      </c>
      <c r="M2394" s="3">
        <v>2</v>
      </c>
      <c r="N2394" s="10">
        <v>124.18</v>
      </c>
      <c r="O2394" s="11">
        <v>0.15</v>
      </c>
      <c r="P2394" s="10">
        <v>60.72</v>
      </c>
      <c r="Q2394" s="10">
        <f t="shared" si="148"/>
        <v>211.10599999999999</v>
      </c>
      <c r="R2394" s="10">
        <f t="shared" si="149"/>
        <v>121.44</v>
      </c>
      <c r="S2394" s="10">
        <f t="shared" si="150"/>
        <v>89.665999999999997</v>
      </c>
      <c r="T2394" s="2">
        <f t="shared" si="151"/>
        <v>0.42474396748552862</v>
      </c>
      <c r="U2394" s="3">
        <f>YEAR(SalesDataTable[[#This Row],[Order Date]])</f>
        <v>2026</v>
      </c>
      <c r="V2394" s="2" t="str">
        <f>"Q"&amp;ROUNDUP(MONTH(SalesDataTable[[#This Row],[Order Date]])/3,0)</f>
        <v>Q4</v>
      </c>
      <c r="W2394" s="3">
        <f>MONTH(SalesDataTable[[#This Row],[Order Date]])</f>
        <v>11</v>
      </c>
      <c r="X2394" s="2" t="str">
        <f>TEXT(SalesDataTable[[#This Row],[Order Date]],"mmm")</f>
        <v>Nov</v>
      </c>
    </row>
    <row r="2395" spans="1:24" ht="15.6">
      <c r="A2395" s="6">
        <v>2730</v>
      </c>
      <c r="B2395" s="7">
        <v>46344</v>
      </c>
      <c r="C2395" s="8">
        <f>YEAR(SalesDataTable[[#This Row],[Order Date]])</f>
        <v>2026</v>
      </c>
      <c r="D2395" s="9" t="str">
        <f>"Q" &amp;ROUNDUP(MONTH(SalesDataTable[[#This Row],[Order Date]]),0)</f>
        <v>Q11</v>
      </c>
      <c r="E2395" s="9">
        <f>MONTH(SalesDataTable[[#This Row],[Order Date]])</f>
        <v>11</v>
      </c>
      <c r="F2395" s="8" t="str">
        <f>TEXT(SalesDataTable[[#This Row],[Order Date]],"mmm")</f>
        <v>Nov</v>
      </c>
      <c r="G2395" s="8" t="s">
        <v>0</v>
      </c>
      <c r="H2395" s="8" t="s">
        <v>1</v>
      </c>
      <c r="I2395" s="8" t="s">
        <v>2</v>
      </c>
      <c r="J2395" s="8" t="s">
        <v>3</v>
      </c>
      <c r="K2395" s="8" t="s">
        <v>9</v>
      </c>
      <c r="L2395" s="8" t="s">
        <v>37</v>
      </c>
      <c r="M2395" s="3">
        <v>3</v>
      </c>
      <c r="N2395" s="10">
        <v>154.07</v>
      </c>
      <c r="O2395" s="11">
        <v>0.05</v>
      </c>
      <c r="P2395" s="10">
        <v>77.73</v>
      </c>
      <c r="Q2395" s="10">
        <f t="shared" si="148"/>
        <v>439.09949999999998</v>
      </c>
      <c r="R2395" s="10">
        <f t="shared" si="149"/>
        <v>233.19</v>
      </c>
      <c r="S2395" s="10">
        <f t="shared" si="150"/>
        <v>205.90949999999998</v>
      </c>
      <c r="T2395" s="2">
        <f t="shared" si="151"/>
        <v>0.46893585622393102</v>
      </c>
      <c r="U2395" s="3">
        <f>YEAR(SalesDataTable[[#This Row],[Order Date]])</f>
        <v>2026</v>
      </c>
      <c r="V2395" s="2" t="str">
        <f>"Q"&amp;ROUNDUP(MONTH(SalesDataTable[[#This Row],[Order Date]])/3,0)</f>
        <v>Q4</v>
      </c>
      <c r="W2395" s="3">
        <f>MONTH(SalesDataTable[[#This Row],[Order Date]])</f>
        <v>11</v>
      </c>
      <c r="X2395" s="2" t="str">
        <f>TEXT(SalesDataTable[[#This Row],[Order Date]],"mmm")</f>
        <v>Nov</v>
      </c>
    </row>
    <row r="2396" spans="1:24" ht="15.6">
      <c r="A2396" s="6">
        <v>2779</v>
      </c>
      <c r="B2396" s="7">
        <v>46344</v>
      </c>
      <c r="C2396" s="8">
        <f>YEAR(SalesDataTable[[#This Row],[Order Date]])</f>
        <v>2026</v>
      </c>
      <c r="D2396" s="9" t="str">
        <f>"Q" &amp;ROUNDUP(MONTH(SalesDataTable[[#This Row],[Order Date]]),0)</f>
        <v>Q11</v>
      </c>
      <c r="E2396" s="9">
        <f>MONTH(SalesDataTable[[#This Row],[Order Date]])</f>
        <v>11</v>
      </c>
      <c r="F2396" s="8" t="str">
        <f>TEXT(SalesDataTable[[#This Row],[Order Date]],"mmm")</f>
        <v>Nov</v>
      </c>
      <c r="G2396" s="8" t="s">
        <v>0</v>
      </c>
      <c r="H2396" s="8" t="s">
        <v>50</v>
      </c>
      <c r="I2396" s="8" t="s">
        <v>8</v>
      </c>
      <c r="J2396" s="8" t="s">
        <v>16</v>
      </c>
      <c r="K2396" s="8" t="s">
        <v>34</v>
      </c>
      <c r="L2396" s="8" t="s">
        <v>38</v>
      </c>
      <c r="M2396" s="3">
        <v>4</v>
      </c>
      <c r="N2396" s="10">
        <v>123.4</v>
      </c>
      <c r="O2396" s="11">
        <v>0.05</v>
      </c>
      <c r="P2396" s="10">
        <v>70.930000000000007</v>
      </c>
      <c r="Q2396" s="10">
        <f t="shared" si="148"/>
        <v>468.92</v>
      </c>
      <c r="R2396" s="10">
        <f t="shared" si="149"/>
        <v>283.72000000000003</v>
      </c>
      <c r="S2396" s="10">
        <f t="shared" si="150"/>
        <v>185.2</v>
      </c>
      <c r="T2396" s="2">
        <f t="shared" si="151"/>
        <v>0.3949500980977565</v>
      </c>
      <c r="U2396" s="3">
        <f>YEAR(SalesDataTable[[#This Row],[Order Date]])</f>
        <v>2026</v>
      </c>
      <c r="V2396" s="2" t="str">
        <f>"Q"&amp;ROUNDUP(MONTH(SalesDataTable[[#This Row],[Order Date]])/3,0)</f>
        <v>Q4</v>
      </c>
      <c r="W2396" s="3">
        <f>MONTH(SalesDataTable[[#This Row],[Order Date]])</f>
        <v>11</v>
      </c>
      <c r="X2396" s="2" t="str">
        <f>TEXT(SalesDataTable[[#This Row],[Order Date]],"mmm")</f>
        <v>Nov</v>
      </c>
    </row>
    <row r="2397" spans="1:24" ht="15.6">
      <c r="A2397" s="6">
        <v>2853</v>
      </c>
      <c r="B2397" s="7">
        <v>46344</v>
      </c>
      <c r="C2397" s="8">
        <f>YEAR(SalesDataTable[[#This Row],[Order Date]])</f>
        <v>2026</v>
      </c>
      <c r="D2397" s="9" t="str">
        <f>"Q" &amp;ROUNDUP(MONTH(SalesDataTable[[#This Row],[Order Date]]),0)</f>
        <v>Q11</v>
      </c>
      <c r="E2397" s="9">
        <f>MONTH(SalesDataTable[[#This Row],[Order Date]])</f>
        <v>11</v>
      </c>
      <c r="F2397" s="8" t="str">
        <f>TEXT(SalesDataTable[[#This Row],[Order Date]],"mmm")</f>
        <v>Nov</v>
      </c>
      <c r="G2397" s="8" t="s">
        <v>11</v>
      </c>
      <c r="H2397" s="8" t="s">
        <v>18</v>
      </c>
      <c r="I2397" s="8" t="s">
        <v>2</v>
      </c>
      <c r="J2397" s="8" t="s">
        <v>13</v>
      </c>
      <c r="K2397" s="8" t="s">
        <v>4</v>
      </c>
      <c r="L2397" s="8" t="s">
        <v>30</v>
      </c>
      <c r="M2397" s="3">
        <v>1</v>
      </c>
      <c r="N2397" s="10">
        <v>104.64</v>
      </c>
      <c r="O2397" s="11">
        <v>0</v>
      </c>
      <c r="P2397" s="10">
        <v>50.79</v>
      </c>
      <c r="Q2397" s="10">
        <f t="shared" si="148"/>
        <v>104.64</v>
      </c>
      <c r="R2397" s="10">
        <f t="shared" si="149"/>
        <v>50.79</v>
      </c>
      <c r="S2397" s="10">
        <f t="shared" si="150"/>
        <v>53.85</v>
      </c>
      <c r="T2397" s="2">
        <f t="shared" si="151"/>
        <v>0.51462155963302758</v>
      </c>
      <c r="U2397" s="3">
        <f>YEAR(SalesDataTable[[#This Row],[Order Date]])</f>
        <v>2026</v>
      </c>
      <c r="V2397" s="2" t="str">
        <f>"Q"&amp;ROUNDUP(MONTH(SalesDataTable[[#This Row],[Order Date]])/3,0)</f>
        <v>Q4</v>
      </c>
      <c r="W2397" s="3">
        <f>MONTH(SalesDataTable[[#This Row],[Order Date]])</f>
        <v>11</v>
      </c>
      <c r="X2397" s="2" t="str">
        <f>TEXT(SalesDataTable[[#This Row],[Order Date]],"mmm")</f>
        <v>Nov</v>
      </c>
    </row>
    <row r="2398" spans="1:24" ht="15.6">
      <c r="A2398" s="6">
        <v>3825</v>
      </c>
      <c r="B2398" s="7">
        <v>46344</v>
      </c>
      <c r="C2398" s="8">
        <f>YEAR(SalesDataTable[[#This Row],[Order Date]])</f>
        <v>2026</v>
      </c>
      <c r="D2398" s="9" t="str">
        <f>"Q" &amp;ROUNDUP(MONTH(SalesDataTable[[#This Row],[Order Date]]),0)</f>
        <v>Q11</v>
      </c>
      <c r="E2398" s="9">
        <f>MONTH(SalesDataTable[[#This Row],[Order Date]])</f>
        <v>11</v>
      </c>
      <c r="F2398" s="8" t="str">
        <f>TEXT(SalesDataTable[[#This Row],[Order Date]],"mmm")</f>
        <v>Nov</v>
      </c>
      <c r="G2398" s="8" t="s">
        <v>20</v>
      </c>
      <c r="H2398" s="8" t="s">
        <v>33</v>
      </c>
      <c r="I2398" s="8" t="s">
        <v>2</v>
      </c>
      <c r="J2398" s="8" t="s">
        <v>13</v>
      </c>
      <c r="K2398" s="8" t="s">
        <v>14</v>
      </c>
      <c r="L2398" s="8" t="s">
        <v>32</v>
      </c>
      <c r="M2398" s="3">
        <v>2</v>
      </c>
      <c r="N2398" s="10">
        <v>46.44</v>
      </c>
      <c r="O2398" s="11">
        <v>0.1</v>
      </c>
      <c r="P2398" s="10">
        <v>18.190000000000001</v>
      </c>
      <c r="Q2398" s="10">
        <f t="shared" si="148"/>
        <v>83.591999999999999</v>
      </c>
      <c r="R2398" s="10">
        <f t="shared" si="149"/>
        <v>36.380000000000003</v>
      </c>
      <c r="S2398" s="10">
        <f t="shared" si="150"/>
        <v>47.211999999999996</v>
      </c>
      <c r="T2398" s="2">
        <f t="shared" si="151"/>
        <v>0.56479088908029473</v>
      </c>
      <c r="U2398" s="3">
        <f>YEAR(SalesDataTable[[#This Row],[Order Date]])</f>
        <v>2026</v>
      </c>
      <c r="V2398" s="2" t="str">
        <f>"Q"&amp;ROUNDUP(MONTH(SalesDataTable[[#This Row],[Order Date]])/3,0)</f>
        <v>Q4</v>
      </c>
      <c r="W2398" s="3">
        <f>MONTH(SalesDataTable[[#This Row],[Order Date]])</f>
        <v>11</v>
      </c>
      <c r="X2398" s="2" t="str">
        <f>TEXT(SalesDataTable[[#This Row],[Order Date]],"mmm")</f>
        <v>Nov</v>
      </c>
    </row>
    <row r="2399" spans="1:24" ht="15.6">
      <c r="A2399" s="6">
        <v>4808</v>
      </c>
      <c r="B2399" s="7">
        <v>46344</v>
      </c>
      <c r="C2399" s="8">
        <f>YEAR(SalesDataTable[[#This Row],[Order Date]])</f>
        <v>2026</v>
      </c>
      <c r="D2399" s="9" t="str">
        <f>"Q" &amp;ROUNDUP(MONTH(SalesDataTable[[#This Row],[Order Date]]),0)</f>
        <v>Q11</v>
      </c>
      <c r="E2399" s="9">
        <f>MONTH(SalesDataTable[[#This Row],[Order Date]])</f>
        <v>11</v>
      </c>
      <c r="F2399" s="8" t="str">
        <f>TEXT(SalesDataTable[[#This Row],[Order Date]],"mmm")</f>
        <v>Nov</v>
      </c>
      <c r="G2399" s="8" t="s">
        <v>11</v>
      </c>
      <c r="H2399" s="8" t="s">
        <v>52</v>
      </c>
      <c r="I2399" s="8" t="s">
        <v>2</v>
      </c>
      <c r="J2399" s="8" t="s">
        <v>13</v>
      </c>
      <c r="K2399" s="8" t="s">
        <v>23</v>
      </c>
      <c r="L2399" s="8" t="s">
        <v>40</v>
      </c>
      <c r="M2399" s="3">
        <v>2</v>
      </c>
      <c r="N2399" s="10">
        <v>81.67</v>
      </c>
      <c r="O2399" s="11">
        <v>0.05</v>
      </c>
      <c r="P2399" s="10">
        <v>40.43</v>
      </c>
      <c r="Q2399" s="10">
        <f t="shared" si="148"/>
        <v>155.173</v>
      </c>
      <c r="R2399" s="10">
        <f t="shared" si="149"/>
        <v>80.86</v>
      </c>
      <c r="S2399" s="10">
        <f t="shared" si="150"/>
        <v>74.313000000000002</v>
      </c>
      <c r="T2399" s="2">
        <f t="shared" si="151"/>
        <v>0.4789041908063903</v>
      </c>
      <c r="U2399" s="3">
        <f>YEAR(SalesDataTable[[#This Row],[Order Date]])</f>
        <v>2026</v>
      </c>
      <c r="V2399" s="2" t="str">
        <f>"Q"&amp;ROUNDUP(MONTH(SalesDataTable[[#This Row],[Order Date]])/3,0)</f>
        <v>Q4</v>
      </c>
      <c r="W2399" s="3">
        <f>MONTH(SalesDataTable[[#This Row],[Order Date]])</f>
        <v>11</v>
      </c>
      <c r="X2399" s="2" t="str">
        <f>TEXT(SalesDataTable[[#This Row],[Order Date]],"mmm")</f>
        <v>Nov</v>
      </c>
    </row>
    <row r="2400" spans="1:24" ht="15.6">
      <c r="A2400" s="6">
        <v>5131</v>
      </c>
      <c r="B2400" s="7">
        <v>46344</v>
      </c>
      <c r="C2400" s="8">
        <f>YEAR(SalesDataTable[[#This Row],[Order Date]])</f>
        <v>2026</v>
      </c>
      <c r="D2400" s="9" t="str">
        <f>"Q" &amp;ROUNDUP(MONTH(SalesDataTable[[#This Row],[Order Date]]),0)</f>
        <v>Q11</v>
      </c>
      <c r="E2400" s="9">
        <f>MONTH(SalesDataTable[[#This Row],[Order Date]])</f>
        <v>11</v>
      </c>
      <c r="F2400" s="8" t="str">
        <f>TEXT(SalesDataTable[[#This Row],[Order Date]],"mmm")</f>
        <v>Nov</v>
      </c>
      <c r="G2400" s="8" t="s">
        <v>20</v>
      </c>
      <c r="H2400" s="8" t="s">
        <v>33</v>
      </c>
      <c r="I2400" s="8" t="s">
        <v>19</v>
      </c>
      <c r="J2400" s="8" t="s">
        <v>13</v>
      </c>
      <c r="K2400" s="8" t="s">
        <v>9</v>
      </c>
      <c r="L2400" s="8" t="s">
        <v>46</v>
      </c>
      <c r="M2400" s="3">
        <v>3</v>
      </c>
      <c r="N2400" s="10">
        <v>70.599999999999994</v>
      </c>
      <c r="O2400" s="11">
        <v>0.05</v>
      </c>
      <c r="P2400" s="10">
        <v>32.68</v>
      </c>
      <c r="Q2400" s="10">
        <f t="shared" si="148"/>
        <v>201.20999999999998</v>
      </c>
      <c r="R2400" s="10">
        <f t="shared" si="149"/>
        <v>98.039999999999992</v>
      </c>
      <c r="S2400" s="10">
        <f t="shared" si="150"/>
        <v>103.16999999999999</v>
      </c>
      <c r="T2400" s="2">
        <f t="shared" si="151"/>
        <v>0.5127478753541076</v>
      </c>
      <c r="U2400" s="3">
        <f>YEAR(SalesDataTable[[#This Row],[Order Date]])</f>
        <v>2026</v>
      </c>
      <c r="V2400" s="2" t="str">
        <f>"Q"&amp;ROUNDUP(MONTH(SalesDataTable[[#This Row],[Order Date]])/3,0)</f>
        <v>Q4</v>
      </c>
      <c r="W2400" s="3">
        <f>MONTH(SalesDataTable[[#This Row],[Order Date]])</f>
        <v>11</v>
      </c>
      <c r="X2400" s="2" t="str">
        <f>TEXT(SalesDataTable[[#This Row],[Order Date]],"mmm")</f>
        <v>Nov</v>
      </c>
    </row>
    <row r="2401" spans="1:24" ht="15.6">
      <c r="A2401" s="6">
        <v>1502</v>
      </c>
      <c r="B2401" s="7">
        <v>46345</v>
      </c>
      <c r="C2401" s="8">
        <f>YEAR(SalesDataTable[[#This Row],[Order Date]])</f>
        <v>2026</v>
      </c>
      <c r="D2401" s="9" t="str">
        <f>"Q" &amp;ROUNDUP(MONTH(SalesDataTable[[#This Row],[Order Date]]),0)</f>
        <v>Q11</v>
      </c>
      <c r="E2401" s="9">
        <f>MONTH(SalesDataTable[[#This Row],[Order Date]])</f>
        <v>11</v>
      </c>
      <c r="F2401" s="8" t="str">
        <f>TEXT(SalesDataTable[[#This Row],[Order Date]],"mmm")</f>
        <v>Nov</v>
      </c>
      <c r="G2401" s="8" t="s">
        <v>20</v>
      </c>
      <c r="H2401" s="8" t="s">
        <v>31</v>
      </c>
      <c r="I2401" s="8" t="s">
        <v>28</v>
      </c>
      <c r="J2401" s="8" t="s">
        <v>13</v>
      </c>
      <c r="K2401" s="8" t="s">
        <v>34</v>
      </c>
      <c r="L2401" s="8" t="s">
        <v>42</v>
      </c>
      <c r="M2401" s="3">
        <v>1</v>
      </c>
      <c r="N2401" s="10">
        <v>35.770000000000003</v>
      </c>
      <c r="O2401" s="11">
        <v>0.15</v>
      </c>
      <c r="P2401" s="10">
        <v>13.69</v>
      </c>
      <c r="Q2401" s="10">
        <f t="shared" si="148"/>
        <v>30.404500000000002</v>
      </c>
      <c r="R2401" s="10">
        <f t="shared" si="149"/>
        <v>13.69</v>
      </c>
      <c r="S2401" s="10">
        <f t="shared" si="150"/>
        <v>16.714500000000001</v>
      </c>
      <c r="T2401" s="2">
        <f t="shared" si="151"/>
        <v>0.54973770330049831</v>
      </c>
      <c r="U2401" s="3">
        <f>YEAR(SalesDataTable[[#This Row],[Order Date]])</f>
        <v>2026</v>
      </c>
      <c r="V2401" s="2" t="str">
        <f>"Q"&amp;ROUNDUP(MONTH(SalesDataTable[[#This Row],[Order Date]])/3,0)</f>
        <v>Q4</v>
      </c>
      <c r="W2401" s="3">
        <f>MONTH(SalesDataTable[[#This Row],[Order Date]])</f>
        <v>11</v>
      </c>
      <c r="X2401" s="2" t="str">
        <f>TEXT(SalesDataTable[[#This Row],[Order Date]],"mmm")</f>
        <v>Nov</v>
      </c>
    </row>
    <row r="2402" spans="1:24" ht="15.6">
      <c r="A2402" s="6">
        <v>2470</v>
      </c>
      <c r="B2402" s="7">
        <v>46345</v>
      </c>
      <c r="C2402" s="8">
        <f>YEAR(SalesDataTable[[#This Row],[Order Date]])</f>
        <v>2026</v>
      </c>
      <c r="D2402" s="9" t="str">
        <f>"Q" &amp;ROUNDUP(MONTH(SalesDataTable[[#This Row],[Order Date]]),0)</f>
        <v>Q11</v>
      </c>
      <c r="E2402" s="9">
        <f>MONTH(SalesDataTable[[#This Row],[Order Date]])</f>
        <v>11</v>
      </c>
      <c r="F2402" s="8" t="str">
        <f>TEXT(SalesDataTable[[#This Row],[Order Date]],"mmm")</f>
        <v>Nov</v>
      </c>
      <c r="G2402" s="8" t="s">
        <v>6</v>
      </c>
      <c r="H2402" s="8" t="s">
        <v>27</v>
      </c>
      <c r="I2402" s="8" t="s">
        <v>19</v>
      </c>
      <c r="J2402" s="8" t="s">
        <v>16</v>
      </c>
      <c r="K2402" s="8" t="s">
        <v>9</v>
      </c>
      <c r="L2402" s="8" t="s">
        <v>10</v>
      </c>
      <c r="M2402" s="3">
        <v>1</v>
      </c>
      <c r="N2402" s="10">
        <v>92.13</v>
      </c>
      <c r="O2402" s="11">
        <v>0.15</v>
      </c>
      <c r="P2402" s="10">
        <v>45.85</v>
      </c>
      <c r="Q2402" s="10">
        <f t="shared" si="148"/>
        <v>78.31049999999999</v>
      </c>
      <c r="R2402" s="10">
        <f t="shared" si="149"/>
        <v>45.85</v>
      </c>
      <c r="S2402" s="10">
        <f t="shared" si="150"/>
        <v>32.460499999999989</v>
      </c>
      <c r="T2402" s="2">
        <f t="shared" si="151"/>
        <v>0.41451018701195874</v>
      </c>
      <c r="U2402" s="3">
        <f>YEAR(SalesDataTable[[#This Row],[Order Date]])</f>
        <v>2026</v>
      </c>
      <c r="V2402" s="2" t="str">
        <f>"Q"&amp;ROUNDUP(MONTH(SalesDataTable[[#This Row],[Order Date]])/3,0)</f>
        <v>Q4</v>
      </c>
      <c r="W2402" s="3">
        <f>MONTH(SalesDataTable[[#This Row],[Order Date]])</f>
        <v>11</v>
      </c>
      <c r="X2402" s="2" t="str">
        <f>TEXT(SalesDataTable[[#This Row],[Order Date]],"mmm")</f>
        <v>Nov</v>
      </c>
    </row>
    <row r="2403" spans="1:24" ht="15.6">
      <c r="A2403" s="6">
        <v>3452</v>
      </c>
      <c r="B2403" s="7">
        <v>46345</v>
      </c>
      <c r="C2403" s="8">
        <f>YEAR(SalesDataTable[[#This Row],[Order Date]])</f>
        <v>2026</v>
      </c>
      <c r="D2403" s="9" t="str">
        <f>"Q" &amp;ROUNDUP(MONTH(SalesDataTable[[#This Row],[Order Date]]),0)</f>
        <v>Q11</v>
      </c>
      <c r="E2403" s="9">
        <f>MONTH(SalesDataTable[[#This Row],[Order Date]])</f>
        <v>11</v>
      </c>
      <c r="F2403" s="8" t="str">
        <f>TEXT(SalesDataTable[[#This Row],[Order Date]],"mmm")</f>
        <v>Nov</v>
      </c>
      <c r="G2403" s="8" t="s">
        <v>6</v>
      </c>
      <c r="H2403" s="8" t="s">
        <v>43</v>
      </c>
      <c r="I2403" s="8" t="s">
        <v>2</v>
      </c>
      <c r="J2403" s="8" t="s">
        <v>3</v>
      </c>
      <c r="K2403" s="8" t="s">
        <v>9</v>
      </c>
      <c r="L2403" s="8" t="s">
        <v>37</v>
      </c>
      <c r="M2403" s="3">
        <v>5</v>
      </c>
      <c r="N2403" s="10">
        <v>151.09</v>
      </c>
      <c r="O2403" s="11">
        <v>0.05</v>
      </c>
      <c r="P2403" s="10">
        <v>79.33</v>
      </c>
      <c r="Q2403" s="10">
        <f t="shared" si="148"/>
        <v>717.67750000000001</v>
      </c>
      <c r="R2403" s="10">
        <f t="shared" si="149"/>
        <v>396.65</v>
      </c>
      <c r="S2403" s="10">
        <f t="shared" si="150"/>
        <v>321.02750000000003</v>
      </c>
      <c r="T2403" s="2">
        <f t="shared" si="151"/>
        <v>0.44731442744129507</v>
      </c>
      <c r="U2403" s="3">
        <f>YEAR(SalesDataTable[[#This Row],[Order Date]])</f>
        <v>2026</v>
      </c>
      <c r="V2403" s="2" t="str">
        <f>"Q"&amp;ROUNDUP(MONTH(SalesDataTable[[#This Row],[Order Date]])/3,0)</f>
        <v>Q4</v>
      </c>
      <c r="W2403" s="3">
        <f>MONTH(SalesDataTable[[#This Row],[Order Date]])</f>
        <v>11</v>
      </c>
      <c r="X2403" s="2" t="str">
        <f>TEXT(SalesDataTable[[#This Row],[Order Date]],"mmm")</f>
        <v>Nov</v>
      </c>
    </row>
    <row r="2404" spans="1:24" ht="15.6">
      <c r="A2404" s="6">
        <v>4207</v>
      </c>
      <c r="B2404" s="7">
        <v>46345</v>
      </c>
      <c r="C2404" s="8">
        <f>YEAR(SalesDataTable[[#This Row],[Order Date]])</f>
        <v>2026</v>
      </c>
      <c r="D2404" s="9" t="str">
        <f>"Q" &amp;ROUNDUP(MONTH(SalesDataTable[[#This Row],[Order Date]]),0)</f>
        <v>Q11</v>
      </c>
      <c r="E2404" s="9">
        <f>MONTH(SalesDataTable[[#This Row],[Order Date]])</f>
        <v>11</v>
      </c>
      <c r="F2404" s="8" t="str">
        <f>TEXT(SalesDataTable[[#This Row],[Order Date]],"mmm")</f>
        <v>Nov</v>
      </c>
      <c r="G2404" s="8" t="s">
        <v>6</v>
      </c>
      <c r="H2404" s="8" t="s">
        <v>43</v>
      </c>
      <c r="I2404" s="8" t="s">
        <v>2</v>
      </c>
      <c r="J2404" s="8" t="s">
        <v>13</v>
      </c>
      <c r="K2404" s="8" t="s">
        <v>4</v>
      </c>
      <c r="L2404" s="8" t="s">
        <v>30</v>
      </c>
      <c r="M2404" s="3">
        <v>2</v>
      </c>
      <c r="N2404" s="10">
        <v>103.99</v>
      </c>
      <c r="O2404" s="11">
        <v>0</v>
      </c>
      <c r="P2404" s="10">
        <v>50.36</v>
      </c>
      <c r="Q2404" s="10">
        <f t="shared" si="148"/>
        <v>207.98</v>
      </c>
      <c r="R2404" s="10">
        <f t="shared" si="149"/>
        <v>100.72</v>
      </c>
      <c r="S2404" s="10">
        <f t="shared" si="150"/>
        <v>107.25999999999999</v>
      </c>
      <c r="T2404" s="2">
        <f t="shared" si="151"/>
        <v>0.51572266564092695</v>
      </c>
      <c r="U2404" s="3">
        <f>YEAR(SalesDataTable[[#This Row],[Order Date]])</f>
        <v>2026</v>
      </c>
      <c r="V2404" s="2" t="str">
        <f>"Q"&amp;ROUNDUP(MONTH(SalesDataTable[[#This Row],[Order Date]])/3,0)</f>
        <v>Q4</v>
      </c>
      <c r="W2404" s="3">
        <f>MONTH(SalesDataTable[[#This Row],[Order Date]])</f>
        <v>11</v>
      </c>
      <c r="X2404" s="2" t="str">
        <f>TEXT(SalesDataTable[[#This Row],[Order Date]],"mmm")</f>
        <v>Nov</v>
      </c>
    </row>
    <row r="2405" spans="1:24" ht="15.6">
      <c r="A2405" s="6">
        <v>695</v>
      </c>
      <c r="B2405" s="7">
        <v>46346</v>
      </c>
      <c r="C2405" s="8">
        <f>YEAR(SalesDataTable[[#This Row],[Order Date]])</f>
        <v>2026</v>
      </c>
      <c r="D2405" s="9" t="str">
        <f>"Q" &amp;ROUNDUP(MONTH(SalesDataTable[[#This Row],[Order Date]]),0)</f>
        <v>Q11</v>
      </c>
      <c r="E2405" s="9">
        <f>MONTH(SalesDataTable[[#This Row],[Order Date]])</f>
        <v>11</v>
      </c>
      <c r="F2405" s="8" t="str">
        <f>TEXT(SalesDataTable[[#This Row],[Order Date]],"mmm")</f>
        <v>Nov</v>
      </c>
      <c r="G2405" s="8" t="s">
        <v>11</v>
      </c>
      <c r="H2405" s="8" t="s">
        <v>18</v>
      </c>
      <c r="I2405" s="8" t="s">
        <v>2</v>
      </c>
      <c r="J2405" s="8" t="s">
        <v>3</v>
      </c>
      <c r="K2405" s="8" t="s">
        <v>14</v>
      </c>
      <c r="L2405" s="8" t="s">
        <v>15</v>
      </c>
      <c r="M2405" s="3">
        <v>1</v>
      </c>
      <c r="N2405" s="10">
        <v>36.909999999999997</v>
      </c>
      <c r="O2405" s="11">
        <v>0.1</v>
      </c>
      <c r="P2405" s="10">
        <v>13.43</v>
      </c>
      <c r="Q2405" s="10">
        <f t="shared" si="148"/>
        <v>33.219000000000001</v>
      </c>
      <c r="R2405" s="10">
        <f t="shared" si="149"/>
        <v>13.43</v>
      </c>
      <c r="S2405" s="10">
        <f t="shared" si="150"/>
        <v>19.789000000000001</v>
      </c>
      <c r="T2405" s="2">
        <f t="shared" si="151"/>
        <v>0.59571329660736327</v>
      </c>
      <c r="U2405" s="3">
        <f>YEAR(SalesDataTable[[#This Row],[Order Date]])</f>
        <v>2026</v>
      </c>
      <c r="V2405" s="2" t="str">
        <f>"Q"&amp;ROUNDUP(MONTH(SalesDataTable[[#This Row],[Order Date]])/3,0)</f>
        <v>Q4</v>
      </c>
      <c r="W2405" s="3">
        <f>MONTH(SalesDataTable[[#This Row],[Order Date]])</f>
        <v>11</v>
      </c>
      <c r="X2405" s="2" t="str">
        <f>TEXT(SalesDataTable[[#This Row],[Order Date]],"mmm")</f>
        <v>Nov</v>
      </c>
    </row>
    <row r="2406" spans="1:24" ht="15.6">
      <c r="A2406" s="6">
        <v>1127</v>
      </c>
      <c r="B2406" s="7">
        <v>46346</v>
      </c>
      <c r="C2406" s="8">
        <f>YEAR(SalesDataTable[[#This Row],[Order Date]])</f>
        <v>2026</v>
      </c>
      <c r="D2406" s="9" t="str">
        <f>"Q" &amp;ROUNDUP(MONTH(SalesDataTable[[#This Row],[Order Date]]),0)</f>
        <v>Q11</v>
      </c>
      <c r="E2406" s="9">
        <f>MONTH(SalesDataTable[[#This Row],[Order Date]])</f>
        <v>11</v>
      </c>
      <c r="F2406" s="8" t="str">
        <f>TEXT(SalesDataTable[[#This Row],[Order Date]],"mmm")</f>
        <v>Nov</v>
      </c>
      <c r="G2406" s="8" t="s">
        <v>0</v>
      </c>
      <c r="H2406" s="8" t="s">
        <v>1</v>
      </c>
      <c r="I2406" s="8" t="s">
        <v>28</v>
      </c>
      <c r="J2406" s="8" t="s">
        <v>13</v>
      </c>
      <c r="K2406" s="8" t="s">
        <v>4</v>
      </c>
      <c r="L2406" s="8" t="s">
        <v>5</v>
      </c>
      <c r="M2406" s="3">
        <v>2</v>
      </c>
      <c r="N2406" s="10">
        <v>81.02</v>
      </c>
      <c r="O2406" s="11">
        <v>0</v>
      </c>
      <c r="P2406" s="10">
        <v>43.22</v>
      </c>
      <c r="Q2406" s="10">
        <f t="shared" si="148"/>
        <v>162.04</v>
      </c>
      <c r="R2406" s="10">
        <f t="shared" si="149"/>
        <v>86.44</v>
      </c>
      <c r="S2406" s="10">
        <f t="shared" si="150"/>
        <v>75.599999999999994</v>
      </c>
      <c r="T2406" s="2">
        <f t="shared" si="151"/>
        <v>0.46655146877314241</v>
      </c>
      <c r="U2406" s="3">
        <f>YEAR(SalesDataTable[[#This Row],[Order Date]])</f>
        <v>2026</v>
      </c>
      <c r="V2406" s="2" t="str">
        <f>"Q"&amp;ROUNDUP(MONTH(SalesDataTable[[#This Row],[Order Date]])/3,0)</f>
        <v>Q4</v>
      </c>
      <c r="W2406" s="3">
        <f>MONTH(SalesDataTable[[#This Row],[Order Date]])</f>
        <v>11</v>
      </c>
      <c r="X2406" s="2" t="str">
        <f>TEXT(SalesDataTable[[#This Row],[Order Date]],"mmm")</f>
        <v>Nov</v>
      </c>
    </row>
    <row r="2407" spans="1:24" ht="15.6">
      <c r="A2407" s="6">
        <v>1174</v>
      </c>
      <c r="B2407" s="7">
        <v>46346</v>
      </c>
      <c r="C2407" s="8">
        <f>YEAR(SalesDataTable[[#This Row],[Order Date]])</f>
        <v>2026</v>
      </c>
      <c r="D2407" s="9" t="str">
        <f>"Q" &amp;ROUNDUP(MONTH(SalesDataTable[[#This Row],[Order Date]]),0)</f>
        <v>Q11</v>
      </c>
      <c r="E2407" s="9">
        <f>MONTH(SalesDataTable[[#This Row],[Order Date]])</f>
        <v>11</v>
      </c>
      <c r="F2407" s="8" t="str">
        <f>TEXT(SalesDataTable[[#This Row],[Order Date]],"mmm")</f>
        <v>Nov</v>
      </c>
      <c r="G2407" s="8" t="s">
        <v>0</v>
      </c>
      <c r="H2407" s="8" t="s">
        <v>1</v>
      </c>
      <c r="I2407" s="8" t="s">
        <v>28</v>
      </c>
      <c r="J2407" s="8" t="s">
        <v>13</v>
      </c>
      <c r="K2407" s="8" t="s">
        <v>14</v>
      </c>
      <c r="L2407" s="8" t="s">
        <v>48</v>
      </c>
      <c r="M2407" s="3">
        <v>3</v>
      </c>
      <c r="N2407" s="10">
        <v>164.36</v>
      </c>
      <c r="O2407" s="11">
        <v>0.05</v>
      </c>
      <c r="P2407" s="10">
        <v>88.7</v>
      </c>
      <c r="Q2407" s="10">
        <f t="shared" si="148"/>
        <v>468.42600000000004</v>
      </c>
      <c r="R2407" s="10">
        <f t="shared" si="149"/>
        <v>266.10000000000002</v>
      </c>
      <c r="S2407" s="10">
        <f t="shared" si="150"/>
        <v>202.32600000000002</v>
      </c>
      <c r="T2407" s="2">
        <f t="shared" si="151"/>
        <v>0.43192734818306416</v>
      </c>
      <c r="U2407" s="3">
        <f>YEAR(SalesDataTable[[#This Row],[Order Date]])</f>
        <v>2026</v>
      </c>
      <c r="V2407" s="2" t="str">
        <f>"Q"&amp;ROUNDUP(MONTH(SalesDataTable[[#This Row],[Order Date]])/3,0)</f>
        <v>Q4</v>
      </c>
      <c r="W2407" s="3">
        <f>MONTH(SalesDataTable[[#This Row],[Order Date]])</f>
        <v>11</v>
      </c>
      <c r="X2407" s="2" t="str">
        <f>TEXT(SalesDataTable[[#This Row],[Order Date]],"mmm")</f>
        <v>Nov</v>
      </c>
    </row>
    <row r="2408" spans="1:24" ht="15.6">
      <c r="A2408" s="6">
        <v>3968</v>
      </c>
      <c r="B2408" s="7">
        <v>46346</v>
      </c>
      <c r="C2408" s="8">
        <f>YEAR(SalesDataTable[[#This Row],[Order Date]])</f>
        <v>2026</v>
      </c>
      <c r="D2408" s="9" t="str">
        <f>"Q" &amp;ROUNDUP(MONTH(SalesDataTable[[#This Row],[Order Date]]),0)</f>
        <v>Q11</v>
      </c>
      <c r="E2408" s="9">
        <f>MONTH(SalesDataTable[[#This Row],[Order Date]])</f>
        <v>11</v>
      </c>
      <c r="F2408" s="8" t="str">
        <f>TEXT(SalesDataTable[[#This Row],[Order Date]],"mmm")</f>
        <v>Nov</v>
      </c>
      <c r="G2408" s="8" t="s">
        <v>6</v>
      </c>
      <c r="H2408" s="8" t="s">
        <v>41</v>
      </c>
      <c r="I2408" s="8" t="s">
        <v>8</v>
      </c>
      <c r="J2408" s="8" t="s">
        <v>16</v>
      </c>
      <c r="K2408" s="8" t="s">
        <v>34</v>
      </c>
      <c r="L2408" s="8" t="s">
        <v>45</v>
      </c>
      <c r="M2408" s="3">
        <v>5</v>
      </c>
      <c r="N2408" s="10">
        <v>51.36</v>
      </c>
      <c r="O2408" s="11">
        <v>0.1</v>
      </c>
      <c r="P2408" s="10">
        <v>22.45</v>
      </c>
      <c r="Q2408" s="10">
        <f t="shared" si="148"/>
        <v>231.12</v>
      </c>
      <c r="R2408" s="10">
        <f t="shared" si="149"/>
        <v>112.25</v>
      </c>
      <c r="S2408" s="10">
        <f t="shared" si="150"/>
        <v>118.87</v>
      </c>
      <c r="T2408" s="2">
        <f t="shared" si="151"/>
        <v>0.51432156455520939</v>
      </c>
      <c r="U2408" s="3">
        <f>YEAR(SalesDataTable[[#This Row],[Order Date]])</f>
        <v>2026</v>
      </c>
      <c r="V2408" s="2" t="str">
        <f>"Q"&amp;ROUNDUP(MONTH(SalesDataTable[[#This Row],[Order Date]])/3,0)</f>
        <v>Q4</v>
      </c>
      <c r="W2408" s="3">
        <f>MONTH(SalesDataTable[[#This Row],[Order Date]])</f>
        <v>11</v>
      </c>
      <c r="X2408" s="2" t="str">
        <f>TEXT(SalesDataTable[[#This Row],[Order Date]],"mmm")</f>
        <v>Nov</v>
      </c>
    </row>
    <row r="2409" spans="1:24" ht="15.6">
      <c r="A2409" s="6">
        <v>4049</v>
      </c>
      <c r="B2409" s="7">
        <v>46346</v>
      </c>
      <c r="C2409" s="8">
        <f>YEAR(SalesDataTable[[#This Row],[Order Date]])</f>
        <v>2026</v>
      </c>
      <c r="D2409" s="9" t="str">
        <f>"Q" &amp;ROUNDUP(MONTH(SalesDataTable[[#This Row],[Order Date]]),0)</f>
        <v>Q11</v>
      </c>
      <c r="E2409" s="9">
        <f>MONTH(SalesDataTable[[#This Row],[Order Date]])</f>
        <v>11</v>
      </c>
      <c r="F2409" s="8" t="str">
        <f>TEXT(SalesDataTable[[#This Row],[Order Date]],"mmm")</f>
        <v>Nov</v>
      </c>
      <c r="G2409" s="8" t="s">
        <v>11</v>
      </c>
      <c r="H2409" s="8" t="s">
        <v>52</v>
      </c>
      <c r="I2409" s="8" t="s">
        <v>28</v>
      </c>
      <c r="J2409" s="8" t="s">
        <v>3</v>
      </c>
      <c r="K2409" s="8" t="s">
        <v>14</v>
      </c>
      <c r="L2409" s="8" t="s">
        <v>15</v>
      </c>
      <c r="M2409" s="3">
        <v>1</v>
      </c>
      <c r="N2409" s="10">
        <v>36.590000000000003</v>
      </c>
      <c r="O2409" s="11">
        <v>0</v>
      </c>
      <c r="P2409" s="10">
        <v>13.73</v>
      </c>
      <c r="Q2409" s="10">
        <f t="shared" si="148"/>
        <v>36.590000000000003</v>
      </c>
      <c r="R2409" s="10">
        <f t="shared" si="149"/>
        <v>13.73</v>
      </c>
      <c r="S2409" s="10">
        <f t="shared" si="150"/>
        <v>22.860000000000003</v>
      </c>
      <c r="T2409" s="2">
        <f t="shared" si="151"/>
        <v>0.62476086362394101</v>
      </c>
      <c r="U2409" s="3">
        <f>YEAR(SalesDataTable[[#This Row],[Order Date]])</f>
        <v>2026</v>
      </c>
      <c r="V2409" s="2" t="str">
        <f>"Q"&amp;ROUNDUP(MONTH(SalesDataTable[[#This Row],[Order Date]])/3,0)</f>
        <v>Q4</v>
      </c>
      <c r="W2409" s="3">
        <f>MONTH(SalesDataTable[[#This Row],[Order Date]])</f>
        <v>11</v>
      </c>
      <c r="X2409" s="2" t="str">
        <f>TEXT(SalesDataTable[[#This Row],[Order Date]],"mmm")</f>
        <v>Nov</v>
      </c>
    </row>
    <row r="2410" spans="1:24" ht="15.6">
      <c r="A2410" s="6">
        <v>3</v>
      </c>
      <c r="B2410" s="7">
        <v>46347</v>
      </c>
      <c r="C2410" s="8">
        <f>YEAR(SalesDataTable[[#This Row],[Order Date]])</f>
        <v>2026</v>
      </c>
      <c r="D2410" s="9" t="str">
        <f>"Q" &amp;ROUNDUP(MONTH(SalesDataTable[[#This Row],[Order Date]]),0)</f>
        <v>Q11</v>
      </c>
      <c r="E2410" s="9">
        <f>MONTH(SalesDataTable[[#This Row],[Order Date]])</f>
        <v>11</v>
      </c>
      <c r="F2410" s="8" t="str">
        <f>TEXT(SalesDataTable[[#This Row],[Order Date]],"mmm")</f>
        <v>Nov</v>
      </c>
      <c r="G2410" s="8" t="s">
        <v>20</v>
      </c>
      <c r="H2410" s="8" t="s">
        <v>31</v>
      </c>
      <c r="I2410" s="8" t="s">
        <v>19</v>
      </c>
      <c r="J2410" s="8" t="s">
        <v>3</v>
      </c>
      <c r="K2410" s="8" t="s">
        <v>23</v>
      </c>
      <c r="L2410" s="8" t="s">
        <v>51</v>
      </c>
      <c r="M2410" s="3">
        <v>5</v>
      </c>
      <c r="N2410" s="10">
        <v>122.33</v>
      </c>
      <c r="O2410" s="11">
        <v>0.15</v>
      </c>
      <c r="P2410" s="10">
        <v>58.98</v>
      </c>
      <c r="Q2410" s="10">
        <f t="shared" si="148"/>
        <v>519.90249999999992</v>
      </c>
      <c r="R2410" s="10">
        <f t="shared" si="149"/>
        <v>294.89999999999998</v>
      </c>
      <c r="S2410" s="10">
        <f t="shared" si="150"/>
        <v>225.00249999999994</v>
      </c>
      <c r="T2410" s="2">
        <f t="shared" si="151"/>
        <v>0.43277826130861069</v>
      </c>
      <c r="U2410" s="3">
        <f>YEAR(SalesDataTable[[#This Row],[Order Date]])</f>
        <v>2026</v>
      </c>
      <c r="V2410" s="2" t="str">
        <f>"Q"&amp;ROUNDUP(MONTH(SalesDataTable[[#This Row],[Order Date]])/3,0)</f>
        <v>Q4</v>
      </c>
      <c r="W2410" s="3">
        <f>MONTH(SalesDataTable[[#This Row],[Order Date]])</f>
        <v>11</v>
      </c>
      <c r="X2410" s="2" t="str">
        <f>TEXT(SalesDataTable[[#This Row],[Order Date]],"mmm")</f>
        <v>Nov</v>
      </c>
    </row>
    <row r="2411" spans="1:24" ht="15.6">
      <c r="A2411" s="6">
        <v>1603</v>
      </c>
      <c r="B2411" s="7">
        <v>46347</v>
      </c>
      <c r="C2411" s="8">
        <f>YEAR(SalesDataTable[[#This Row],[Order Date]])</f>
        <v>2026</v>
      </c>
      <c r="D2411" s="9" t="str">
        <f>"Q" &amp;ROUNDUP(MONTH(SalesDataTable[[#This Row],[Order Date]]),0)</f>
        <v>Q11</v>
      </c>
      <c r="E2411" s="9">
        <f>MONTH(SalesDataTable[[#This Row],[Order Date]])</f>
        <v>11</v>
      </c>
      <c r="F2411" s="8" t="str">
        <f>TEXT(SalesDataTable[[#This Row],[Order Date]],"mmm")</f>
        <v>Nov</v>
      </c>
      <c r="G2411" s="8" t="s">
        <v>20</v>
      </c>
      <c r="H2411" s="8" t="s">
        <v>33</v>
      </c>
      <c r="I2411" s="8" t="s">
        <v>2</v>
      </c>
      <c r="J2411" s="8" t="s">
        <v>3</v>
      </c>
      <c r="K2411" s="8" t="s">
        <v>23</v>
      </c>
      <c r="L2411" s="8" t="s">
        <v>40</v>
      </c>
      <c r="M2411" s="3">
        <v>1</v>
      </c>
      <c r="N2411" s="10">
        <v>83.49</v>
      </c>
      <c r="O2411" s="11">
        <v>0.05</v>
      </c>
      <c r="P2411" s="10">
        <v>39.659999999999997</v>
      </c>
      <c r="Q2411" s="10">
        <f t="shared" si="148"/>
        <v>79.315499999999986</v>
      </c>
      <c r="R2411" s="10">
        <f t="shared" si="149"/>
        <v>39.659999999999997</v>
      </c>
      <c r="S2411" s="10">
        <f t="shared" si="150"/>
        <v>39.655499999999989</v>
      </c>
      <c r="T2411" s="2">
        <f t="shared" si="151"/>
        <v>0.49997163227868446</v>
      </c>
      <c r="U2411" s="3">
        <f>YEAR(SalesDataTable[[#This Row],[Order Date]])</f>
        <v>2026</v>
      </c>
      <c r="V2411" s="2" t="str">
        <f>"Q"&amp;ROUNDUP(MONTH(SalesDataTable[[#This Row],[Order Date]])/3,0)</f>
        <v>Q4</v>
      </c>
      <c r="W2411" s="3">
        <f>MONTH(SalesDataTable[[#This Row],[Order Date]])</f>
        <v>11</v>
      </c>
      <c r="X2411" s="2" t="str">
        <f>TEXT(SalesDataTable[[#This Row],[Order Date]],"mmm")</f>
        <v>Nov</v>
      </c>
    </row>
    <row r="2412" spans="1:24" ht="15.6">
      <c r="A2412" s="6">
        <v>2073</v>
      </c>
      <c r="B2412" s="7">
        <v>46347</v>
      </c>
      <c r="C2412" s="8">
        <f>YEAR(SalesDataTable[[#This Row],[Order Date]])</f>
        <v>2026</v>
      </c>
      <c r="D2412" s="9" t="str">
        <f>"Q" &amp;ROUNDUP(MONTH(SalesDataTable[[#This Row],[Order Date]]),0)</f>
        <v>Q11</v>
      </c>
      <c r="E2412" s="9">
        <f>MONTH(SalesDataTable[[#This Row],[Order Date]])</f>
        <v>11</v>
      </c>
      <c r="F2412" s="8" t="str">
        <f>TEXT(SalesDataTable[[#This Row],[Order Date]],"mmm")</f>
        <v>Nov</v>
      </c>
      <c r="G2412" s="8" t="s">
        <v>6</v>
      </c>
      <c r="H2412" s="8" t="s">
        <v>43</v>
      </c>
      <c r="I2412" s="8" t="s">
        <v>2</v>
      </c>
      <c r="J2412" s="8" t="s">
        <v>13</v>
      </c>
      <c r="K2412" s="8" t="s">
        <v>4</v>
      </c>
      <c r="L2412" s="8" t="s">
        <v>22</v>
      </c>
      <c r="M2412" s="3">
        <v>2</v>
      </c>
      <c r="N2412" s="10">
        <v>51.48</v>
      </c>
      <c r="O2412" s="11">
        <v>0.1</v>
      </c>
      <c r="P2412" s="10">
        <v>22.51</v>
      </c>
      <c r="Q2412" s="10">
        <f t="shared" si="148"/>
        <v>92.664000000000001</v>
      </c>
      <c r="R2412" s="10">
        <f t="shared" si="149"/>
        <v>45.02</v>
      </c>
      <c r="S2412" s="10">
        <f t="shared" si="150"/>
        <v>47.643999999999998</v>
      </c>
      <c r="T2412" s="2">
        <f t="shared" si="151"/>
        <v>0.51415868082534744</v>
      </c>
      <c r="U2412" s="3">
        <f>YEAR(SalesDataTable[[#This Row],[Order Date]])</f>
        <v>2026</v>
      </c>
      <c r="V2412" s="2" t="str">
        <f>"Q"&amp;ROUNDUP(MONTH(SalesDataTable[[#This Row],[Order Date]])/3,0)</f>
        <v>Q4</v>
      </c>
      <c r="W2412" s="3">
        <f>MONTH(SalesDataTable[[#This Row],[Order Date]])</f>
        <v>11</v>
      </c>
      <c r="X2412" s="2" t="str">
        <f>TEXT(SalesDataTable[[#This Row],[Order Date]],"mmm")</f>
        <v>Nov</v>
      </c>
    </row>
    <row r="2413" spans="1:24" ht="15.6">
      <c r="A2413" s="6">
        <v>2487</v>
      </c>
      <c r="B2413" s="7">
        <v>46347</v>
      </c>
      <c r="C2413" s="8">
        <f>YEAR(SalesDataTable[[#This Row],[Order Date]])</f>
        <v>2026</v>
      </c>
      <c r="D2413" s="9" t="str">
        <f>"Q" &amp;ROUNDUP(MONTH(SalesDataTable[[#This Row],[Order Date]]),0)</f>
        <v>Q11</v>
      </c>
      <c r="E2413" s="9">
        <f>MONTH(SalesDataTable[[#This Row],[Order Date]])</f>
        <v>11</v>
      </c>
      <c r="F2413" s="8" t="str">
        <f>TEXT(SalesDataTable[[#This Row],[Order Date]],"mmm")</f>
        <v>Nov</v>
      </c>
      <c r="G2413" s="8" t="s">
        <v>11</v>
      </c>
      <c r="H2413" s="8" t="s">
        <v>12</v>
      </c>
      <c r="I2413" s="8" t="s">
        <v>28</v>
      </c>
      <c r="J2413" s="8" t="s">
        <v>13</v>
      </c>
      <c r="K2413" s="8" t="s">
        <v>23</v>
      </c>
      <c r="L2413" s="8" t="s">
        <v>51</v>
      </c>
      <c r="M2413" s="3">
        <v>1</v>
      </c>
      <c r="N2413" s="10">
        <v>123.43</v>
      </c>
      <c r="O2413" s="11">
        <v>0.15</v>
      </c>
      <c r="P2413" s="10">
        <v>60.8</v>
      </c>
      <c r="Q2413" s="10">
        <f t="shared" si="148"/>
        <v>104.91550000000001</v>
      </c>
      <c r="R2413" s="10">
        <f t="shared" si="149"/>
        <v>60.8</v>
      </c>
      <c r="S2413" s="10">
        <f t="shared" si="150"/>
        <v>44.115500000000011</v>
      </c>
      <c r="T2413" s="2">
        <f t="shared" si="151"/>
        <v>0.42048601017008935</v>
      </c>
      <c r="U2413" s="3">
        <f>YEAR(SalesDataTable[[#This Row],[Order Date]])</f>
        <v>2026</v>
      </c>
      <c r="V2413" s="2" t="str">
        <f>"Q"&amp;ROUNDUP(MONTH(SalesDataTable[[#This Row],[Order Date]])/3,0)</f>
        <v>Q4</v>
      </c>
      <c r="W2413" s="3">
        <f>MONTH(SalesDataTable[[#This Row],[Order Date]])</f>
        <v>11</v>
      </c>
      <c r="X2413" s="2" t="str">
        <f>TEXT(SalesDataTable[[#This Row],[Order Date]],"mmm")</f>
        <v>Nov</v>
      </c>
    </row>
    <row r="2414" spans="1:24" ht="15.6">
      <c r="A2414" s="6">
        <v>3407</v>
      </c>
      <c r="B2414" s="7">
        <v>46347</v>
      </c>
      <c r="C2414" s="8">
        <f>YEAR(SalesDataTable[[#This Row],[Order Date]])</f>
        <v>2026</v>
      </c>
      <c r="D2414" s="9" t="str">
        <f>"Q" &amp;ROUNDUP(MONTH(SalesDataTable[[#This Row],[Order Date]]),0)</f>
        <v>Q11</v>
      </c>
      <c r="E2414" s="9">
        <f>MONTH(SalesDataTable[[#This Row],[Order Date]])</f>
        <v>11</v>
      </c>
      <c r="F2414" s="8" t="str">
        <f>TEXT(SalesDataTable[[#This Row],[Order Date]],"mmm")</f>
        <v>Nov</v>
      </c>
      <c r="G2414" s="8" t="s">
        <v>20</v>
      </c>
      <c r="H2414" s="8" t="s">
        <v>31</v>
      </c>
      <c r="I2414" s="8" t="s">
        <v>2</v>
      </c>
      <c r="J2414" s="8" t="s">
        <v>13</v>
      </c>
      <c r="K2414" s="8" t="s">
        <v>14</v>
      </c>
      <c r="L2414" s="8" t="s">
        <v>48</v>
      </c>
      <c r="M2414" s="3">
        <v>1</v>
      </c>
      <c r="N2414" s="10">
        <v>164.85</v>
      </c>
      <c r="O2414" s="11">
        <v>0.1</v>
      </c>
      <c r="P2414" s="10">
        <v>89.4</v>
      </c>
      <c r="Q2414" s="10">
        <f t="shared" si="148"/>
        <v>148.36500000000001</v>
      </c>
      <c r="R2414" s="10">
        <f t="shared" si="149"/>
        <v>89.4</v>
      </c>
      <c r="S2414" s="10">
        <f t="shared" si="150"/>
        <v>58.965000000000003</v>
      </c>
      <c r="T2414" s="2">
        <f t="shared" si="151"/>
        <v>0.39743200889697705</v>
      </c>
      <c r="U2414" s="3">
        <f>YEAR(SalesDataTable[[#This Row],[Order Date]])</f>
        <v>2026</v>
      </c>
      <c r="V2414" s="2" t="str">
        <f>"Q"&amp;ROUNDUP(MONTH(SalesDataTable[[#This Row],[Order Date]])/3,0)</f>
        <v>Q4</v>
      </c>
      <c r="W2414" s="3">
        <f>MONTH(SalesDataTable[[#This Row],[Order Date]])</f>
        <v>11</v>
      </c>
      <c r="X2414" s="2" t="str">
        <f>TEXT(SalesDataTable[[#This Row],[Order Date]],"mmm")</f>
        <v>Nov</v>
      </c>
    </row>
    <row r="2415" spans="1:24" ht="15.6">
      <c r="A2415" s="6">
        <v>4052</v>
      </c>
      <c r="B2415" s="7">
        <v>46347</v>
      </c>
      <c r="C2415" s="8">
        <f>YEAR(SalesDataTable[[#This Row],[Order Date]])</f>
        <v>2026</v>
      </c>
      <c r="D2415" s="9" t="str">
        <f>"Q" &amp;ROUNDUP(MONTH(SalesDataTable[[#This Row],[Order Date]]),0)</f>
        <v>Q11</v>
      </c>
      <c r="E2415" s="9">
        <f>MONTH(SalesDataTable[[#This Row],[Order Date]])</f>
        <v>11</v>
      </c>
      <c r="F2415" s="8" t="str">
        <f>TEXT(SalesDataTable[[#This Row],[Order Date]],"mmm")</f>
        <v>Nov</v>
      </c>
      <c r="G2415" s="8" t="s">
        <v>0</v>
      </c>
      <c r="H2415" s="8" t="s">
        <v>1</v>
      </c>
      <c r="I2415" s="8" t="s">
        <v>2</v>
      </c>
      <c r="J2415" s="8" t="s">
        <v>13</v>
      </c>
      <c r="K2415" s="8" t="s">
        <v>14</v>
      </c>
      <c r="L2415" s="8" t="s">
        <v>32</v>
      </c>
      <c r="M2415" s="3">
        <v>1</v>
      </c>
      <c r="N2415" s="10">
        <v>46.82</v>
      </c>
      <c r="O2415" s="11">
        <v>0.2</v>
      </c>
      <c r="P2415" s="10">
        <v>18.27</v>
      </c>
      <c r="Q2415" s="10">
        <f t="shared" si="148"/>
        <v>37.456000000000003</v>
      </c>
      <c r="R2415" s="10">
        <f t="shared" si="149"/>
        <v>18.27</v>
      </c>
      <c r="S2415" s="10">
        <f t="shared" si="150"/>
        <v>19.186000000000003</v>
      </c>
      <c r="T2415" s="2">
        <f t="shared" si="151"/>
        <v>0.51222768047842804</v>
      </c>
      <c r="U2415" s="3">
        <f>YEAR(SalesDataTable[[#This Row],[Order Date]])</f>
        <v>2026</v>
      </c>
      <c r="V2415" s="2" t="str">
        <f>"Q"&amp;ROUNDUP(MONTH(SalesDataTable[[#This Row],[Order Date]])/3,0)</f>
        <v>Q4</v>
      </c>
      <c r="W2415" s="3">
        <f>MONTH(SalesDataTable[[#This Row],[Order Date]])</f>
        <v>11</v>
      </c>
      <c r="X2415" s="2" t="str">
        <f>TEXT(SalesDataTable[[#This Row],[Order Date]],"mmm")</f>
        <v>Nov</v>
      </c>
    </row>
    <row r="2416" spans="1:24" ht="15.6">
      <c r="A2416" s="6">
        <v>119</v>
      </c>
      <c r="B2416" s="7">
        <v>46348</v>
      </c>
      <c r="C2416" s="8">
        <f>YEAR(SalesDataTable[[#This Row],[Order Date]])</f>
        <v>2026</v>
      </c>
      <c r="D2416" s="9" t="str">
        <f>"Q" &amp;ROUNDUP(MONTH(SalesDataTable[[#This Row],[Order Date]]),0)</f>
        <v>Q11</v>
      </c>
      <c r="E2416" s="9">
        <f>MONTH(SalesDataTable[[#This Row],[Order Date]])</f>
        <v>11</v>
      </c>
      <c r="F2416" s="8" t="str">
        <f>TEXT(SalesDataTable[[#This Row],[Order Date]],"mmm")</f>
        <v>Nov</v>
      </c>
      <c r="G2416" s="8" t="s">
        <v>0</v>
      </c>
      <c r="H2416" s="8" t="s">
        <v>36</v>
      </c>
      <c r="I2416" s="8" t="s">
        <v>2</v>
      </c>
      <c r="J2416" s="8" t="s">
        <v>13</v>
      </c>
      <c r="K2416" s="8" t="s">
        <v>34</v>
      </c>
      <c r="L2416" s="8" t="s">
        <v>35</v>
      </c>
      <c r="M2416" s="3">
        <v>1</v>
      </c>
      <c r="N2416" s="10">
        <v>41.16</v>
      </c>
      <c r="O2416" s="11">
        <v>0.1</v>
      </c>
      <c r="P2416" s="10">
        <v>14.82</v>
      </c>
      <c r="Q2416" s="10">
        <f t="shared" si="148"/>
        <v>37.043999999999997</v>
      </c>
      <c r="R2416" s="10">
        <f t="shared" si="149"/>
        <v>14.82</v>
      </c>
      <c r="S2416" s="10">
        <f t="shared" si="150"/>
        <v>22.223999999999997</v>
      </c>
      <c r="T2416" s="2">
        <f t="shared" si="151"/>
        <v>0.59993521218011014</v>
      </c>
      <c r="U2416" s="3">
        <f>YEAR(SalesDataTable[[#This Row],[Order Date]])</f>
        <v>2026</v>
      </c>
      <c r="V2416" s="2" t="str">
        <f>"Q"&amp;ROUNDUP(MONTH(SalesDataTable[[#This Row],[Order Date]])/3,0)</f>
        <v>Q4</v>
      </c>
      <c r="W2416" s="3">
        <f>MONTH(SalesDataTable[[#This Row],[Order Date]])</f>
        <v>11</v>
      </c>
      <c r="X2416" s="2" t="str">
        <f>TEXT(SalesDataTable[[#This Row],[Order Date]],"mmm")</f>
        <v>Nov</v>
      </c>
    </row>
    <row r="2417" spans="1:24" ht="15.6">
      <c r="A2417" s="6">
        <v>298</v>
      </c>
      <c r="B2417" s="7">
        <v>46348</v>
      </c>
      <c r="C2417" s="8">
        <f>YEAR(SalesDataTable[[#This Row],[Order Date]])</f>
        <v>2026</v>
      </c>
      <c r="D2417" s="9" t="str">
        <f>"Q" &amp;ROUNDUP(MONTH(SalesDataTable[[#This Row],[Order Date]]),0)</f>
        <v>Q11</v>
      </c>
      <c r="E2417" s="9">
        <f>MONTH(SalesDataTable[[#This Row],[Order Date]])</f>
        <v>11</v>
      </c>
      <c r="F2417" s="8" t="str">
        <f>TEXT(SalesDataTable[[#This Row],[Order Date]],"mmm")</f>
        <v>Nov</v>
      </c>
      <c r="G2417" s="8" t="s">
        <v>6</v>
      </c>
      <c r="H2417" s="8" t="s">
        <v>43</v>
      </c>
      <c r="I2417" s="8" t="s">
        <v>28</v>
      </c>
      <c r="J2417" s="8" t="s">
        <v>13</v>
      </c>
      <c r="K2417" s="8" t="s">
        <v>23</v>
      </c>
      <c r="L2417" s="8" t="s">
        <v>29</v>
      </c>
      <c r="M2417" s="3">
        <v>1</v>
      </c>
      <c r="N2417" s="10">
        <v>196.08</v>
      </c>
      <c r="O2417" s="11">
        <v>0.1</v>
      </c>
      <c r="P2417" s="10">
        <v>104.19</v>
      </c>
      <c r="Q2417" s="10">
        <f t="shared" si="148"/>
        <v>176.47200000000001</v>
      </c>
      <c r="R2417" s="10">
        <f t="shared" si="149"/>
        <v>104.19</v>
      </c>
      <c r="S2417" s="10">
        <f t="shared" si="150"/>
        <v>72.282000000000011</v>
      </c>
      <c r="T2417" s="2">
        <f t="shared" si="151"/>
        <v>0.40959472324221408</v>
      </c>
      <c r="U2417" s="3">
        <f>YEAR(SalesDataTable[[#This Row],[Order Date]])</f>
        <v>2026</v>
      </c>
      <c r="V2417" s="2" t="str">
        <f>"Q"&amp;ROUNDUP(MONTH(SalesDataTable[[#This Row],[Order Date]])/3,0)</f>
        <v>Q4</v>
      </c>
      <c r="W2417" s="3">
        <f>MONTH(SalesDataTable[[#This Row],[Order Date]])</f>
        <v>11</v>
      </c>
      <c r="X2417" s="2" t="str">
        <f>TEXT(SalesDataTable[[#This Row],[Order Date]],"mmm")</f>
        <v>Nov</v>
      </c>
    </row>
    <row r="2418" spans="1:24" ht="15.6">
      <c r="A2418" s="6">
        <v>419</v>
      </c>
      <c r="B2418" s="7">
        <v>46348</v>
      </c>
      <c r="C2418" s="8">
        <f>YEAR(SalesDataTable[[#This Row],[Order Date]])</f>
        <v>2026</v>
      </c>
      <c r="D2418" s="9" t="str">
        <f>"Q" &amp;ROUNDUP(MONTH(SalesDataTable[[#This Row],[Order Date]]),0)</f>
        <v>Q11</v>
      </c>
      <c r="E2418" s="9">
        <f>MONTH(SalesDataTable[[#This Row],[Order Date]])</f>
        <v>11</v>
      </c>
      <c r="F2418" s="8" t="str">
        <f>TEXT(SalesDataTable[[#This Row],[Order Date]],"mmm")</f>
        <v>Nov</v>
      </c>
      <c r="G2418" s="8" t="s">
        <v>20</v>
      </c>
      <c r="H2418" s="8" t="s">
        <v>33</v>
      </c>
      <c r="I2418" s="8" t="s">
        <v>19</v>
      </c>
      <c r="J2418" s="8" t="s">
        <v>13</v>
      </c>
      <c r="K2418" s="8" t="s">
        <v>23</v>
      </c>
      <c r="L2418" s="8" t="s">
        <v>29</v>
      </c>
      <c r="M2418" s="3">
        <v>1</v>
      </c>
      <c r="N2418" s="10">
        <v>192.62</v>
      </c>
      <c r="O2418" s="11">
        <v>0.1</v>
      </c>
      <c r="P2418" s="10">
        <v>105.97</v>
      </c>
      <c r="Q2418" s="10">
        <f t="shared" si="148"/>
        <v>173.358</v>
      </c>
      <c r="R2418" s="10">
        <f t="shared" si="149"/>
        <v>105.97</v>
      </c>
      <c r="S2418" s="10">
        <f t="shared" si="150"/>
        <v>67.388000000000005</v>
      </c>
      <c r="T2418" s="2">
        <f t="shared" si="151"/>
        <v>0.38872160500236508</v>
      </c>
      <c r="U2418" s="3">
        <f>YEAR(SalesDataTable[[#This Row],[Order Date]])</f>
        <v>2026</v>
      </c>
      <c r="V2418" s="2" t="str">
        <f>"Q"&amp;ROUNDUP(MONTH(SalesDataTable[[#This Row],[Order Date]])/3,0)</f>
        <v>Q4</v>
      </c>
      <c r="W2418" s="3">
        <f>MONTH(SalesDataTable[[#This Row],[Order Date]])</f>
        <v>11</v>
      </c>
      <c r="X2418" s="2" t="str">
        <f>TEXT(SalesDataTable[[#This Row],[Order Date]],"mmm")</f>
        <v>Nov</v>
      </c>
    </row>
    <row r="2419" spans="1:24" ht="15.6">
      <c r="A2419" s="6">
        <v>1181</v>
      </c>
      <c r="B2419" s="7">
        <v>46348</v>
      </c>
      <c r="C2419" s="8">
        <f>YEAR(SalesDataTable[[#This Row],[Order Date]])</f>
        <v>2026</v>
      </c>
      <c r="D2419" s="9" t="str">
        <f>"Q" &amp;ROUNDUP(MONTH(SalesDataTable[[#This Row],[Order Date]]),0)</f>
        <v>Q11</v>
      </c>
      <c r="E2419" s="9">
        <f>MONTH(SalesDataTable[[#This Row],[Order Date]])</f>
        <v>11</v>
      </c>
      <c r="F2419" s="8" t="str">
        <f>TEXT(SalesDataTable[[#This Row],[Order Date]],"mmm")</f>
        <v>Nov</v>
      </c>
      <c r="G2419" s="8" t="s">
        <v>6</v>
      </c>
      <c r="H2419" s="8" t="s">
        <v>43</v>
      </c>
      <c r="I2419" s="8" t="s">
        <v>28</v>
      </c>
      <c r="J2419" s="8" t="s">
        <v>13</v>
      </c>
      <c r="K2419" s="8" t="s">
        <v>4</v>
      </c>
      <c r="L2419" s="8" t="s">
        <v>30</v>
      </c>
      <c r="M2419" s="3">
        <v>2</v>
      </c>
      <c r="N2419" s="10">
        <v>102.87</v>
      </c>
      <c r="O2419" s="11">
        <v>0.05</v>
      </c>
      <c r="P2419" s="10">
        <v>51.69</v>
      </c>
      <c r="Q2419" s="10">
        <f t="shared" si="148"/>
        <v>195.453</v>
      </c>
      <c r="R2419" s="10">
        <f t="shared" si="149"/>
        <v>103.38</v>
      </c>
      <c r="S2419" s="10">
        <f t="shared" si="150"/>
        <v>92.073000000000008</v>
      </c>
      <c r="T2419" s="2">
        <f t="shared" si="151"/>
        <v>0.4710748875688785</v>
      </c>
      <c r="U2419" s="3">
        <f>YEAR(SalesDataTable[[#This Row],[Order Date]])</f>
        <v>2026</v>
      </c>
      <c r="V2419" s="2" t="str">
        <f>"Q"&amp;ROUNDUP(MONTH(SalesDataTable[[#This Row],[Order Date]])/3,0)</f>
        <v>Q4</v>
      </c>
      <c r="W2419" s="3">
        <f>MONTH(SalesDataTable[[#This Row],[Order Date]])</f>
        <v>11</v>
      </c>
      <c r="X2419" s="2" t="str">
        <f>TEXT(SalesDataTable[[#This Row],[Order Date]],"mmm")</f>
        <v>Nov</v>
      </c>
    </row>
    <row r="2420" spans="1:24" ht="15.6">
      <c r="A2420" s="6">
        <v>1924</v>
      </c>
      <c r="B2420" s="7">
        <v>46348</v>
      </c>
      <c r="C2420" s="8">
        <f>YEAR(SalesDataTable[[#This Row],[Order Date]])</f>
        <v>2026</v>
      </c>
      <c r="D2420" s="9" t="str">
        <f>"Q" &amp;ROUNDUP(MONTH(SalesDataTable[[#This Row],[Order Date]]),0)</f>
        <v>Q11</v>
      </c>
      <c r="E2420" s="9">
        <f>MONTH(SalesDataTable[[#This Row],[Order Date]])</f>
        <v>11</v>
      </c>
      <c r="F2420" s="8" t="str">
        <f>TEXT(SalesDataTable[[#This Row],[Order Date]],"mmm")</f>
        <v>Nov</v>
      </c>
      <c r="G2420" s="8" t="s">
        <v>0</v>
      </c>
      <c r="H2420" s="8" t="s">
        <v>50</v>
      </c>
      <c r="I2420" s="8" t="s">
        <v>2</v>
      </c>
      <c r="J2420" s="8" t="s">
        <v>13</v>
      </c>
      <c r="K2420" s="8" t="s">
        <v>4</v>
      </c>
      <c r="L2420" s="8" t="s">
        <v>22</v>
      </c>
      <c r="M2420" s="3">
        <v>3</v>
      </c>
      <c r="N2420" s="10">
        <v>50.99</v>
      </c>
      <c r="O2420" s="11">
        <v>0.2</v>
      </c>
      <c r="P2420" s="10">
        <v>22.53</v>
      </c>
      <c r="Q2420" s="10">
        <f t="shared" si="148"/>
        <v>122.376</v>
      </c>
      <c r="R2420" s="10">
        <f t="shared" si="149"/>
        <v>67.59</v>
      </c>
      <c r="S2420" s="10">
        <f t="shared" si="150"/>
        <v>54.786000000000001</v>
      </c>
      <c r="T2420" s="2">
        <f t="shared" si="151"/>
        <v>0.44768582074916652</v>
      </c>
      <c r="U2420" s="3">
        <f>YEAR(SalesDataTable[[#This Row],[Order Date]])</f>
        <v>2026</v>
      </c>
      <c r="V2420" s="2" t="str">
        <f>"Q"&amp;ROUNDUP(MONTH(SalesDataTable[[#This Row],[Order Date]])/3,0)</f>
        <v>Q4</v>
      </c>
      <c r="W2420" s="3">
        <f>MONTH(SalesDataTable[[#This Row],[Order Date]])</f>
        <v>11</v>
      </c>
      <c r="X2420" s="2" t="str">
        <f>TEXT(SalesDataTable[[#This Row],[Order Date]],"mmm")</f>
        <v>Nov</v>
      </c>
    </row>
    <row r="2421" spans="1:24" ht="15.6">
      <c r="A2421" s="6">
        <v>3829</v>
      </c>
      <c r="B2421" s="7">
        <v>46348</v>
      </c>
      <c r="C2421" s="8">
        <f>YEAR(SalesDataTable[[#This Row],[Order Date]])</f>
        <v>2026</v>
      </c>
      <c r="D2421" s="9" t="str">
        <f>"Q" &amp;ROUNDUP(MONTH(SalesDataTable[[#This Row],[Order Date]]),0)</f>
        <v>Q11</v>
      </c>
      <c r="E2421" s="9">
        <f>MONTH(SalesDataTable[[#This Row],[Order Date]])</f>
        <v>11</v>
      </c>
      <c r="F2421" s="8" t="str">
        <f>TEXT(SalesDataTable[[#This Row],[Order Date]],"mmm")</f>
        <v>Nov</v>
      </c>
      <c r="G2421" s="8" t="s">
        <v>6</v>
      </c>
      <c r="H2421" s="8" t="s">
        <v>43</v>
      </c>
      <c r="I2421" s="8" t="s">
        <v>19</v>
      </c>
      <c r="J2421" s="8" t="s">
        <v>13</v>
      </c>
      <c r="K2421" s="8" t="s">
        <v>4</v>
      </c>
      <c r="L2421" s="8" t="s">
        <v>26</v>
      </c>
      <c r="M2421" s="3">
        <v>1</v>
      </c>
      <c r="N2421" s="10">
        <v>39.94</v>
      </c>
      <c r="O2421" s="11">
        <v>0.1</v>
      </c>
      <c r="P2421" s="10">
        <v>16.89</v>
      </c>
      <c r="Q2421" s="10">
        <f t="shared" si="148"/>
        <v>35.945999999999998</v>
      </c>
      <c r="R2421" s="10">
        <f t="shared" si="149"/>
        <v>16.89</v>
      </c>
      <c r="S2421" s="10">
        <f t="shared" si="150"/>
        <v>19.055999999999997</v>
      </c>
      <c r="T2421" s="2">
        <f t="shared" si="151"/>
        <v>0.53012852612251704</v>
      </c>
      <c r="U2421" s="3">
        <f>YEAR(SalesDataTable[[#This Row],[Order Date]])</f>
        <v>2026</v>
      </c>
      <c r="V2421" s="2" t="str">
        <f>"Q"&amp;ROUNDUP(MONTH(SalesDataTable[[#This Row],[Order Date]])/3,0)</f>
        <v>Q4</v>
      </c>
      <c r="W2421" s="3">
        <f>MONTH(SalesDataTable[[#This Row],[Order Date]])</f>
        <v>11</v>
      </c>
      <c r="X2421" s="2" t="str">
        <f>TEXT(SalesDataTable[[#This Row],[Order Date]],"mmm")</f>
        <v>Nov</v>
      </c>
    </row>
    <row r="2422" spans="1:24" ht="15.6">
      <c r="A2422" s="6">
        <v>5065</v>
      </c>
      <c r="B2422" s="7">
        <v>46348</v>
      </c>
      <c r="C2422" s="8">
        <f>YEAR(SalesDataTable[[#This Row],[Order Date]])</f>
        <v>2026</v>
      </c>
      <c r="D2422" s="9" t="str">
        <f>"Q" &amp;ROUNDUP(MONTH(SalesDataTable[[#This Row],[Order Date]]),0)</f>
        <v>Q11</v>
      </c>
      <c r="E2422" s="9">
        <f>MONTH(SalesDataTable[[#This Row],[Order Date]])</f>
        <v>11</v>
      </c>
      <c r="F2422" s="8" t="str">
        <f>TEXT(SalesDataTable[[#This Row],[Order Date]],"mmm")</f>
        <v>Nov</v>
      </c>
      <c r="G2422" s="8" t="s">
        <v>20</v>
      </c>
      <c r="H2422" s="8" t="s">
        <v>33</v>
      </c>
      <c r="I2422" s="8" t="s">
        <v>2</v>
      </c>
      <c r="J2422" s="8" t="s">
        <v>13</v>
      </c>
      <c r="K2422" s="8" t="s">
        <v>14</v>
      </c>
      <c r="L2422" s="8" t="s">
        <v>48</v>
      </c>
      <c r="M2422" s="3">
        <v>2</v>
      </c>
      <c r="N2422" s="10">
        <v>166.15</v>
      </c>
      <c r="O2422" s="11">
        <v>0</v>
      </c>
      <c r="P2422" s="10">
        <v>86.42</v>
      </c>
      <c r="Q2422" s="10">
        <f t="shared" si="148"/>
        <v>332.3</v>
      </c>
      <c r="R2422" s="10">
        <f t="shared" si="149"/>
        <v>172.84</v>
      </c>
      <c r="S2422" s="10">
        <f t="shared" si="150"/>
        <v>159.46</v>
      </c>
      <c r="T2422" s="2">
        <f t="shared" si="151"/>
        <v>0.47986758952753539</v>
      </c>
      <c r="U2422" s="3">
        <f>YEAR(SalesDataTable[[#This Row],[Order Date]])</f>
        <v>2026</v>
      </c>
      <c r="V2422" s="2" t="str">
        <f>"Q"&amp;ROUNDUP(MONTH(SalesDataTable[[#This Row],[Order Date]])/3,0)</f>
        <v>Q4</v>
      </c>
      <c r="W2422" s="3">
        <f>MONTH(SalesDataTable[[#This Row],[Order Date]])</f>
        <v>11</v>
      </c>
      <c r="X2422" s="2" t="str">
        <f>TEXT(SalesDataTable[[#This Row],[Order Date]],"mmm")</f>
        <v>Nov</v>
      </c>
    </row>
    <row r="2423" spans="1:24" ht="15.6">
      <c r="A2423" s="6">
        <v>5146</v>
      </c>
      <c r="B2423" s="7">
        <v>46348</v>
      </c>
      <c r="C2423" s="8">
        <f>YEAR(SalesDataTable[[#This Row],[Order Date]])</f>
        <v>2026</v>
      </c>
      <c r="D2423" s="9" t="str">
        <f>"Q" &amp;ROUNDUP(MONTH(SalesDataTable[[#This Row],[Order Date]]),0)</f>
        <v>Q11</v>
      </c>
      <c r="E2423" s="9">
        <f>MONTH(SalesDataTable[[#This Row],[Order Date]])</f>
        <v>11</v>
      </c>
      <c r="F2423" s="8" t="str">
        <f>TEXT(SalesDataTable[[#This Row],[Order Date]],"mmm")</f>
        <v>Nov</v>
      </c>
      <c r="G2423" s="8" t="s">
        <v>6</v>
      </c>
      <c r="H2423" s="8" t="s">
        <v>27</v>
      </c>
      <c r="I2423" s="8" t="s">
        <v>2</v>
      </c>
      <c r="J2423" s="8" t="s">
        <v>13</v>
      </c>
      <c r="K2423" s="8" t="s">
        <v>34</v>
      </c>
      <c r="L2423" s="8" t="s">
        <v>42</v>
      </c>
      <c r="M2423" s="3">
        <v>1</v>
      </c>
      <c r="N2423" s="10">
        <v>35.79</v>
      </c>
      <c r="O2423" s="11">
        <v>0.1</v>
      </c>
      <c r="P2423" s="10">
        <v>14.17</v>
      </c>
      <c r="Q2423" s="10">
        <f t="shared" si="148"/>
        <v>32.210999999999999</v>
      </c>
      <c r="R2423" s="10">
        <f t="shared" si="149"/>
        <v>14.17</v>
      </c>
      <c r="S2423" s="10">
        <f t="shared" si="150"/>
        <v>18.040999999999997</v>
      </c>
      <c r="T2423" s="2">
        <f t="shared" si="151"/>
        <v>0.56008816863804278</v>
      </c>
      <c r="U2423" s="3">
        <f>YEAR(SalesDataTable[[#This Row],[Order Date]])</f>
        <v>2026</v>
      </c>
      <c r="V2423" s="2" t="str">
        <f>"Q"&amp;ROUNDUP(MONTH(SalesDataTable[[#This Row],[Order Date]])/3,0)</f>
        <v>Q4</v>
      </c>
      <c r="W2423" s="3">
        <f>MONTH(SalesDataTable[[#This Row],[Order Date]])</f>
        <v>11</v>
      </c>
      <c r="X2423" s="2" t="str">
        <f>TEXT(SalesDataTable[[#This Row],[Order Date]],"mmm")</f>
        <v>Nov</v>
      </c>
    </row>
    <row r="2424" spans="1:24" ht="15.6">
      <c r="A2424" s="6">
        <v>320</v>
      </c>
      <c r="B2424" s="7">
        <v>46349</v>
      </c>
      <c r="C2424" s="8">
        <f>YEAR(SalesDataTable[[#This Row],[Order Date]])</f>
        <v>2026</v>
      </c>
      <c r="D2424" s="9" t="str">
        <f>"Q" &amp;ROUNDUP(MONTH(SalesDataTable[[#This Row],[Order Date]]),0)</f>
        <v>Q11</v>
      </c>
      <c r="E2424" s="9">
        <f>MONTH(SalesDataTable[[#This Row],[Order Date]])</f>
        <v>11</v>
      </c>
      <c r="F2424" s="8" t="str">
        <f>TEXT(SalesDataTable[[#This Row],[Order Date]],"mmm")</f>
        <v>Nov</v>
      </c>
      <c r="G2424" s="8" t="s">
        <v>11</v>
      </c>
      <c r="H2424" s="8" t="s">
        <v>12</v>
      </c>
      <c r="I2424" s="8" t="s">
        <v>2</v>
      </c>
      <c r="J2424" s="8" t="s">
        <v>13</v>
      </c>
      <c r="K2424" s="8" t="s">
        <v>23</v>
      </c>
      <c r="L2424" s="8" t="s">
        <v>29</v>
      </c>
      <c r="M2424" s="3">
        <v>5</v>
      </c>
      <c r="N2424" s="10">
        <v>196.53</v>
      </c>
      <c r="O2424" s="11">
        <v>0.15</v>
      </c>
      <c r="P2424" s="10">
        <v>105.01</v>
      </c>
      <c r="Q2424" s="10">
        <f t="shared" si="148"/>
        <v>835.25249999999994</v>
      </c>
      <c r="R2424" s="10">
        <f t="shared" si="149"/>
        <v>525.05000000000007</v>
      </c>
      <c r="S2424" s="10">
        <f t="shared" si="150"/>
        <v>310.20249999999987</v>
      </c>
      <c r="T2424" s="2">
        <f t="shared" si="151"/>
        <v>0.37138769414039452</v>
      </c>
      <c r="U2424" s="3">
        <f>YEAR(SalesDataTable[[#This Row],[Order Date]])</f>
        <v>2026</v>
      </c>
      <c r="V2424" s="2" t="str">
        <f>"Q"&amp;ROUNDUP(MONTH(SalesDataTable[[#This Row],[Order Date]])/3,0)</f>
        <v>Q4</v>
      </c>
      <c r="W2424" s="3">
        <f>MONTH(SalesDataTable[[#This Row],[Order Date]])</f>
        <v>11</v>
      </c>
      <c r="X2424" s="2" t="str">
        <f>TEXT(SalesDataTable[[#This Row],[Order Date]],"mmm")</f>
        <v>Nov</v>
      </c>
    </row>
    <row r="2425" spans="1:24" ht="15.6">
      <c r="A2425" s="6">
        <v>1250</v>
      </c>
      <c r="B2425" s="7">
        <v>46349</v>
      </c>
      <c r="C2425" s="8">
        <f>YEAR(SalesDataTable[[#This Row],[Order Date]])</f>
        <v>2026</v>
      </c>
      <c r="D2425" s="9" t="str">
        <f>"Q" &amp;ROUNDUP(MONTH(SalesDataTable[[#This Row],[Order Date]]),0)</f>
        <v>Q11</v>
      </c>
      <c r="E2425" s="9">
        <f>MONTH(SalesDataTable[[#This Row],[Order Date]])</f>
        <v>11</v>
      </c>
      <c r="F2425" s="8" t="str">
        <f>TEXT(SalesDataTable[[#This Row],[Order Date]],"mmm")</f>
        <v>Nov</v>
      </c>
      <c r="G2425" s="8" t="s">
        <v>6</v>
      </c>
      <c r="H2425" s="8" t="s">
        <v>43</v>
      </c>
      <c r="I2425" s="8" t="s">
        <v>2</v>
      </c>
      <c r="J2425" s="8" t="s">
        <v>13</v>
      </c>
      <c r="K2425" s="8" t="s">
        <v>14</v>
      </c>
      <c r="L2425" s="8" t="s">
        <v>15</v>
      </c>
      <c r="M2425" s="3">
        <v>6</v>
      </c>
      <c r="N2425" s="10">
        <v>36.35</v>
      </c>
      <c r="O2425" s="11">
        <v>0</v>
      </c>
      <c r="P2425" s="10">
        <v>13.24</v>
      </c>
      <c r="Q2425" s="10">
        <f t="shared" si="148"/>
        <v>218.10000000000002</v>
      </c>
      <c r="R2425" s="10">
        <f t="shared" si="149"/>
        <v>79.44</v>
      </c>
      <c r="S2425" s="10">
        <f t="shared" si="150"/>
        <v>138.66000000000003</v>
      </c>
      <c r="T2425" s="2">
        <f t="shared" si="151"/>
        <v>0.63576341127922975</v>
      </c>
      <c r="U2425" s="3">
        <f>YEAR(SalesDataTable[[#This Row],[Order Date]])</f>
        <v>2026</v>
      </c>
      <c r="V2425" s="2" t="str">
        <f>"Q"&amp;ROUNDUP(MONTH(SalesDataTable[[#This Row],[Order Date]])/3,0)</f>
        <v>Q4</v>
      </c>
      <c r="W2425" s="3">
        <f>MONTH(SalesDataTable[[#This Row],[Order Date]])</f>
        <v>11</v>
      </c>
      <c r="X2425" s="2" t="str">
        <f>TEXT(SalesDataTable[[#This Row],[Order Date]],"mmm")</f>
        <v>Nov</v>
      </c>
    </row>
    <row r="2426" spans="1:24" ht="15.6">
      <c r="A2426" s="6">
        <v>2584</v>
      </c>
      <c r="B2426" s="7">
        <v>46349</v>
      </c>
      <c r="C2426" s="8">
        <f>YEAR(SalesDataTable[[#This Row],[Order Date]])</f>
        <v>2026</v>
      </c>
      <c r="D2426" s="9" t="str">
        <f>"Q" &amp;ROUNDUP(MONTH(SalesDataTable[[#This Row],[Order Date]]),0)</f>
        <v>Q11</v>
      </c>
      <c r="E2426" s="9">
        <f>MONTH(SalesDataTable[[#This Row],[Order Date]])</f>
        <v>11</v>
      </c>
      <c r="F2426" s="8" t="str">
        <f>TEXT(SalesDataTable[[#This Row],[Order Date]],"mmm")</f>
        <v>Nov</v>
      </c>
      <c r="G2426" s="8" t="s">
        <v>6</v>
      </c>
      <c r="H2426" s="8" t="s">
        <v>27</v>
      </c>
      <c r="I2426" s="8" t="s">
        <v>8</v>
      </c>
      <c r="J2426" s="8" t="s">
        <v>3</v>
      </c>
      <c r="K2426" s="8" t="s">
        <v>23</v>
      </c>
      <c r="L2426" s="8" t="s">
        <v>29</v>
      </c>
      <c r="M2426" s="3">
        <v>15</v>
      </c>
      <c r="N2426" s="10">
        <v>192.23</v>
      </c>
      <c r="O2426" s="11">
        <v>0.15</v>
      </c>
      <c r="P2426" s="10">
        <v>106.34</v>
      </c>
      <c r="Q2426" s="10">
        <f t="shared" si="148"/>
        <v>2450.9324999999999</v>
      </c>
      <c r="R2426" s="10">
        <f t="shared" si="149"/>
        <v>1595.1000000000001</v>
      </c>
      <c r="S2426" s="10">
        <f t="shared" si="150"/>
        <v>855.83249999999975</v>
      </c>
      <c r="T2426" s="2">
        <f t="shared" si="151"/>
        <v>0.34918648310387979</v>
      </c>
      <c r="U2426" s="3">
        <f>YEAR(SalesDataTable[[#This Row],[Order Date]])</f>
        <v>2026</v>
      </c>
      <c r="V2426" s="2" t="str">
        <f>"Q"&amp;ROUNDUP(MONTH(SalesDataTable[[#This Row],[Order Date]])/3,0)</f>
        <v>Q4</v>
      </c>
      <c r="W2426" s="3">
        <f>MONTH(SalesDataTable[[#This Row],[Order Date]])</f>
        <v>11</v>
      </c>
      <c r="X2426" s="2" t="str">
        <f>TEXT(SalesDataTable[[#This Row],[Order Date]],"mmm")</f>
        <v>Nov</v>
      </c>
    </row>
    <row r="2427" spans="1:24" ht="15.6">
      <c r="A2427" s="6">
        <v>2717</v>
      </c>
      <c r="B2427" s="7">
        <v>46349</v>
      </c>
      <c r="C2427" s="8">
        <f>YEAR(SalesDataTable[[#This Row],[Order Date]])</f>
        <v>2026</v>
      </c>
      <c r="D2427" s="9" t="str">
        <f>"Q" &amp;ROUNDUP(MONTH(SalesDataTable[[#This Row],[Order Date]]),0)</f>
        <v>Q11</v>
      </c>
      <c r="E2427" s="9">
        <f>MONTH(SalesDataTable[[#This Row],[Order Date]])</f>
        <v>11</v>
      </c>
      <c r="F2427" s="8" t="str">
        <f>TEXT(SalesDataTable[[#This Row],[Order Date]],"mmm")</f>
        <v>Nov</v>
      </c>
      <c r="G2427" s="8" t="s">
        <v>6</v>
      </c>
      <c r="H2427" s="8" t="s">
        <v>43</v>
      </c>
      <c r="I2427" s="8" t="s">
        <v>2</v>
      </c>
      <c r="J2427" s="8" t="s">
        <v>13</v>
      </c>
      <c r="K2427" s="8" t="s">
        <v>14</v>
      </c>
      <c r="L2427" s="8" t="s">
        <v>48</v>
      </c>
      <c r="M2427" s="3">
        <v>2</v>
      </c>
      <c r="N2427" s="10">
        <v>167.9</v>
      </c>
      <c r="O2427" s="11">
        <v>0.15</v>
      </c>
      <c r="P2427" s="10">
        <v>89.55</v>
      </c>
      <c r="Q2427" s="10">
        <f t="shared" si="148"/>
        <v>285.43</v>
      </c>
      <c r="R2427" s="10">
        <f t="shared" si="149"/>
        <v>179.1</v>
      </c>
      <c r="S2427" s="10">
        <f t="shared" si="150"/>
        <v>106.33000000000001</v>
      </c>
      <c r="T2427" s="2">
        <f t="shared" si="151"/>
        <v>0.37252566303471957</v>
      </c>
      <c r="U2427" s="3">
        <f>YEAR(SalesDataTable[[#This Row],[Order Date]])</f>
        <v>2026</v>
      </c>
      <c r="V2427" s="2" t="str">
        <f>"Q"&amp;ROUNDUP(MONTH(SalesDataTable[[#This Row],[Order Date]])/3,0)</f>
        <v>Q4</v>
      </c>
      <c r="W2427" s="3">
        <f>MONTH(SalesDataTable[[#This Row],[Order Date]])</f>
        <v>11</v>
      </c>
      <c r="X2427" s="2" t="str">
        <f>TEXT(SalesDataTable[[#This Row],[Order Date]],"mmm")</f>
        <v>Nov</v>
      </c>
    </row>
    <row r="2428" spans="1:24" ht="15.6">
      <c r="A2428" s="6">
        <v>2737</v>
      </c>
      <c r="B2428" s="7">
        <v>46349</v>
      </c>
      <c r="C2428" s="8">
        <f>YEAR(SalesDataTable[[#This Row],[Order Date]])</f>
        <v>2026</v>
      </c>
      <c r="D2428" s="9" t="str">
        <f>"Q" &amp;ROUNDUP(MONTH(SalesDataTable[[#This Row],[Order Date]]),0)</f>
        <v>Q11</v>
      </c>
      <c r="E2428" s="9">
        <f>MONTH(SalesDataTable[[#This Row],[Order Date]])</f>
        <v>11</v>
      </c>
      <c r="F2428" s="8" t="str">
        <f>TEXT(SalesDataTable[[#This Row],[Order Date]],"mmm")</f>
        <v>Nov</v>
      </c>
      <c r="G2428" s="8" t="s">
        <v>6</v>
      </c>
      <c r="H2428" s="8" t="s">
        <v>27</v>
      </c>
      <c r="I2428" s="8" t="s">
        <v>2</v>
      </c>
      <c r="J2428" s="8" t="s">
        <v>16</v>
      </c>
      <c r="K2428" s="8" t="s">
        <v>23</v>
      </c>
      <c r="L2428" s="8" t="s">
        <v>40</v>
      </c>
      <c r="M2428" s="3">
        <v>2</v>
      </c>
      <c r="N2428" s="10">
        <v>80.709999999999994</v>
      </c>
      <c r="O2428" s="11">
        <v>0.1</v>
      </c>
      <c r="P2428" s="10">
        <v>39.33</v>
      </c>
      <c r="Q2428" s="10">
        <f t="shared" si="148"/>
        <v>145.27799999999999</v>
      </c>
      <c r="R2428" s="10">
        <f t="shared" si="149"/>
        <v>78.66</v>
      </c>
      <c r="S2428" s="10">
        <f t="shared" si="150"/>
        <v>66.617999999999995</v>
      </c>
      <c r="T2428" s="2">
        <f t="shared" si="151"/>
        <v>0.45855532152149669</v>
      </c>
      <c r="U2428" s="3">
        <f>YEAR(SalesDataTable[[#This Row],[Order Date]])</f>
        <v>2026</v>
      </c>
      <c r="V2428" s="2" t="str">
        <f>"Q"&amp;ROUNDUP(MONTH(SalesDataTable[[#This Row],[Order Date]])/3,0)</f>
        <v>Q4</v>
      </c>
      <c r="W2428" s="3">
        <f>MONTH(SalesDataTable[[#This Row],[Order Date]])</f>
        <v>11</v>
      </c>
      <c r="X2428" s="2" t="str">
        <f>TEXT(SalesDataTable[[#This Row],[Order Date]],"mmm")</f>
        <v>Nov</v>
      </c>
    </row>
    <row r="2429" spans="1:24" ht="15.6">
      <c r="A2429" s="6">
        <v>3021</v>
      </c>
      <c r="B2429" s="7">
        <v>46349</v>
      </c>
      <c r="C2429" s="8">
        <f>YEAR(SalesDataTable[[#This Row],[Order Date]])</f>
        <v>2026</v>
      </c>
      <c r="D2429" s="9" t="str">
        <f>"Q" &amp;ROUNDUP(MONTH(SalesDataTable[[#This Row],[Order Date]]),0)</f>
        <v>Q11</v>
      </c>
      <c r="E2429" s="9">
        <f>MONTH(SalesDataTable[[#This Row],[Order Date]])</f>
        <v>11</v>
      </c>
      <c r="F2429" s="8" t="str">
        <f>TEXT(SalesDataTable[[#This Row],[Order Date]],"mmm")</f>
        <v>Nov</v>
      </c>
      <c r="G2429" s="8" t="s">
        <v>0</v>
      </c>
      <c r="H2429" s="8" t="s">
        <v>50</v>
      </c>
      <c r="I2429" s="8" t="s">
        <v>2</v>
      </c>
      <c r="J2429" s="8" t="s">
        <v>16</v>
      </c>
      <c r="K2429" s="8" t="s">
        <v>9</v>
      </c>
      <c r="L2429" s="8" t="s">
        <v>46</v>
      </c>
      <c r="M2429" s="3">
        <v>1</v>
      </c>
      <c r="N2429" s="10">
        <v>71.66</v>
      </c>
      <c r="O2429" s="11">
        <v>0.2</v>
      </c>
      <c r="P2429" s="10">
        <v>31.83</v>
      </c>
      <c r="Q2429" s="10">
        <f t="shared" si="148"/>
        <v>57.328000000000003</v>
      </c>
      <c r="R2429" s="10">
        <f t="shared" si="149"/>
        <v>31.83</v>
      </c>
      <c r="S2429" s="10">
        <f t="shared" si="150"/>
        <v>25.498000000000005</v>
      </c>
      <c r="T2429" s="2">
        <f t="shared" si="151"/>
        <v>0.44477393245883345</v>
      </c>
      <c r="U2429" s="3">
        <f>YEAR(SalesDataTable[[#This Row],[Order Date]])</f>
        <v>2026</v>
      </c>
      <c r="V2429" s="2" t="str">
        <f>"Q"&amp;ROUNDUP(MONTH(SalesDataTable[[#This Row],[Order Date]])/3,0)</f>
        <v>Q4</v>
      </c>
      <c r="W2429" s="3">
        <f>MONTH(SalesDataTable[[#This Row],[Order Date]])</f>
        <v>11</v>
      </c>
      <c r="X2429" s="2" t="str">
        <f>TEXT(SalesDataTable[[#This Row],[Order Date]],"mmm")</f>
        <v>Nov</v>
      </c>
    </row>
    <row r="2430" spans="1:24" ht="15.6">
      <c r="A2430" s="6">
        <v>5199</v>
      </c>
      <c r="B2430" s="7">
        <v>46349</v>
      </c>
      <c r="C2430" s="8">
        <f>YEAR(SalesDataTable[[#This Row],[Order Date]])</f>
        <v>2026</v>
      </c>
      <c r="D2430" s="9" t="str">
        <f>"Q" &amp;ROUNDUP(MONTH(SalesDataTable[[#This Row],[Order Date]]),0)</f>
        <v>Q11</v>
      </c>
      <c r="E2430" s="9">
        <f>MONTH(SalesDataTable[[#This Row],[Order Date]])</f>
        <v>11</v>
      </c>
      <c r="F2430" s="8" t="str">
        <f>TEXT(SalesDataTable[[#This Row],[Order Date]],"mmm")</f>
        <v>Nov</v>
      </c>
      <c r="G2430" s="8" t="s">
        <v>11</v>
      </c>
      <c r="H2430" s="8" t="s">
        <v>18</v>
      </c>
      <c r="I2430" s="8" t="s">
        <v>2</v>
      </c>
      <c r="J2430" s="8" t="s">
        <v>3</v>
      </c>
      <c r="K2430" s="8" t="s">
        <v>23</v>
      </c>
      <c r="L2430" s="8" t="s">
        <v>51</v>
      </c>
      <c r="M2430" s="3">
        <v>5</v>
      </c>
      <c r="N2430" s="10">
        <v>125.23</v>
      </c>
      <c r="O2430" s="11">
        <v>0.05</v>
      </c>
      <c r="P2430" s="10">
        <v>59.84</v>
      </c>
      <c r="Q2430" s="10">
        <f t="shared" si="148"/>
        <v>594.84249999999997</v>
      </c>
      <c r="R2430" s="10">
        <f t="shared" si="149"/>
        <v>299.20000000000005</v>
      </c>
      <c r="S2430" s="10">
        <f t="shared" si="150"/>
        <v>295.64249999999993</v>
      </c>
      <c r="T2430" s="2">
        <f t="shared" si="151"/>
        <v>0.49700971265503041</v>
      </c>
      <c r="U2430" s="3">
        <f>YEAR(SalesDataTable[[#This Row],[Order Date]])</f>
        <v>2026</v>
      </c>
      <c r="V2430" s="2" t="str">
        <f>"Q"&amp;ROUNDUP(MONTH(SalesDataTable[[#This Row],[Order Date]])/3,0)</f>
        <v>Q4</v>
      </c>
      <c r="W2430" s="3">
        <f>MONTH(SalesDataTable[[#This Row],[Order Date]])</f>
        <v>11</v>
      </c>
      <c r="X2430" s="2" t="str">
        <f>TEXT(SalesDataTable[[#This Row],[Order Date]],"mmm")</f>
        <v>Nov</v>
      </c>
    </row>
    <row r="2431" spans="1:24" ht="15.6">
      <c r="A2431" s="6">
        <v>1202</v>
      </c>
      <c r="B2431" s="7">
        <v>46350</v>
      </c>
      <c r="C2431" s="8">
        <f>YEAR(SalesDataTable[[#This Row],[Order Date]])</f>
        <v>2026</v>
      </c>
      <c r="D2431" s="9" t="str">
        <f>"Q" &amp;ROUNDUP(MONTH(SalesDataTable[[#This Row],[Order Date]]),0)</f>
        <v>Q11</v>
      </c>
      <c r="E2431" s="9">
        <f>MONTH(SalesDataTable[[#This Row],[Order Date]])</f>
        <v>11</v>
      </c>
      <c r="F2431" s="8" t="str">
        <f>TEXT(SalesDataTable[[#This Row],[Order Date]],"mmm")</f>
        <v>Nov</v>
      </c>
      <c r="G2431" s="8" t="s">
        <v>0</v>
      </c>
      <c r="H2431" s="8" t="s">
        <v>50</v>
      </c>
      <c r="I2431" s="8" t="s">
        <v>28</v>
      </c>
      <c r="J2431" s="8" t="s">
        <v>3</v>
      </c>
      <c r="K2431" s="8" t="s">
        <v>9</v>
      </c>
      <c r="L2431" s="8" t="s">
        <v>10</v>
      </c>
      <c r="M2431" s="3">
        <v>2</v>
      </c>
      <c r="N2431" s="10">
        <v>91.33</v>
      </c>
      <c r="O2431" s="11">
        <v>0.15</v>
      </c>
      <c r="P2431" s="10">
        <v>45.45</v>
      </c>
      <c r="Q2431" s="10">
        <f t="shared" si="148"/>
        <v>155.261</v>
      </c>
      <c r="R2431" s="10">
        <f t="shared" si="149"/>
        <v>90.9</v>
      </c>
      <c r="S2431" s="10">
        <f t="shared" si="150"/>
        <v>64.36099999999999</v>
      </c>
      <c r="T2431" s="2">
        <f t="shared" si="151"/>
        <v>0.41453423589954974</v>
      </c>
      <c r="U2431" s="3">
        <f>YEAR(SalesDataTable[[#This Row],[Order Date]])</f>
        <v>2026</v>
      </c>
      <c r="V2431" s="2" t="str">
        <f>"Q"&amp;ROUNDUP(MONTH(SalesDataTable[[#This Row],[Order Date]])/3,0)</f>
        <v>Q4</v>
      </c>
      <c r="W2431" s="3">
        <f>MONTH(SalesDataTable[[#This Row],[Order Date]])</f>
        <v>11</v>
      </c>
      <c r="X2431" s="2" t="str">
        <f>TEXT(SalesDataTable[[#This Row],[Order Date]],"mmm")</f>
        <v>Nov</v>
      </c>
    </row>
    <row r="2432" spans="1:24" ht="15.6">
      <c r="A2432" s="6">
        <v>1365</v>
      </c>
      <c r="B2432" s="7">
        <v>46350</v>
      </c>
      <c r="C2432" s="8">
        <f>YEAR(SalesDataTable[[#This Row],[Order Date]])</f>
        <v>2026</v>
      </c>
      <c r="D2432" s="9" t="str">
        <f>"Q" &amp;ROUNDUP(MONTH(SalesDataTable[[#This Row],[Order Date]]),0)</f>
        <v>Q11</v>
      </c>
      <c r="E2432" s="9">
        <f>MONTH(SalesDataTable[[#This Row],[Order Date]])</f>
        <v>11</v>
      </c>
      <c r="F2432" s="8" t="str">
        <f>TEXT(SalesDataTable[[#This Row],[Order Date]],"mmm")</f>
        <v>Nov</v>
      </c>
      <c r="G2432" s="8" t="s">
        <v>0</v>
      </c>
      <c r="H2432" s="8" t="s">
        <v>1</v>
      </c>
      <c r="I2432" s="8" t="s">
        <v>28</v>
      </c>
      <c r="J2432" s="8" t="s">
        <v>13</v>
      </c>
      <c r="K2432" s="8" t="s">
        <v>9</v>
      </c>
      <c r="L2432" s="8" t="s">
        <v>37</v>
      </c>
      <c r="M2432" s="3">
        <v>4</v>
      </c>
      <c r="N2432" s="10">
        <v>155.91</v>
      </c>
      <c r="O2432" s="11">
        <v>0</v>
      </c>
      <c r="P2432" s="10">
        <v>79.91</v>
      </c>
      <c r="Q2432" s="10">
        <f t="shared" si="148"/>
        <v>623.64</v>
      </c>
      <c r="R2432" s="10">
        <f t="shared" si="149"/>
        <v>319.64</v>
      </c>
      <c r="S2432" s="10">
        <f t="shared" si="150"/>
        <v>304</v>
      </c>
      <c r="T2432" s="2">
        <f t="shared" si="151"/>
        <v>0.48746071451478418</v>
      </c>
      <c r="U2432" s="3">
        <f>YEAR(SalesDataTable[[#This Row],[Order Date]])</f>
        <v>2026</v>
      </c>
      <c r="V2432" s="2" t="str">
        <f>"Q"&amp;ROUNDUP(MONTH(SalesDataTable[[#This Row],[Order Date]])/3,0)</f>
        <v>Q4</v>
      </c>
      <c r="W2432" s="3">
        <f>MONTH(SalesDataTable[[#This Row],[Order Date]])</f>
        <v>11</v>
      </c>
      <c r="X2432" s="2" t="str">
        <f>TEXT(SalesDataTable[[#This Row],[Order Date]],"mmm")</f>
        <v>Nov</v>
      </c>
    </row>
    <row r="2433" spans="1:24" ht="15.6">
      <c r="A2433" s="6">
        <v>2575</v>
      </c>
      <c r="B2433" s="7">
        <v>46350</v>
      </c>
      <c r="C2433" s="8">
        <f>YEAR(SalesDataTable[[#This Row],[Order Date]])</f>
        <v>2026</v>
      </c>
      <c r="D2433" s="9" t="str">
        <f>"Q" &amp;ROUNDUP(MONTH(SalesDataTable[[#This Row],[Order Date]]),0)</f>
        <v>Q11</v>
      </c>
      <c r="E2433" s="9">
        <f>MONTH(SalesDataTable[[#This Row],[Order Date]])</f>
        <v>11</v>
      </c>
      <c r="F2433" s="8" t="str">
        <f>TEXT(SalesDataTable[[#This Row],[Order Date]],"mmm")</f>
        <v>Nov</v>
      </c>
      <c r="G2433" s="8" t="s">
        <v>11</v>
      </c>
      <c r="H2433" s="8" t="s">
        <v>39</v>
      </c>
      <c r="I2433" s="8" t="s">
        <v>19</v>
      </c>
      <c r="J2433" s="8" t="s">
        <v>3</v>
      </c>
      <c r="K2433" s="8" t="s">
        <v>34</v>
      </c>
      <c r="L2433" s="8" t="s">
        <v>35</v>
      </c>
      <c r="M2433" s="3">
        <v>1</v>
      </c>
      <c r="N2433" s="10">
        <v>39.42</v>
      </c>
      <c r="O2433" s="11">
        <v>0</v>
      </c>
      <c r="P2433" s="10">
        <v>14.63</v>
      </c>
      <c r="Q2433" s="10">
        <f t="shared" si="148"/>
        <v>39.42</v>
      </c>
      <c r="R2433" s="10">
        <f t="shared" si="149"/>
        <v>14.63</v>
      </c>
      <c r="S2433" s="10">
        <f t="shared" si="150"/>
        <v>24.79</v>
      </c>
      <c r="T2433" s="2">
        <f t="shared" si="151"/>
        <v>0.62886859462201927</v>
      </c>
      <c r="U2433" s="3">
        <f>YEAR(SalesDataTable[[#This Row],[Order Date]])</f>
        <v>2026</v>
      </c>
      <c r="V2433" s="2" t="str">
        <f>"Q"&amp;ROUNDUP(MONTH(SalesDataTable[[#This Row],[Order Date]])/3,0)</f>
        <v>Q4</v>
      </c>
      <c r="W2433" s="3">
        <f>MONTH(SalesDataTable[[#This Row],[Order Date]])</f>
        <v>11</v>
      </c>
      <c r="X2433" s="2" t="str">
        <f>TEXT(SalesDataTable[[#This Row],[Order Date]],"mmm")</f>
        <v>Nov</v>
      </c>
    </row>
    <row r="2434" spans="1:24" ht="15.6">
      <c r="A2434" s="6">
        <v>2673</v>
      </c>
      <c r="B2434" s="7">
        <v>46350</v>
      </c>
      <c r="C2434" s="8">
        <f>YEAR(SalesDataTable[[#This Row],[Order Date]])</f>
        <v>2026</v>
      </c>
      <c r="D2434" s="9" t="str">
        <f>"Q" &amp;ROUNDUP(MONTH(SalesDataTable[[#This Row],[Order Date]]),0)</f>
        <v>Q11</v>
      </c>
      <c r="E2434" s="9">
        <f>MONTH(SalesDataTable[[#This Row],[Order Date]])</f>
        <v>11</v>
      </c>
      <c r="F2434" s="8" t="str">
        <f>TEXT(SalesDataTable[[#This Row],[Order Date]],"mmm")</f>
        <v>Nov</v>
      </c>
      <c r="G2434" s="8" t="s">
        <v>11</v>
      </c>
      <c r="H2434" s="8" t="s">
        <v>12</v>
      </c>
      <c r="I2434" s="8" t="s">
        <v>2</v>
      </c>
      <c r="J2434" s="8" t="s">
        <v>3</v>
      </c>
      <c r="K2434" s="8" t="s">
        <v>4</v>
      </c>
      <c r="L2434" s="8" t="s">
        <v>22</v>
      </c>
      <c r="M2434" s="3">
        <v>2</v>
      </c>
      <c r="N2434" s="10">
        <v>51.56</v>
      </c>
      <c r="O2434" s="11">
        <v>0.05</v>
      </c>
      <c r="P2434" s="10">
        <v>22.7</v>
      </c>
      <c r="Q2434" s="10">
        <f t="shared" ref="Q2434:Q2497" si="152">M2434*N2434*(1-O2434)</f>
        <v>97.963999999999999</v>
      </c>
      <c r="R2434" s="10">
        <f t="shared" ref="R2434:R2497" si="153">M2434*P2434</f>
        <v>45.4</v>
      </c>
      <c r="S2434" s="10">
        <f t="shared" ref="S2434:S2497" si="154">Q2434-R2434</f>
        <v>52.564</v>
      </c>
      <c r="T2434" s="2">
        <f t="shared" ref="T2434:T2497" si="155">IFERROR(S2434/Q2434,0)</f>
        <v>0.5365644522477645</v>
      </c>
      <c r="U2434" s="3">
        <f>YEAR(SalesDataTable[[#This Row],[Order Date]])</f>
        <v>2026</v>
      </c>
      <c r="V2434" s="2" t="str">
        <f>"Q"&amp;ROUNDUP(MONTH(SalesDataTable[[#This Row],[Order Date]])/3,0)</f>
        <v>Q4</v>
      </c>
      <c r="W2434" s="3">
        <f>MONTH(SalesDataTable[[#This Row],[Order Date]])</f>
        <v>11</v>
      </c>
      <c r="X2434" s="2" t="str">
        <f>TEXT(SalesDataTable[[#This Row],[Order Date]],"mmm")</f>
        <v>Nov</v>
      </c>
    </row>
    <row r="2435" spans="1:24" ht="15.6">
      <c r="A2435" s="6">
        <v>4145</v>
      </c>
      <c r="B2435" s="7">
        <v>46350</v>
      </c>
      <c r="C2435" s="8">
        <f>YEAR(SalesDataTable[[#This Row],[Order Date]])</f>
        <v>2026</v>
      </c>
      <c r="D2435" s="9" t="str">
        <f>"Q" &amp;ROUNDUP(MONTH(SalesDataTable[[#This Row],[Order Date]]),0)</f>
        <v>Q11</v>
      </c>
      <c r="E2435" s="9">
        <f>MONTH(SalesDataTable[[#This Row],[Order Date]])</f>
        <v>11</v>
      </c>
      <c r="F2435" s="8" t="str">
        <f>TEXT(SalesDataTable[[#This Row],[Order Date]],"mmm")</f>
        <v>Nov</v>
      </c>
      <c r="G2435" s="8" t="s">
        <v>0</v>
      </c>
      <c r="H2435" s="8" t="s">
        <v>1</v>
      </c>
      <c r="I2435" s="8" t="s">
        <v>2</v>
      </c>
      <c r="J2435" s="8" t="s">
        <v>3</v>
      </c>
      <c r="K2435" s="8" t="s">
        <v>23</v>
      </c>
      <c r="L2435" s="8" t="s">
        <v>51</v>
      </c>
      <c r="M2435" s="3">
        <v>1</v>
      </c>
      <c r="N2435" s="10">
        <v>120.49</v>
      </c>
      <c r="O2435" s="11">
        <v>0.15</v>
      </c>
      <c r="P2435" s="10">
        <v>61.22</v>
      </c>
      <c r="Q2435" s="10">
        <f t="shared" si="152"/>
        <v>102.4165</v>
      </c>
      <c r="R2435" s="10">
        <f t="shared" si="153"/>
        <v>61.22</v>
      </c>
      <c r="S2435" s="10">
        <f t="shared" si="154"/>
        <v>41.1965</v>
      </c>
      <c r="T2435" s="2">
        <f t="shared" si="155"/>
        <v>0.40224475548373556</v>
      </c>
      <c r="U2435" s="3">
        <f>YEAR(SalesDataTable[[#This Row],[Order Date]])</f>
        <v>2026</v>
      </c>
      <c r="V2435" s="2" t="str">
        <f>"Q"&amp;ROUNDUP(MONTH(SalesDataTable[[#This Row],[Order Date]])/3,0)</f>
        <v>Q4</v>
      </c>
      <c r="W2435" s="3">
        <f>MONTH(SalesDataTable[[#This Row],[Order Date]])</f>
        <v>11</v>
      </c>
      <c r="X2435" s="2" t="str">
        <f>TEXT(SalesDataTable[[#This Row],[Order Date]],"mmm")</f>
        <v>Nov</v>
      </c>
    </row>
    <row r="2436" spans="1:24" ht="15.6">
      <c r="A2436" s="6">
        <v>4610</v>
      </c>
      <c r="B2436" s="7">
        <v>46350</v>
      </c>
      <c r="C2436" s="8">
        <f>YEAR(SalesDataTable[[#This Row],[Order Date]])</f>
        <v>2026</v>
      </c>
      <c r="D2436" s="9" t="str">
        <f>"Q" &amp;ROUNDUP(MONTH(SalesDataTable[[#This Row],[Order Date]]),0)</f>
        <v>Q11</v>
      </c>
      <c r="E2436" s="9">
        <f>MONTH(SalesDataTable[[#This Row],[Order Date]])</f>
        <v>11</v>
      </c>
      <c r="F2436" s="8" t="str">
        <f>TEXT(SalesDataTable[[#This Row],[Order Date]],"mmm")</f>
        <v>Nov</v>
      </c>
      <c r="G2436" s="8" t="s">
        <v>11</v>
      </c>
      <c r="H2436" s="8" t="s">
        <v>52</v>
      </c>
      <c r="I2436" s="8" t="s">
        <v>19</v>
      </c>
      <c r="J2436" s="8" t="s">
        <v>3</v>
      </c>
      <c r="K2436" s="8" t="s">
        <v>9</v>
      </c>
      <c r="L2436" s="8" t="s">
        <v>37</v>
      </c>
      <c r="M2436" s="3">
        <v>2</v>
      </c>
      <c r="N2436" s="10">
        <v>153.96</v>
      </c>
      <c r="O2436" s="11">
        <v>0</v>
      </c>
      <c r="P2436" s="10">
        <v>79.33</v>
      </c>
      <c r="Q2436" s="10">
        <f t="shared" si="152"/>
        <v>307.92</v>
      </c>
      <c r="R2436" s="10">
        <f t="shared" si="153"/>
        <v>158.66</v>
      </c>
      <c r="S2436" s="10">
        <f t="shared" si="154"/>
        <v>149.26000000000002</v>
      </c>
      <c r="T2436" s="2">
        <f t="shared" si="155"/>
        <v>0.48473629514159527</v>
      </c>
      <c r="U2436" s="3">
        <f>YEAR(SalesDataTable[[#This Row],[Order Date]])</f>
        <v>2026</v>
      </c>
      <c r="V2436" s="2" t="str">
        <f>"Q"&amp;ROUNDUP(MONTH(SalesDataTable[[#This Row],[Order Date]])/3,0)</f>
        <v>Q4</v>
      </c>
      <c r="W2436" s="3">
        <f>MONTH(SalesDataTable[[#This Row],[Order Date]])</f>
        <v>11</v>
      </c>
      <c r="X2436" s="2" t="str">
        <f>TEXT(SalesDataTable[[#This Row],[Order Date]],"mmm")</f>
        <v>Nov</v>
      </c>
    </row>
    <row r="2437" spans="1:24" ht="15.6">
      <c r="A2437" s="6">
        <v>4721</v>
      </c>
      <c r="B2437" s="7">
        <v>46350</v>
      </c>
      <c r="C2437" s="8">
        <f>YEAR(SalesDataTable[[#This Row],[Order Date]])</f>
        <v>2026</v>
      </c>
      <c r="D2437" s="9" t="str">
        <f>"Q" &amp;ROUNDUP(MONTH(SalesDataTable[[#This Row],[Order Date]]),0)</f>
        <v>Q11</v>
      </c>
      <c r="E2437" s="9">
        <f>MONTH(SalesDataTable[[#This Row],[Order Date]])</f>
        <v>11</v>
      </c>
      <c r="F2437" s="8" t="str">
        <f>TEXT(SalesDataTable[[#This Row],[Order Date]],"mmm")</f>
        <v>Nov</v>
      </c>
      <c r="G2437" s="8" t="s">
        <v>11</v>
      </c>
      <c r="H2437" s="8" t="s">
        <v>52</v>
      </c>
      <c r="I2437" s="8" t="s">
        <v>19</v>
      </c>
      <c r="J2437" s="8" t="s">
        <v>13</v>
      </c>
      <c r="K2437" s="8" t="s">
        <v>4</v>
      </c>
      <c r="L2437" s="8" t="s">
        <v>26</v>
      </c>
      <c r="M2437" s="3">
        <v>1</v>
      </c>
      <c r="N2437" s="10">
        <v>39.85</v>
      </c>
      <c r="O2437" s="11">
        <v>0</v>
      </c>
      <c r="P2437" s="10">
        <v>16.3</v>
      </c>
      <c r="Q2437" s="10">
        <f t="shared" si="152"/>
        <v>39.85</v>
      </c>
      <c r="R2437" s="10">
        <f t="shared" si="153"/>
        <v>16.3</v>
      </c>
      <c r="S2437" s="10">
        <f t="shared" si="154"/>
        <v>23.55</v>
      </c>
      <c r="T2437" s="2">
        <f t="shared" si="155"/>
        <v>0.59096612296110418</v>
      </c>
      <c r="U2437" s="3">
        <f>YEAR(SalesDataTable[[#This Row],[Order Date]])</f>
        <v>2026</v>
      </c>
      <c r="V2437" s="2" t="str">
        <f>"Q"&amp;ROUNDUP(MONTH(SalesDataTable[[#This Row],[Order Date]])/3,0)</f>
        <v>Q4</v>
      </c>
      <c r="W2437" s="3">
        <f>MONTH(SalesDataTable[[#This Row],[Order Date]])</f>
        <v>11</v>
      </c>
      <c r="X2437" s="2" t="str">
        <f>TEXT(SalesDataTable[[#This Row],[Order Date]],"mmm")</f>
        <v>Nov</v>
      </c>
    </row>
    <row r="2438" spans="1:24" ht="15.6">
      <c r="A2438" s="6">
        <v>324</v>
      </c>
      <c r="B2438" s="7">
        <v>46351</v>
      </c>
      <c r="C2438" s="8">
        <f>YEAR(SalesDataTable[[#This Row],[Order Date]])</f>
        <v>2026</v>
      </c>
      <c r="D2438" s="9" t="str">
        <f>"Q" &amp;ROUNDUP(MONTH(SalesDataTable[[#This Row],[Order Date]]),0)</f>
        <v>Q11</v>
      </c>
      <c r="E2438" s="9">
        <f>MONTH(SalesDataTable[[#This Row],[Order Date]])</f>
        <v>11</v>
      </c>
      <c r="F2438" s="8" t="str">
        <f>TEXT(SalesDataTable[[#This Row],[Order Date]],"mmm")</f>
        <v>Nov</v>
      </c>
      <c r="G2438" s="8" t="s">
        <v>20</v>
      </c>
      <c r="H2438" s="8" t="s">
        <v>47</v>
      </c>
      <c r="I2438" s="8" t="s">
        <v>28</v>
      </c>
      <c r="J2438" s="8" t="s">
        <v>3</v>
      </c>
      <c r="K2438" s="8" t="s">
        <v>4</v>
      </c>
      <c r="L2438" s="8" t="s">
        <v>30</v>
      </c>
      <c r="M2438" s="3">
        <v>2</v>
      </c>
      <c r="N2438" s="10">
        <v>103.88</v>
      </c>
      <c r="O2438" s="11">
        <v>0.15</v>
      </c>
      <c r="P2438" s="10">
        <v>49.26</v>
      </c>
      <c r="Q2438" s="10">
        <f t="shared" si="152"/>
        <v>176.59599999999998</v>
      </c>
      <c r="R2438" s="10">
        <f t="shared" si="153"/>
        <v>98.52</v>
      </c>
      <c r="S2438" s="10">
        <f t="shared" si="154"/>
        <v>78.075999999999979</v>
      </c>
      <c r="T2438" s="2">
        <f t="shared" si="155"/>
        <v>0.44211646922920106</v>
      </c>
      <c r="U2438" s="3">
        <f>YEAR(SalesDataTable[[#This Row],[Order Date]])</f>
        <v>2026</v>
      </c>
      <c r="V2438" s="2" t="str">
        <f>"Q"&amp;ROUNDUP(MONTH(SalesDataTable[[#This Row],[Order Date]])/3,0)</f>
        <v>Q4</v>
      </c>
      <c r="W2438" s="3">
        <f>MONTH(SalesDataTable[[#This Row],[Order Date]])</f>
        <v>11</v>
      </c>
      <c r="X2438" s="2" t="str">
        <f>TEXT(SalesDataTable[[#This Row],[Order Date]],"mmm")</f>
        <v>Nov</v>
      </c>
    </row>
    <row r="2439" spans="1:24" ht="15.6">
      <c r="A2439" s="6">
        <v>559</v>
      </c>
      <c r="B2439" s="7">
        <v>46351</v>
      </c>
      <c r="C2439" s="8">
        <f>YEAR(SalesDataTable[[#This Row],[Order Date]])</f>
        <v>2026</v>
      </c>
      <c r="D2439" s="9" t="str">
        <f>"Q" &amp;ROUNDUP(MONTH(SalesDataTable[[#This Row],[Order Date]]),0)</f>
        <v>Q11</v>
      </c>
      <c r="E2439" s="9">
        <f>MONTH(SalesDataTable[[#This Row],[Order Date]])</f>
        <v>11</v>
      </c>
      <c r="F2439" s="8" t="str">
        <f>TEXT(SalesDataTable[[#This Row],[Order Date]],"mmm")</f>
        <v>Nov</v>
      </c>
      <c r="G2439" s="8" t="s">
        <v>20</v>
      </c>
      <c r="H2439" s="8" t="s">
        <v>31</v>
      </c>
      <c r="I2439" s="8" t="s">
        <v>2</v>
      </c>
      <c r="J2439" s="8" t="s">
        <v>3</v>
      </c>
      <c r="K2439" s="8" t="s">
        <v>14</v>
      </c>
      <c r="L2439" s="8" t="s">
        <v>44</v>
      </c>
      <c r="M2439" s="3">
        <v>2</v>
      </c>
      <c r="N2439" s="10">
        <v>134.19</v>
      </c>
      <c r="O2439" s="11">
        <v>0.1</v>
      </c>
      <c r="P2439" s="10">
        <v>65.39</v>
      </c>
      <c r="Q2439" s="10">
        <f t="shared" si="152"/>
        <v>241.542</v>
      </c>
      <c r="R2439" s="10">
        <f t="shared" si="153"/>
        <v>130.78</v>
      </c>
      <c r="S2439" s="10">
        <f t="shared" si="154"/>
        <v>110.762</v>
      </c>
      <c r="T2439" s="2">
        <f t="shared" si="155"/>
        <v>0.45856207202060095</v>
      </c>
      <c r="U2439" s="3">
        <f>YEAR(SalesDataTable[[#This Row],[Order Date]])</f>
        <v>2026</v>
      </c>
      <c r="V2439" s="2" t="str">
        <f>"Q"&amp;ROUNDUP(MONTH(SalesDataTable[[#This Row],[Order Date]])/3,0)</f>
        <v>Q4</v>
      </c>
      <c r="W2439" s="3">
        <f>MONTH(SalesDataTable[[#This Row],[Order Date]])</f>
        <v>11</v>
      </c>
      <c r="X2439" s="2" t="str">
        <f>TEXT(SalesDataTable[[#This Row],[Order Date]],"mmm")</f>
        <v>Nov</v>
      </c>
    </row>
    <row r="2440" spans="1:24" ht="15.6">
      <c r="A2440" s="6">
        <v>1108</v>
      </c>
      <c r="B2440" s="7">
        <v>46351</v>
      </c>
      <c r="C2440" s="8">
        <f>YEAR(SalesDataTable[[#This Row],[Order Date]])</f>
        <v>2026</v>
      </c>
      <c r="D2440" s="9" t="str">
        <f>"Q" &amp;ROUNDUP(MONTH(SalesDataTable[[#This Row],[Order Date]]),0)</f>
        <v>Q11</v>
      </c>
      <c r="E2440" s="9">
        <f>MONTH(SalesDataTable[[#This Row],[Order Date]])</f>
        <v>11</v>
      </c>
      <c r="F2440" s="8" t="str">
        <f>TEXT(SalesDataTable[[#This Row],[Order Date]],"mmm")</f>
        <v>Nov</v>
      </c>
      <c r="G2440" s="8" t="s">
        <v>6</v>
      </c>
      <c r="H2440" s="8" t="s">
        <v>7</v>
      </c>
      <c r="I2440" s="8" t="s">
        <v>28</v>
      </c>
      <c r="J2440" s="8" t="s">
        <v>13</v>
      </c>
      <c r="K2440" s="8" t="s">
        <v>14</v>
      </c>
      <c r="L2440" s="8" t="s">
        <v>15</v>
      </c>
      <c r="M2440" s="3">
        <v>1</v>
      </c>
      <c r="N2440" s="10">
        <v>37.06</v>
      </c>
      <c r="O2440" s="11">
        <v>0.1</v>
      </c>
      <c r="P2440" s="10">
        <v>13.18</v>
      </c>
      <c r="Q2440" s="10">
        <f t="shared" si="152"/>
        <v>33.354000000000006</v>
      </c>
      <c r="R2440" s="10">
        <f t="shared" si="153"/>
        <v>13.18</v>
      </c>
      <c r="S2440" s="10">
        <f t="shared" si="154"/>
        <v>20.174000000000007</v>
      </c>
      <c r="T2440" s="2">
        <f t="shared" si="155"/>
        <v>0.6048449961024166</v>
      </c>
      <c r="U2440" s="3">
        <f>YEAR(SalesDataTable[[#This Row],[Order Date]])</f>
        <v>2026</v>
      </c>
      <c r="V2440" s="2" t="str">
        <f>"Q"&amp;ROUNDUP(MONTH(SalesDataTable[[#This Row],[Order Date]])/3,0)</f>
        <v>Q4</v>
      </c>
      <c r="W2440" s="3">
        <f>MONTH(SalesDataTable[[#This Row],[Order Date]])</f>
        <v>11</v>
      </c>
      <c r="X2440" s="2" t="str">
        <f>TEXT(SalesDataTable[[#This Row],[Order Date]],"mmm")</f>
        <v>Nov</v>
      </c>
    </row>
    <row r="2441" spans="1:24" ht="15.6">
      <c r="A2441" s="6">
        <v>1344</v>
      </c>
      <c r="B2441" s="7">
        <v>46351</v>
      </c>
      <c r="C2441" s="8">
        <f>YEAR(SalesDataTable[[#This Row],[Order Date]])</f>
        <v>2026</v>
      </c>
      <c r="D2441" s="9" t="str">
        <f>"Q" &amp;ROUNDUP(MONTH(SalesDataTable[[#This Row],[Order Date]]),0)</f>
        <v>Q11</v>
      </c>
      <c r="E2441" s="9">
        <f>MONTH(SalesDataTable[[#This Row],[Order Date]])</f>
        <v>11</v>
      </c>
      <c r="F2441" s="8" t="str">
        <f>TEXT(SalesDataTable[[#This Row],[Order Date]],"mmm")</f>
        <v>Nov</v>
      </c>
      <c r="G2441" s="8" t="s">
        <v>11</v>
      </c>
      <c r="H2441" s="8" t="s">
        <v>39</v>
      </c>
      <c r="I2441" s="8" t="s">
        <v>2</v>
      </c>
      <c r="J2441" s="8" t="s">
        <v>13</v>
      </c>
      <c r="K2441" s="8" t="s">
        <v>14</v>
      </c>
      <c r="L2441" s="8" t="s">
        <v>44</v>
      </c>
      <c r="M2441" s="3">
        <v>4</v>
      </c>
      <c r="N2441" s="10">
        <v>135.21</v>
      </c>
      <c r="O2441" s="11">
        <v>0.05</v>
      </c>
      <c r="P2441" s="10">
        <v>68.64</v>
      </c>
      <c r="Q2441" s="10">
        <f t="shared" si="152"/>
        <v>513.798</v>
      </c>
      <c r="R2441" s="10">
        <f t="shared" si="153"/>
        <v>274.56</v>
      </c>
      <c r="S2441" s="10">
        <f t="shared" si="154"/>
        <v>239.238</v>
      </c>
      <c r="T2441" s="2">
        <f t="shared" si="155"/>
        <v>0.46562656919645462</v>
      </c>
      <c r="U2441" s="3">
        <f>YEAR(SalesDataTable[[#This Row],[Order Date]])</f>
        <v>2026</v>
      </c>
      <c r="V2441" s="2" t="str">
        <f>"Q"&amp;ROUNDUP(MONTH(SalesDataTable[[#This Row],[Order Date]])/3,0)</f>
        <v>Q4</v>
      </c>
      <c r="W2441" s="3">
        <f>MONTH(SalesDataTable[[#This Row],[Order Date]])</f>
        <v>11</v>
      </c>
      <c r="X2441" s="2" t="str">
        <f>TEXT(SalesDataTable[[#This Row],[Order Date]],"mmm")</f>
        <v>Nov</v>
      </c>
    </row>
    <row r="2442" spans="1:24" ht="15.6">
      <c r="A2442" s="6">
        <v>1922</v>
      </c>
      <c r="B2442" s="7">
        <v>46351</v>
      </c>
      <c r="C2442" s="8">
        <f>YEAR(SalesDataTable[[#This Row],[Order Date]])</f>
        <v>2026</v>
      </c>
      <c r="D2442" s="9" t="str">
        <f>"Q" &amp;ROUNDUP(MONTH(SalesDataTable[[#This Row],[Order Date]]),0)</f>
        <v>Q11</v>
      </c>
      <c r="E2442" s="9">
        <f>MONTH(SalesDataTable[[#This Row],[Order Date]])</f>
        <v>11</v>
      </c>
      <c r="F2442" s="8" t="str">
        <f>TEXT(SalesDataTable[[#This Row],[Order Date]],"mmm")</f>
        <v>Nov</v>
      </c>
      <c r="G2442" s="8" t="s">
        <v>0</v>
      </c>
      <c r="H2442" s="8" t="s">
        <v>36</v>
      </c>
      <c r="I2442" s="8" t="s">
        <v>28</v>
      </c>
      <c r="J2442" s="8" t="s">
        <v>3</v>
      </c>
      <c r="K2442" s="8" t="s">
        <v>9</v>
      </c>
      <c r="L2442" s="8" t="s">
        <v>17</v>
      </c>
      <c r="M2442" s="3">
        <v>2</v>
      </c>
      <c r="N2442" s="10">
        <v>145.77000000000001</v>
      </c>
      <c r="O2442" s="11">
        <v>0.1</v>
      </c>
      <c r="P2442" s="10">
        <v>78.14</v>
      </c>
      <c r="Q2442" s="10">
        <f t="shared" si="152"/>
        <v>262.38600000000002</v>
      </c>
      <c r="R2442" s="10">
        <f t="shared" si="153"/>
        <v>156.28</v>
      </c>
      <c r="S2442" s="10">
        <f t="shared" si="154"/>
        <v>106.10600000000002</v>
      </c>
      <c r="T2442" s="2">
        <f t="shared" si="155"/>
        <v>0.40438895367893107</v>
      </c>
      <c r="U2442" s="3">
        <f>YEAR(SalesDataTable[[#This Row],[Order Date]])</f>
        <v>2026</v>
      </c>
      <c r="V2442" s="2" t="str">
        <f>"Q"&amp;ROUNDUP(MONTH(SalesDataTable[[#This Row],[Order Date]])/3,0)</f>
        <v>Q4</v>
      </c>
      <c r="W2442" s="3">
        <f>MONTH(SalesDataTable[[#This Row],[Order Date]])</f>
        <v>11</v>
      </c>
      <c r="X2442" s="2" t="str">
        <f>TEXT(SalesDataTable[[#This Row],[Order Date]],"mmm")</f>
        <v>Nov</v>
      </c>
    </row>
    <row r="2443" spans="1:24" ht="15.6">
      <c r="A2443" s="6">
        <v>2343</v>
      </c>
      <c r="B2443" s="7">
        <v>46351</v>
      </c>
      <c r="C2443" s="8">
        <f>YEAR(SalesDataTable[[#This Row],[Order Date]])</f>
        <v>2026</v>
      </c>
      <c r="D2443" s="9" t="str">
        <f>"Q" &amp;ROUNDUP(MONTH(SalesDataTable[[#This Row],[Order Date]]),0)</f>
        <v>Q11</v>
      </c>
      <c r="E2443" s="9">
        <f>MONTH(SalesDataTable[[#This Row],[Order Date]])</f>
        <v>11</v>
      </c>
      <c r="F2443" s="8" t="str">
        <f>TEXT(SalesDataTable[[#This Row],[Order Date]],"mmm")</f>
        <v>Nov</v>
      </c>
      <c r="G2443" s="8" t="s">
        <v>0</v>
      </c>
      <c r="H2443" s="8" t="s">
        <v>50</v>
      </c>
      <c r="I2443" s="8" t="s">
        <v>19</v>
      </c>
      <c r="J2443" s="8" t="s">
        <v>13</v>
      </c>
      <c r="K2443" s="8" t="s">
        <v>23</v>
      </c>
      <c r="L2443" s="8" t="s">
        <v>51</v>
      </c>
      <c r="M2443" s="3">
        <v>1</v>
      </c>
      <c r="N2443" s="10">
        <v>121.53</v>
      </c>
      <c r="O2443" s="11">
        <v>0.15</v>
      </c>
      <c r="P2443" s="10">
        <v>62.14</v>
      </c>
      <c r="Q2443" s="10">
        <f t="shared" si="152"/>
        <v>103.3005</v>
      </c>
      <c r="R2443" s="10">
        <f t="shared" si="153"/>
        <v>62.14</v>
      </c>
      <c r="S2443" s="10">
        <f t="shared" si="154"/>
        <v>41.160499999999999</v>
      </c>
      <c r="T2443" s="2">
        <f t="shared" si="155"/>
        <v>0.39845402490791426</v>
      </c>
      <c r="U2443" s="3">
        <f>YEAR(SalesDataTable[[#This Row],[Order Date]])</f>
        <v>2026</v>
      </c>
      <c r="V2443" s="2" t="str">
        <f>"Q"&amp;ROUNDUP(MONTH(SalesDataTable[[#This Row],[Order Date]])/3,0)</f>
        <v>Q4</v>
      </c>
      <c r="W2443" s="3">
        <f>MONTH(SalesDataTable[[#This Row],[Order Date]])</f>
        <v>11</v>
      </c>
      <c r="X2443" s="2" t="str">
        <f>TEXT(SalesDataTable[[#This Row],[Order Date]],"mmm")</f>
        <v>Nov</v>
      </c>
    </row>
    <row r="2444" spans="1:24" ht="15.6">
      <c r="A2444" s="6">
        <v>2466</v>
      </c>
      <c r="B2444" s="7">
        <v>46351</v>
      </c>
      <c r="C2444" s="8">
        <f>YEAR(SalesDataTable[[#This Row],[Order Date]])</f>
        <v>2026</v>
      </c>
      <c r="D2444" s="9" t="str">
        <f>"Q" &amp;ROUNDUP(MONTH(SalesDataTable[[#This Row],[Order Date]]),0)</f>
        <v>Q11</v>
      </c>
      <c r="E2444" s="9">
        <f>MONTH(SalesDataTable[[#This Row],[Order Date]])</f>
        <v>11</v>
      </c>
      <c r="F2444" s="8" t="str">
        <f>TEXT(SalesDataTable[[#This Row],[Order Date]],"mmm")</f>
        <v>Nov</v>
      </c>
      <c r="G2444" s="8" t="s">
        <v>11</v>
      </c>
      <c r="H2444" s="8" t="s">
        <v>12</v>
      </c>
      <c r="I2444" s="8" t="s">
        <v>2</v>
      </c>
      <c r="J2444" s="8" t="s">
        <v>16</v>
      </c>
      <c r="K2444" s="8" t="s">
        <v>4</v>
      </c>
      <c r="L2444" s="8" t="s">
        <v>26</v>
      </c>
      <c r="M2444" s="3">
        <v>2</v>
      </c>
      <c r="N2444" s="10">
        <v>40.51</v>
      </c>
      <c r="O2444" s="11">
        <v>0.05</v>
      </c>
      <c r="P2444" s="10">
        <v>16.45</v>
      </c>
      <c r="Q2444" s="10">
        <f t="shared" si="152"/>
        <v>76.968999999999994</v>
      </c>
      <c r="R2444" s="10">
        <f t="shared" si="153"/>
        <v>32.9</v>
      </c>
      <c r="S2444" s="10">
        <f t="shared" si="154"/>
        <v>44.068999999999996</v>
      </c>
      <c r="T2444" s="2">
        <f t="shared" si="155"/>
        <v>0.5725551845548208</v>
      </c>
      <c r="U2444" s="3">
        <f>YEAR(SalesDataTable[[#This Row],[Order Date]])</f>
        <v>2026</v>
      </c>
      <c r="V2444" s="2" t="str">
        <f>"Q"&amp;ROUNDUP(MONTH(SalesDataTable[[#This Row],[Order Date]])/3,0)</f>
        <v>Q4</v>
      </c>
      <c r="W2444" s="3">
        <f>MONTH(SalesDataTable[[#This Row],[Order Date]])</f>
        <v>11</v>
      </c>
      <c r="X2444" s="2" t="str">
        <f>TEXT(SalesDataTable[[#This Row],[Order Date]],"mmm")</f>
        <v>Nov</v>
      </c>
    </row>
    <row r="2445" spans="1:24" ht="15.6">
      <c r="A2445" s="6">
        <v>2647</v>
      </c>
      <c r="B2445" s="7">
        <v>46351</v>
      </c>
      <c r="C2445" s="8">
        <f>YEAR(SalesDataTable[[#This Row],[Order Date]])</f>
        <v>2026</v>
      </c>
      <c r="D2445" s="9" t="str">
        <f>"Q" &amp;ROUNDUP(MONTH(SalesDataTable[[#This Row],[Order Date]]),0)</f>
        <v>Q11</v>
      </c>
      <c r="E2445" s="9">
        <f>MONTH(SalesDataTable[[#This Row],[Order Date]])</f>
        <v>11</v>
      </c>
      <c r="F2445" s="8" t="str">
        <f>TEXT(SalesDataTable[[#This Row],[Order Date]],"mmm")</f>
        <v>Nov</v>
      </c>
      <c r="G2445" s="8" t="s">
        <v>11</v>
      </c>
      <c r="H2445" s="8" t="s">
        <v>25</v>
      </c>
      <c r="I2445" s="8" t="s">
        <v>2</v>
      </c>
      <c r="J2445" s="8" t="s">
        <v>13</v>
      </c>
      <c r="K2445" s="8" t="s">
        <v>9</v>
      </c>
      <c r="L2445" s="8" t="s">
        <v>46</v>
      </c>
      <c r="M2445" s="3">
        <v>1</v>
      </c>
      <c r="N2445" s="10">
        <v>70.099999999999994</v>
      </c>
      <c r="O2445" s="11">
        <v>0.15</v>
      </c>
      <c r="P2445" s="10">
        <v>32.28</v>
      </c>
      <c r="Q2445" s="10">
        <f t="shared" si="152"/>
        <v>59.584999999999994</v>
      </c>
      <c r="R2445" s="10">
        <f t="shared" si="153"/>
        <v>32.28</v>
      </c>
      <c r="S2445" s="10">
        <f t="shared" si="154"/>
        <v>27.304999999999993</v>
      </c>
      <c r="T2445" s="2">
        <f t="shared" si="155"/>
        <v>0.45825291600234952</v>
      </c>
      <c r="U2445" s="3">
        <f>YEAR(SalesDataTable[[#This Row],[Order Date]])</f>
        <v>2026</v>
      </c>
      <c r="V2445" s="2" t="str">
        <f>"Q"&amp;ROUNDUP(MONTH(SalesDataTable[[#This Row],[Order Date]])/3,0)</f>
        <v>Q4</v>
      </c>
      <c r="W2445" s="3">
        <f>MONTH(SalesDataTable[[#This Row],[Order Date]])</f>
        <v>11</v>
      </c>
      <c r="X2445" s="2" t="str">
        <f>TEXT(SalesDataTable[[#This Row],[Order Date]],"mmm")</f>
        <v>Nov</v>
      </c>
    </row>
    <row r="2446" spans="1:24" ht="15.6">
      <c r="A2446" s="6">
        <v>2958</v>
      </c>
      <c r="B2446" s="7">
        <v>46351</v>
      </c>
      <c r="C2446" s="8">
        <f>YEAR(SalesDataTable[[#This Row],[Order Date]])</f>
        <v>2026</v>
      </c>
      <c r="D2446" s="9" t="str">
        <f>"Q" &amp;ROUNDUP(MONTH(SalesDataTable[[#This Row],[Order Date]]),0)</f>
        <v>Q11</v>
      </c>
      <c r="E2446" s="9">
        <f>MONTH(SalesDataTable[[#This Row],[Order Date]])</f>
        <v>11</v>
      </c>
      <c r="F2446" s="8" t="str">
        <f>TEXT(SalesDataTable[[#This Row],[Order Date]],"mmm")</f>
        <v>Nov</v>
      </c>
      <c r="G2446" s="8" t="s">
        <v>6</v>
      </c>
      <c r="H2446" s="8" t="s">
        <v>43</v>
      </c>
      <c r="I2446" s="8" t="s">
        <v>28</v>
      </c>
      <c r="J2446" s="8" t="s">
        <v>13</v>
      </c>
      <c r="K2446" s="8" t="s">
        <v>9</v>
      </c>
      <c r="L2446" s="8" t="s">
        <v>17</v>
      </c>
      <c r="M2446" s="3">
        <v>1</v>
      </c>
      <c r="N2446" s="10">
        <v>144.25</v>
      </c>
      <c r="O2446" s="11">
        <v>0.1</v>
      </c>
      <c r="P2446" s="10">
        <v>79.55</v>
      </c>
      <c r="Q2446" s="10">
        <f t="shared" si="152"/>
        <v>129.82500000000002</v>
      </c>
      <c r="R2446" s="10">
        <f t="shared" si="153"/>
        <v>79.55</v>
      </c>
      <c r="S2446" s="10">
        <f t="shared" si="154"/>
        <v>50.27500000000002</v>
      </c>
      <c r="T2446" s="2">
        <f t="shared" si="155"/>
        <v>0.38725207009435791</v>
      </c>
      <c r="U2446" s="3">
        <f>YEAR(SalesDataTable[[#This Row],[Order Date]])</f>
        <v>2026</v>
      </c>
      <c r="V2446" s="2" t="str">
        <f>"Q"&amp;ROUNDUP(MONTH(SalesDataTable[[#This Row],[Order Date]])/3,0)</f>
        <v>Q4</v>
      </c>
      <c r="W2446" s="3">
        <f>MONTH(SalesDataTable[[#This Row],[Order Date]])</f>
        <v>11</v>
      </c>
      <c r="X2446" s="2" t="str">
        <f>TEXT(SalesDataTable[[#This Row],[Order Date]],"mmm")</f>
        <v>Nov</v>
      </c>
    </row>
    <row r="2447" spans="1:24" ht="15.6">
      <c r="A2447" s="6">
        <v>3527</v>
      </c>
      <c r="B2447" s="7">
        <v>46351</v>
      </c>
      <c r="C2447" s="8">
        <f>YEAR(SalesDataTable[[#This Row],[Order Date]])</f>
        <v>2026</v>
      </c>
      <c r="D2447" s="9" t="str">
        <f>"Q" &amp;ROUNDUP(MONTH(SalesDataTable[[#This Row],[Order Date]]),0)</f>
        <v>Q11</v>
      </c>
      <c r="E2447" s="9">
        <f>MONTH(SalesDataTable[[#This Row],[Order Date]])</f>
        <v>11</v>
      </c>
      <c r="F2447" s="8" t="str">
        <f>TEXT(SalesDataTable[[#This Row],[Order Date]],"mmm")</f>
        <v>Nov</v>
      </c>
      <c r="G2447" s="8" t="s">
        <v>6</v>
      </c>
      <c r="H2447" s="8" t="s">
        <v>27</v>
      </c>
      <c r="I2447" s="8" t="s">
        <v>28</v>
      </c>
      <c r="J2447" s="8" t="s">
        <v>3</v>
      </c>
      <c r="K2447" s="8" t="s">
        <v>9</v>
      </c>
      <c r="L2447" s="8" t="s">
        <v>17</v>
      </c>
      <c r="M2447" s="3">
        <v>4</v>
      </c>
      <c r="N2447" s="10">
        <v>146.19</v>
      </c>
      <c r="O2447" s="11">
        <v>0.1</v>
      </c>
      <c r="P2447" s="10">
        <v>79.569999999999993</v>
      </c>
      <c r="Q2447" s="10">
        <f t="shared" si="152"/>
        <v>526.28399999999999</v>
      </c>
      <c r="R2447" s="10">
        <f t="shared" si="153"/>
        <v>318.27999999999997</v>
      </c>
      <c r="S2447" s="10">
        <f t="shared" si="154"/>
        <v>208.00400000000002</v>
      </c>
      <c r="T2447" s="2">
        <f t="shared" si="155"/>
        <v>0.39523147198090769</v>
      </c>
      <c r="U2447" s="3">
        <f>YEAR(SalesDataTable[[#This Row],[Order Date]])</f>
        <v>2026</v>
      </c>
      <c r="V2447" s="2" t="str">
        <f>"Q"&amp;ROUNDUP(MONTH(SalesDataTable[[#This Row],[Order Date]])/3,0)</f>
        <v>Q4</v>
      </c>
      <c r="W2447" s="3">
        <f>MONTH(SalesDataTable[[#This Row],[Order Date]])</f>
        <v>11</v>
      </c>
      <c r="X2447" s="2" t="str">
        <f>TEXT(SalesDataTable[[#This Row],[Order Date]],"mmm")</f>
        <v>Nov</v>
      </c>
    </row>
    <row r="2448" spans="1:24" ht="15.6">
      <c r="A2448" s="6">
        <v>3729</v>
      </c>
      <c r="B2448" s="7">
        <v>46351</v>
      </c>
      <c r="C2448" s="8">
        <f>YEAR(SalesDataTable[[#This Row],[Order Date]])</f>
        <v>2026</v>
      </c>
      <c r="D2448" s="9" t="str">
        <f>"Q" &amp;ROUNDUP(MONTH(SalesDataTable[[#This Row],[Order Date]]),0)</f>
        <v>Q11</v>
      </c>
      <c r="E2448" s="9">
        <f>MONTH(SalesDataTable[[#This Row],[Order Date]])</f>
        <v>11</v>
      </c>
      <c r="F2448" s="8" t="str">
        <f>TEXT(SalesDataTable[[#This Row],[Order Date]],"mmm")</f>
        <v>Nov</v>
      </c>
      <c r="G2448" s="8" t="s">
        <v>0</v>
      </c>
      <c r="H2448" s="8" t="s">
        <v>36</v>
      </c>
      <c r="I2448" s="8" t="s">
        <v>2</v>
      </c>
      <c r="J2448" s="8" t="s">
        <v>13</v>
      </c>
      <c r="K2448" s="8" t="s">
        <v>23</v>
      </c>
      <c r="L2448" s="8" t="s">
        <v>40</v>
      </c>
      <c r="M2448" s="3">
        <v>1</v>
      </c>
      <c r="N2448" s="10">
        <v>81.89</v>
      </c>
      <c r="O2448" s="11">
        <v>0.05</v>
      </c>
      <c r="P2448" s="10">
        <v>38.33</v>
      </c>
      <c r="Q2448" s="10">
        <f t="shared" si="152"/>
        <v>77.79549999999999</v>
      </c>
      <c r="R2448" s="10">
        <f t="shared" si="153"/>
        <v>38.33</v>
      </c>
      <c r="S2448" s="10">
        <f t="shared" si="154"/>
        <v>39.465499999999992</v>
      </c>
      <c r="T2448" s="2">
        <f t="shared" si="155"/>
        <v>0.50729797996028048</v>
      </c>
      <c r="U2448" s="3">
        <f>YEAR(SalesDataTable[[#This Row],[Order Date]])</f>
        <v>2026</v>
      </c>
      <c r="V2448" s="2" t="str">
        <f>"Q"&amp;ROUNDUP(MONTH(SalesDataTable[[#This Row],[Order Date]])/3,0)</f>
        <v>Q4</v>
      </c>
      <c r="W2448" s="3">
        <f>MONTH(SalesDataTable[[#This Row],[Order Date]])</f>
        <v>11</v>
      </c>
      <c r="X2448" s="2" t="str">
        <f>TEXT(SalesDataTable[[#This Row],[Order Date]],"mmm")</f>
        <v>Nov</v>
      </c>
    </row>
    <row r="2449" spans="1:24" ht="15.6">
      <c r="A2449" s="6">
        <v>4961</v>
      </c>
      <c r="B2449" s="7">
        <v>46351</v>
      </c>
      <c r="C2449" s="8">
        <f>YEAR(SalesDataTable[[#This Row],[Order Date]])</f>
        <v>2026</v>
      </c>
      <c r="D2449" s="9" t="str">
        <f>"Q" &amp;ROUNDUP(MONTH(SalesDataTable[[#This Row],[Order Date]]),0)</f>
        <v>Q11</v>
      </c>
      <c r="E2449" s="9">
        <f>MONTH(SalesDataTable[[#This Row],[Order Date]])</f>
        <v>11</v>
      </c>
      <c r="F2449" s="8" t="str">
        <f>TEXT(SalesDataTable[[#This Row],[Order Date]],"mmm")</f>
        <v>Nov</v>
      </c>
      <c r="G2449" s="8" t="s">
        <v>11</v>
      </c>
      <c r="H2449" s="8" t="s">
        <v>12</v>
      </c>
      <c r="I2449" s="8" t="s">
        <v>19</v>
      </c>
      <c r="J2449" s="8" t="s">
        <v>13</v>
      </c>
      <c r="K2449" s="8" t="s">
        <v>23</v>
      </c>
      <c r="L2449" s="8" t="s">
        <v>29</v>
      </c>
      <c r="M2449" s="3">
        <v>2</v>
      </c>
      <c r="N2449" s="10">
        <v>194.78</v>
      </c>
      <c r="O2449" s="11">
        <v>0.15</v>
      </c>
      <c r="P2449" s="10">
        <v>102.51</v>
      </c>
      <c r="Q2449" s="10">
        <f t="shared" si="152"/>
        <v>331.12599999999998</v>
      </c>
      <c r="R2449" s="10">
        <f t="shared" si="153"/>
        <v>205.02</v>
      </c>
      <c r="S2449" s="10">
        <f t="shared" si="154"/>
        <v>126.10599999999997</v>
      </c>
      <c r="T2449" s="2">
        <f t="shared" si="155"/>
        <v>0.38083992196324051</v>
      </c>
      <c r="U2449" s="3">
        <f>YEAR(SalesDataTable[[#This Row],[Order Date]])</f>
        <v>2026</v>
      </c>
      <c r="V2449" s="2" t="str">
        <f>"Q"&amp;ROUNDUP(MONTH(SalesDataTable[[#This Row],[Order Date]])/3,0)</f>
        <v>Q4</v>
      </c>
      <c r="W2449" s="3">
        <f>MONTH(SalesDataTable[[#This Row],[Order Date]])</f>
        <v>11</v>
      </c>
      <c r="X2449" s="2" t="str">
        <f>TEXT(SalesDataTable[[#This Row],[Order Date]],"mmm")</f>
        <v>Nov</v>
      </c>
    </row>
    <row r="2450" spans="1:24" ht="15.6">
      <c r="A2450" s="6">
        <v>5034</v>
      </c>
      <c r="B2450" s="7">
        <v>46351</v>
      </c>
      <c r="C2450" s="8">
        <f>YEAR(SalesDataTable[[#This Row],[Order Date]])</f>
        <v>2026</v>
      </c>
      <c r="D2450" s="9" t="str">
        <f>"Q" &amp;ROUNDUP(MONTH(SalesDataTable[[#This Row],[Order Date]]),0)</f>
        <v>Q11</v>
      </c>
      <c r="E2450" s="9">
        <f>MONTH(SalesDataTable[[#This Row],[Order Date]])</f>
        <v>11</v>
      </c>
      <c r="F2450" s="8" t="str">
        <f>TEXT(SalesDataTable[[#This Row],[Order Date]],"mmm")</f>
        <v>Nov</v>
      </c>
      <c r="G2450" s="8" t="s">
        <v>6</v>
      </c>
      <c r="H2450" s="8" t="s">
        <v>49</v>
      </c>
      <c r="I2450" s="8" t="s">
        <v>2</v>
      </c>
      <c r="J2450" s="8" t="s">
        <v>3</v>
      </c>
      <c r="K2450" s="8" t="s">
        <v>9</v>
      </c>
      <c r="L2450" s="8" t="s">
        <v>17</v>
      </c>
      <c r="M2450" s="3">
        <v>1</v>
      </c>
      <c r="N2450" s="10">
        <v>141.63</v>
      </c>
      <c r="O2450" s="11">
        <v>0.05</v>
      </c>
      <c r="P2450" s="10">
        <v>77.17</v>
      </c>
      <c r="Q2450" s="10">
        <f t="shared" si="152"/>
        <v>134.54849999999999</v>
      </c>
      <c r="R2450" s="10">
        <f t="shared" si="153"/>
        <v>77.17</v>
      </c>
      <c r="S2450" s="10">
        <f t="shared" si="154"/>
        <v>57.378499999999988</v>
      </c>
      <c r="T2450" s="2">
        <f t="shared" si="155"/>
        <v>0.42645217152179321</v>
      </c>
      <c r="U2450" s="3">
        <f>YEAR(SalesDataTable[[#This Row],[Order Date]])</f>
        <v>2026</v>
      </c>
      <c r="V2450" s="2" t="str">
        <f>"Q"&amp;ROUNDUP(MONTH(SalesDataTable[[#This Row],[Order Date]])/3,0)</f>
        <v>Q4</v>
      </c>
      <c r="W2450" s="3">
        <f>MONTH(SalesDataTable[[#This Row],[Order Date]])</f>
        <v>11</v>
      </c>
      <c r="X2450" s="2" t="str">
        <f>TEXT(SalesDataTable[[#This Row],[Order Date]],"mmm")</f>
        <v>Nov</v>
      </c>
    </row>
    <row r="2451" spans="1:24" ht="15.6">
      <c r="A2451" s="6">
        <v>343</v>
      </c>
      <c r="B2451" s="7">
        <v>46352</v>
      </c>
      <c r="C2451" s="8">
        <f>YEAR(SalesDataTable[[#This Row],[Order Date]])</f>
        <v>2026</v>
      </c>
      <c r="D2451" s="9" t="str">
        <f>"Q" &amp;ROUNDUP(MONTH(SalesDataTable[[#This Row],[Order Date]]),0)</f>
        <v>Q11</v>
      </c>
      <c r="E2451" s="9">
        <f>MONTH(SalesDataTable[[#This Row],[Order Date]])</f>
        <v>11</v>
      </c>
      <c r="F2451" s="8" t="str">
        <f>TEXT(SalesDataTable[[#This Row],[Order Date]],"mmm")</f>
        <v>Nov</v>
      </c>
      <c r="G2451" s="8" t="s">
        <v>11</v>
      </c>
      <c r="H2451" s="8" t="s">
        <v>52</v>
      </c>
      <c r="I2451" s="8" t="s">
        <v>2</v>
      </c>
      <c r="J2451" s="8" t="s">
        <v>3</v>
      </c>
      <c r="K2451" s="8" t="s">
        <v>4</v>
      </c>
      <c r="L2451" s="8" t="s">
        <v>26</v>
      </c>
      <c r="M2451" s="3">
        <v>1</v>
      </c>
      <c r="N2451" s="10">
        <v>40.86</v>
      </c>
      <c r="O2451" s="11">
        <v>0.05</v>
      </c>
      <c r="P2451" s="10">
        <v>17.14</v>
      </c>
      <c r="Q2451" s="10">
        <f t="shared" si="152"/>
        <v>38.817</v>
      </c>
      <c r="R2451" s="10">
        <f t="shared" si="153"/>
        <v>17.14</v>
      </c>
      <c r="S2451" s="10">
        <f t="shared" si="154"/>
        <v>21.677</v>
      </c>
      <c r="T2451" s="2">
        <f t="shared" si="155"/>
        <v>0.55844088930107938</v>
      </c>
      <c r="U2451" s="3">
        <f>YEAR(SalesDataTable[[#This Row],[Order Date]])</f>
        <v>2026</v>
      </c>
      <c r="V2451" s="2" t="str">
        <f>"Q"&amp;ROUNDUP(MONTH(SalesDataTable[[#This Row],[Order Date]])/3,0)</f>
        <v>Q4</v>
      </c>
      <c r="W2451" s="3">
        <f>MONTH(SalesDataTable[[#This Row],[Order Date]])</f>
        <v>11</v>
      </c>
      <c r="X2451" s="2" t="str">
        <f>TEXT(SalesDataTable[[#This Row],[Order Date]],"mmm")</f>
        <v>Nov</v>
      </c>
    </row>
    <row r="2452" spans="1:24" ht="15.6">
      <c r="A2452" s="6">
        <v>405</v>
      </c>
      <c r="B2452" s="7">
        <v>46352</v>
      </c>
      <c r="C2452" s="8">
        <f>YEAR(SalesDataTable[[#This Row],[Order Date]])</f>
        <v>2026</v>
      </c>
      <c r="D2452" s="9" t="str">
        <f>"Q" &amp;ROUNDUP(MONTH(SalesDataTable[[#This Row],[Order Date]]),0)</f>
        <v>Q11</v>
      </c>
      <c r="E2452" s="9">
        <f>MONTH(SalesDataTable[[#This Row],[Order Date]])</f>
        <v>11</v>
      </c>
      <c r="F2452" s="8" t="str">
        <f>TEXT(SalesDataTable[[#This Row],[Order Date]],"mmm")</f>
        <v>Nov</v>
      </c>
      <c r="G2452" s="8" t="s">
        <v>20</v>
      </c>
      <c r="H2452" s="8" t="s">
        <v>33</v>
      </c>
      <c r="I2452" s="8" t="s">
        <v>2</v>
      </c>
      <c r="J2452" s="8" t="s">
        <v>13</v>
      </c>
      <c r="K2452" s="8" t="s">
        <v>9</v>
      </c>
      <c r="L2452" s="8" t="s">
        <v>17</v>
      </c>
      <c r="M2452" s="3">
        <v>1</v>
      </c>
      <c r="N2452" s="10">
        <v>141.61000000000001</v>
      </c>
      <c r="O2452" s="11">
        <v>0.05</v>
      </c>
      <c r="P2452" s="10">
        <v>77.7</v>
      </c>
      <c r="Q2452" s="10">
        <f t="shared" si="152"/>
        <v>134.52950000000001</v>
      </c>
      <c r="R2452" s="10">
        <f t="shared" si="153"/>
        <v>77.7</v>
      </c>
      <c r="S2452" s="10">
        <f t="shared" si="154"/>
        <v>56.82950000000001</v>
      </c>
      <c r="T2452" s="2">
        <f t="shared" si="155"/>
        <v>0.42243151130421214</v>
      </c>
      <c r="U2452" s="3">
        <f>YEAR(SalesDataTable[[#This Row],[Order Date]])</f>
        <v>2026</v>
      </c>
      <c r="V2452" s="2" t="str">
        <f>"Q"&amp;ROUNDUP(MONTH(SalesDataTable[[#This Row],[Order Date]])/3,0)</f>
        <v>Q4</v>
      </c>
      <c r="W2452" s="3">
        <f>MONTH(SalesDataTable[[#This Row],[Order Date]])</f>
        <v>11</v>
      </c>
      <c r="X2452" s="2" t="str">
        <f>TEXT(SalesDataTable[[#This Row],[Order Date]],"mmm")</f>
        <v>Nov</v>
      </c>
    </row>
    <row r="2453" spans="1:24" ht="15.6">
      <c r="A2453" s="6">
        <v>485</v>
      </c>
      <c r="B2453" s="7">
        <v>46352</v>
      </c>
      <c r="C2453" s="8">
        <f>YEAR(SalesDataTable[[#This Row],[Order Date]])</f>
        <v>2026</v>
      </c>
      <c r="D2453" s="9" t="str">
        <f>"Q" &amp;ROUNDUP(MONTH(SalesDataTable[[#This Row],[Order Date]]),0)</f>
        <v>Q11</v>
      </c>
      <c r="E2453" s="9">
        <f>MONTH(SalesDataTable[[#This Row],[Order Date]])</f>
        <v>11</v>
      </c>
      <c r="F2453" s="8" t="str">
        <f>TEXT(SalesDataTable[[#This Row],[Order Date]],"mmm")</f>
        <v>Nov</v>
      </c>
      <c r="G2453" s="8" t="s">
        <v>20</v>
      </c>
      <c r="H2453" s="8" t="s">
        <v>31</v>
      </c>
      <c r="I2453" s="8" t="s">
        <v>2</v>
      </c>
      <c r="J2453" s="8" t="s">
        <v>13</v>
      </c>
      <c r="K2453" s="8" t="s">
        <v>23</v>
      </c>
      <c r="L2453" s="8" t="s">
        <v>51</v>
      </c>
      <c r="M2453" s="3">
        <v>2</v>
      </c>
      <c r="N2453" s="10">
        <v>122.15</v>
      </c>
      <c r="O2453" s="11">
        <v>0.1</v>
      </c>
      <c r="P2453" s="10">
        <v>61.15</v>
      </c>
      <c r="Q2453" s="10">
        <f t="shared" si="152"/>
        <v>219.87</v>
      </c>
      <c r="R2453" s="10">
        <f t="shared" si="153"/>
        <v>122.3</v>
      </c>
      <c r="S2453" s="10">
        <f t="shared" si="154"/>
        <v>97.570000000000007</v>
      </c>
      <c r="T2453" s="2">
        <f t="shared" si="155"/>
        <v>0.44376222313185065</v>
      </c>
      <c r="U2453" s="3">
        <f>YEAR(SalesDataTable[[#This Row],[Order Date]])</f>
        <v>2026</v>
      </c>
      <c r="V2453" s="2" t="str">
        <f>"Q"&amp;ROUNDUP(MONTH(SalesDataTable[[#This Row],[Order Date]])/3,0)</f>
        <v>Q4</v>
      </c>
      <c r="W2453" s="3">
        <f>MONTH(SalesDataTable[[#This Row],[Order Date]])</f>
        <v>11</v>
      </c>
      <c r="X2453" s="2" t="str">
        <f>TEXT(SalesDataTable[[#This Row],[Order Date]],"mmm")</f>
        <v>Nov</v>
      </c>
    </row>
    <row r="2454" spans="1:24" ht="15.6">
      <c r="A2454" s="6">
        <v>807</v>
      </c>
      <c r="B2454" s="7">
        <v>46352</v>
      </c>
      <c r="C2454" s="8">
        <f>YEAR(SalesDataTable[[#This Row],[Order Date]])</f>
        <v>2026</v>
      </c>
      <c r="D2454" s="9" t="str">
        <f>"Q" &amp;ROUNDUP(MONTH(SalesDataTable[[#This Row],[Order Date]]),0)</f>
        <v>Q11</v>
      </c>
      <c r="E2454" s="9">
        <f>MONTH(SalesDataTable[[#This Row],[Order Date]])</f>
        <v>11</v>
      </c>
      <c r="F2454" s="8" t="str">
        <f>TEXT(SalesDataTable[[#This Row],[Order Date]],"mmm")</f>
        <v>Nov</v>
      </c>
      <c r="G2454" s="8" t="s">
        <v>11</v>
      </c>
      <c r="H2454" s="8" t="s">
        <v>25</v>
      </c>
      <c r="I2454" s="8" t="s">
        <v>19</v>
      </c>
      <c r="J2454" s="8" t="s">
        <v>3</v>
      </c>
      <c r="K2454" s="8" t="s">
        <v>14</v>
      </c>
      <c r="L2454" s="8" t="s">
        <v>44</v>
      </c>
      <c r="M2454" s="3">
        <v>5</v>
      </c>
      <c r="N2454" s="10">
        <v>130.24</v>
      </c>
      <c r="O2454" s="11">
        <v>0.1</v>
      </c>
      <c r="P2454" s="10">
        <v>66.75</v>
      </c>
      <c r="Q2454" s="10">
        <f t="shared" si="152"/>
        <v>586.08000000000004</v>
      </c>
      <c r="R2454" s="10">
        <f t="shared" si="153"/>
        <v>333.75</v>
      </c>
      <c r="S2454" s="10">
        <f t="shared" si="154"/>
        <v>252.33000000000004</v>
      </c>
      <c r="T2454" s="2">
        <f t="shared" si="155"/>
        <v>0.43053849303849306</v>
      </c>
      <c r="U2454" s="3">
        <f>YEAR(SalesDataTable[[#This Row],[Order Date]])</f>
        <v>2026</v>
      </c>
      <c r="V2454" s="2" t="str">
        <f>"Q"&amp;ROUNDUP(MONTH(SalesDataTable[[#This Row],[Order Date]])/3,0)</f>
        <v>Q4</v>
      </c>
      <c r="W2454" s="3">
        <f>MONTH(SalesDataTable[[#This Row],[Order Date]])</f>
        <v>11</v>
      </c>
      <c r="X2454" s="2" t="str">
        <f>TEXT(SalesDataTable[[#This Row],[Order Date]],"mmm")</f>
        <v>Nov</v>
      </c>
    </row>
    <row r="2455" spans="1:24" ht="15.6">
      <c r="A2455" s="6">
        <v>1666</v>
      </c>
      <c r="B2455" s="7">
        <v>46352</v>
      </c>
      <c r="C2455" s="8">
        <f>YEAR(SalesDataTable[[#This Row],[Order Date]])</f>
        <v>2026</v>
      </c>
      <c r="D2455" s="9" t="str">
        <f>"Q" &amp;ROUNDUP(MONTH(SalesDataTable[[#This Row],[Order Date]]),0)</f>
        <v>Q11</v>
      </c>
      <c r="E2455" s="9">
        <f>MONTH(SalesDataTable[[#This Row],[Order Date]])</f>
        <v>11</v>
      </c>
      <c r="F2455" s="8" t="str">
        <f>TEXT(SalesDataTable[[#This Row],[Order Date]],"mmm")</f>
        <v>Nov</v>
      </c>
      <c r="G2455" s="8" t="s">
        <v>0</v>
      </c>
      <c r="H2455" s="8" t="s">
        <v>50</v>
      </c>
      <c r="I2455" s="8" t="s">
        <v>8</v>
      </c>
      <c r="J2455" s="8" t="s">
        <v>3</v>
      </c>
      <c r="K2455" s="8" t="s">
        <v>4</v>
      </c>
      <c r="L2455" s="8" t="s">
        <v>22</v>
      </c>
      <c r="M2455" s="3">
        <v>3</v>
      </c>
      <c r="N2455" s="10">
        <v>50.18</v>
      </c>
      <c r="O2455" s="11">
        <v>0.1</v>
      </c>
      <c r="P2455" s="10">
        <v>23.12</v>
      </c>
      <c r="Q2455" s="10">
        <f t="shared" si="152"/>
        <v>135.48599999999999</v>
      </c>
      <c r="R2455" s="10">
        <f t="shared" si="153"/>
        <v>69.36</v>
      </c>
      <c r="S2455" s="10">
        <f t="shared" si="154"/>
        <v>66.125999999999991</v>
      </c>
      <c r="T2455" s="2">
        <f t="shared" si="155"/>
        <v>0.4880651875470528</v>
      </c>
      <c r="U2455" s="3">
        <f>YEAR(SalesDataTable[[#This Row],[Order Date]])</f>
        <v>2026</v>
      </c>
      <c r="V2455" s="2" t="str">
        <f>"Q"&amp;ROUNDUP(MONTH(SalesDataTable[[#This Row],[Order Date]])/3,0)</f>
        <v>Q4</v>
      </c>
      <c r="W2455" s="3">
        <f>MONTH(SalesDataTable[[#This Row],[Order Date]])</f>
        <v>11</v>
      </c>
      <c r="X2455" s="2" t="str">
        <f>TEXT(SalesDataTable[[#This Row],[Order Date]],"mmm")</f>
        <v>Nov</v>
      </c>
    </row>
    <row r="2456" spans="1:24" ht="15.6">
      <c r="A2456" s="6">
        <v>3442</v>
      </c>
      <c r="B2456" s="7">
        <v>46352</v>
      </c>
      <c r="C2456" s="8">
        <f>YEAR(SalesDataTable[[#This Row],[Order Date]])</f>
        <v>2026</v>
      </c>
      <c r="D2456" s="9" t="str">
        <f>"Q" &amp;ROUNDUP(MONTH(SalesDataTable[[#This Row],[Order Date]]),0)</f>
        <v>Q11</v>
      </c>
      <c r="E2456" s="9">
        <f>MONTH(SalesDataTable[[#This Row],[Order Date]])</f>
        <v>11</v>
      </c>
      <c r="F2456" s="8" t="str">
        <f>TEXT(SalesDataTable[[#This Row],[Order Date]],"mmm")</f>
        <v>Nov</v>
      </c>
      <c r="G2456" s="8" t="s">
        <v>0</v>
      </c>
      <c r="H2456" s="8" t="s">
        <v>36</v>
      </c>
      <c r="I2456" s="8" t="s">
        <v>19</v>
      </c>
      <c r="J2456" s="8" t="s">
        <v>13</v>
      </c>
      <c r="K2456" s="8" t="s">
        <v>34</v>
      </c>
      <c r="L2456" s="8" t="s">
        <v>45</v>
      </c>
      <c r="M2456" s="3">
        <v>2</v>
      </c>
      <c r="N2456" s="10">
        <v>50.93</v>
      </c>
      <c r="O2456" s="11">
        <v>0.15</v>
      </c>
      <c r="P2456" s="10">
        <v>22.35</v>
      </c>
      <c r="Q2456" s="10">
        <f t="shared" si="152"/>
        <v>86.581000000000003</v>
      </c>
      <c r="R2456" s="10">
        <f t="shared" si="153"/>
        <v>44.7</v>
      </c>
      <c r="S2456" s="10">
        <f t="shared" si="154"/>
        <v>41.881</v>
      </c>
      <c r="T2456" s="2">
        <f t="shared" si="155"/>
        <v>0.48372044674928677</v>
      </c>
      <c r="U2456" s="3">
        <f>YEAR(SalesDataTable[[#This Row],[Order Date]])</f>
        <v>2026</v>
      </c>
      <c r="V2456" s="2" t="str">
        <f>"Q"&amp;ROUNDUP(MONTH(SalesDataTable[[#This Row],[Order Date]])/3,0)</f>
        <v>Q4</v>
      </c>
      <c r="W2456" s="3">
        <f>MONTH(SalesDataTable[[#This Row],[Order Date]])</f>
        <v>11</v>
      </c>
      <c r="X2456" s="2" t="str">
        <f>TEXT(SalesDataTable[[#This Row],[Order Date]],"mmm")</f>
        <v>Nov</v>
      </c>
    </row>
    <row r="2457" spans="1:24" ht="15.6">
      <c r="A2457" s="6">
        <v>4177</v>
      </c>
      <c r="B2457" s="7">
        <v>46352</v>
      </c>
      <c r="C2457" s="8">
        <f>YEAR(SalesDataTable[[#This Row],[Order Date]])</f>
        <v>2026</v>
      </c>
      <c r="D2457" s="9" t="str">
        <f>"Q" &amp;ROUNDUP(MONTH(SalesDataTable[[#This Row],[Order Date]]),0)</f>
        <v>Q11</v>
      </c>
      <c r="E2457" s="9">
        <f>MONTH(SalesDataTable[[#This Row],[Order Date]])</f>
        <v>11</v>
      </c>
      <c r="F2457" s="8" t="str">
        <f>TEXT(SalesDataTable[[#This Row],[Order Date]],"mmm")</f>
        <v>Nov</v>
      </c>
      <c r="G2457" s="8" t="s">
        <v>11</v>
      </c>
      <c r="H2457" s="8" t="s">
        <v>39</v>
      </c>
      <c r="I2457" s="8" t="s">
        <v>2</v>
      </c>
      <c r="J2457" s="8" t="s">
        <v>16</v>
      </c>
      <c r="K2457" s="8" t="s">
        <v>4</v>
      </c>
      <c r="L2457" s="8" t="s">
        <v>22</v>
      </c>
      <c r="M2457" s="3">
        <v>1</v>
      </c>
      <c r="N2457" s="10">
        <v>49.6</v>
      </c>
      <c r="O2457" s="11">
        <v>0</v>
      </c>
      <c r="P2457" s="10">
        <v>22.62</v>
      </c>
      <c r="Q2457" s="10">
        <f t="shared" si="152"/>
        <v>49.6</v>
      </c>
      <c r="R2457" s="10">
        <f t="shared" si="153"/>
        <v>22.62</v>
      </c>
      <c r="S2457" s="10">
        <f t="shared" si="154"/>
        <v>26.98</v>
      </c>
      <c r="T2457" s="2">
        <f t="shared" si="155"/>
        <v>0.5439516129032258</v>
      </c>
      <c r="U2457" s="3">
        <f>YEAR(SalesDataTable[[#This Row],[Order Date]])</f>
        <v>2026</v>
      </c>
      <c r="V2457" s="2" t="str">
        <f>"Q"&amp;ROUNDUP(MONTH(SalesDataTable[[#This Row],[Order Date]])/3,0)</f>
        <v>Q4</v>
      </c>
      <c r="W2457" s="3">
        <f>MONTH(SalesDataTable[[#This Row],[Order Date]])</f>
        <v>11</v>
      </c>
      <c r="X2457" s="2" t="str">
        <f>TEXT(SalesDataTable[[#This Row],[Order Date]],"mmm")</f>
        <v>Nov</v>
      </c>
    </row>
    <row r="2458" spans="1:24" ht="15.6">
      <c r="A2458" s="6">
        <v>4659</v>
      </c>
      <c r="B2458" s="7">
        <v>46352</v>
      </c>
      <c r="C2458" s="8">
        <f>YEAR(SalesDataTable[[#This Row],[Order Date]])</f>
        <v>2026</v>
      </c>
      <c r="D2458" s="9" t="str">
        <f>"Q" &amp;ROUNDUP(MONTH(SalesDataTable[[#This Row],[Order Date]]),0)</f>
        <v>Q11</v>
      </c>
      <c r="E2458" s="9">
        <f>MONTH(SalesDataTable[[#This Row],[Order Date]])</f>
        <v>11</v>
      </c>
      <c r="F2458" s="8" t="str">
        <f>TEXT(SalesDataTable[[#This Row],[Order Date]],"mmm")</f>
        <v>Nov</v>
      </c>
      <c r="G2458" s="8" t="s">
        <v>6</v>
      </c>
      <c r="H2458" s="8" t="s">
        <v>41</v>
      </c>
      <c r="I2458" s="8" t="s">
        <v>8</v>
      </c>
      <c r="J2458" s="8" t="s">
        <v>16</v>
      </c>
      <c r="K2458" s="8" t="s">
        <v>23</v>
      </c>
      <c r="L2458" s="8" t="s">
        <v>40</v>
      </c>
      <c r="M2458" s="3">
        <v>3</v>
      </c>
      <c r="N2458" s="10">
        <v>83.3</v>
      </c>
      <c r="O2458" s="11">
        <v>0.15</v>
      </c>
      <c r="P2458" s="10">
        <v>38.74</v>
      </c>
      <c r="Q2458" s="10">
        <f t="shared" si="152"/>
        <v>212.41499999999996</v>
      </c>
      <c r="R2458" s="10">
        <f t="shared" si="153"/>
        <v>116.22</v>
      </c>
      <c r="S2458" s="10">
        <f t="shared" si="154"/>
        <v>96.194999999999965</v>
      </c>
      <c r="T2458" s="2">
        <f t="shared" si="155"/>
        <v>0.45286349834051259</v>
      </c>
      <c r="U2458" s="3">
        <f>YEAR(SalesDataTable[[#This Row],[Order Date]])</f>
        <v>2026</v>
      </c>
      <c r="V2458" s="2" t="str">
        <f>"Q"&amp;ROUNDUP(MONTH(SalesDataTable[[#This Row],[Order Date]])/3,0)</f>
        <v>Q4</v>
      </c>
      <c r="W2458" s="3">
        <f>MONTH(SalesDataTable[[#This Row],[Order Date]])</f>
        <v>11</v>
      </c>
      <c r="X2458" s="2" t="str">
        <f>TEXT(SalesDataTable[[#This Row],[Order Date]],"mmm")</f>
        <v>Nov</v>
      </c>
    </row>
    <row r="2459" spans="1:24" ht="15.6">
      <c r="A2459" s="6">
        <v>4667</v>
      </c>
      <c r="B2459" s="7">
        <v>46352</v>
      </c>
      <c r="C2459" s="8">
        <f>YEAR(SalesDataTable[[#This Row],[Order Date]])</f>
        <v>2026</v>
      </c>
      <c r="D2459" s="9" t="str">
        <f>"Q" &amp;ROUNDUP(MONTH(SalesDataTable[[#This Row],[Order Date]]),0)</f>
        <v>Q11</v>
      </c>
      <c r="E2459" s="9">
        <f>MONTH(SalesDataTable[[#This Row],[Order Date]])</f>
        <v>11</v>
      </c>
      <c r="F2459" s="8" t="str">
        <f>TEXT(SalesDataTable[[#This Row],[Order Date]],"mmm")</f>
        <v>Nov</v>
      </c>
      <c r="G2459" s="8" t="s">
        <v>6</v>
      </c>
      <c r="H2459" s="8" t="s">
        <v>49</v>
      </c>
      <c r="I2459" s="8" t="s">
        <v>28</v>
      </c>
      <c r="J2459" s="8" t="s">
        <v>16</v>
      </c>
      <c r="K2459" s="8" t="s">
        <v>14</v>
      </c>
      <c r="L2459" s="8" t="s">
        <v>15</v>
      </c>
      <c r="M2459" s="3">
        <v>1</v>
      </c>
      <c r="N2459" s="10">
        <v>35.89</v>
      </c>
      <c r="O2459" s="11">
        <v>0.05</v>
      </c>
      <c r="P2459" s="10">
        <v>13.53</v>
      </c>
      <c r="Q2459" s="10">
        <f t="shared" si="152"/>
        <v>34.095500000000001</v>
      </c>
      <c r="R2459" s="10">
        <f t="shared" si="153"/>
        <v>13.53</v>
      </c>
      <c r="S2459" s="10">
        <f t="shared" si="154"/>
        <v>20.5655</v>
      </c>
      <c r="T2459" s="2">
        <f t="shared" si="155"/>
        <v>0.60317343931017287</v>
      </c>
      <c r="U2459" s="3">
        <f>YEAR(SalesDataTable[[#This Row],[Order Date]])</f>
        <v>2026</v>
      </c>
      <c r="V2459" s="2" t="str">
        <f>"Q"&amp;ROUNDUP(MONTH(SalesDataTable[[#This Row],[Order Date]])/3,0)</f>
        <v>Q4</v>
      </c>
      <c r="W2459" s="3">
        <f>MONTH(SalesDataTable[[#This Row],[Order Date]])</f>
        <v>11</v>
      </c>
      <c r="X2459" s="2" t="str">
        <f>TEXT(SalesDataTable[[#This Row],[Order Date]],"mmm")</f>
        <v>Nov</v>
      </c>
    </row>
    <row r="2460" spans="1:24" ht="15.6">
      <c r="A2460" s="6">
        <v>197</v>
      </c>
      <c r="B2460" s="7">
        <v>46353</v>
      </c>
      <c r="C2460" s="8">
        <f>YEAR(SalesDataTable[[#This Row],[Order Date]])</f>
        <v>2026</v>
      </c>
      <c r="D2460" s="9" t="str">
        <f>"Q" &amp;ROUNDUP(MONTH(SalesDataTable[[#This Row],[Order Date]]),0)</f>
        <v>Q11</v>
      </c>
      <c r="E2460" s="9">
        <f>MONTH(SalesDataTable[[#This Row],[Order Date]])</f>
        <v>11</v>
      </c>
      <c r="F2460" s="8" t="str">
        <f>TEXT(SalesDataTable[[#This Row],[Order Date]],"mmm")</f>
        <v>Nov</v>
      </c>
      <c r="G2460" s="8" t="s">
        <v>20</v>
      </c>
      <c r="H2460" s="8" t="s">
        <v>21</v>
      </c>
      <c r="I2460" s="8" t="s">
        <v>19</v>
      </c>
      <c r="J2460" s="8" t="s">
        <v>13</v>
      </c>
      <c r="K2460" s="8" t="s">
        <v>23</v>
      </c>
      <c r="L2460" s="8" t="s">
        <v>29</v>
      </c>
      <c r="M2460" s="3">
        <v>1</v>
      </c>
      <c r="N2460" s="10">
        <v>195.32</v>
      </c>
      <c r="O2460" s="11">
        <v>0</v>
      </c>
      <c r="P2460" s="10">
        <v>103.21</v>
      </c>
      <c r="Q2460" s="10">
        <f t="shared" si="152"/>
        <v>195.32</v>
      </c>
      <c r="R2460" s="10">
        <f t="shared" si="153"/>
        <v>103.21</v>
      </c>
      <c r="S2460" s="10">
        <f t="shared" si="154"/>
        <v>92.11</v>
      </c>
      <c r="T2460" s="2">
        <f t="shared" si="155"/>
        <v>0.47158509113250052</v>
      </c>
      <c r="U2460" s="3">
        <f>YEAR(SalesDataTable[[#This Row],[Order Date]])</f>
        <v>2026</v>
      </c>
      <c r="V2460" s="2" t="str">
        <f>"Q"&amp;ROUNDUP(MONTH(SalesDataTable[[#This Row],[Order Date]])/3,0)</f>
        <v>Q4</v>
      </c>
      <c r="W2460" s="3">
        <f>MONTH(SalesDataTable[[#This Row],[Order Date]])</f>
        <v>11</v>
      </c>
      <c r="X2460" s="2" t="str">
        <f>TEXT(SalesDataTable[[#This Row],[Order Date]],"mmm")</f>
        <v>Nov</v>
      </c>
    </row>
    <row r="2461" spans="1:24" ht="15.6">
      <c r="A2461" s="6">
        <v>361</v>
      </c>
      <c r="B2461" s="7">
        <v>46353</v>
      </c>
      <c r="C2461" s="8">
        <f>YEAR(SalesDataTable[[#This Row],[Order Date]])</f>
        <v>2026</v>
      </c>
      <c r="D2461" s="9" t="str">
        <f>"Q" &amp;ROUNDUP(MONTH(SalesDataTable[[#This Row],[Order Date]]),0)</f>
        <v>Q11</v>
      </c>
      <c r="E2461" s="9">
        <f>MONTH(SalesDataTable[[#This Row],[Order Date]])</f>
        <v>11</v>
      </c>
      <c r="F2461" s="8" t="str">
        <f>TEXT(SalesDataTable[[#This Row],[Order Date]],"mmm")</f>
        <v>Nov</v>
      </c>
      <c r="G2461" s="8" t="s">
        <v>6</v>
      </c>
      <c r="H2461" s="8" t="s">
        <v>27</v>
      </c>
      <c r="I2461" s="8" t="s">
        <v>2</v>
      </c>
      <c r="J2461" s="8" t="s">
        <v>3</v>
      </c>
      <c r="K2461" s="8" t="s">
        <v>14</v>
      </c>
      <c r="L2461" s="8" t="s">
        <v>15</v>
      </c>
      <c r="M2461" s="3">
        <v>1</v>
      </c>
      <c r="N2461" s="10">
        <v>36.36</v>
      </c>
      <c r="O2461" s="11">
        <v>0.05</v>
      </c>
      <c r="P2461" s="10">
        <v>13.33</v>
      </c>
      <c r="Q2461" s="10">
        <f t="shared" si="152"/>
        <v>34.541999999999994</v>
      </c>
      <c r="R2461" s="10">
        <f t="shared" si="153"/>
        <v>13.33</v>
      </c>
      <c r="S2461" s="10">
        <f t="shared" si="154"/>
        <v>21.211999999999996</v>
      </c>
      <c r="T2461" s="2">
        <f t="shared" si="155"/>
        <v>0.61409298824619307</v>
      </c>
      <c r="U2461" s="3">
        <f>YEAR(SalesDataTable[[#This Row],[Order Date]])</f>
        <v>2026</v>
      </c>
      <c r="V2461" s="2" t="str">
        <f>"Q"&amp;ROUNDUP(MONTH(SalesDataTable[[#This Row],[Order Date]])/3,0)</f>
        <v>Q4</v>
      </c>
      <c r="W2461" s="3">
        <f>MONTH(SalesDataTable[[#This Row],[Order Date]])</f>
        <v>11</v>
      </c>
      <c r="X2461" s="2" t="str">
        <f>TEXT(SalesDataTable[[#This Row],[Order Date]],"mmm")</f>
        <v>Nov</v>
      </c>
    </row>
    <row r="2462" spans="1:24" ht="15.6">
      <c r="A2462" s="6">
        <v>841</v>
      </c>
      <c r="B2462" s="7">
        <v>46353</v>
      </c>
      <c r="C2462" s="8">
        <f>YEAR(SalesDataTable[[#This Row],[Order Date]])</f>
        <v>2026</v>
      </c>
      <c r="D2462" s="9" t="str">
        <f>"Q" &amp;ROUNDUP(MONTH(SalesDataTable[[#This Row],[Order Date]]),0)</f>
        <v>Q11</v>
      </c>
      <c r="E2462" s="9">
        <f>MONTH(SalesDataTable[[#This Row],[Order Date]])</f>
        <v>11</v>
      </c>
      <c r="F2462" s="8" t="str">
        <f>TEXT(SalesDataTable[[#This Row],[Order Date]],"mmm")</f>
        <v>Nov</v>
      </c>
      <c r="G2462" s="8" t="s">
        <v>6</v>
      </c>
      <c r="H2462" s="8" t="s">
        <v>43</v>
      </c>
      <c r="I2462" s="8" t="s">
        <v>2</v>
      </c>
      <c r="J2462" s="8" t="s">
        <v>3</v>
      </c>
      <c r="K2462" s="8" t="s">
        <v>14</v>
      </c>
      <c r="L2462" s="8" t="s">
        <v>15</v>
      </c>
      <c r="M2462" s="3">
        <v>2</v>
      </c>
      <c r="N2462" s="10">
        <v>35.85</v>
      </c>
      <c r="O2462" s="11">
        <v>0.05</v>
      </c>
      <c r="P2462" s="10">
        <v>13.69</v>
      </c>
      <c r="Q2462" s="10">
        <f t="shared" si="152"/>
        <v>68.114999999999995</v>
      </c>
      <c r="R2462" s="10">
        <f t="shared" si="153"/>
        <v>27.38</v>
      </c>
      <c r="S2462" s="10">
        <f t="shared" si="154"/>
        <v>40.734999999999999</v>
      </c>
      <c r="T2462" s="2">
        <f t="shared" si="155"/>
        <v>0.59803273875064233</v>
      </c>
      <c r="U2462" s="3">
        <f>YEAR(SalesDataTable[[#This Row],[Order Date]])</f>
        <v>2026</v>
      </c>
      <c r="V2462" s="2" t="str">
        <f>"Q"&amp;ROUNDUP(MONTH(SalesDataTable[[#This Row],[Order Date]])/3,0)</f>
        <v>Q4</v>
      </c>
      <c r="W2462" s="3">
        <f>MONTH(SalesDataTable[[#This Row],[Order Date]])</f>
        <v>11</v>
      </c>
      <c r="X2462" s="2" t="str">
        <f>TEXT(SalesDataTable[[#This Row],[Order Date]],"mmm")</f>
        <v>Nov</v>
      </c>
    </row>
    <row r="2463" spans="1:24" ht="15.6">
      <c r="A2463" s="6">
        <v>903</v>
      </c>
      <c r="B2463" s="7">
        <v>46353</v>
      </c>
      <c r="C2463" s="8">
        <f>YEAR(SalesDataTable[[#This Row],[Order Date]])</f>
        <v>2026</v>
      </c>
      <c r="D2463" s="9" t="str">
        <f>"Q" &amp;ROUNDUP(MONTH(SalesDataTable[[#This Row],[Order Date]]),0)</f>
        <v>Q11</v>
      </c>
      <c r="E2463" s="9">
        <f>MONTH(SalesDataTable[[#This Row],[Order Date]])</f>
        <v>11</v>
      </c>
      <c r="F2463" s="8" t="str">
        <f>TEXT(SalesDataTable[[#This Row],[Order Date]],"mmm")</f>
        <v>Nov</v>
      </c>
      <c r="G2463" s="8" t="s">
        <v>20</v>
      </c>
      <c r="H2463" s="8" t="s">
        <v>33</v>
      </c>
      <c r="I2463" s="8" t="s">
        <v>2</v>
      </c>
      <c r="J2463" s="8" t="s">
        <v>13</v>
      </c>
      <c r="K2463" s="8" t="s">
        <v>14</v>
      </c>
      <c r="L2463" s="8" t="s">
        <v>32</v>
      </c>
      <c r="M2463" s="3">
        <v>4</v>
      </c>
      <c r="N2463" s="10">
        <v>46.73</v>
      </c>
      <c r="O2463" s="11">
        <v>0</v>
      </c>
      <c r="P2463" s="10">
        <v>17.989999999999998</v>
      </c>
      <c r="Q2463" s="10">
        <f t="shared" si="152"/>
        <v>186.92</v>
      </c>
      <c r="R2463" s="10">
        <f t="shared" si="153"/>
        <v>71.959999999999994</v>
      </c>
      <c r="S2463" s="10">
        <f t="shared" si="154"/>
        <v>114.96</v>
      </c>
      <c r="T2463" s="2">
        <f t="shared" si="155"/>
        <v>0.61502246950567085</v>
      </c>
      <c r="U2463" s="3">
        <f>YEAR(SalesDataTable[[#This Row],[Order Date]])</f>
        <v>2026</v>
      </c>
      <c r="V2463" s="2" t="str">
        <f>"Q"&amp;ROUNDUP(MONTH(SalesDataTable[[#This Row],[Order Date]])/3,0)</f>
        <v>Q4</v>
      </c>
      <c r="W2463" s="3">
        <f>MONTH(SalesDataTable[[#This Row],[Order Date]])</f>
        <v>11</v>
      </c>
      <c r="X2463" s="2" t="str">
        <f>TEXT(SalesDataTable[[#This Row],[Order Date]],"mmm")</f>
        <v>Nov</v>
      </c>
    </row>
    <row r="2464" spans="1:24" ht="15.6">
      <c r="A2464" s="6">
        <v>1278</v>
      </c>
      <c r="B2464" s="7">
        <v>46353</v>
      </c>
      <c r="C2464" s="8">
        <f>YEAR(SalesDataTable[[#This Row],[Order Date]])</f>
        <v>2026</v>
      </c>
      <c r="D2464" s="9" t="str">
        <f>"Q" &amp;ROUNDUP(MONTH(SalesDataTable[[#This Row],[Order Date]]),0)</f>
        <v>Q11</v>
      </c>
      <c r="E2464" s="9">
        <f>MONTH(SalesDataTable[[#This Row],[Order Date]])</f>
        <v>11</v>
      </c>
      <c r="F2464" s="8" t="str">
        <f>TEXT(SalesDataTable[[#This Row],[Order Date]],"mmm")</f>
        <v>Nov</v>
      </c>
      <c r="G2464" s="8" t="s">
        <v>20</v>
      </c>
      <c r="H2464" s="8" t="s">
        <v>47</v>
      </c>
      <c r="I2464" s="8" t="s">
        <v>19</v>
      </c>
      <c r="J2464" s="8" t="s">
        <v>3</v>
      </c>
      <c r="K2464" s="8" t="s">
        <v>9</v>
      </c>
      <c r="L2464" s="8" t="s">
        <v>17</v>
      </c>
      <c r="M2464" s="3">
        <v>3</v>
      </c>
      <c r="N2464" s="10">
        <v>143.72</v>
      </c>
      <c r="O2464" s="11">
        <v>0.15</v>
      </c>
      <c r="P2464" s="10">
        <v>78.56</v>
      </c>
      <c r="Q2464" s="10">
        <f t="shared" si="152"/>
        <v>366.48599999999999</v>
      </c>
      <c r="R2464" s="10">
        <f t="shared" si="153"/>
        <v>235.68</v>
      </c>
      <c r="S2464" s="10">
        <f t="shared" si="154"/>
        <v>130.80599999999998</v>
      </c>
      <c r="T2464" s="2">
        <f t="shared" si="155"/>
        <v>0.35691950033561987</v>
      </c>
      <c r="U2464" s="3">
        <f>YEAR(SalesDataTable[[#This Row],[Order Date]])</f>
        <v>2026</v>
      </c>
      <c r="V2464" s="2" t="str">
        <f>"Q"&amp;ROUNDUP(MONTH(SalesDataTable[[#This Row],[Order Date]])/3,0)</f>
        <v>Q4</v>
      </c>
      <c r="W2464" s="3">
        <f>MONTH(SalesDataTable[[#This Row],[Order Date]])</f>
        <v>11</v>
      </c>
      <c r="X2464" s="2" t="str">
        <f>TEXT(SalesDataTable[[#This Row],[Order Date]],"mmm")</f>
        <v>Nov</v>
      </c>
    </row>
    <row r="2465" spans="1:24" ht="15.6">
      <c r="A2465" s="6">
        <v>2091</v>
      </c>
      <c r="B2465" s="7">
        <v>46353</v>
      </c>
      <c r="C2465" s="8">
        <f>YEAR(SalesDataTable[[#This Row],[Order Date]])</f>
        <v>2026</v>
      </c>
      <c r="D2465" s="9" t="str">
        <f>"Q" &amp;ROUNDUP(MONTH(SalesDataTable[[#This Row],[Order Date]]),0)</f>
        <v>Q11</v>
      </c>
      <c r="E2465" s="9">
        <f>MONTH(SalesDataTable[[#This Row],[Order Date]])</f>
        <v>11</v>
      </c>
      <c r="F2465" s="8" t="str">
        <f>TEXT(SalesDataTable[[#This Row],[Order Date]],"mmm")</f>
        <v>Nov</v>
      </c>
      <c r="G2465" s="8" t="s">
        <v>6</v>
      </c>
      <c r="H2465" s="8" t="s">
        <v>43</v>
      </c>
      <c r="I2465" s="8" t="s">
        <v>28</v>
      </c>
      <c r="J2465" s="8" t="s">
        <v>13</v>
      </c>
      <c r="K2465" s="8" t="s">
        <v>34</v>
      </c>
      <c r="L2465" s="8" t="s">
        <v>42</v>
      </c>
      <c r="M2465" s="3">
        <v>1</v>
      </c>
      <c r="N2465" s="10">
        <v>35.590000000000003</v>
      </c>
      <c r="O2465" s="11">
        <v>0</v>
      </c>
      <c r="P2465" s="10">
        <v>13.57</v>
      </c>
      <c r="Q2465" s="10">
        <f t="shared" si="152"/>
        <v>35.590000000000003</v>
      </c>
      <c r="R2465" s="10">
        <f t="shared" si="153"/>
        <v>13.57</v>
      </c>
      <c r="S2465" s="10">
        <f t="shared" si="154"/>
        <v>22.020000000000003</v>
      </c>
      <c r="T2465" s="2">
        <f t="shared" si="155"/>
        <v>0.61871312166338865</v>
      </c>
      <c r="U2465" s="3">
        <f>YEAR(SalesDataTable[[#This Row],[Order Date]])</f>
        <v>2026</v>
      </c>
      <c r="V2465" s="2" t="str">
        <f>"Q"&amp;ROUNDUP(MONTH(SalesDataTable[[#This Row],[Order Date]])/3,0)</f>
        <v>Q4</v>
      </c>
      <c r="W2465" s="3">
        <f>MONTH(SalesDataTable[[#This Row],[Order Date]])</f>
        <v>11</v>
      </c>
      <c r="X2465" s="2" t="str">
        <f>TEXT(SalesDataTable[[#This Row],[Order Date]],"mmm")</f>
        <v>Nov</v>
      </c>
    </row>
    <row r="2466" spans="1:24" ht="15.6">
      <c r="A2466" s="6">
        <v>3070</v>
      </c>
      <c r="B2466" s="7">
        <v>46353</v>
      </c>
      <c r="C2466" s="8">
        <f>YEAR(SalesDataTable[[#This Row],[Order Date]])</f>
        <v>2026</v>
      </c>
      <c r="D2466" s="9" t="str">
        <f>"Q" &amp;ROUNDUP(MONTH(SalesDataTable[[#This Row],[Order Date]]),0)</f>
        <v>Q11</v>
      </c>
      <c r="E2466" s="9">
        <f>MONTH(SalesDataTable[[#This Row],[Order Date]])</f>
        <v>11</v>
      </c>
      <c r="F2466" s="8" t="str">
        <f>TEXT(SalesDataTable[[#This Row],[Order Date]],"mmm")</f>
        <v>Nov</v>
      </c>
      <c r="G2466" s="8" t="s">
        <v>20</v>
      </c>
      <c r="H2466" s="8" t="s">
        <v>47</v>
      </c>
      <c r="I2466" s="8" t="s">
        <v>28</v>
      </c>
      <c r="J2466" s="8" t="s">
        <v>3</v>
      </c>
      <c r="K2466" s="8" t="s">
        <v>9</v>
      </c>
      <c r="L2466" s="8" t="s">
        <v>46</v>
      </c>
      <c r="M2466" s="3">
        <v>4</v>
      </c>
      <c r="N2466" s="10">
        <v>71.11</v>
      </c>
      <c r="O2466" s="11">
        <v>0.05</v>
      </c>
      <c r="P2466" s="10">
        <v>32.25</v>
      </c>
      <c r="Q2466" s="10">
        <f t="shared" si="152"/>
        <v>270.21799999999996</v>
      </c>
      <c r="R2466" s="10">
        <f t="shared" si="153"/>
        <v>129</v>
      </c>
      <c r="S2466" s="10">
        <f t="shared" si="154"/>
        <v>141.21799999999996</v>
      </c>
      <c r="T2466" s="2">
        <f t="shared" si="155"/>
        <v>0.52260767232382732</v>
      </c>
      <c r="U2466" s="3">
        <f>YEAR(SalesDataTable[[#This Row],[Order Date]])</f>
        <v>2026</v>
      </c>
      <c r="V2466" s="2" t="str">
        <f>"Q"&amp;ROUNDUP(MONTH(SalesDataTable[[#This Row],[Order Date]])/3,0)</f>
        <v>Q4</v>
      </c>
      <c r="W2466" s="3">
        <f>MONTH(SalesDataTable[[#This Row],[Order Date]])</f>
        <v>11</v>
      </c>
      <c r="X2466" s="2" t="str">
        <f>TEXT(SalesDataTable[[#This Row],[Order Date]],"mmm")</f>
        <v>Nov</v>
      </c>
    </row>
    <row r="2467" spans="1:24" ht="15.6">
      <c r="A2467" s="6">
        <v>4007</v>
      </c>
      <c r="B2467" s="7">
        <v>46353</v>
      </c>
      <c r="C2467" s="8">
        <f>YEAR(SalesDataTable[[#This Row],[Order Date]])</f>
        <v>2026</v>
      </c>
      <c r="D2467" s="9" t="str">
        <f>"Q" &amp;ROUNDUP(MONTH(SalesDataTable[[#This Row],[Order Date]]),0)</f>
        <v>Q11</v>
      </c>
      <c r="E2467" s="9">
        <f>MONTH(SalesDataTable[[#This Row],[Order Date]])</f>
        <v>11</v>
      </c>
      <c r="F2467" s="8" t="str">
        <f>TEXT(SalesDataTable[[#This Row],[Order Date]],"mmm")</f>
        <v>Nov</v>
      </c>
      <c r="G2467" s="8" t="s">
        <v>0</v>
      </c>
      <c r="H2467" s="8" t="s">
        <v>36</v>
      </c>
      <c r="I2467" s="8" t="s">
        <v>28</v>
      </c>
      <c r="J2467" s="8" t="s">
        <v>16</v>
      </c>
      <c r="K2467" s="8" t="s">
        <v>4</v>
      </c>
      <c r="L2467" s="8" t="s">
        <v>22</v>
      </c>
      <c r="M2467" s="3">
        <v>5</v>
      </c>
      <c r="N2467" s="10">
        <v>51.04</v>
      </c>
      <c r="O2467" s="11">
        <v>0</v>
      </c>
      <c r="P2467" s="10">
        <v>22.69</v>
      </c>
      <c r="Q2467" s="10">
        <f t="shared" si="152"/>
        <v>255.2</v>
      </c>
      <c r="R2467" s="10">
        <f t="shared" si="153"/>
        <v>113.45</v>
      </c>
      <c r="S2467" s="10">
        <f t="shared" si="154"/>
        <v>141.75</v>
      </c>
      <c r="T2467" s="2">
        <f t="shared" si="155"/>
        <v>0.55544670846394983</v>
      </c>
      <c r="U2467" s="3">
        <f>YEAR(SalesDataTable[[#This Row],[Order Date]])</f>
        <v>2026</v>
      </c>
      <c r="V2467" s="2" t="str">
        <f>"Q"&amp;ROUNDUP(MONTH(SalesDataTable[[#This Row],[Order Date]])/3,0)</f>
        <v>Q4</v>
      </c>
      <c r="W2467" s="3">
        <f>MONTH(SalesDataTable[[#This Row],[Order Date]])</f>
        <v>11</v>
      </c>
      <c r="X2467" s="2" t="str">
        <f>TEXT(SalesDataTable[[#This Row],[Order Date]],"mmm")</f>
        <v>Nov</v>
      </c>
    </row>
    <row r="2468" spans="1:24" ht="15.6">
      <c r="A2468" s="6">
        <v>4488</v>
      </c>
      <c r="B2468" s="7">
        <v>46353</v>
      </c>
      <c r="C2468" s="8">
        <f>YEAR(SalesDataTable[[#This Row],[Order Date]])</f>
        <v>2026</v>
      </c>
      <c r="D2468" s="9" t="str">
        <f>"Q" &amp;ROUNDUP(MONTH(SalesDataTable[[#This Row],[Order Date]]),0)</f>
        <v>Q11</v>
      </c>
      <c r="E2468" s="9">
        <f>MONTH(SalesDataTable[[#This Row],[Order Date]])</f>
        <v>11</v>
      </c>
      <c r="F2468" s="8" t="str">
        <f>TEXT(SalesDataTable[[#This Row],[Order Date]],"mmm")</f>
        <v>Nov</v>
      </c>
      <c r="G2468" s="8" t="s">
        <v>6</v>
      </c>
      <c r="H2468" s="8" t="s">
        <v>49</v>
      </c>
      <c r="I2468" s="8" t="s">
        <v>19</v>
      </c>
      <c r="J2468" s="8" t="s">
        <v>3</v>
      </c>
      <c r="K2468" s="8" t="s">
        <v>14</v>
      </c>
      <c r="L2468" s="8" t="s">
        <v>48</v>
      </c>
      <c r="M2468" s="3">
        <v>3</v>
      </c>
      <c r="N2468" s="10">
        <v>161.66</v>
      </c>
      <c r="O2468" s="11">
        <v>0.05</v>
      </c>
      <c r="P2468" s="10">
        <v>88.3</v>
      </c>
      <c r="Q2468" s="10">
        <f t="shared" si="152"/>
        <v>460.73099999999999</v>
      </c>
      <c r="R2468" s="10">
        <f t="shared" si="153"/>
        <v>264.89999999999998</v>
      </c>
      <c r="S2468" s="10">
        <f t="shared" si="154"/>
        <v>195.83100000000002</v>
      </c>
      <c r="T2468" s="2">
        <f t="shared" si="155"/>
        <v>0.42504411467863029</v>
      </c>
      <c r="U2468" s="3">
        <f>YEAR(SalesDataTable[[#This Row],[Order Date]])</f>
        <v>2026</v>
      </c>
      <c r="V2468" s="2" t="str">
        <f>"Q"&amp;ROUNDUP(MONTH(SalesDataTable[[#This Row],[Order Date]])/3,0)</f>
        <v>Q4</v>
      </c>
      <c r="W2468" s="3">
        <f>MONTH(SalesDataTable[[#This Row],[Order Date]])</f>
        <v>11</v>
      </c>
      <c r="X2468" s="2" t="str">
        <f>TEXT(SalesDataTable[[#This Row],[Order Date]],"mmm")</f>
        <v>Nov</v>
      </c>
    </row>
    <row r="2469" spans="1:24" ht="15.6">
      <c r="A2469" s="6">
        <v>5159</v>
      </c>
      <c r="B2469" s="7">
        <v>46353</v>
      </c>
      <c r="C2469" s="8">
        <f>YEAR(SalesDataTable[[#This Row],[Order Date]])</f>
        <v>2026</v>
      </c>
      <c r="D2469" s="9" t="str">
        <f>"Q" &amp;ROUNDUP(MONTH(SalesDataTable[[#This Row],[Order Date]]),0)</f>
        <v>Q11</v>
      </c>
      <c r="E2469" s="9">
        <f>MONTH(SalesDataTable[[#This Row],[Order Date]])</f>
        <v>11</v>
      </c>
      <c r="F2469" s="8" t="str">
        <f>TEXT(SalesDataTable[[#This Row],[Order Date]],"mmm")</f>
        <v>Nov</v>
      </c>
      <c r="G2469" s="8" t="s">
        <v>20</v>
      </c>
      <c r="H2469" s="8" t="s">
        <v>47</v>
      </c>
      <c r="I2469" s="8" t="s">
        <v>2</v>
      </c>
      <c r="J2469" s="8" t="s">
        <v>16</v>
      </c>
      <c r="K2469" s="8" t="s">
        <v>23</v>
      </c>
      <c r="L2469" s="8" t="s">
        <v>40</v>
      </c>
      <c r="M2469" s="3">
        <v>2</v>
      </c>
      <c r="N2469" s="10">
        <v>80.400000000000006</v>
      </c>
      <c r="O2469" s="11">
        <v>0.15</v>
      </c>
      <c r="P2469" s="10">
        <v>38.869999999999997</v>
      </c>
      <c r="Q2469" s="10">
        <f t="shared" si="152"/>
        <v>136.68</v>
      </c>
      <c r="R2469" s="10">
        <f t="shared" si="153"/>
        <v>77.739999999999995</v>
      </c>
      <c r="S2469" s="10">
        <f t="shared" si="154"/>
        <v>58.940000000000012</v>
      </c>
      <c r="T2469" s="2">
        <f t="shared" si="155"/>
        <v>0.43122622183201648</v>
      </c>
      <c r="U2469" s="3">
        <f>YEAR(SalesDataTable[[#This Row],[Order Date]])</f>
        <v>2026</v>
      </c>
      <c r="V2469" s="2" t="str">
        <f>"Q"&amp;ROUNDUP(MONTH(SalesDataTable[[#This Row],[Order Date]])/3,0)</f>
        <v>Q4</v>
      </c>
      <c r="W2469" s="3">
        <f>MONTH(SalesDataTable[[#This Row],[Order Date]])</f>
        <v>11</v>
      </c>
      <c r="X2469" s="2" t="str">
        <f>TEXT(SalesDataTable[[#This Row],[Order Date]],"mmm")</f>
        <v>Nov</v>
      </c>
    </row>
    <row r="2470" spans="1:24" ht="15.6">
      <c r="A2470" s="6">
        <v>669</v>
      </c>
      <c r="B2470" s="7">
        <v>46354</v>
      </c>
      <c r="C2470" s="8">
        <f>YEAR(SalesDataTable[[#This Row],[Order Date]])</f>
        <v>2026</v>
      </c>
      <c r="D2470" s="9" t="str">
        <f>"Q" &amp;ROUNDUP(MONTH(SalesDataTable[[#This Row],[Order Date]]),0)</f>
        <v>Q11</v>
      </c>
      <c r="E2470" s="9">
        <f>MONTH(SalesDataTable[[#This Row],[Order Date]])</f>
        <v>11</v>
      </c>
      <c r="F2470" s="8" t="str">
        <f>TEXT(SalesDataTable[[#This Row],[Order Date]],"mmm")</f>
        <v>Nov</v>
      </c>
      <c r="G2470" s="8" t="s">
        <v>11</v>
      </c>
      <c r="H2470" s="8" t="s">
        <v>18</v>
      </c>
      <c r="I2470" s="8" t="s">
        <v>2</v>
      </c>
      <c r="J2470" s="8" t="s">
        <v>3</v>
      </c>
      <c r="K2470" s="8" t="s">
        <v>34</v>
      </c>
      <c r="L2470" s="8" t="s">
        <v>42</v>
      </c>
      <c r="M2470" s="3">
        <v>3</v>
      </c>
      <c r="N2470" s="10">
        <v>36.81</v>
      </c>
      <c r="O2470" s="11">
        <v>0.05</v>
      </c>
      <c r="P2470" s="10">
        <v>13.82</v>
      </c>
      <c r="Q2470" s="10">
        <f t="shared" si="152"/>
        <v>104.9085</v>
      </c>
      <c r="R2470" s="10">
        <f t="shared" si="153"/>
        <v>41.46</v>
      </c>
      <c r="S2470" s="10">
        <f t="shared" si="154"/>
        <v>63.448500000000003</v>
      </c>
      <c r="T2470" s="2">
        <f t="shared" si="155"/>
        <v>0.60479846723573405</v>
      </c>
      <c r="U2470" s="3">
        <f>YEAR(SalesDataTable[[#This Row],[Order Date]])</f>
        <v>2026</v>
      </c>
      <c r="V2470" s="2" t="str">
        <f>"Q"&amp;ROUNDUP(MONTH(SalesDataTable[[#This Row],[Order Date]])/3,0)</f>
        <v>Q4</v>
      </c>
      <c r="W2470" s="3">
        <f>MONTH(SalesDataTable[[#This Row],[Order Date]])</f>
        <v>11</v>
      </c>
      <c r="X2470" s="2" t="str">
        <f>TEXT(SalesDataTable[[#This Row],[Order Date]],"mmm")</f>
        <v>Nov</v>
      </c>
    </row>
    <row r="2471" spans="1:24" ht="15.6">
      <c r="A2471" s="6">
        <v>686</v>
      </c>
      <c r="B2471" s="7">
        <v>46354</v>
      </c>
      <c r="C2471" s="8">
        <f>YEAR(SalesDataTable[[#This Row],[Order Date]])</f>
        <v>2026</v>
      </c>
      <c r="D2471" s="9" t="str">
        <f>"Q" &amp;ROUNDUP(MONTH(SalesDataTable[[#This Row],[Order Date]]),0)</f>
        <v>Q11</v>
      </c>
      <c r="E2471" s="9">
        <f>MONTH(SalesDataTable[[#This Row],[Order Date]])</f>
        <v>11</v>
      </c>
      <c r="F2471" s="8" t="str">
        <f>TEXT(SalesDataTable[[#This Row],[Order Date]],"mmm")</f>
        <v>Nov</v>
      </c>
      <c r="G2471" s="8" t="s">
        <v>6</v>
      </c>
      <c r="H2471" s="8" t="s">
        <v>43</v>
      </c>
      <c r="I2471" s="8" t="s">
        <v>28</v>
      </c>
      <c r="J2471" s="8" t="s">
        <v>3</v>
      </c>
      <c r="K2471" s="8" t="s">
        <v>14</v>
      </c>
      <c r="L2471" s="8" t="s">
        <v>44</v>
      </c>
      <c r="M2471" s="3">
        <v>2</v>
      </c>
      <c r="N2471" s="10">
        <v>132.61000000000001</v>
      </c>
      <c r="O2471" s="11">
        <v>0.1</v>
      </c>
      <c r="P2471" s="10">
        <v>67.3</v>
      </c>
      <c r="Q2471" s="10">
        <f t="shared" si="152"/>
        <v>238.69800000000004</v>
      </c>
      <c r="R2471" s="10">
        <f t="shared" si="153"/>
        <v>134.6</v>
      </c>
      <c r="S2471" s="10">
        <f t="shared" si="154"/>
        <v>104.09800000000004</v>
      </c>
      <c r="T2471" s="2">
        <f t="shared" si="155"/>
        <v>0.43610755012610086</v>
      </c>
      <c r="U2471" s="3">
        <f>YEAR(SalesDataTable[[#This Row],[Order Date]])</f>
        <v>2026</v>
      </c>
      <c r="V2471" s="2" t="str">
        <f>"Q"&amp;ROUNDUP(MONTH(SalesDataTable[[#This Row],[Order Date]])/3,0)</f>
        <v>Q4</v>
      </c>
      <c r="W2471" s="3">
        <f>MONTH(SalesDataTable[[#This Row],[Order Date]])</f>
        <v>11</v>
      </c>
      <c r="X2471" s="2" t="str">
        <f>TEXT(SalesDataTable[[#This Row],[Order Date]],"mmm")</f>
        <v>Nov</v>
      </c>
    </row>
    <row r="2472" spans="1:24" ht="15.6">
      <c r="A2472" s="6">
        <v>990</v>
      </c>
      <c r="B2472" s="7">
        <v>46354</v>
      </c>
      <c r="C2472" s="8">
        <f>YEAR(SalesDataTable[[#This Row],[Order Date]])</f>
        <v>2026</v>
      </c>
      <c r="D2472" s="9" t="str">
        <f>"Q" &amp;ROUNDUP(MONTH(SalesDataTable[[#This Row],[Order Date]]),0)</f>
        <v>Q11</v>
      </c>
      <c r="E2472" s="9">
        <f>MONTH(SalesDataTable[[#This Row],[Order Date]])</f>
        <v>11</v>
      </c>
      <c r="F2472" s="8" t="str">
        <f>TEXT(SalesDataTable[[#This Row],[Order Date]],"mmm")</f>
        <v>Nov</v>
      </c>
      <c r="G2472" s="8" t="s">
        <v>0</v>
      </c>
      <c r="H2472" s="8" t="s">
        <v>50</v>
      </c>
      <c r="I2472" s="8" t="s">
        <v>2</v>
      </c>
      <c r="J2472" s="8" t="s">
        <v>3</v>
      </c>
      <c r="K2472" s="8" t="s">
        <v>4</v>
      </c>
      <c r="L2472" s="8" t="s">
        <v>26</v>
      </c>
      <c r="M2472" s="3">
        <v>5</v>
      </c>
      <c r="N2472" s="10">
        <v>39.79</v>
      </c>
      <c r="O2472" s="11">
        <v>0.1</v>
      </c>
      <c r="P2472" s="10">
        <v>17.09</v>
      </c>
      <c r="Q2472" s="10">
        <f t="shared" si="152"/>
        <v>179.05500000000001</v>
      </c>
      <c r="R2472" s="10">
        <f t="shared" si="153"/>
        <v>85.45</v>
      </c>
      <c r="S2472" s="10">
        <f t="shared" si="154"/>
        <v>93.605000000000004</v>
      </c>
      <c r="T2472" s="2">
        <f t="shared" si="155"/>
        <v>0.52277233252352628</v>
      </c>
      <c r="U2472" s="3">
        <f>YEAR(SalesDataTable[[#This Row],[Order Date]])</f>
        <v>2026</v>
      </c>
      <c r="V2472" s="2" t="str">
        <f>"Q"&amp;ROUNDUP(MONTH(SalesDataTable[[#This Row],[Order Date]])/3,0)</f>
        <v>Q4</v>
      </c>
      <c r="W2472" s="3">
        <f>MONTH(SalesDataTable[[#This Row],[Order Date]])</f>
        <v>11</v>
      </c>
      <c r="X2472" s="2" t="str">
        <f>TEXT(SalesDataTable[[#This Row],[Order Date]],"mmm")</f>
        <v>Nov</v>
      </c>
    </row>
    <row r="2473" spans="1:24" ht="15.6">
      <c r="A2473" s="6">
        <v>1134</v>
      </c>
      <c r="B2473" s="7">
        <v>46354</v>
      </c>
      <c r="C2473" s="8">
        <f>YEAR(SalesDataTable[[#This Row],[Order Date]])</f>
        <v>2026</v>
      </c>
      <c r="D2473" s="9" t="str">
        <f>"Q" &amp;ROUNDUP(MONTH(SalesDataTable[[#This Row],[Order Date]]),0)</f>
        <v>Q11</v>
      </c>
      <c r="E2473" s="9">
        <f>MONTH(SalesDataTable[[#This Row],[Order Date]])</f>
        <v>11</v>
      </c>
      <c r="F2473" s="8" t="str">
        <f>TEXT(SalesDataTable[[#This Row],[Order Date]],"mmm")</f>
        <v>Nov</v>
      </c>
      <c r="G2473" s="8" t="s">
        <v>20</v>
      </c>
      <c r="H2473" s="8" t="s">
        <v>21</v>
      </c>
      <c r="I2473" s="8" t="s">
        <v>2</v>
      </c>
      <c r="J2473" s="8" t="s">
        <v>3</v>
      </c>
      <c r="K2473" s="8" t="s">
        <v>14</v>
      </c>
      <c r="L2473" s="8" t="s">
        <v>15</v>
      </c>
      <c r="M2473" s="3">
        <v>2</v>
      </c>
      <c r="N2473" s="10">
        <v>36.119999999999997</v>
      </c>
      <c r="O2473" s="11">
        <v>0.1</v>
      </c>
      <c r="P2473" s="10">
        <v>13.61</v>
      </c>
      <c r="Q2473" s="10">
        <f t="shared" si="152"/>
        <v>65.015999999999991</v>
      </c>
      <c r="R2473" s="10">
        <f t="shared" si="153"/>
        <v>27.22</v>
      </c>
      <c r="S2473" s="10">
        <f t="shared" si="154"/>
        <v>37.795999999999992</v>
      </c>
      <c r="T2473" s="2">
        <f t="shared" si="155"/>
        <v>0.58133382551987201</v>
      </c>
      <c r="U2473" s="3">
        <f>YEAR(SalesDataTable[[#This Row],[Order Date]])</f>
        <v>2026</v>
      </c>
      <c r="V2473" s="2" t="str">
        <f>"Q"&amp;ROUNDUP(MONTH(SalesDataTable[[#This Row],[Order Date]])/3,0)</f>
        <v>Q4</v>
      </c>
      <c r="W2473" s="3">
        <f>MONTH(SalesDataTable[[#This Row],[Order Date]])</f>
        <v>11</v>
      </c>
      <c r="X2473" s="2" t="str">
        <f>TEXT(SalesDataTable[[#This Row],[Order Date]],"mmm")</f>
        <v>Nov</v>
      </c>
    </row>
    <row r="2474" spans="1:24" ht="15.6">
      <c r="A2474" s="6">
        <v>1770</v>
      </c>
      <c r="B2474" s="7">
        <v>46354</v>
      </c>
      <c r="C2474" s="8">
        <f>YEAR(SalesDataTable[[#This Row],[Order Date]])</f>
        <v>2026</v>
      </c>
      <c r="D2474" s="9" t="str">
        <f>"Q" &amp;ROUNDUP(MONTH(SalesDataTable[[#This Row],[Order Date]]),0)</f>
        <v>Q11</v>
      </c>
      <c r="E2474" s="9">
        <f>MONTH(SalesDataTable[[#This Row],[Order Date]])</f>
        <v>11</v>
      </c>
      <c r="F2474" s="8" t="str">
        <f>TEXT(SalesDataTable[[#This Row],[Order Date]],"mmm")</f>
        <v>Nov</v>
      </c>
      <c r="G2474" s="8" t="s">
        <v>20</v>
      </c>
      <c r="H2474" s="8" t="s">
        <v>31</v>
      </c>
      <c r="I2474" s="8" t="s">
        <v>19</v>
      </c>
      <c r="J2474" s="8" t="s">
        <v>3</v>
      </c>
      <c r="K2474" s="8" t="s">
        <v>9</v>
      </c>
      <c r="L2474" s="8" t="s">
        <v>37</v>
      </c>
      <c r="M2474" s="3">
        <v>5</v>
      </c>
      <c r="N2474" s="10">
        <v>153.93</v>
      </c>
      <c r="O2474" s="11">
        <v>0.05</v>
      </c>
      <c r="P2474" s="10">
        <v>77.27</v>
      </c>
      <c r="Q2474" s="10">
        <f t="shared" si="152"/>
        <v>731.16750000000002</v>
      </c>
      <c r="R2474" s="10">
        <f t="shared" si="153"/>
        <v>386.34999999999997</v>
      </c>
      <c r="S2474" s="10">
        <f t="shared" si="154"/>
        <v>344.81750000000005</v>
      </c>
      <c r="T2474" s="2">
        <f t="shared" si="155"/>
        <v>0.4715985051304934</v>
      </c>
      <c r="U2474" s="3">
        <f>YEAR(SalesDataTable[[#This Row],[Order Date]])</f>
        <v>2026</v>
      </c>
      <c r="V2474" s="2" t="str">
        <f>"Q"&amp;ROUNDUP(MONTH(SalesDataTable[[#This Row],[Order Date]])/3,0)</f>
        <v>Q4</v>
      </c>
      <c r="W2474" s="3">
        <f>MONTH(SalesDataTable[[#This Row],[Order Date]])</f>
        <v>11</v>
      </c>
      <c r="X2474" s="2" t="str">
        <f>TEXT(SalesDataTable[[#This Row],[Order Date]],"mmm")</f>
        <v>Nov</v>
      </c>
    </row>
    <row r="2475" spans="1:24" ht="15.6">
      <c r="A2475" s="6">
        <v>3396</v>
      </c>
      <c r="B2475" s="7">
        <v>46354</v>
      </c>
      <c r="C2475" s="8">
        <f>YEAR(SalesDataTable[[#This Row],[Order Date]])</f>
        <v>2026</v>
      </c>
      <c r="D2475" s="9" t="str">
        <f>"Q" &amp;ROUNDUP(MONTH(SalesDataTable[[#This Row],[Order Date]]),0)</f>
        <v>Q11</v>
      </c>
      <c r="E2475" s="9">
        <f>MONTH(SalesDataTable[[#This Row],[Order Date]])</f>
        <v>11</v>
      </c>
      <c r="F2475" s="8" t="str">
        <f>TEXT(SalesDataTable[[#This Row],[Order Date]],"mmm")</f>
        <v>Nov</v>
      </c>
      <c r="G2475" s="8" t="s">
        <v>11</v>
      </c>
      <c r="H2475" s="8" t="s">
        <v>18</v>
      </c>
      <c r="I2475" s="8" t="s">
        <v>19</v>
      </c>
      <c r="J2475" s="8" t="s">
        <v>13</v>
      </c>
      <c r="K2475" s="8" t="s">
        <v>34</v>
      </c>
      <c r="L2475" s="8" t="s">
        <v>45</v>
      </c>
      <c r="M2475" s="3">
        <v>3</v>
      </c>
      <c r="N2475" s="10">
        <v>50.67</v>
      </c>
      <c r="O2475" s="11">
        <v>0.05</v>
      </c>
      <c r="P2475" s="10">
        <v>22.25</v>
      </c>
      <c r="Q2475" s="10">
        <f t="shared" si="152"/>
        <v>144.40949999999998</v>
      </c>
      <c r="R2475" s="10">
        <f t="shared" si="153"/>
        <v>66.75</v>
      </c>
      <c r="S2475" s="10">
        <f t="shared" si="154"/>
        <v>77.65949999999998</v>
      </c>
      <c r="T2475" s="2">
        <f t="shared" si="155"/>
        <v>0.53777279195620775</v>
      </c>
      <c r="U2475" s="3">
        <f>YEAR(SalesDataTable[[#This Row],[Order Date]])</f>
        <v>2026</v>
      </c>
      <c r="V2475" s="2" t="str">
        <f>"Q"&amp;ROUNDUP(MONTH(SalesDataTable[[#This Row],[Order Date]])/3,0)</f>
        <v>Q4</v>
      </c>
      <c r="W2475" s="3">
        <f>MONTH(SalesDataTable[[#This Row],[Order Date]])</f>
        <v>11</v>
      </c>
      <c r="X2475" s="2" t="str">
        <f>TEXT(SalesDataTable[[#This Row],[Order Date]],"mmm")</f>
        <v>Nov</v>
      </c>
    </row>
    <row r="2476" spans="1:24" ht="15.6">
      <c r="A2476" s="6">
        <v>4259</v>
      </c>
      <c r="B2476" s="7">
        <v>46354</v>
      </c>
      <c r="C2476" s="8">
        <f>YEAR(SalesDataTable[[#This Row],[Order Date]])</f>
        <v>2026</v>
      </c>
      <c r="D2476" s="9" t="str">
        <f>"Q" &amp;ROUNDUP(MONTH(SalesDataTable[[#This Row],[Order Date]]),0)</f>
        <v>Q11</v>
      </c>
      <c r="E2476" s="9">
        <f>MONTH(SalesDataTable[[#This Row],[Order Date]])</f>
        <v>11</v>
      </c>
      <c r="F2476" s="8" t="str">
        <f>TEXT(SalesDataTable[[#This Row],[Order Date]],"mmm")</f>
        <v>Nov</v>
      </c>
      <c r="G2476" s="8" t="s">
        <v>11</v>
      </c>
      <c r="H2476" s="8" t="s">
        <v>18</v>
      </c>
      <c r="I2476" s="8" t="s">
        <v>2</v>
      </c>
      <c r="J2476" s="8" t="s">
        <v>3</v>
      </c>
      <c r="K2476" s="8" t="s">
        <v>9</v>
      </c>
      <c r="L2476" s="8" t="s">
        <v>46</v>
      </c>
      <c r="M2476" s="3">
        <v>4</v>
      </c>
      <c r="N2476" s="10">
        <v>72.77</v>
      </c>
      <c r="O2476" s="11">
        <v>0</v>
      </c>
      <c r="P2476" s="10">
        <v>32.090000000000003</v>
      </c>
      <c r="Q2476" s="10">
        <f t="shared" si="152"/>
        <v>291.08</v>
      </c>
      <c r="R2476" s="10">
        <f t="shared" si="153"/>
        <v>128.36000000000001</v>
      </c>
      <c r="S2476" s="10">
        <f t="shared" si="154"/>
        <v>162.71999999999997</v>
      </c>
      <c r="T2476" s="2">
        <f t="shared" si="155"/>
        <v>0.55902157482479031</v>
      </c>
      <c r="U2476" s="3">
        <f>YEAR(SalesDataTable[[#This Row],[Order Date]])</f>
        <v>2026</v>
      </c>
      <c r="V2476" s="2" t="str">
        <f>"Q"&amp;ROUNDUP(MONTH(SalesDataTable[[#This Row],[Order Date]])/3,0)</f>
        <v>Q4</v>
      </c>
      <c r="W2476" s="3">
        <f>MONTH(SalesDataTable[[#This Row],[Order Date]])</f>
        <v>11</v>
      </c>
      <c r="X2476" s="2" t="str">
        <f>TEXT(SalesDataTable[[#This Row],[Order Date]],"mmm")</f>
        <v>Nov</v>
      </c>
    </row>
    <row r="2477" spans="1:24" ht="15.6">
      <c r="A2477" s="6">
        <v>4440</v>
      </c>
      <c r="B2477" s="7">
        <v>46354</v>
      </c>
      <c r="C2477" s="8">
        <f>YEAR(SalesDataTable[[#This Row],[Order Date]])</f>
        <v>2026</v>
      </c>
      <c r="D2477" s="9" t="str">
        <f>"Q" &amp;ROUNDUP(MONTH(SalesDataTable[[#This Row],[Order Date]]),0)</f>
        <v>Q11</v>
      </c>
      <c r="E2477" s="9">
        <f>MONTH(SalesDataTable[[#This Row],[Order Date]])</f>
        <v>11</v>
      </c>
      <c r="F2477" s="8" t="str">
        <f>TEXT(SalesDataTable[[#This Row],[Order Date]],"mmm")</f>
        <v>Nov</v>
      </c>
      <c r="G2477" s="8" t="s">
        <v>11</v>
      </c>
      <c r="H2477" s="8" t="s">
        <v>39</v>
      </c>
      <c r="I2477" s="8" t="s">
        <v>28</v>
      </c>
      <c r="J2477" s="8" t="s">
        <v>13</v>
      </c>
      <c r="K2477" s="8" t="s">
        <v>14</v>
      </c>
      <c r="L2477" s="8" t="s">
        <v>32</v>
      </c>
      <c r="M2477" s="3">
        <v>1</v>
      </c>
      <c r="N2477" s="10">
        <v>46.45</v>
      </c>
      <c r="O2477" s="11">
        <v>0.1</v>
      </c>
      <c r="P2477" s="10">
        <v>17.96</v>
      </c>
      <c r="Q2477" s="10">
        <f t="shared" si="152"/>
        <v>41.805000000000007</v>
      </c>
      <c r="R2477" s="10">
        <f t="shared" si="153"/>
        <v>17.96</v>
      </c>
      <c r="S2477" s="10">
        <f t="shared" si="154"/>
        <v>23.845000000000006</v>
      </c>
      <c r="T2477" s="2">
        <f t="shared" si="155"/>
        <v>0.57038631742614521</v>
      </c>
      <c r="U2477" s="3">
        <f>YEAR(SalesDataTable[[#This Row],[Order Date]])</f>
        <v>2026</v>
      </c>
      <c r="V2477" s="2" t="str">
        <f>"Q"&amp;ROUNDUP(MONTH(SalesDataTable[[#This Row],[Order Date]])/3,0)</f>
        <v>Q4</v>
      </c>
      <c r="W2477" s="3">
        <f>MONTH(SalesDataTable[[#This Row],[Order Date]])</f>
        <v>11</v>
      </c>
      <c r="X2477" s="2" t="str">
        <f>TEXT(SalesDataTable[[#This Row],[Order Date]],"mmm")</f>
        <v>Nov</v>
      </c>
    </row>
    <row r="2478" spans="1:24" ht="15.6">
      <c r="A2478" s="6">
        <v>5115</v>
      </c>
      <c r="B2478" s="7">
        <v>46354</v>
      </c>
      <c r="C2478" s="8">
        <f>YEAR(SalesDataTable[[#This Row],[Order Date]])</f>
        <v>2026</v>
      </c>
      <c r="D2478" s="9" t="str">
        <f>"Q" &amp;ROUNDUP(MONTH(SalesDataTable[[#This Row],[Order Date]]),0)</f>
        <v>Q11</v>
      </c>
      <c r="E2478" s="9">
        <f>MONTH(SalesDataTable[[#This Row],[Order Date]])</f>
        <v>11</v>
      </c>
      <c r="F2478" s="8" t="str">
        <f>TEXT(SalesDataTable[[#This Row],[Order Date]],"mmm")</f>
        <v>Nov</v>
      </c>
      <c r="G2478" s="8" t="s">
        <v>0</v>
      </c>
      <c r="H2478" s="8" t="s">
        <v>50</v>
      </c>
      <c r="I2478" s="8" t="s">
        <v>2</v>
      </c>
      <c r="J2478" s="8" t="s">
        <v>13</v>
      </c>
      <c r="K2478" s="8" t="s">
        <v>14</v>
      </c>
      <c r="L2478" s="8" t="s">
        <v>48</v>
      </c>
      <c r="M2478" s="3">
        <v>1</v>
      </c>
      <c r="N2478" s="10">
        <v>165.75</v>
      </c>
      <c r="O2478" s="11">
        <v>0.2</v>
      </c>
      <c r="P2478" s="10">
        <v>89.16</v>
      </c>
      <c r="Q2478" s="10">
        <f t="shared" si="152"/>
        <v>132.6</v>
      </c>
      <c r="R2478" s="10">
        <f t="shared" si="153"/>
        <v>89.16</v>
      </c>
      <c r="S2478" s="10">
        <f t="shared" si="154"/>
        <v>43.44</v>
      </c>
      <c r="T2478" s="2">
        <f t="shared" si="155"/>
        <v>0.32760180995475113</v>
      </c>
      <c r="U2478" s="3">
        <f>YEAR(SalesDataTable[[#This Row],[Order Date]])</f>
        <v>2026</v>
      </c>
      <c r="V2478" s="2" t="str">
        <f>"Q"&amp;ROUNDUP(MONTH(SalesDataTable[[#This Row],[Order Date]])/3,0)</f>
        <v>Q4</v>
      </c>
      <c r="W2478" s="3">
        <f>MONTH(SalesDataTable[[#This Row],[Order Date]])</f>
        <v>11</v>
      </c>
      <c r="X2478" s="2" t="str">
        <f>TEXT(SalesDataTable[[#This Row],[Order Date]],"mmm")</f>
        <v>Nov</v>
      </c>
    </row>
    <row r="2479" spans="1:24" ht="15.6">
      <c r="A2479" s="6">
        <v>5136</v>
      </c>
      <c r="B2479" s="7">
        <v>46354</v>
      </c>
      <c r="C2479" s="8">
        <f>YEAR(SalesDataTable[[#This Row],[Order Date]])</f>
        <v>2026</v>
      </c>
      <c r="D2479" s="9" t="str">
        <f>"Q" &amp;ROUNDUP(MONTH(SalesDataTable[[#This Row],[Order Date]]),0)</f>
        <v>Q11</v>
      </c>
      <c r="E2479" s="9">
        <f>MONTH(SalesDataTable[[#This Row],[Order Date]])</f>
        <v>11</v>
      </c>
      <c r="F2479" s="8" t="str">
        <f>TEXT(SalesDataTable[[#This Row],[Order Date]],"mmm")</f>
        <v>Nov</v>
      </c>
      <c r="G2479" s="8" t="s">
        <v>11</v>
      </c>
      <c r="H2479" s="8" t="s">
        <v>12</v>
      </c>
      <c r="I2479" s="8" t="s">
        <v>28</v>
      </c>
      <c r="J2479" s="8" t="s">
        <v>13</v>
      </c>
      <c r="K2479" s="8" t="s">
        <v>23</v>
      </c>
      <c r="L2479" s="8" t="s">
        <v>29</v>
      </c>
      <c r="M2479" s="3">
        <v>4</v>
      </c>
      <c r="N2479" s="10">
        <v>198.02</v>
      </c>
      <c r="O2479" s="11">
        <v>0.05</v>
      </c>
      <c r="P2479" s="10">
        <v>103.82</v>
      </c>
      <c r="Q2479" s="10">
        <f t="shared" si="152"/>
        <v>752.476</v>
      </c>
      <c r="R2479" s="10">
        <f t="shared" si="153"/>
        <v>415.28</v>
      </c>
      <c r="S2479" s="10">
        <f t="shared" si="154"/>
        <v>337.19600000000003</v>
      </c>
      <c r="T2479" s="2">
        <f t="shared" si="155"/>
        <v>0.44811528872681655</v>
      </c>
      <c r="U2479" s="3">
        <f>YEAR(SalesDataTable[[#This Row],[Order Date]])</f>
        <v>2026</v>
      </c>
      <c r="V2479" s="2" t="str">
        <f>"Q"&amp;ROUNDUP(MONTH(SalesDataTable[[#This Row],[Order Date]])/3,0)</f>
        <v>Q4</v>
      </c>
      <c r="W2479" s="3">
        <f>MONTH(SalesDataTable[[#This Row],[Order Date]])</f>
        <v>11</v>
      </c>
      <c r="X2479" s="2" t="str">
        <f>TEXT(SalesDataTable[[#This Row],[Order Date]],"mmm")</f>
        <v>Nov</v>
      </c>
    </row>
    <row r="2480" spans="1:24" ht="15.6">
      <c r="A2480" s="6">
        <v>562</v>
      </c>
      <c r="B2480" s="7">
        <v>46355</v>
      </c>
      <c r="C2480" s="8">
        <f>YEAR(SalesDataTable[[#This Row],[Order Date]])</f>
        <v>2026</v>
      </c>
      <c r="D2480" s="9" t="str">
        <f>"Q" &amp;ROUNDUP(MONTH(SalesDataTable[[#This Row],[Order Date]]),0)</f>
        <v>Q11</v>
      </c>
      <c r="E2480" s="9">
        <f>MONTH(SalesDataTable[[#This Row],[Order Date]])</f>
        <v>11</v>
      </c>
      <c r="F2480" s="8" t="str">
        <f>TEXT(SalesDataTable[[#This Row],[Order Date]],"mmm")</f>
        <v>Nov</v>
      </c>
      <c r="G2480" s="8" t="s">
        <v>6</v>
      </c>
      <c r="H2480" s="8" t="s">
        <v>43</v>
      </c>
      <c r="I2480" s="8" t="s">
        <v>2</v>
      </c>
      <c r="J2480" s="8" t="s">
        <v>13</v>
      </c>
      <c r="K2480" s="8" t="s">
        <v>14</v>
      </c>
      <c r="L2480" s="8" t="s">
        <v>32</v>
      </c>
      <c r="M2480" s="3">
        <v>1</v>
      </c>
      <c r="N2480" s="10">
        <v>46.3</v>
      </c>
      <c r="O2480" s="11">
        <v>0.2</v>
      </c>
      <c r="P2480" s="10">
        <v>18.78</v>
      </c>
      <c r="Q2480" s="10">
        <f t="shared" si="152"/>
        <v>37.04</v>
      </c>
      <c r="R2480" s="10">
        <f t="shared" si="153"/>
        <v>18.78</v>
      </c>
      <c r="S2480" s="10">
        <f t="shared" si="154"/>
        <v>18.259999999999998</v>
      </c>
      <c r="T2480" s="2">
        <f t="shared" si="155"/>
        <v>0.49298056155507552</v>
      </c>
      <c r="U2480" s="3">
        <f>YEAR(SalesDataTable[[#This Row],[Order Date]])</f>
        <v>2026</v>
      </c>
      <c r="V2480" s="2" t="str">
        <f>"Q"&amp;ROUNDUP(MONTH(SalesDataTable[[#This Row],[Order Date]])/3,0)</f>
        <v>Q4</v>
      </c>
      <c r="W2480" s="3">
        <f>MONTH(SalesDataTable[[#This Row],[Order Date]])</f>
        <v>11</v>
      </c>
      <c r="X2480" s="2" t="str">
        <f>TEXT(SalesDataTable[[#This Row],[Order Date]],"mmm")</f>
        <v>Nov</v>
      </c>
    </row>
    <row r="2481" spans="1:24" ht="15.6">
      <c r="A2481" s="6">
        <v>806</v>
      </c>
      <c r="B2481" s="7">
        <v>46355</v>
      </c>
      <c r="C2481" s="8">
        <f>YEAR(SalesDataTable[[#This Row],[Order Date]])</f>
        <v>2026</v>
      </c>
      <c r="D2481" s="9" t="str">
        <f>"Q" &amp;ROUNDUP(MONTH(SalesDataTable[[#This Row],[Order Date]]),0)</f>
        <v>Q11</v>
      </c>
      <c r="E2481" s="9">
        <f>MONTH(SalesDataTable[[#This Row],[Order Date]])</f>
        <v>11</v>
      </c>
      <c r="F2481" s="8" t="str">
        <f>TEXT(SalesDataTable[[#This Row],[Order Date]],"mmm")</f>
        <v>Nov</v>
      </c>
      <c r="G2481" s="8" t="s">
        <v>0</v>
      </c>
      <c r="H2481" s="8" t="s">
        <v>50</v>
      </c>
      <c r="I2481" s="8" t="s">
        <v>28</v>
      </c>
      <c r="J2481" s="8" t="s">
        <v>3</v>
      </c>
      <c r="K2481" s="8" t="s">
        <v>34</v>
      </c>
      <c r="L2481" s="8" t="s">
        <v>35</v>
      </c>
      <c r="M2481" s="3">
        <v>1</v>
      </c>
      <c r="N2481" s="10">
        <v>39.659999999999997</v>
      </c>
      <c r="O2481" s="11">
        <v>0</v>
      </c>
      <c r="P2481" s="10">
        <v>14.76</v>
      </c>
      <c r="Q2481" s="10">
        <f t="shared" si="152"/>
        <v>39.659999999999997</v>
      </c>
      <c r="R2481" s="10">
        <f t="shared" si="153"/>
        <v>14.76</v>
      </c>
      <c r="S2481" s="10">
        <f t="shared" si="154"/>
        <v>24.9</v>
      </c>
      <c r="T2481" s="2">
        <f t="shared" si="155"/>
        <v>0.62783661119515888</v>
      </c>
      <c r="U2481" s="3">
        <f>YEAR(SalesDataTable[[#This Row],[Order Date]])</f>
        <v>2026</v>
      </c>
      <c r="V2481" s="2" t="str">
        <f>"Q"&amp;ROUNDUP(MONTH(SalesDataTable[[#This Row],[Order Date]])/3,0)</f>
        <v>Q4</v>
      </c>
      <c r="W2481" s="3">
        <f>MONTH(SalesDataTable[[#This Row],[Order Date]])</f>
        <v>11</v>
      </c>
      <c r="X2481" s="2" t="str">
        <f>TEXT(SalesDataTable[[#This Row],[Order Date]],"mmm")</f>
        <v>Nov</v>
      </c>
    </row>
    <row r="2482" spans="1:24" ht="15.6">
      <c r="A2482" s="6">
        <v>3150</v>
      </c>
      <c r="B2482" s="7">
        <v>46355</v>
      </c>
      <c r="C2482" s="8">
        <f>YEAR(SalesDataTable[[#This Row],[Order Date]])</f>
        <v>2026</v>
      </c>
      <c r="D2482" s="9" t="str">
        <f>"Q" &amp;ROUNDUP(MONTH(SalesDataTable[[#This Row],[Order Date]]),0)</f>
        <v>Q11</v>
      </c>
      <c r="E2482" s="9">
        <f>MONTH(SalesDataTable[[#This Row],[Order Date]])</f>
        <v>11</v>
      </c>
      <c r="F2482" s="8" t="str">
        <f>TEXT(SalesDataTable[[#This Row],[Order Date]],"mmm")</f>
        <v>Nov</v>
      </c>
      <c r="G2482" s="8" t="s">
        <v>6</v>
      </c>
      <c r="H2482" s="8" t="s">
        <v>27</v>
      </c>
      <c r="I2482" s="8" t="s">
        <v>2</v>
      </c>
      <c r="J2482" s="8" t="s">
        <v>13</v>
      </c>
      <c r="K2482" s="8" t="s">
        <v>23</v>
      </c>
      <c r="L2482" s="8" t="s">
        <v>40</v>
      </c>
      <c r="M2482" s="3">
        <v>3</v>
      </c>
      <c r="N2482" s="10">
        <v>80.72</v>
      </c>
      <c r="O2482" s="11">
        <v>0.05</v>
      </c>
      <c r="P2482" s="10">
        <v>39.130000000000003</v>
      </c>
      <c r="Q2482" s="10">
        <f t="shared" si="152"/>
        <v>230.05199999999999</v>
      </c>
      <c r="R2482" s="10">
        <f t="shared" si="153"/>
        <v>117.39000000000001</v>
      </c>
      <c r="S2482" s="10">
        <f t="shared" si="154"/>
        <v>112.66199999999998</v>
      </c>
      <c r="T2482" s="2">
        <f t="shared" si="155"/>
        <v>0.48972406238589528</v>
      </c>
      <c r="U2482" s="3">
        <f>YEAR(SalesDataTable[[#This Row],[Order Date]])</f>
        <v>2026</v>
      </c>
      <c r="V2482" s="2" t="str">
        <f>"Q"&amp;ROUNDUP(MONTH(SalesDataTable[[#This Row],[Order Date]])/3,0)</f>
        <v>Q4</v>
      </c>
      <c r="W2482" s="3">
        <f>MONTH(SalesDataTable[[#This Row],[Order Date]])</f>
        <v>11</v>
      </c>
      <c r="X2482" s="2" t="str">
        <f>TEXT(SalesDataTable[[#This Row],[Order Date]],"mmm")</f>
        <v>Nov</v>
      </c>
    </row>
    <row r="2483" spans="1:24" ht="15.6">
      <c r="A2483" s="6">
        <v>4847</v>
      </c>
      <c r="B2483" s="7">
        <v>46355</v>
      </c>
      <c r="C2483" s="8">
        <f>YEAR(SalesDataTable[[#This Row],[Order Date]])</f>
        <v>2026</v>
      </c>
      <c r="D2483" s="9" t="str">
        <f>"Q" &amp;ROUNDUP(MONTH(SalesDataTable[[#This Row],[Order Date]]),0)</f>
        <v>Q11</v>
      </c>
      <c r="E2483" s="9">
        <f>MONTH(SalesDataTable[[#This Row],[Order Date]])</f>
        <v>11</v>
      </c>
      <c r="F2483" s="8" t="str">
        <f>TEXT(SalesDataTable[[#This Row],[Order Date]],"mmm")</f>
        <v>Nov</v>
      </c>
      <c r="G2483" s="8" t="s">
        <v>6</v>
      </c>
      <c r="H2483" s="8" t="s">
        <v>49</v>
      </c>
      <c r="I2483" s="8" t="s">
        <v>28</v>
      </c>
      <c r="J2483" s="8" t="s">
        <v>13</v>
      </c>
      <c r="K2483" s="8" t="s">
        <v>14</v>
      </c>
      <c r="L2483" s="8" t="s">
        <v>15</v>
      </c>
      <c r="M2483" s="3">
        <v>2</v>
      </c>
      <c r="N2483" s="10">
        <v>35.51</v>
      </c>
      <c r="O2483" s="11">
        <v>0.05</v>
      </c>
      <c r="P2483" s="10">
        <v>13.24</v>
      </c>
      <c r="Q2483" s="10">
        <f t="shared" si="152"/>
        <v>67.468999999999994</v>
      </c>
      <c r="R2483" s="10">
        <f t="shared" si="153"/>
        <v>26.48</v>
      </c>
      <c r="S2483" s="10">
        <f t="shared" si="154"/>
        <v>40.98899999999999</v>
      </c>
      <c r="T2483" s="2">
        <f t="shared" si="155"/>
        <v>0.60752345521646967</v>
      </c>
      <c r="U2483" s="3">
        <f>YEAR(SalesDataTable[[#This Row],[Order Date]])</f>
        <v>2026</v>
      </c>
      <c r="V2483" s="2" t="str">
        <f>"Q"&amp;ROUNDUP(MONTH(SalesDataTable[[#This Row],[Order Date]])/3,0)</f>
        <v>Q4</v>
      </c>
      <c r="W2483" s="3">
        <f>MONTH(SalesDataTable[[#This Row],[Order Date]])</f>
        <v>11</v>
      </c>
      <c r="X2483" s="2" t="str">
        <f>TEXT(SalesDataTable[[#This Row],[Order Date]],"mmm")</f>
        <v>Nov</v>
      </c>
    </row>
    <row r="2484" spans="1:24" ht="15.6">
      <c r="A2484" s="6">
        <v>221</v>
      </c>
      <c r="B2484" s="7">
        <v>46356</v>
      </c>
      <c r="C2484" s="8">
        <f>YEAR(SalesDataTable[[#This Row],[Order Date]])</f>
        <v>2026</v>
      </c>
      <c r="D2484" s="9" t="str">
        <f>"Q" &amp;ROUNDUP(MONTH(SalesDataTable[[#This Row],[Order Date]]),0)</f>
        <v>Q11</v>
      </c>
      <c r="E2484" s="9">
        <f>MONTH(SalesDataTable[[#This Row],[Order Date]])</f>
        <v>11</v>
      </c>
      <c r="F2484" s="8" t="str">
        <f>TEXT(SalesDataTable[[#This Row],[Order Date]],"mmm")</f>
        <v>Nov</v>
      </c>
      <c r="G2484" s="8" t="s">
        <v>20</v>
      </c>
      <c r="H2484" s="8" t="s">
        <v>33</v>
      </c>
      <c r="I2484" s="8" t="s">
        <v>19</v>
      </c>
      <c r="J2484" s="8" t="s">
        <v>16</v>
      </c>
      <c r="K2484" s="8" t="s">
        <v>14</v>
      </c>
      <c r="L2484" s="8" t="s">
        <v>44</v>
      </c>
      <c r="M2484" s="3">
        <v>1</v>
      </c>
      <c r="N2484" s="10">
        <v>132.06</v>
      </c>
      <c r="O2484" s="11">
        <v>0.15</v>
      </c>
      <c r="P2484" s="10">
        <v>67.53</v>
      </c>
      <c r="Q2484" s="10">
        <f t="shared" si="152"/>
        <v>112.251</v>
      </c>
      <c r="R2484" s="10">
        <f t="shared" si="153"/>
        <v>67.53</v>
      </c>
      <c r="S2484" s="10">
        <f t="shared" si="154"/>
        <v>44.721000000000004</v>
      </c>
      <c r="T2484" s="2">
        <f t="shared" si="155"/>
        <v>0.39840179597509157</v>
      </c>
      <c r="U2484" s="3">
        <f>YEAR(SalesDataTable[[#This Row],[Order Date]])</f>
        <v>2026</v>
      </c>
      <c r="V2484" s="2" t="str">
        <f>"Q"&amp;ROUNDUP(MONTH(SalesDataTable[[#This Row],[Order Date]])/3,0)</f>
        <v>Q4</v>
      </c>
      <c r="W2484" s="3">
        <f>MONTH(SalesDataTable[[#This Row],[Order Date]])</f>
        <v>11</v>
      </c>
      <c r="X2484" s="2" t="str">
        <f>TEXT(SalesDataTable[[#This Row],[Order Date]],"mmm")</f>
        <v>Nov</v>
      </c>
    </row>
    <row r="2485" spans="1:24" ht="15.6">
      <c r="A2485" s="6">
        <v>630</v>
      </c>
      <c r="B2485" s="7">
        <v>46356</v>
      </c>
      <c r="C2485" s="8">
        <f>YEAR(SalesDataTable[[#This Row],[Order Date]])</f>
        <v>2026</v>
      </c>
      <c r="D2485" s="9" t="str">
        <f>"Q" &amp;ROUNDUP(MONTH(SalesDataTable[[#This Row],[Order Date]]),0)</f>
        <v>Q11</v>
      </c>
      <c r="E2485" s="9">
        <f>MONTH(SalesDataTable[[#This Row],[Order Date]])</f>
        <v>11</v>
      </c>
      <c r="F2485" s="8" t="str">
        <f>TEXT(SalesDataTable[[#This Row],[Order Date]],"mmm")</f>
        <v>Nov</v>
      </c>
      <c r="G2485" s="8" t="s">
        <v>20</v>
      </c>
      <c r="H2485" s="8" t="s">
        <v>33</v>
      </c>
      <c r="I2485" s="8" t="s">
        <v>2</v>
      </c>
      <c r="J2485" s="8" t="s">
        <v>16</v>
      </c>
      <c r="K2485" s="8" t="s">
        <v>4</v>
      </c>
      <c r="L2485" s="8" t="s">
        <v>26</v>
      </c>
      <c r="M2485" s="3">
        <v>3</v>
      </c>
      <c r="N2485" s="10">
        <v>41.07</v>
      </c>
      <c r="O2485" s="11">
        <v>0.1</v>
      </c>
      <c r="P2485" s="10">
        <v>16.86</v>
      </c>
      <c r="Q2485" s="10">
        <f t="shared" si="152"/>
        <v>110.88900000000001</v>
      </c>
      <c r="R2485" s="10">
        <f t="shared" si="153"/>
        <v>50.58</v>
      </c>
      <c r="S2485" s="10">
        <f t="shared" si="154"/>
        <v>60.309000000000012</v>
      </c>
      <c r="T2485" s="2">
        <f t="shared" si="155"/>
        <v>0.54386819251684126</v>
      </c>
      <c r="U2485" s="3">
        <f>YEAR(SalesDataTable[[#This Row],[Order Date]])</f>
        <v>2026</v>
      </c>
      <c r="V2485" s="2" t="str">
        <f>"Q"&amp;ROUNDUP(MONTH(SalesDataTable[[#This Row],[Order Date]])/3,0)</f>
        <v>Q4</v>
      </c>
      <c r="W2485" s="3">
        <f>MONTH(SalesDataTable[[#This Row],[Order Date]])</f>
        <v>11</v>
      </c>
      <c r="X2485" s="2" t="str">
        <f>TEXT(SalesDataTable[[#This Row],[Order Date]],"mmm")</f>
        <v>Nov</v>
      </c>
    </row>
    <row r="2486" spans="1:24" ht="15.6">
      <c r="A2486" s="6">
        <v>1789</v>
      </c>
      <c r="B2486" s="7">
        <v>46356</v>
      </c>
      <c r="C2486" s="8">
        <f>YEAR(SalesDataTable[[#This Row],[Order Date]])</f>
        <v>2026</v>
      </c>
      <c r="D2486" s="9" t="str">
        <f>"Q" &amp;ROUNDUP(MONTH(SalesDataTable[[#This Row],[Order Date]]),0)</f>
        <v>Q11</v>
      </c>
      <c r="E2486" s="9">
        <f>MONTH(SalesDataTable[[#This Row],[Order Date]])</f>
        <v>11</v>
      </c>
      <c r="F2486" s="8" t="str">
        <f>TEXT(SalesDataTable[[#This Row],[Order Date]],"mmm")</f>
        <v>Nov</v>
      </c>
      <c r="G2486" s="8" t="s">
        <v>6</v>
      </c>
      <c r="H2486" s="8" t="s">
        <v>43</v>
      </c>
      <c r="I2486" s="8" t="s">
        <v>2</v>
      </c>
      <c r="J2486" s="8" t="s">
        <v>13</v>
      </c>
      <c r="K2486" s="8" t="s">
        <v>9</v>
      </c>
      <c r="L2486" s="8" t="s">
        <v>37</v>
      </c>
      <c r="M2486" s="3">
        <v>2</v>
      </c>
      <c r="N2486" s="10">
        <v>151.49</v>
      </c>
      <c r="O2486" s="11">
        <v>0.1</v>
      </c>
      <c r="P2486" s="10">
        <v>81.39</v>
      </c>
      <c r="Q2486" s="10">
        <f t="shared" si="152"/>
        <v>272.68200000000002</v>
      </c>
      <c r="R2486" s="10">
        <f t="shared" si="153"/>
        <v>162.78</v>
      </c>
      <c r="S2486" s="10">
        <f t="shared" si="154"/>
        <v>109.90200000000002</v>
      </c>
      <c r="T2486" s="2">
        <f t="shared" si="155"/>
        <v>0.40304090479019522</v>
      </c>
      <c r="U2486" s="3">
        <f>YEAR(SalesDataTable[[#This Row],[Order Date]])</f>
        <v>2026</v>
      </c>
      <c r="V2486" s="2" t="str">
        <f>"Q"&amp;ROUNDUP(MONTH(SalesDataTable[[#This Row],[Order Date]])/3,0)</f>
        <v>Q4</v>
      </c>
      <c r="W2486" s="3">
        <f>MONTH(SalesDataTable[[#This Row],[Order Date]])</f>
        <v>11</v>
      </c>
      <c r="X2486" s="2" t="str">
        <f>TEXT(SalesDataTable[[#This Row],[Order Date]],"mmm")</f>
        <v>Nov</v>
      </c>
    </row>
    <row r="2487" spans="1:24" ht="15.6">
      <c r="A2487" s="6">
        <v>1947</v>
      </c>
      <c r="B2487" s="7">
        <v>46356</v>
      </c>
      <c r="C2487" s="8">
        <f>YEAR(SalesDataTable[[#This Row],[Order Date]])</f>
        <v>2026</v>
      </c>
      <c r="D2487" s="9" t="str">
        <f>"Q" &amp;ROUNDUP(MONTH(SalesDataTable[[#This Row],[Order Date]]),0)</f>
        <v>Q11</v>
      </c>
      <c r="E2487" s="9">
        <f>MONTH(SalesDataTable[[#This Row],[Order Date]])</f>
        <v>11</v>
      </c>
      <c r="F2487" s="8" t="str">
        <f>TEXT(SalesDataTable[[#This Row],[Order Date]],"mmm")</f>
        <v>Nov</v>
      </c>
      <c r="G2487" s="8" t="s">
        <v>0</v>
      </c>
      <c r="H2487" s="8" t="s">
        <v>1</v>
      </c>
      <c r="I2487" s="8" t="s">
        <v>19</v>
      </c>
      <c r="J2487" s="8" t="s">
        <v>16</v>
      </c>
      <c r="K2487" s="8" t="s">
        <v>34</v>
      </c>
      <c r="L2487" s="8" t="s">
        <v>42</v>
      </c>
      <c r="M2487" s="3">
        <v>1</v>
      </c>
      <c r="N2487" s="10">
        <v>35.729999999999997</v>
      </c>
      <c r="O2487" s="11">
        <v>0.2</v>
      </c>
      <c r="P2487" s="10">
        <v>14.33</v>
      </c>
      <c r="Q2487" s="10">
        <f t="shared" si="152"/>
        <v>28.584</v>
      </c>
      <c r="R2487" s="10">
        <f t="shared" si="153"/>
        <v>14.33</v>
      </c>
      <c r="S2487" s="10">
        <f t="shared" si="154"/>
        <v>14.254</v>
      </c>
      <c r="T2487" s="2">
        <f t="shared" si="155"/>
        <v>0.49867058494262523</v>
      </c>
      <c r="U2487" s="3">
        <f>YEAR(SalesDataTable[[#This Row],[Order Date]])</f>
        <v>2026</v>
      </c>
      <c r="V2487" s="2" t="str">
        <f>"Q"&amp;ROUNDUP(MONTH(SalesDataTable[[#This Row],[Order Date]])/3,0)</f>
        <v>Q4</v>
      </c>
      <c r="W2487" s="3">
        <f>MONTH(SalesDataTable[[#This Row],[Order Date]])</f>
        <v>11</v>
      </c>
      <c r="X2487" s="2" t="str">
        <f>TEXT(SalesDataTable[[#This Row],[Order Date]],"mmm")</f>
        <v>Nov</v>
      </c>
    </row>
    <row r="2488" spans="1:24" ht="15.6">
      <c r="A2488" s="6">
        <v>2279</v>
      </c>
      <c r="B2488" s="7">
        <v>46356</v>
      </c>
      <c r="C2488" s="8">
        <f>YEAR(SalesDataTable[[#This Row],[Order Date]])</f>
        <v>2026</v>
      </c>
      <c r="D2488" s="9" t="str">
        <f>"Q" &amp;ROUNDUP(MONTH(SalesDataTable[[#This Row],[Order Date]]),0)</f>
        <v>Q11</v>
      </c>
      <c r="E2488" s="9">
        <f>MONTH(SalesDataTable[[#This Row],[Order Date]])</f>
        <v>11</v>
      </c>
      <c r="F2488" s="8" t="str">
        <f>TEXT(SalesDataTable[[#This Row],[Order Date]],"mmm")</f>
        <v>Nov</v>
      </c>
      <c r="G2488" s="8" t="s">
        <v>0</v>
      </c>
      <c r="H2488" s="8" t="s">
        <v>1</v>
      </c>
      <c r="I2488" s="8" t="s">
        <v>19</v>
      </c>
      <c r="J2488" s="8" t="s">
        <v>3</v>
      </c>
      <c r="K2488" s="8" t="s">
        <v>4</v>
      </c>
      <c r="L2488" s="8" t="s">
        <v>22</v>
      </c>
      <c r="M2488" s="3">
        <v>2</v>
      </c>
      <c r="N2488" s="10">
        <v>50.38</v>
      </c>
      <c r="O2488" s="11">
        <v>0.1</v>
      </c>
      <c r="P2488" s="10">
        <v>22.41</v>
      </c>
      <c r="Q2488" s="10">
        <f t="shared" si="152"/>
        <v>90.684000000000012</v>
      </c>
      <c r="R2488" s="10">
        <f t="shared" si="153"/>
        <v>44.82</v>
      </c>
      <c r="S2488" s="10">
        <f t="shared" si="154"/>
        <v>45.864000000000011</v>
      </c>
      <c r="T2488" s="2">
        <f t="shared" si="155"/>
        <v>0.50575625248114342</v>
      </c>
      <c r="U2488" s="3">
        <f>YEAR(SalesDataTable[[#This Row],[Order Date]])</f>
        <v>2026</v>
      </c>
      <c r="V2488" s="2" t="str">
        <f>"Q"&amp;ROUNDUP(MONTH(SalesDataTable[[#This Row],[Order Date]])/3,0)</f>
        <v>Q4</v>
      </c>
      <c r="W2488" s="3">
        <f>MONTH(SalesDataTable[[#This Row],[Order Date]])</f>
        <v>11</v>
      </c>
      <c r="X2488" s="2" t="str">
        <f>TEXT(SalesDataTable[[#This Row],[Order Date]],"mmm")</f>
        <v>Nov</v>
      </c>
    </row>
    <row r="2489" spans="1:24" ht="15.6">
      <c r="A2489" s="6">
        <v>2439</v>
      </c>
      <c r="B2489" s="7">
        <v>46356</v>
      </c>
      <c r="C2489" s="8">
        <f>YEAR(SalesDataTable[[#This Row],[Order Date]])</f>
        <v>2026</v>
      </c>
      <c r="D2489" s="9" t="str">
        <f>"Q" &amp;ROUNDUP(MONTH(SalesDataTable[[#This Row],[Order Date]]),0)</f>
        <v>Q11</v>
      </c>
      <c r="E2489" s="9">
        <f>MONTH(SalesDataTable[[#This Row],[Order Date]])</f>
        <v>11</v>
      </c>
      <c r="F2489" s="8" t="str">
        <f>TEXT(SalesDataTable[[#This Row],[Order Date]],"mmm")</f>
        <v>Nov</v>
      </c>
      <c r="G2489" s="8" t="s">
        <v>0</v>
      </c>
      <c r="H2489" s="8" t="s">
        <v>36</v>
      </c>
      <c r="I2489" s="8" t="s">
        <v>2</v>
      </c>
      <c r="J2489" s="8" t="s">
        <v>16</v>
      </c>
      <c r="K2489" s="8" t="s">
        <v>34</v>
      </c>
      <c r="L2489" s="8" t="s">
        <v>42</v>
      </c>
      <c r="M2489" s="3">
        <v>1</v>
      </c>
      <c r="N2489" s="10">
        <v>35.67</v>
      </c>
      <c r="O2489" s="11">
        <v>0.1</v>
      </c>
      <c r="P2489" s="10">
        <v>13.81</v>
      </c>
      <c r="Q2489" s="10">
        <f t="shared" si="152"/>
        <v>32.103000000000002</v>
      </c>
      <c r="R2489" s="10">
        <f t="shared" si="153"/>
        <v>13.81</v>
      </c>
      <c r="S2489" s="10">
        <f t="shared" si="154"/>
        <v>18.292999999999999</v>
      </c>
      <c r="T2489" s="2">
        <f t="shared" si="155"/>
        <v>0.5698221350029592</v>
      </c>
      <c r="U2489" s="3">
        <f>YEAR(SalesDataTable[[#This Row],[Order Date]])</f>
        <v>2026</v>
      </c>
      <c r="V2489" s="2" t="str">
        <f>"Q"&amp;ROUNDUP(MONTH(SalesDataTable[[#This Row],[Order Date]])/3,0)</f>
        <v>Q4</v>
      </c>
      <c r="W2489" s="3">
        <f>MONTH(SalesDataTable[[#This Row],[Order Date]])</f>
        <v>11</v>
      </c>
      <c r="X2489" s="2" t="str">
        <f>TEXT(SalesDataTable[[#This Row],[Order Date]],"mmm")</f>
        <v>Nov</v>
      </c>
    </row>
    <row r="2490" spans="1:24" ht="15.6">
      <c r="A2490" s="6">
        <v>2540</v>
      </c>
      <c r="B2490" s="7">
        <v>46356</v>
      </c>
      <c r="C2490" s="8">
        <f>YEAR(SalesDataTable[[#This Row],[Order Date]])</f>
        <v>2026</v>
      </c>
      <c r="D2490" s="9" t="str">
        <f>"Q" &amp;ROUNDUP(MONTH(SalesDataTable[[#This Row],[Order Date]]),0)</f>
        <v>Q11</v>
      </c>
      <c r="E2490" s="9">
        <f>MONTH(SalesDataTable[[#This Row],[Order Date]])</f>
        <v>11</v>
      </c>
      <c r="F2490" s="8" t="str">
        <f>TEXT(SalesDataTable[[#This Row],[Order Date]],"mmm")</f>
        <v>Nov</v>
      </c>
      <c r="G2490" s="8" t="s">
        <v>6</v>
      </c>
      <c r="H2490" s="8" t="s">
        <v>49</v>
      </c>
      <c r="I2490" s="8" t="s">
        <v>8</v>
      </c>
      <c r="J2490" s="8" t="s">
        <v>16</v>
      </c>
      <c r="K2490" s="8" t="s">
        <v>23</v>
      </c>
      <c r="L2490" s="8" t="s">
        <v>40</v>
      </c>
      <c r="M2490" s="3">
        <v>12</v>
      </c>
      <c r="N2490" s="10">
        <v>81.150000000000006</v>
      </c>
      <c r="O2490" s="11">
        <v>0.15</v>
      </c>
      <c r="P2490" s="10">
        <v>39.590000000000003</v>
      </c>
      <c r="Q2490" s="10">
        <f t="shared" si="152"/>
        <v>827.73</v>
      </c>
      <c r="R2490" s="10">
        <f t="shared" si="153"/>
        <v>475.08000000000004</v>
      </c>
      <c r="S2490" s="10">
        <f t="shared" si="154"/>
        <v>352.65</v>
      </c>
      <c r="T2490" s="2">
        <f t="shared" si="155"/>
        <v>0.42604472472907828</v>
      </c>
      <c r="U2490" s="3">
        <f>YEAR(SalesDataTable[[#This Row],[Order Date]])</f>
        <v>2026</v>
      </c>
      <c r="V2490" s="2" t="str">
        <f>"Q"&amp;ROUNDUP(MONTH(SalesDataTable[[#This Row],[Order Date]])/3,0)</f>
        <v>Q4</v>
      </c>
      <c r="W2490" s="3">
        <f>MONTH(SalesDataTable[[#This Row],[Order Date]])</f>
        <v>11</v>
      </c>
      <c r="X2490" s="2" t="str">
        <f>TEXT(SalesDataTable[[#This Row],[Order Date]],"mmm")</f>
        <v>Nov</v>
      </c>
    </row>
    <row r="2491" spans="1:24" ht="15.6">
      <c r="A2491" s="6">
        <v>2747</v>
      </c>
      <c r="B2491" s="7">
        <v>46356</v>
      </c>
      <c r="C2491" s="8">
        <f>YEAR(SalesDataTable[[#This Row],[Order Date]])</f>
        <v>2026</v>
      </c>
      <c r="D2491" s="9" t="str">
        <f>"Q" &amp;ROUNDUP(MONTH(SalesDataTable[[#This Row],[Order Date]]),0)</f>
        <v>Q11</v>
      </c>
      <c r="E2491" s="9">
        <f>MONTH(SalesDataTable[[#This Row],[Order Date]])</f>
        <v>11</v>
      </c>
      <c r="F2491" s="8" t="str">
        <f>TEXT(SalesDataTable[[#This Row],[Order Date]],"mmm")</f>
        <v>Nov</v>
      </c>
      <c r="G2491" s="8" t="s">
        <v>0</v>
      </c>
      <c r="H2491" s="8" t="s">
        <v>50</v>
      </c>
      <c r="I2491" s="8" t="s">
        <v>19</v>
      </c>
      <c r="J2491" s="8" t="s">
        <v>3</v>
      </c>
      <c r="K2491" s="8" t="s">
        <v>23</v>
      </c>
      <c r="L2491" s="8" t="s">
        <v>29</v>
      </c>
      <c r="M2491" s="3">
        <v>1</v>
      </c>
      <c r="N2491" s="10">
        <v>194.73</v>
      </c>
      <c r="O2491" s="11">
        <v>0</v>
      </c>
      <c r="P2491" s="10">
        <v>104.48</v>
      </c>
      <c r="Q2491" s="10">
        <f t="shared" si="152"/>
        <v>194.73</v>
      </c>
      <c r="R2491" s="10">
        <f t="shared" si="153"/>
        <v>104.48</v>
      </c>
      <c r="S2491" s="10">
        <f t="shared" si="154"/>
        <v>90.249999999999986</v>
      </c>
      <c r="T2491" s="2">
        <f t="shared" si="155"/>
        <v>0.46346222975401835</v>
      </c>
      <c r="U2491" s="3">
        <f>YEAR(SalesDataTable[[#This Row],[Order Date]])</f>
        <v>2026</v>
      </c>
      <c r="V2491" s="2" t="str">
        <f>"Q"&amp;ROUNDUP(MONTH(SalesDataTable[[#This Row],[Order Date]])/3,0)</f>
        <v>Q4</v>
      </c>
      <c r="W2491" s="3">
        <f>MONTH(SalesDataTable[[#This Row],[Order Date]])</f>
        <v>11</v>
      </c>
      <c r="X2491" s="2" t="str">
        <f>TEXT(SalesDataTable[[#This Row],[Order Date]],"mmm")</f>
        <v>Nov</v>
      </c>
    </row>
    <row r="2492" spans="1:24" ht="15.6">
      <c r="A2492" s="6">
        <v>3094</v>
      </c>
      <c r="B2492" s="7">
        <v>46356</v>
      </c>
      <c r="C2492" s="8">
        <f>YEAR(SalesDataTable[[#This Row],[Order Date]])</f>
        <v>2026</v>
      </c>
      <c r="D2492" s="9" t="str">
        <f>"Q" &amp;ROUNDUP(MONTH(SalesDataTable[[#This Row],[Order Date]]),0)</f>
        <v>Q11</v>
      </c>
      <c r="E2492" s="9">
        <f>MONTH(SalesDataTable[[#This Row],[Order Date]])</f>
        <v>11</v>
      </c>
      <c r="F2492" s="8" t="str">
        <f>TEXT(SalesDataTable[[#This Row],[Order Date]],"mmm")</f>
        <v>Nov</v>
      </c>
      <c r="G2492" s="8" t="s">
        <v>6</v>
      </c>
      <c r="H2492" s="8" t="s">
        <v>7</v>
      </c>
      <c r="I2492" s="8" t="s">
        <v>28</v>
      </c>
      <c r="J2492" s="8" t="s">
        <v>16</v>
      </c>
      <c r="K2492" s="8" t="s">
        <v>23</v>
      </c>
      <c r="L2492" s="8" t="s">
        <v>51</v>
      </c>
      <c r="M2492" s="3">
        <v>2</v>
      </c>
      <c r="N2492" s="10">
        <v>122.18</v>
      </c>
      <c r="O2492" s="11">
        <v>0.15</v>
      </c>
      <c r="P2492" s="10">
        <v>61.3</v>
      </c>
      <c r="Q2492" s="10">
        <f t="shared" si="152"/>
        <v>207.70600000000002</v>
      </c>
      <c r="R2492" s="10">
        <f t="shared" si="153"/>
        <v>122.6</v>
      </c>
      <c r="S2492" s="10">
        <f t="shared" si="154"/>
        <v>85.106000000000023</v>
      </c>
      <c r="T2492" s="2">
        <f t="shared" si="155"/>
        <v>0.40974261696821479</v>
      </c>
      <c r="U2492" s="3">
        <f>YEAR(SalesDataTable[[#This Row],[Order Date]])</f>
        <v>2026</v>
      </c>
      <c r="V2492" s="2" t="str">
        <f>"Q"&amp;ROUNDUP(MONTH(SalesDataTable[[#This Row],[Order Date]])/3,0)</f>
        <v>Q4</v>
      </c>
      <c r="W2492" s="3">
        <f>MONTH(SalesDataTable[[#This Row],[Order Date]])</f>
        <v>11</v>
      </c>
      <c r="X2492" s="2" t="str">
        <f>TEXT(SalesDataTable[[#This Row],[Order Date]],"mmm")</f>
        <v>Nov</v>
      </c>
    </row>
    <row r="2493" spans="1:24" ht="15.6">
      <c r="A2493" s="6">
        <v>3359</v>
      </c>
      <c r="B2493" s="7">
        <v>46356</v>
      </c>
      <c r="C2493" s="8">
        <f>YEAR(SalesDataTable[[#This Row],[Order Date]])</f>
        <v>2026</v>
      </c>
      <c r="D2493" s="9" t="str">
        <f>"Q" &amp;ROUNDUP(MONTH(SalesDataTable[[#This Row],[Order Date]]),0)</f>
        <v>Q11</v>
      </c>
      <c r="E2493" s="9">
        <f>MONTH(SalesDataTable[[#This Row],[Order Date]])</f>
        <v>11</v>
      </c>
      <c r="F2493" s="8" t="str">
        <f>TEXT(SalesDataTable[[#This Row],[Order Date]],"mmm")</f>
        <v>Nov</v>
      </c>
      <c r="G2493" s="8" t="s">
        <v>20</v>
      </c>
      <c r="H2493" s="8" t="s">
        <v>47</v>
      </c>
      <c r="I2493" s="8" t="s">
        <v>2</v>
      </c>
      <c r="J2493" s="8" t="s">
        <v>3</v>
      </c>
      <c r="K2493" s="8" t="s">
        <v>23</v>
      </c>
      <c r="L2493" s="8" t="s">
        <v>40</v>
      </c>
      <c r="M2493" s="3">
        <v>1</v>
      </c>
      <c r="N2493" s="10">
        <v>83.14</v>
      </c>
      <c r="O2493" s="11">
        <v>0</v>
      </c>
      <c r="P2493" s="10">
        <v>39.369999999999997</v>
      </c>
      <c r="Q2493" s="10">
        <f t="shared" si="152"/>
        <v>83.14</v>
      </c>
      <c r="R2493" s="10">
        <f t="shared" si="153"/>
        <v>39.369999999999997</v>
      </c>
      <c r="S2493" s="10">
        <f t="shared" si="154"/>
        <v>43.77</v>
      </c>
      <c r="T2493" s="2">
        <f t="shared" si="155"/>
        <v>0.52646139042578788</v>
      </c>
      <c r="U2493" s="3">
        <f>YEAR(SalesDataTable[[#This Row],[Order Date]])</f>
        <v>2026</v>
      </c>
      <c r="V2493" s="2" t="str">
        <f>"Q"&amp;ROUNDUP(MONTH(SalesDataTable[[#This Row],[Order Date]])/3,0)</f>
        <v>Q4</v>
      </c>
      <c r="W2493" s="3">
        <f>MONTH(SalesDataTable[[#This Row],[Order Date]])</f>
        <v>11</v>
      </c>
      <c r="X2493" s="2" t="str">
        <f>TEXT(SalesDataTable[[#This Row],[Order Date]],"mmm")</f>
        <v>Nov</v>
      </c>
    </row>
    <row r="2494" spans="1:24" ht="15.6">
      <c r="A2494" s="6">
        <v>3473</v>
      </c>
      <c r="B2494" s="7">
        <v>46356</v>
      </c>
      <c r="C2494" s="8">
        <f>YEAR(SalesDataTable[[#This Row],[Order Date]])</f>
        <v>2026</v>
      </c>
      <c r="D2494" s="9" t="str">
        <f>"Q" &amp;ROUNDUP(MONTH(SalesDataTable[[#This Row],[Order Date]]),0)</f>
        <v>Q11</v>
      </c>
      <c r="E2494" s="9">
        <f>MONTH(SalesDataTable[[#This Row],[Order Date]])</f>
        <v>11</v>
      </c>
      <c r="F2494" s="8" t="str">
        <f>TEXT(SalesDataTable[[#This Row],[Order Date]],"mmm")</f>
        <v>Nov</v>
      </c>
      <c r="G2494" s="8" t="s">
        <v>11</v>
      </c>
      <c r="H2494" s="8" t="s">
        <v>25</v>
      </c>
      <c r="I2494" s="8" t="s">
        <v>2</v>
      </c>
      <c r="J2494" s="8" t="s">
        <v>3</v>
      </c>
      <c r="K2494" s="8" t="s">
        <v>4</v>
      </c>
      <c r="L2494" s="8" t="s">
        <v>5</v>
      </c>
      <c r="M2494" s="3">
        <v>1</v>
      </c>
      <c r="N2494" s="10">
        <v>80.97</v>
      </c>
      <c r="O2494" s="11">
        <v>0</v>
      </c>
      <c r="P2494" s="10">
        <v>43.64</v>
      </c>
      <c r="Q2494" s="10">
        <f t="shared" si="152"/>
        <v>80.97</v>
      </c>
      <c r="R2494" s="10">
        <f t="shared" si="153"/>
        <v>43.64</v>
      </c>
      <c r="S2494" s="10">
        <f t="shared" si="154"/>
        <v>37.33</v>
      </c>
      <c r="T2494" s="2">
        <f t="shared" si="155"/>
        <v>0.4610349512164999</v>
      </c>
      <c r="U2494" s="3">
        <f>YEAR(SalesDataTable[[#This Row],[Order Date]])</f>
        <v>2026</v>
      </c>
      <c r="V2494" s="2" t="str">
        <f>"Q"&amp;ROUNDUP(MONTH(SalesDataTable[[#This Row],[Order Date]])/3,0)</f>
        <v>Q4</v>
      </c>
      <c r="W2494" s="3">
        <f>MONTH(SalesDataTable[[#This Row],[Order Date]])</f>
        <v>11</v>
      </c>
      <c r="X2494" s="2" t="str">
        <f>TEXT(SalesDataTable[[#This Row],[Order Date]],"mmm")</f>
        <v>Nov</v>
      </c>
    </row>
    <row r="2495" spans="1:24" ht="15.6">
      <c r="A2495" s="6">
        <v>3589</v>
      </c>
      <c r="B2495" s="7">
        <v>46356</v>
      </c>
      <c r="C2495" s="8">
        <f>YEAR(SalesDataTable[[#This Row],[Order Date]])</f>
        <v>2026</v>
      </c>
      <c r="D2495" s="9" t="str">
        <f>"Q" &amp;ROUNDUP(MONTH(SalesDataTable[[#This Row],[Order Date]]),0)</f>
        <v>Q11</v>
      </c>
      <c r="E2495" s="9">
        <f>MONTH(SalesDataTable[[#This Row],[Order Date]])</f>
        <v>11</v>
      </c>
      <c r="F2495" s="8" t="str">
        <f>TEXT(SalesDataTable[[#This Row],[Order Date]],"mmm")</f>
        <v>Nov</v>
      </c>
      <c r="G2495" s="8" t="s">
        <v>0</v>
      </c>
      <c r="H2495" s="8" t="s">
        <v>36</v>
      </c>
      <c r="I2495" s="8" t="s">
        <v>2</v>
      </c>
      <c r="J2495" s="8" t="s">
        <v>13</v>
      </c>
      <c r="K2495" s="8" t="s">
        <v>9</v>
      </c>
      <c r="L2495" s="8" t="s">
        <v>46</v>
      </c>
      <c r="M2495" s="3">
        <v>1</v>
      </c>
      <c r="N2495" s="10">
        <v>73.03</v>
      </c>
      <c r="O2495" s="11">
        <v>0</v>
      </c>
      <c r="P2495" s="10">
        <v>32.71</v>
      </c>
      <c r="Q2495" s="10">
        <f t="shared" si="152"/>
        <v>73.03</v>
      </c>
      <c r="R2495" s="10">
        <f t="shared" si="153"/>
        <v>32.71</v>
      </c>
      <c r="S2495" s="10">
        <f t="shared" si="154"/>
        <v>40.32</v>
      </c>
      <c r="T2495" s="2">
        <f t="shared" si="155"/>
        <v>0.55210187594139393</v>
      </c>
      <c r="U2495" s="3">
        <f>YEAR(SalesDataTable[[#This Row],[Order Date]])</f>
        <v>2026</v>
      </c>
      <c r="V2495" s="2" t="str">
        <f>"Q"&amp;ROUNDUP(MONTH(SalesDataTable[[#This Row],[Order Date]])/3,0)</f>
        <v>Q4</v>
      </c>
      <c r="W2495" s="3">
        <f>MONTH(SalesDataTable[[#This Row],[Order Date]])</f>
        <v>11</v>
      </c>
      <c r="X2495" s="2" t="str">
        <f>TEXT(SalesDataTable[[#This Row],[Order Date]],"mmm")</f>
        <v>Nov</v>
      </c>
    </row>
    <row r="2496" spans="1:24" ht="15.6">
      <c r="A2496" s="6">
        <v>4689</v>
      </c>
      <c r="B2496" s="7">
        <v>46356</v>
      </c>
      <c r="C2496" s="8">
        <f>YEAR(SalesDataTable[[#This Row],[Order Date]])</f>
        <v>2026</v>
      </c>
      <c r="D2496" s="9" t="str">
        <f>"Q" &amp;ROUNDUP(MONTH(SalesDataTable[[#This Row],[Order Date]]),0)</f>
        <v>Q11</v>
      </c>
      <c r="E2496" s="9">
        <f>MONTH(SalesDataTable[[#This Row],[Order Date]])</f>
        <v>11</v>
      </c>
      <c r="F2496" s="8" t="str">
        <f>TEXT(SalesDataTable[[#This Row],[Order Date]],"mmm")</f>
        <v>Nov</v>
      </c>
      <c r="G2496" s="8" t="s">
        <v>11</v>
      </c>
      <c r="H2496" s="8" t="s">
        <v>18</v>
      </c>
      <c r="I2496" s="8" t="s">
        <v>2</v>
      </c>
      <c r="J2496" s="8" t="s">
        <v>3</v>
      </c>
      <c r="K2496" s="8" t="s">
        <v>14</v>
      </c>
      <c r="L2496" s="8" t="s">
        <v>32</v>
      </c>
      <c r="M2496" s="3">
        <v>1</v>
      </c>
      <c r="N2496" s="10">
        <v>46.81</v>
      </c>
      <c r="O2496" s="11">
        <v>0.05</v>
      </c>
      <c r="P2496" s="10">
        <v>17.87</v>
      </c>
      <c r="Q2496" s="10">
        <f t="shared" si="152"/>
        <v>44.469500000000004</v>
      </c>
      <c r="R2496" s="10">
        <f t="shared" si="153"/>
        <v>17.87</v>
      </c>
      <c r="S2496" s="10">
        <f t="shared" si="154"/>
        <v>26.599500000000003</v>
      </c>
      <c r="T2496" s="2">
        <f t="shared" si="155"/>
        <v>0.59815154206815913</v>
      </c>
      <c r="U2496" s="3">
        <f>YEAR(SalesDataTable[[#This Row],[Order Date]])</f>
        <v>2026</v>
      </c>
      <c r="V2496" s="2" t="str">
        <f>"Q"&amp;ROUNDUP(MONTH(SalesDataTable[[#This Row],[Order Date]])/3,0)</f>
        <v>Q4</v>
      </c>
      <c r="W2496" s="3">
        <f>MONTH(SalesDataTable[[#This Row],[Order Date]])</f>
        <v>11</v>
      </c>
      <c r="X2496" s="2" t="str">
        <f>TEXT(SalesDataTable[[#This Row],[Order Date]],"mmm")</f>
        <v>Nov</v>
      </c>
    </row>
    <row r="2497" spans="1:24" ht="15.6">
      <c r="A2497" s="6">
        <v>4819</v>
      </c>
      <c r="B2497" s="7">
        <v>46356</v>
      </c>
      <c r="C2497" s="8">
        <f>YEAR(SalesDataTable[[#This Row],[Order Date]])</f>
        <v>2026</v>
      </c>
      <c r="D2497" s="9" t="str">
        <f>"Q" &amp;ROUNDUP(MONTH(SalesDataTable[[#This Row],[Order Date]]),0)</f>
        <v>Q11</v>
      </c>
      <c r="E2497" s="9">
        <f>MONTH(SalesDataTable[[#This Row],[Order Date]])</f>
        <v>11</v>
      </c>
      <c r="F2497" s="8" t="str">
        <f>TEXT(SalesDataTable[[#This Row],[Order Date]],"mmm")</f>
        <v>Nov</v>
      </c>
      <c r="G2497" s="8" t="s">
        <v>20</v>
      </c>
      <c r="H2497" s="8" t="s">
        <v>31</v>
      </c>
      <c r="I2497" s="8" t="s">
        <v>28</v>
      </c>
      <c r="J2497" s="8" t="s">
        <v>13</v>
      </c>
      <c r="K2497" s="8" t="s">
        <v>9</v>
      </c>
      <c r="L2497" s="8" t="s">
        <v>37</v>
      </c>
      <c r="M2497" s="3">
        <v>2</v>
      </c>
      <c r="N2497" s="10">
        <v>153.51</v>
      </c>
      <c r="O2497" s="11">
        <v>0.15</v>
      </c>
      <c r="P2497" s="10">
        <v>81.290000000000006</v>
      </c>
      <c r="Q2497" s="10">
        <f t="shared" si="152"/>
        <v>260.96699999999998</v>
      </c>
      <c r="R2497" s="10">
        <f t="shared" si="153"/>
        <v>162.58000000000001</v>
      </c>
      <c r="S2497" s="10">
        <f t="shared" si="154"/>
        <v>98.386999999999972</v>
      </c>
      <c r="T2497" s="2">
        <f t="shared" si="155"/>
        <v>0.3770093536730697</v>
      </c>
      <c r="U2497" s="3">
        <f>YEAR(SalesDataTable[[#This Row],[Order Date]])</f>
        <v>2026</v>
      </c>
      <c r="V2497" s="2" t="str">
        <f>"Q"&amp;ROUNDUP(MONTH(SalesDataTable[[#This Row],[Order Date]])/3,0)</f>
        <v>Q4</v>
      </c>
      <c r="W2497" s="3">
        <f>MONTH(SalesDataTable[[#This Row],[Order Date]])</f>
        <v>11</v>
      </c>
      <c r="X2497" s="2" t="str">
        <f>TEXT(SalesDataTable[[#This Row],[Order Date]],"mmm")</f>
        <v>Nov</v>
      </c>
    </row>
    <row r="2498" spans="1:24" ht="15.6">
      <c r="A2498" s="6">
        <v>5167</v>
      </c>
      <c r="B2498" s="7">
        <v>46356</v>
      </c>
      <c r="C2498" s="8">
        <f>YEAR(SalesDataTable[[#This Row],[Order Date]])</f>
        <v>2026</v>
      </c>
      <c r="D2498" s="9" t="str">
        <f>"Q" &amp;ROUNDUP(MONTH(SalesDataTable[[#This Row],[Order Date]]),0)</f>
        <v>Q11</v>
      </c>
      <c r="E2498" s="9">
        <f>MONTH(SalesDataTable[[#This Row],[Order Date]])</f>
        <v>11</v>
      </c>
      <c r="F2498" s="8" t="str">
        <f>TEXT(SalesDataTable[[#This Row],[Order Date]],"mmm")</f>
        <v>Nov</v>
      </c>
      <c r="G2498" s="8" t="s">
        <v>11</v>
      </c>
      <c r="H2498" s="8" t="s">
        <v>25</v>
      </c>
      <c r="I2498" s="8" t="s">
        <v>28</v>
      </c>
      <c r="J2498" s="8" t="s">
        <v>13</v>
      </c>
      <c r="K2498" s="8" t="s">
        <v>23</v>
      </c>
      <c r="L2498" s="8" t="s">
        <v>29</v>
      </c>
      <c r="M2498" s="3">
        <v>2</v>
      </c>
      <c r="N2498" s="10">
        <v>197.5</v>
      </c>
      <c r="O2498" s="11">
        <v>0</v>
      </c>
      <c r="P2498" s="10">
        <v>104.47</v>
      </c>
      <c r="Q2498" s="10">
        <f t="shared" ref="Q2498:Q2561" si="156">M2498*N2498*(1-O2498)</f>
        <v>395</v>
      </c>
      <c r="R2498" s="10">
        <f t="shared" ref="R2498:R2561" si="157">M2498*P2498</f>
        <v>208.94</v>
      </c>
      <c r="S2498" s="10">
        <f t="shared" ref="S2498:S2561" si="158">Q2498-R2498</f>
        <v>186.06</v>
      </c>
      <c r="T2498" s="2">
        <f t="shared" ref="T2498:T2561" si="159">IFERROR(S2498/Q2498,0)</f>
        <v>0.4710379746835443</v>
      </c>
      <c r="U2498" s="3">
        <f>YEAR(SalesDataTable[[#This Row],[Order Date]])</f>
        <v>2026</v>
      </c>
      <c r="V2498" s="2" t="str">
        <f>"Q"&amp;ROUNDUP(MONTH(SalesDataTable[[#This Row],[Order Date]])/3,0)</f>
        <v>Q4</v>
      </c>
      <c r="W2498" s="3">
        <f>MONTH(SalesDataTable[[#This Row],[Order Date]])</f>
        <v>11</v>
      </c>
      <c r="X2498" s="2" t="str">
        <f>TEXT(SalesDataTable[[#This Row],[Order Date]],"mmm")</f>
        <v>Nov</v>
      </c>
    </row>
    <row r="2499" spans="1:24" ht="15.6">
      <c r="A2499" s="6">
        <v>38</v>
      </c>
      <c r="B2499" s="7">
        <v>46357</v>
      </c>
      <c r="C2499" s="8">
        <f>YEAR(SalesDataTable[[#This Row],[Order Date]])</f>
        <v>2026</v>
      </c>
      <c r="D2499" s="9" t="str">
        <f>"Q" &amp;ROUNDUP(MONTH(SalesDataTable[[#This Row],[Order Date]]),0)</f>
        <v>Q12</v>
      </c>
      <c r="E2499" s="9">
        <f>MONTH(SalesDataTable[[#This Row],[Order Date]])</f>
        <v>12</v>
      </c>
      <c r="F2499" s="8" t="str">
        <f>TEXT(SalesDataTable[[#This Row],[Order Date]],"mmm")</f>
        <v>Dec</v>
      </c>
      <c r="G2499" s="8" t="s">
        <v>20</v>
      </c>
      <c r="H2499" s="8" t="s">
        <v>33</v>
      </c>
      <c r="I2499" s="8" t="s">
        <v>8</v>
      </c>
      <c r="J2499" s="8" t="s">
        <v>16</v>
      </c>
      <c r="K2499" s="8" t="s">
        <v>9</v>
      </c>
      <c r="L2499" s="8" t="s">
        <v>17</v>
      </c>
      <c r="M2499" s="3">
        <v>8</v>
      </c>
      <c r="N2499" s="10">
        <v>146.55000000000001</v>
      </c>
      <c r="O2499" s="11">
        <v>0.1</v>
      </c>
      <c r="P2499" s="10">
        <v>78.03</v>
      </c>
      <c r="Q2499" s="10">
        <f t="shared" si="156"/>
        <v>1055.1600000000001</v>
      </c>
      <c r="R2499" s="10">
        <f t="shared" si="157"/>
        <v>624.24</v>
      </c>
      <c r="S2499" s="10">
        <f t="shared" si="158"/>
        <v>430.92000000000007</v>
      </c>
      <c r="T2499" s="2">
        <f t="shared" si="159"/>
        <v>0.40839303991811671</v>
      </c>
      <c r="U2499" s="3">
        <f>YEAR(SalesDataTable[[#This Row],[Order Date]])</f>
        <v>2026</v>
      </c>
      <c r="V2499" s="2" t="str">
        <f>"Q"&amp;ROUNDUP(MONTH(SalesDataTable[[#This Row],[Order Date]])/3,0)</f>
        <v>Q4</v>
      </c>
      <c r="W2499" s="3">
        <f>MONTH(SalesDataTable[[#This Row],[Order Date]])</f>
        <v>12</v>
      </c>
      <c r="X2499" s="2" t="str">
        <f>TEXT(SalesDataTable[[#This Row],[Order Date]],"mmm")</f>
        <v>Dec</v>
      </c>
    </row>
    <row r="2500" spans="1:24" ht="15.6">
      <c r="A2500" s="6">
        <v>364</v>
      </c>
      <c r="B2500" s="7">
        <v>46357</v>
      </c>
      <c r="C2500" s="8">
        <f>YEAR(SalesDataTable[[#This Row],[Order Date]])</f>
        <v>2026</v>
      </c>
      <c r="D2500" s="9" t="str">
        <f>"Q" &amp;ROUNDUP(MONTH(SalesDataTable[[#This Row],[Order Date]]),0)</f>
        <v>Q12</v>
      </c>
      <c r="E2500" s="9">
        <f>MONTH(SalesDataTable[[#This Row],[Order Date]])</f>
        <v>12</v>
      </c>
      <c r="F2500" s="8" t="str">
        <f>TEXT(SalesDataTable[[#This Row],[Order Date]],"mmm")</f>
        <v>Dec</v>
      </c>
      <c r="G2500" s="8" t="s">
        <v>20</v>
      </c>
      <c r="H2500" s="8" t="s">
        <v>47</v>
      </c>
      <c r="I2500" s="8" t="s">
        <v>2</v>
      </c>
      <c r="J2500" s="8" t="s">
        <v>16</v>
      </c>
      <c r="K2500" s="8" t="s">
        <v>4</v>
      </c>
      <c r="L2500" s="8" t="s">
        <v>22</v>
      </c>
      <c r="M2500" s="3">
        <v>2</v>
      </c>
      <c r="N2500" s="10">
        <v>51.83</v>
      </c>
      <c r="O2500" s="11">
        <v>0.15</v>
      </c>
      <c r="P2500" s="10">
        <v>22.02</v>
      </c>
      <c r="Q2500" s="10">
        <f t="shared" si="156"/>
        <v>88.11099999999999</v>
      </c>
      <c r="R2500" s="10">
        <f t="shared" si="157"/>
        <v>44.04</v>
      </c>
      <c r="S2500" s="10">
        <f t="shared" si="158"/>
        <v>44.070999999999991</v>
      </c>
      <c r="T2500" s="2">
        <f t="shared" si="159"/>
        <v>0.50017591447151888</v>
      </c>
      <c r="U2500" s="3">
        <f>YEAR(SalesDataTable[[#This Row],[Order Date]])</f>
        <v>2026</v>
      </c>
      <c r="V2500" s="2" t="str">
        <f>"Q"&amp;ROUNDUP(MONTH(SalesDataTable[[#This Row],[Order Date]])/3,0)</f>
        <v>Q4</v>
      </c>
      <c r="W2500" s="3">
        <f>MONTH(SalesDataTable[[#This Row],[Order Date]])</f>
        <v>12</v>
      </c>
      <c r="X2500" s="2" t="str">
        <f>TEXT(SalesDataTable[[#This Row],[Order Date]],"mmm")</f>
        <v>Dec</v>
      </c>
    </row>
    <row r="2501" spans="1:24" ht="15.6">
      <c r="A2501" s="6">
        <v>2040</v>
      </c>
      <c r="B2501" s="7">
        <v>46357</v>
      </c>
      <c r="C2501" s="8">
        <f>YEAR(SalesDataTable[[#This Row],[Order Date]])</f>
        <v>2026</v>
      </c>
      <c r="D2501" s="9" t="str">
        <f>"Q" &amp;ROUNDUP(MONTH(SalesDataTable[[#This Row],[Order Date]]),0)</f>
        <v>Q12</v>
      </c>
      <c r="E2501" s="9">
        <f>MONTH(SalesDataTable[[#This Row],[Order Date]])</f>
        <v>12</v>
      </c>
      <c r="F2501" s="8" t="str">
        <f>TEXT(SalesDataTable[[#This Row],[Order Date]],"mmm")</f>
        <v>Dec</v>
      </c>
      <c r="G2501" s="8" t="s">
        <v>6</v>
      </c>
      <c r="H2501" s="8" t="s">
        <v>43</v>
      </c>
      <c r="I2501" s="8" t="s">
        <v>2</v>
      </c>
      <c r="J2501" s="8" t="s">
        <v>13</v>
      </c>
      <c r="K2501" s="8" t="s">
        <v>9</v>
      </c>
      <c r="L2501" s="8" t="s">
        <v>17</v>
      </c>
      <c r="M2501" s="3">
        <v>1</v>
      </c>
      <c r="N2501" s="10">
        <v>140.34</v>
      </c>
      <c r="O2501" s="11">
        <v>0.15</v>
      </c>
      <c r="P2501" s="10">
        <v>79.92</v>
      </c>
      <c r="Q2501" s="10">
        <f t="shared" si="156"/>
        <v>119.289</v>
      </c>
      <c r="R2501" s="10">
        <f t="shared" si="157"/>
        <v>79.92</v>
      </c>
      <c r="S2501" s="10">
        <f t="shared" si="158"/>
        <v>39.369</v>
      </c>
      <c r="T2501" s="2">
        <f t="shared" si="159"/>
        <v>0.33003043029952467</v>
      </c>
      <c r="U2501" s="3">
        <f>YEAR(SalesDataTable[[#This Row],[Order Date]])</f>
        <v>2026</v>
      </c>
      <c r="V2501" s="2" t="str">
        <f>"Q"&amp;ROUNDUP(MONTH(SalesDataTable[[#This Row],[Order Date]])/3,0)</f>
        <v>Q4</v>
      </c>
      <c r="W2501" s="3">
        <f>MONTH(SalesDataTable[[#This Row],[Order Date]])</f>
        <v>12</v>
      </c>
      <c r="X2501" s="2" t="str">
        <f>TEXT(SalesDataTable[[#This Row],[Order Date]],"mmm")</f>
        <v>Dec</v>
      </c>
    </row>
    <row r="2502" spans="1:24" ht="15.6">
      <c r="A2502" s="6">
        <v>2899</v>
      </c>
      <c r="B2502" s="7">
        <v>46357</v>
      </c>
      <c r="C2502" s="8">
        <f>YEAR(SalesDataTable[[#This Row],[Order Date]])</f>
        <v>2026</v>
      </c>
      <c r="D2502" s="9" t="str">
        <f>"Q" &amp;ROUNDUP(MONTH(SalesDataTable[[#This Row],[Order Date]]),0)</f>
        <v>Q12</v>
      </c>
      <c r="E2502" s="9">
        <f>MONTH(SalesDataTable[[#This Row],[Order Date]])</f>
        <v>12</v>
      </c>
      <c r="F2502" s="8" t="str">
        <f>TEXT(SalesDataTable[[#This Row],[Order Date]],"mmm")</f>
        <v>Dec</v>
      </c>
      <c r="G2502" s="8" t="s">
        <v>0</v>
      </c>
      <c r="H2502" s="8" t="s">
        <v>1</v>
      </c>
      <c r="I2502" s="8" t="s">
        <v>2</v>
      </c>
      <c r="J2502" s="8" t="s">
        <v>13</v>
      </c>
      <c r="K2502" s="8" t="s">
        <v>9</v>
      </c>
      <c r="L2502" s="8" t="s">
        <v>37</v>
      </c>
      <c r="M2502" s="3">
        <v>1</v>
      </c>
      <c r="N2502" s="10">
        <v>156.44999999999999</v>
      </c>
      <c r="O2502" s="11">
        <v>0</v>
      </c>
      <c r="P2502" s="10">
        <v>80.56</v>
      </c>
      <c r="Q2502" s="10">
        <f t="shared" si="156"/>
        <v>156.44999999999999</v>
      </c>
      <c r="R2502" s="10">
        <f t="shared" si="157"/>
        <v>80.56</v>
      </c>
      <c r="S2502" s="10">
        <f t="shared" si="158"/>
        <v>75.889999999999986</v>
      </c>
      <c r="T2502" s="2">
        <f t="shared" si="159"/>
        <v>0.48507510386705011</v>
      </c>
      <c r="U2502" s="3">
        <f>YEAR(SalesDataTable[[#This Row],[Order Date]])</f>
        <v>2026</v>
      </c>
      <c r="V2502" s="2" t="str">
        <f>"Q"&amp;ROUNDUP(MONTH(SalesDataTable[[#This Row],[Order Date]])/3,0)</f>
        <v>Q4</v>
      </c>
      <c r="W2502" s="3">
        <f>MONTH(SalesDataTable[[#This Row],[Order Date]])</f>
        <v>12</v>
      </c>
      <c r="X2502" s="2" t="str">
        <f>TEXT(SalesDataTable[[#This Row],[Order Date]],"mmm")</f>
        <v>Dec</v>
      </c>
    </row>
    <row r="2503" spans="1:24" ht="15.6">
      <c r="A2503" s="6">
        <v>3199</v>
      </c>
      <c r="B2503" s="7">
        <v>46357</v>
      </c>
      <c r="C2503" s="8">
        <f>YEAR(SalesDataTable[[#This Row],[Order Date]])</f>
        <v>2026</v>
      </c>
      <c r="D2503" s="9" t="str">
        <f>"Q" &amp;ROUNDUP(MONTH(SalesDataTable[[#This Row],[Order Date]]),0)</f>
        <v>Q12</v>
      </c>
      <c r="E2503" s="9">
        <f>MONTH(SalesDataTable[[#This Row],[Order Date]])</f>
        <v>12</v>
      </c>
      <c r="F2503" s="8" t="str">
        <f>TEXT(SalesDataTable[[#This Row],[Order Date]],"mmm")</f>
        <v>Dec</v>
      </c>
      <c r="G2503" s="8" t="s">
        <v>11</v>
      </c>
      <c r="H2503" s="8" t="s">
        <v>52</v>
      </c>
      <c r="I2503" s="8" t="s">
        <v>28</v>
      </c>
      <c r="J2503" s="8" t="s">
        <v>3</v>
      </c>
      <c r="K2503" s="8" t="s">
        <v>34</v>
      </c>
      <c r="L2503" s="8" t="s">
        <v>35</v>
      </c>
      <c r="M2503" s="3">
        <v>1</v>
      </c>
      <c r="N2503" s="10">
        <v>41.33</v>
      </c>
      <c r="O2503" s="11">
        <v>0</v>
      </c>
      <c r="P2503" s="10">
        <v>15.03</v>
      </c>
      <c r="Q2503" s="10">
        <f t="shared" si="156"/>
        <v>41.33</v>
      </c>
      <c r="R2503" s="10">
        <f t="shared" si="157"/>
        <v>15.03</v>
      </c>
      <c r="S2503" s="10">
        <f t="shared" si="158"/>
        <v>26.299999999999997</v>
      </c>
      <c r="T2503" s="2">
        <f t="shared" si="159"/>
        <v>0.6363416404548754</v>
      </c>
      <c r="U2503" s="3">
        <f>YEAR(SalesDataTable[[#This Row],[Order Date]])</f>
        <v>2026</v>
      </c>
      <c r="V2503" s="2" t="str">
        <f>"Q"&amp;ROUNDUP(MONTH(SalesDataTable[[#This Row],[Order Date]])/3,0)</f>
        <v>Q4</v>
      </c>
      <c r="W2503" s="3">
        <f>MONTH(SalesDataTable[[#This Row],[Order Date]])</f>
        <v>12</v>
      </c>
      <c r="X2503" s="2" t="str">
        <f>TEXT(SalesDataTable[[#This Row],[Order Date]],"mmm")</f>
        <v>Dec</v>
      </c>
    </row>
    <row r="2504" spans="1:24" ht="15.6">
      <c r="A2504" s="6">
        <v>4722</v>
      </c>
      <c r="B2504" s="7">
        <v>46357</v>
      </c>
      <c r="C2504" s="8">
        <f>YEAR(SalesDataTable[[#This Row],[Order Date]])</f>
        <v>2026</v>
      </c>
      <c r="D2504" s="9" t="str">
        <f>"Q" &amp;ROUNDUP(MONTH(SalesDataTable[[#This Row],[Order Date]]),0)</f>
        <v>Q12</v>
      </c>
      <c r="E2504" s="9">
        <f>MONTH(SalesDataTable[[#This Row],[Order Date]])</f>
        <v>12</v>
      </c>
      <c r="F2504" s="8" t="str">
        <f>TEXT(SalesDataTable[[#This Row],[Order Date]],"mmm")</f>
        <v>Dec</v>
      </c>
      <c r="G2504" s="8" t="s">
        <v>6</v>
      </c>
      <c r="H2504" s="8" t="s">
        <v>41</v>
      </c>
      <c r="I2504" s="8" t="s">
        <v>19</v>
      </c>
      <c r="J2504" s="8" t="s">
        <v>13</v>
      </c>
      <c r="K2504" s="8" t="s">
        <v>4</v>
      </c>
      <c r="L2504" s="8" t="s">
        <v>26</v>
      </c>
      <c r="M2504" s="3">
        <v>1</v>
      </c>
      <c r="N2504" s="10">
        <v>39.479999999999997</v>
      </c>
      <c r="O2504" s="11">
        <v>0.05</v>
      </c>
      <c r="P2504" s="10">
        <v>16.78</v>
      </c>
      <c r="Q2504" s="10">
        <f t="shared" si="156"/>
        <v>37.505999999999993</v>
      </c>
      <c r="R2504" s="10">
        <f t="shared" si="157"/>
        <v>16.78</v>
      </c>
      <c r="S2504" s="10">
        <f t="shared" si="158"/>
        <v>20.725999999999992</v>
      </c>
      <c r="T2504" s="2">
        <f t="shared" si="159"/>
        <v>0.55260491654668575</v>
      </c>
      <c r="U2504" s="3">
        <f>YEAR(SalesDataTable[[#This Row],[Order Date]])</f>
        <v>2026</v>
      </c>
      <c r="V2504" s="2" t="str">
        <f>"Q"&amp;ROUNDUP(MONTH(SalesDataTable[[#This Row],[Order Date]])/3,0)</f>
        <v>Q4</v>
      </c>
      <c r="W2504" s="3">
        <f>MONTH(SalesDataTable[[#This Row],[Order Date]])</f>
        <v>12</v>
      </c>
      <c r="X2504" s="2" t="str">
        <f>TEXT(SalesDataTable[[#This Row],[Order Date]],"mmm")</f>
        <v>Dec</v>
      </c>
    </row>
    <row r="2505" spans="1:24" ht="15.6">
      <c r="A2505" s="6">
        <v>1423</v>
      </c>
      <c r="B2505" s="7">
        <v>46358</v>
      </c>
      <c r="C2505" s="8">
        <f>YEAR(SalesDataTable[[#This Row],[Order Date]])</f>
        <v>2026</v>
      </c>
      <c r="D2505" s="9" t="str">
        <f>"Q" &amp;ROUNDUP(MONTH(SalesDataTable[[#This Row],[Order Date]]),0)</f>
        <v>Q12</v>
      </c>
      <c r="E2505" s="9">
        <f>MONTH(SalesDataTable[[#This Row],[Order Date]])</f>
        <v>12</v>
      </c>
      <c r="F2505" s="8" t="str">
        <f>TEXT(SalesDataTable[[#This Row],[Order Date]],"mmm")</f>
        <v>Dec</v>
      </c>
      <c r="G2505" s="8" t="s">
        <v>11</v>
      </c>
      <c r="H2505" s="8" t="s">
        <v>18</v>
      </c>
      <c r="I2505" s="8" t="s">
        <v>2</v>
      </c>
      <c r="J2505" s="8" t="s">
        <v>16</v>
      </c>
      <c r="K2505" s="8" t="s">
        <v>9</v>
      </c>
      <c r="L2505" s="8" t="s">
        <v>46</v>
      </c>
      <c r="M2505" s="3">
        <v>1</v>
      </c>
      <c r="N2505" s="10">
        <v>73.010000000000005</v>
      </c>
      <c r="O2505" s="11">
        <v>0.1</v>
      </c>
      <c r="P2505" s="10">
        <v>31.51</v>
      </c>
      <c r="Q2505" s="10">
        <f t="shared" si="156"/>
        <v>65.709000000000003</v>
      </c>
      <c r="R2505" s="10">
        <f t="shared" si="157"/>
        <v>31.51</v>
      </c>
      <c r="S2505" s="10">
        <f t="shared" si="158"/>
        <v>34.198999999999998</v>
      </c>
      <c r="T2505" s="2">
        <f t="shared" si="159"/>
        <v>0.52046142841924237</v>
      </c>
      <c r="U2505" s="3">
        <f>YEAR(SalesDataTable[[#This Row],[Order Date]])</f>
        <v>2026</v>
      </c>
      <c r="V2505" s="2" t="str">
        <f>"Q"&amp;ROUNDUP(MONTH(SalesDataTable[[#This Row],[Order Date]])/3,0)</f>
        <v>Q4</v>
      </c>
      <c r="W2505" s="3">
        <f>MONTH(SalesDataTable[[#This Row],[Order Date]])</f>
        <v>12</v>
      </c>
      <c r="X2505" s="2" t="str">
        <f>TEXT(SalesDataTable[[#This Row],[Order Date]],"mmm")</f>
        <v>Dec</v>
      </c>
    </row>
    <row r="2506" spans="1:24" ht="15.6">
      <c r="A2506" s="6">
        <v>1505</v>
      </c>
      <c r="B2506" s="7">
        <v>46358</v>
      </c>
      <c r="C2506" s="8">
        <f>YEAR(SalesDataTable[[#This Row],[Order Date]])</f>
        <v>2026</v>
      </c>
      <c r="D2506" s="9" t="str">
        <f>"Q" &amp;ROUNDUP(MONTH(SalesDataTable[[#This Row],[Order Date]]),0)</f>
        <v>Q12</v>
      </c>
      <c r="E2506" s="9">
        <f>MONTH(SalesDataTable[[#This Row],[Order Date]])</f>
        <v>12</v>
      </c>
      <c r="F2506" s="8" t="str">
        <f>TEXT(SalesDataTable[[#This Row],[Order Date]],"mmm")</f>
        <v>Dec</v>
      </c>
      <c r="G2506" s="8" t="s">
        <v>0</v>
      </c>
      <c r="H2506" s="8" t="s">
        <v>50</v>
      </c>
      <c r="I2506" s="8" t="s">
        <v>2</v>
      </c>
      <c r="J2506" s="8" t="s">
        <v>16</v>
      </c>
      <c r="K2506" s="8" t="s">
        <v>34</v>
      </c>
      <c r="L2506" s="8" t="s">
        <v>35</v>
      </c>
      <c r="M2506" s="3">
        <v>2</v>
      </c>
      <c r="N2506" s="10">
        <v>40.86</v>
      </c>
      <c r="O2506" s="11">
        <v>0.05</v>
      </c>
      <c r="P2506" s="10">
        <v>15.06</v>
      </c>
      <c r="Q2506" s="10">
        <f t="shared" si="156"/>
        <v>77.634</v>
      </c>
      <c r="R2506" s="10">
        <f t="shared" si="157"/>
        <v>30.12</v>
      </c>
      <c r="S2506" s="10">
        <f t="shared" si="158"/>
        <v>47.513999999999996</v>
      </c>
      <c r="T2506" s="2">
        <f t="shared" si="159"/>
        <v>0.6120256588608084</v>
      </c>
      <c r="U2506" s="3">
        <f>YEAR(SalesDataTable[[#This Row],[Order Date]])</f>
        <v>2026</v>
      </c>
      <c r="V2506" s="2" t="str">
        <f>"Q"&amp;ROUNDUP(MONTH(SalesDataTable[[#This Row],[Order Date]])/3,0)</f>
        <v>Q4</v>
      </c>
      <c r="W2506" s="3">
        <f>MONTH(SalesDataTable[[#This Row],[Order Date]])</f>
        <v>12</v>
      </c>
      <c r="X2506" s="2" t="str">
        <f>TEXT(SalesDataTable[[#This Row],[Order Date]],"mmm")</f>
        <v>Dec</v>
      </c>
    </row>
    <row r="2507" spans="1:24" ht="15.6">
      <c r="A2507" s="6">
        <v>1664</v>
      </c>
      <c r="B2507" s="7">
        <v>46358</v>
      </c>
      <c r="C2507" s="8">
        <f>YEAR(SalesDataTable[[#This Row],[Order Date]])</f>
        <v>2026</v>
      </c>
      <c r="D2507" s="9" t="str">
        <f>"Q" &amp;ROUNDUP(MONTH(SalesDataTable[[#This Row],[Order Date]]),0)</f>
        <v>Q12</v>
      </c>
      <c r="E2507" s="9">
        <f>MONTH(SalesDataTable[[#This Row],[Order Date]])</f>
        <v>12</v>
      </c>
      <c r="F2507" s="8" t="str">
        <f>TEXT(SalesDataTable[[#This Row],[Order Date]],"mmm")</f>
        <v>Dec</v>
      </c>
      <c r="G2507" s="8" t="s">
        <v>11</v>
      </c>
      <c r="H2507" s="8" t="s">
        <v>25</v>
      </c>
      <c r="I2507" s="8" t="s">
        <v>28</v>
      </c>
      <c r="J2507" s="8" t="s">
        <v>3</v>
      </c>
      <c r="K2507" s="8" t="s">
        <v>23</v>
      </c>
      <c r="L2507" s="8" t="s">
        <v>29</v>
      </c>
      <c r="M2507" s="3">
        <v>6</v>
      </c>
      <c r="N2507" s="10">
        <v>194.79</v>
      </c>
      <c r="O2507" s="11">
        <v>0</v>
      </c>
      <c r="P2507" s="10">
        <v>105.73</v>
      </c>
      <c r="Q2507" s="10">
        <f t="shared" si="156"/>
        <v>1168.74</v>
      </c>
      <c r="R2507" s="10">
        <f t="shared" si="157"/>
        <v>634.38</v>
      </c>
      <c r="S2507" s="10">
        <f t="shared" si="158"/>
        <v>534.36</v>
      </c>
      <c r="T2507" s="2">
        <f t="shared" si="159"/>
        <v>0.45721032907233433</v>
      </c>
      <c r="U2507" s="3">
        <f>YEAR(SalesDataTable[[#This Row],[Order Date]])</f>
        <v>2026</v>
      </c>
      <c r="V2507" s="2" t="str">
        <f>"Q"&amp;ROUNDUP(MONTH(SalesDataTable[[#This Row],[Order Date]])/3,0)</f>
        <v>Q4</v>
      </c>
      <c r="W2507" s="3">
        <f>MONTH(SalesDataTable[[#This Row],[Order Date]])</f>
        <v>12</v>
      </c>
      <c r="X2507" s="2" t="str">
        <f>TEXT(SalesDataTable[[#This Row],[Order Date]],"mmm")</f>
        <v>Dec</v>
      </c>
    </row>
    <row r="2508" spans="1:24" ht="15.6">
      <c r="A2508" s="6">
        <v>2035</v>
      </c>
      <c r="B2508" s="7">
        <v>46358</v>
      </c>
      <c r="C2508" s="8">
        <f>YEAR(SalesDataTable[[#This Row],[Order Date]])</f>
        <v>2026</v>
      </c>
      <c r="D2508" s="9" t="str">
        <f>"Q" &amp;ROUNDUP(MONTH(SalesDataTable[[#This Row],[Order Date]]),0)</f>
        <v>Q12</v>
      </c>
      <c r="E2508" s="9">
        <f>MONTH(SalesDataTable[[#This Row],[Order Date]])</f>
        <v>12</v>
      </c>
      <c r="F2508" s="8" t="str">
        <f>TEXT(SalesDataTable[[#This Row],[Order Date]],"mmm")</f>
        <v>Dec</v>
      </c>
      <c r="G2508" s="8" t="s">
        <v>20</v>
      </c>
      <c r="H2508" s="8" t="s">
        <v>47</v>
      </c>
      <c r="I2508" s="8" t="s">
        <v>2</v>
      </c>
      <c r="J2508" s="8" t="s">
        <v>13</v>
      </c>
      <c r="K2508" s="8" t="s">
        <v>23</v>
      </c>
      <c r="L2508" s="8" t="s">
        <v>40</v>
      </c>
      <c r="M2508" s="3">
        <v>4</v>
      </c>
      <c r="N2508" s="10">
        <v>80.98</v>
      </c>
      <c r="O2508" s="11">
        <v>0.2</v>
      </c>
      <c r="P2508" s="10">
        <v>38.6</v>
      </c>
      <c r="Q2508" s="10">
        <f t="shared" si="156"/>
        <v>259.13600000000002</v>
      </c>
      <c r="R2508" s="10">
        <f t="shared" si="157"/>
        <v>154.4</v>
      </c>
      <c r="S2508" s="10">
        <f t="shared" si="158"/>
        <v>104.73600000000002</v>
      </c>
      <c r="T2508" s="2">
        <f t="shared" si="159"/>
        <v>0.40417387009138062</v>
      </c>
      <c r="U2508" s="3">
        <f>YEAR(SalesDataTable[[#This Row],[Order Date]])</f>
        <v>2026</v>
      </c>
      <c r="V2508" s="2" t="str">
        <f>"Q"&amp;ROUNDUP(MONTH(SalesDataTable[[#This Row],[Order Date]])/3,0)</f>
        <v>Q4</v>
      </c>
      <c r="W2508" s="3">
        <f>MONTH(SalesDataTable[[#This Row],[Order Date]])</f>
        <v>12</v>
      </c>
      <c r="X2508" s="2" t="str">
        <f>TEXT(SalesDataTable[[#This Row],[Order Date]],"mmm")</f>
        <v>Dec</v>
      </c>
    </row>
    <row r="2509" spans="1:24" ht="15.6">
      <c r="A2509" s="6">
        <v>2094</v>
      </c>
      <c r="B2509" s="7">
        <v>46358</v>
      </c>
      <c r="C2509" s="8">
        <f>YEAR(SalesDataTable[[#This Row],[Order Date]])</f>
        <v>2026</v>
      </c>
      <c r="D2509" s="9" t="str">
        <f>"Q" &amp;ROUNDUP(MONTH(SalesDataTable[[#This Row],[Order Date]]),0)</f>
        <v>Q12</v>
      </c>
      <c r="E2509" s="9">
        <f>MONTH(SalesDataTable[[#This Row],[Order Date]])</f>
        <v>12</v>
      </c>
      <c r="F2509" s="8" t="str">
        <f>TEXT(SalesDataTable[[#This Row],[Order Date]],"mmm")</f>
        <v>Dec</v>
      </c>
      <c r="G2509" s="8" t="s">
        <v>0</v>
      </c>
      <c r="H2509" s="8" t="s">
        <v>50</v>
      </c>
      <c r="I2509" s="8" t="s">
        <v>2</v>
      </c>
      <c r="J2509" s="8" t="s">
        <v>13</v>
      </c>
      <c r="K2509" s="8" t="s">
        <v>23</v>
      </c>
      <c r="L2509" s="8" t="s">
        <v>29</v>
      </c>
      <c r="M2509" s="3">
        <v>3</v>
      </c>
      <c r="N2509" s="10">
        <v>196.48</v>
      </c>
      <c r="O2509" s="11">
        <v>0.05</v>
      </c>
      <c r="P2509" s="10">
        <v>107.2</v>
      </c>
      <c r="Q2509" s="10">
        <f t="shared" si="156"/>
        <v>559.96799999999996</v>
      </c>
      <c r="R2509" s="10">
        <f t="shared" si="157"/>
        <v>321.60000000000002</v>
      </c>
      <c r="S2509" s="10">
        <f t="shared" si="158"/>
        <v>238.36799999999994</v>
      </c>
      <c r="T2509" s="2">
        <f t="shared" si="159"/>
        <v>0.42568146751242919</v>
      </c>
      <c r="U2509" s="3">
        <f>YEAR(SalesDataTable[[#This Row],[Order Date]])</f>
        <v>2026</v>
      </c>
      <c r="V2509" s="2" t="str">
        <f>"Q"&amp;ROUNDUP(MONTH(SalesDataTable[[#This Row],[Order Date]])/3,0)</f>
        <v>Q4</v>
      </c>
      <c r="W2509" s="3">
        <f>MONTH(SalesDataTable[[#This Row],[Order Date]])</f>
        <v>12</v>
      </c>
      <c r="X2509" s="2" t="str">
        <f>TEXT(SalesDataTable[[#This Row],[Order Date]],"mmm")</f>
        <v>Dec</v>
      </c>
    </row>
    <row r="2510" spans="1:24" ht="15.6">
      <c r="A2510" s="6">
        <v>2204</v>
      </c>
      <c r="B2510" s="7">
        <v>46358</v>
      </c>
      <c r="C2510" s="8">
        <f>YEAR(SalesDataTable[[#This Row],[Order Date]])</f>
        <v>2026</v>
      </c>
      <c r="D2510" s="9" t="str">
        <f>"Q" &amp;ROUNDUP(MONTH(SalesDataTable[[#This Row],[Order Date]]),0)</f>
        <v>Q12</v>
      </c>
      <c r="E2510" s="9">
        <f>MONTH(SalesDataTable[[#This Row],[Order Date]])</f>
        <v>12</v>
      </c>
      <c r="F2510" s="8" t="str">
        <f>TEXT(SalesDataTable[[#This Row],[Order Date]],"mmm")</f>
        <v>Dec</v>
      </c>
      <c r="G2510" s="8" t="s">
        <v>0</v>
      </c>
      <c r="H2510" s="8" t="s">
        <v>36</v>
      </c>
      <c r="I2510" s="8" t="s">
        <v>19</v>
      </c>
      <c r="J2510" s="8" t="s">
        <v>13</v>
      </c>
      <c r="K2510" s="8" t="s">
        <v>14</v>
      </c>
      <c r="L2510" s="8" t="s">
        <v>32</v>
      </c>
      <c r="M2510" s="3">
        <v>2</v>
      </c>
      <c r="N2510" s="10">
        <v>46.63</v>
      </c>
      <c r="O2510" s="11">
        <v>0</v>
      </c>
      <c r="P2510" s="10">
        <v>18.68</v>
      </c>
      <c r="Q2510" s="10">
        <f t="shared" si="156"/>
        <v>93.26</v>
      </c>
      <c r="R2510" s="10">
        <f t="shared" si="157"/>
        <v>37.36</v>
      </c>
      <c r="S2510" s="10">
        <f t="shared" si="158"/>
        <v>55.900000000000006</v>
      </c>
      <c r="T2510" s="2">
        <f t="shared" si="159"/>
        <v>0.59939952820072917</v>
      </c>
      <c r="U2510" s="3">
        <f>YEAR(SalesDataTable[[#This Row],[Order Date]])</f>
        <v>2026</v>
      </c>
      <c r="V2510" s="2" t="str">
        <f>"Q"&amp;ROUNDUP(MONTH(SalesDataTable[[#This Row],[Order Date]])/3,0)</f>
        <v>Q4</v>
      </c>
      <c r="W2510" s="3">
        <f>MONTH(SalesDataTable[[#This Row],[Order Date]])</f>
        <v>12</v>
      </c>
      <c r="X2510" s="2" t="str">
        <f>TEXT(SalesDataTable[[#This Row],[Order Date]],"mmm")</f>
        <v>Dec</v>
      </c>
    </row>
    <row r="2511" spans="1:24" ht="15.6">
      <c r="A2511" s="6">
        <v>3921</v>
      </c>
      <c r="B2511" s="7">
        <v>46358</v>
      </c>
      <c r="C2511" s="8">
        <f>YEAR(SalesDataTable[[#This Row],[Order Date]])</f>
        <v>2026</v>
      </c>
      <c r="D2511" s="9" t="str">
        <f>"Q" &amp;ROUNDUP(MONTH(SalesDataTable[[#This Row],[Order Date]]),0)</f>
        <v>Q12</v>
      </c>
      <c r="E2511" s="9">
        <f>MONTH(SalesDataTable[[#This Row],[Order Date]])</f>
        <v>12</v>
      </c>
      <c r="F2511" s="8" t="str">
        <f>TEXT(SalesDataTable[[#This Row],[Order Date]],"mmm")</f>
        <v>Dec</v>
      </c>
      <c r="G2511" s="8" t="s">
        <v>11</v>
      </c>
      <c r="H2511" s="8" t="s">
        <v>25</v>
      </c>
      <c r="I2511" s="8" t="s">
        <v>8</v>
      </c>
      <c r="J2511" s="8" t="s">
        <v>16</v>
      </c>
      <c r="K2511" s="8" t="s">
        <v>9</v>
      </c>
      <c r="L2511" s="8" t="s">
        <v>17</v>
      </c>
      <c r="M2511" s="3">
        <v>12</v>
      </c>
      <c r="N2511" s="10">
        <v>142.93</v>
      </c>
      <c r="O2511" s="11">
        <v>0.1</v>
      </c>
      <c r="P2511" s="10">
        <v>79.81</v>
      </c>
      <c r="Q2511" s="10">
        <f t="shared" si="156"/>
        <v>1543.644</v>
      </c>
      <c r="R2511" s="10">
        <f t="shared" si="157"/>
        <v>957.72</v>
      </c>
      <c r="S2511" s="10">
        <f t="shared" si="158"/>
        <v>585.92399999999998</v>
      </c>
      <c r="T2511" s="2">
        <f t="shared" si="159"/>
        <v>0.37957197384889263</v>
      </c>
      <c r="U2511" s="3">
        <f>YEAR(SalesDataTable[[#This Row],[Order Date]])</f>
        <v>2026</v>
      </c>
      <c r="V2511" s="2" t="str">
        <f>"Q"&amp;ROUNDUP(MONTH(SalesDataTable[[#This Row],[Order Date]])/3,0)</f>
        <v>Q4</v>
      </c>
      <c r="W2511" s="3">
        <f>MONTH(SalesDataTable[[#This Row],[Order Date]])</f>
        <v>12</v>
      </c>
      <c r="X2511" s="2" t="str">
        <f>TEXT(SalesDataTable[[#This Row],[Order Date]],"mmm")</f>
        <v>Dec</v>
      </c>
    </row>
    <row r="2512" spans="1:24" ht="15.6">
      <c r="A2512" s="6">
        <v>3999</v>
      </c>
      <c r="B2512" s="7">
        <v>46358</v>
      </c>
      <c r="C2512" s="8">
        <f>YEAR(SalesDataTable[[#This Row],[Order Date]])</f>
        <v>2026</v>
      </c>
      <c r="D2512" s="9" t="str">
        <f>"Q" &amp;ROUNDUP(MONTH(SalesDataTable[[#This Row],[Order Date]]),0)</f>
        <v>Q12</v>
      </c>
      <c r="E2512" s="9">
        <f>MONTH(SalesDataTable[[#This Row],[Order Date]])</f>
        <v>12</v>
      </c>
      <c r="F2512" s="8" t="str">
        <f>TEXT(SalesDataTable[[#This Row],[Order Date]],"mmm")</f>
        <v>Dec</v>
      </c>
      <c r="G2512" s="8" t="s">
        <v>6</v>
      </c>
      <c r="H2512" s="8" t="s">
        <v>43</v>
      </c>
      <c r="I2512" s="8" t="s">
        <v>19</v>
      </c>
      <c r="J2512" s="8" t="s">
        <v>3</v>
      </c>
      <c r="K2512" s="8" t="s">
        <v>9</v>
      </c>
      <c r="L2512" s="8" t="s">
        <v>37</v>
      </c>
      <c r="M2512" s="3">
        <v>2</v>
      </c>
      <c r="N2512" s="10">
        <v>153.97</v>
      </c>
      <c r="O2512" s="11">
        <v>0</v>
      </c>
      <c r="P2512" s="10">
        <v>79.45</v>
      </c>
      <c r="Q2512" s="10">
        <f t="shared" si="156"/>
        <v>307.94</v>
      </c>
      <c r="R2512" s="10">
        <f t="shared" si="157"/>
        <v>158.9</v>
      </c>
      <c r="S2512" s="10">
        <f t="shared" si="158"/>
        <v>149.04</v>
      </c>
      <c r="T2512" s="2">
        <f t="shared" si="159"/>
        <v>0.48399038773787101</v>
      </c>
      <c r="U2512" s="3">
        <f>YEAR(SalesDataTable[[#This Row],[Order Date]])</f>
        <v>2026</v>
      </c>
      <c r="V2512" s="2" t="str">
        <f>"Q"&amp;ROUNDUP(MONTH(SalesDataTable[[#This Row],[Order Date]])/3,0)</f>
        <v>Q4</v>
      </c>
      <c r="W2512" s="3">
        <f>MONTH(SalesDataTable[[#This Row],[Order Date]])</f>
        <v>12</v>
      </c>
      <c r="X2512" s="2" t="str">
        <f>TEXT(SalesDataTable[[#This Row],[Order Date]],"mmm")</f>
        <v>Dec</v>
      </c>
    </row>
    <row r="2513" spans="1:24" ht="15.6">
      <c r="A2513" s="6">
        <v>4546</v>
      </c>
      <c r="B2513" s="7">
        <v>46358</v>
      </c>
      <c r="C2513" s="8">
        <f>YEAR(SalesDataTable[[#This Row],[Order Date]])</f>
        <v>2026</v>
      </c>
      <c r="D2513" s="9" t="str">
        <f>"Q" &amp;ROUNDUP(MONTH(SalesDataTable[[#This Row],[Order Date]]),0)</f>
        <v>Q12</v>
      </c>
      <c r="E2513" s="9">
        <f>MONTH(SalesDataTable[[#This Row],[Order Date]])</f>
        <v>12</v>
      </c>
      <c r="F2513" s="8" t="str">
        <f>TEXT(SalesDataTable[[#This Row],[Order Date]],"mmm")</f>
        <v>Dec</v>
      </c>
      <c r="G2513" s="8" t="s">
        <v>20</v>
      </c>
      <c r="H2513" s="8" t="s">
        <v>47</v>
      </c>
      <c r="I2513" s="8" t="s">
        <v>2</v>
      </c>
      <c r="J2513" s="8" t="s">
        <v>3</v>
      </c>
      <c r="K2513" s="8" t="s">
        <v>23</v>
      </c>
      <c r="L2513" s="8" t="s">
        <v>24</v>
      </c>
      <c r="M2513" s="3">
        <v>1</v>
      </c>
      <c r="N2513" s="10">
        <v>344.63</v>
      </c>
      <c r="O2513" s="11">
        <v>0.05</v>
      </c>
      <c r="P2513" s="10">
        <v>189.22</v>
      </c>
      <c r="Q2513" s="10">
        <f t="shared" si="156"/>
        <v>327.39849999999996</v>
      </c>
      <c r="R2513" s="10">
        <f t="shared" si="157"/>
        <v>189.22</v>
      </c>
      <c r="S2513" s="10">
        <f t="shared" si="158"/>
        <v>138.17849999999996</v>
      </c>
      <c r="T2513" s="2">
        <f t="shared" si="159"/>
        <v>0.42204988721695419</v>
      </c>
      <c r="U2513" s="3">
        <f>YEAR(SalesDataTable[[#This Row],[Order Date]])</f>
        <v>2026</v>
      </c>
      <c r="V2513" s="2" t="str">
        <f>"Q"&amp;ROUNDUP(MONTH(SalesDataTable[[#This Row],[Order Date]])/3,0)</f>
        <v>Q4</v>
      </c>
      <c r="W2513" s="3">
        <f>MONTH(SalesDataTable[[#This Row],[Order Date]])</f>
        <v>12</v>
      </c>
      <c r="X2513" s="2" t="str">
        <f>TEXT(SalesDataTable[[#This Row],[Order Date]],"mmm")</f>
        <v>Dec</v>
      </c>
    </row>
    <row r="2514" spans="1:24" ht="15.6">
      <c r="A2514" s="6">
        <v>158</v>
      </c>
      <c r="B2514" s="7">
        <v>46359</v>
      </c>
      <c r="C2514" s="8">
        <f>YEAR(SalesDataTable[[#This Row],[Order Date]])</f>
        <v>2026</v>
      </c>
      <c r="D2514" s="9" t="str">
        <f>"Q" &amp;ROUNDUP(MONTH(SalesDataTable[[#This Row],[Order Date]]),0)</f>
        <v>Q12</v>
      </c>
      <c r="E2514" s="9">
        <f>MONTH(SalesDataTable[[#This Row],[Order Date]])</f>
        <v>12</v>
      </c>
      <c r="F2514" s="8" t="str">
        <f>TEXT(SalesDataTable[[#This Row],[Order Date]],"mmm")</f>
        <v>Dec</v>
      </c>
      <c r="G2514" s="8" t="s">
        <v>20</v>
      </c>
      <c r="H2514" s="8" t="s">
        <v>47</v>
      </c>
      <c r="I2514" s="8" t="s">
        <v>2</v>
      </c>
      <c r="J2514" s="8" t="s">
        <v>13</v>
      </c>
      <c r="K2514" s="8" t="s">
        <v>14</v>
      </c>
      <c r="L2514" s="8" t="s">
        <v>32</v>
      </c>
      <c r="M2514" s="3">
        <v>2</v>
      </c>
      <c r="N2514" s="10">
        <v>46.51</v>
      </c>
      <c r="O2514" s="11">
        <v>0.05</v>
      </c>
      <c r="P2514" s="10">
        <v>18.73</v>
      </c>
      <c r="Q2514" s="10">
        <f t="shared" si="156"/>
        <v>88.368999999999986</v>
      </c>
      <c r="R2514" s="10">
        <f t="shared" si="157"/>
        <v>37.46</v>
      </c>
      <c r="S2514" s="10">
        <f t="shared" si="158"/>
        <v>50.908999999999985</v>
      </c>
      <c r="T2514" s="2">
        <f t="shared" si="159"/>
        <v>0.57609568966492763</v>
      </c>
      <c r="U2514" s="3">
        <f>YEAR(SalesDataTable[[#This Row],[Order Date]])</f>
        <v>2026</v>
      </c>
      <c r="V2514" s="2" t="str">
        <f>"Q"&amp;ROUNDUP(MONTH(SalesDataTable[[#This Row],[Order Date]])/3,0)</f>
        <v>Q4</v>
      </c>
      <c r="W2514" s="3">
        <f>MONTH(SalesDataTable[[#This Row],[Order Date]])</f>
        <v>12</v>
      </c>
      <c r="X2514" s="2" t="str">
        <f>TEXT(SalesDataTable[[#This Row],[Order Date]],"mmm")</f>
        <v>Dec</v>
      </c>
    </row>
    <row r="2515" spans="1:24" ht="15.6">
      <c r="A2515" s="6">
        <v>1972</v>
      </c>
      <c r="B2515" s="7">
        <v>46359</v>
      </c>
      <c r="C2515" s="8">
        <f>YEAR(SalesDataTable[[#This Row],[Order Date]])</f>
        <v>2026</v>
      </c>
      <c r="D2515" s="9" t="str">
        <f>"Q" &amp;ROUNDUP(MONTH(SalesDataTable[[#This Row],[Order Date]]),0)</f>
        <v>Q12</v>
      </c>
      <c r="E2515" s="9">
        <f>MONTH(SalesDataTable[[#This Row],[Order Date]])</f>
        <v>12</v>
      </c>
      <c r="F2515" s="8" t="str">
        <f>TEXT(SalesDataTable[[#This Row],[Order Date]],"mmm")</f>
        <v>Dec</v>
      </c>
      <c r="G2515" s="8" t="s">
        <v>0</v>
      </c>
      <c r="H2515" s="8" t="s">
        <v>36</v>
      </c>
      <c r="I2515" s="8" t="s">
        <v>8</v>
      </c>
      <c r="J2515" s="8" t="s">
        <v>16</v>
      </c>
      <c r="K2515" s="8" t="s">
        <v>4</v>
      </c>
      <c r="L2515" s="8" t="s">
        <v>5</v>
      </c>
      <c r="M2515" s="3">
        <v>6</v>
      </c>
      <c r="N2515" s="10">
        <v>80.17</v>
      </c>
      <c r="O2515" s="11">
        <v>0.1</v>
      </c>
      <c r="P2515" s="10">
        <v>42.67</v>
      </c>
      <c r="Q2515" s="10">
        <f t="shared" si="156"/>
        <v>432.91800000000001</v>
      </c>
      <c r="R2515" s="10">
        <f t="shared" si="157"/>
        <v>256.02</v>
      </c>
      <c r="S2515" s="10">
        <f t="shared" si="158"/>
        <v>176.89800000000002</v>
      </c>
      <c r="T2515" s="2">
        <f t="shared" si="159"/>
        <v>0.40861779828974543</v>
      </c>
      <c r="U2515" s="3">
        <f>YEAR(SalesDataTable[[#This Row],[Order Date]])</f>
        <v>2026</v>
      </c>
      <c r="V2515" s="2" t="str">
        <f>"Q"&amp;ROUNDUP(MONTH(SalesDataTable[[#This Row],[Order Date]])/3,0)</f>
        <v>Q4</v>
      </c>
      <c r="W2515" s="3">
        <f>MONTH(SalesDataTable[[#This Row],[Order Date]])</f>
        <v>12</v>
      </c>
      <c r="X2515" s="2" t="str">
        <f>TEXT(SalesDataTable[[#This Row],[Order Date]],"mmm")</f>
        <v>Dec</v>
      </c>
    </row>
    <row r="2516" spans="1:24" ht="15.6">
      <c r="A2516" s="6">
        <v>3196</v>
      </c>
      <c r="B2516" s="7">
        <v>46359</v>
      </c>
      <c r="C2516" s="8">
        <f>YEAR(SalesDataTable[[#This Row],[Order Date]])</f>
        <v>2026</v>
      </c>
      <c r="D2516" s="9" t="str">
        <f>"Q" &amp;ROUNDUP(MONTH(SalesDataTable[[#This Row],[Order Date]]),0)</f>
        <v>Q12</v>
      </c>
      <c r="E2516" s="9">
        <f>MONTH(SalesDataTable[[#This Row],[Order Date]])</f>
        <v>12</v>
      </c>
      <c r="F2516" s="8" t="str">
        <f>TEXT(SalesDataTable[[#This Row],[Order Date]],"mmm")</f>
        <v>Dec</v>
      </c>
      <c r="G2516" s="8" t="s">
        <v>20</v>
      </c>
      <c r="H2516" s="8" t="s">
        <v>47</v>
      </c>
      <c r="I2516" s="8" t="s">
        <v>2</v>
      </c>
      <c r="J2516" s="8" t="s">
        <v>13</v>
      </c>
      <c r="K2516" s="8" t="s">
        <v>23</v>
      </c>
      <c r="L2516" s="8" t="s">
        <v>51</v>
      </c>
      <c r="M2516" s="3">
        <v>2</v>
      </c>
      <c r="N2516" s="10">
        <v>124.62</v>
      </c>
      <c r="O2516" s="11">
        <v>0.1</v>
      </c>
      <c r="P2516" s="10">
        <v>58.91</v>
      </c>
      <c r="Q2516" s="10">
        <f t="shared" si="156"/>
        <v>224.316</v>
      </c>
      <c r="R2516" s="10">
        <f t="shared" si="157"/>
        <v>117.82</v>
      </c>
      <c r="S2516" s="10">
        <f t="shared" si="158"/>
        <v>106.49600000000001</v>
      </c>
      <c r="T2516" s="2">
        <f t="shared" si="159"/>
        <v>0.47475882237557737</v>
      </c>
      <c r="U2516" s="3">
        <f>YEAR(SalesDataTable[[#This Row],[Order Date]])</f>
        <v>2026</v>
      </c>
      <c r="V2516" s="2" t="str">
        <f>"Q"&amp;ROUNDUP(MONTH(SalesDataTable[[#This Row],[Order Date]])/3,0)</f>
        <v>Q4</v>
      </c>
      <c r="W2516" s="3">
        <f>MONTH(SalesDataTable[[#This Row],[Order Date]])</f>
        <v>12</v>
      </c>
      <c r="X2516" s="2" t="str">
        <f>TEXT(SalesDataTable[[#This Row],[Order Date]],"mmm")</f>
        <v>Dec</v>
      </c>
    </row>
    <row r="2517" spans="1:24" ht="15.6">
      <c r="A2517" s="6">
        <v>3722</v>
      </c>
      <c r="B2517" s="7">
        <v>46359</v>
      </c>
      <c r="C2517" s="8">
        <f>YEAR(SalesDataTable[[#This Row],[Order Date]])</f>
        <v>2026</v>
      </c>
      <c r="D2517" s="9" t="str">
        <f>"Q" &amp;ROUNDUP(MONTH(SalesDataTable[[#This Row],[Order Date]]),0)</f>
        <v>Q12</v>
      </c>
      <c r="E2517" s="9">
        <f>MONTH(SalesDataTable[[#This Row],[Order Date]])</f>
        <v>12</v>
      </c>
      <c r="F2517" s="8" t="str">
        <f>TEXT(SalesDataTable[[#This Row],[Order Date]],"mmm")</f>
        <v>Dec</v>
      </c>
      <c r="G2517" s="8" t="s">
        <v>11</v>
      </c>
      <c r="H2517" s="8" t="s">
        <v>18</v>
      </c>
      <c r="I2517" s="8" t="s">
        <v>2</v>
      </c>
      <c r="J2517" s="8" t="s">
        <v>3</v>
      </c>
      <c r="K2517" s="8" t="s">
        <v>9</v>
      </c>
      <c r="L2517" s="8" t="s">
        <v>17</v>
      </c>
      <c r="M2517" s="3">
        <v>1</v>
      </c>
      <c r="N2517" s="10">
        <v>144.78</v>
      </c>
      <c r="O2517" s="11">
        <v>0.15</v>
      </c>
      <c r="P2517" s="10">
        <v>81.53</v>
      </c>
      <c r="Q2517" s="10">
        <f t="shared" si="156"/>
        <v>123.063</v>
      </c>
      <c r="R2517" s="10">
        <f t="shared" si="157"/>
        <v>81.53</v>
      </c>
      <c r="S2517" s="10">
        <f t="shared" si="158"/>
        <v>41.533000000000001</v>
      </c>
      <c r="T2517" s="2">
        <f t="shared" si="159"/>
        <v>0.33749380398657597</v>
      </c>
      <c r="U2517" s="3">
        <f>YEAR(SalesDataTable[[#This Row],[Order Date]])</f>
        <v>2026</v>
      </c>
      <c r="V2517" s="2" t="str">
        <f>"Q"&amp;ROUNDUP(MONTH(SalesDataTable[[#This Row],[Order Date]])/3,0)</f>
        <v>Q4</v>
      </c>
      <c r="W2517" s="3">
        <f>MONTH(SalesDataTable[[#This Row],[Order Date]])</f>
        <v>12</v>
      </c>
      <c r="X2517" s="2" t="str">
        <f>TEXT(SalesDataTable[[#This Row],[Order Date]],"mmm")</f>
        <v>Dec</v>
      </c>
    </row>
    <row r="2518" spans="1:24" ht="15.6">
      <c r="A2518" s="6">
        <v>4201</v>
      </c>
      <c r="B2518" s="7">
        <v>46359</v>
      </c>
      <c r="C2518" s="8">
        <f>YEAR(SalesDataTable[[#This Row],[Order Date]])</f>
        <v>2026</v>
      </c>
      <c r="D2518" s="9" t="str">
        <f>"Q" &amp;ROUNDUP(MONTH(SalesDataTable[[#This Row],[Order Date]]),0)</f>
        <v>Q12</v>
      </c>
      <c r="E2518" s="9">
        <f>MONTH(SalesDataTable[[#This Row],[Order Date]])</f>
        <v>12</v>
      </c>
      <c r="F2518" s="8" t="str">
        <f>TEXT(SalesDataTable[[#This Row],[Order Date]],"mmm")</f>
        <v>Dec</v>
      </c>
      <c r="G2518" s="8" t="s">
        <v>20</v>
      </c>
      <c r="H2518" s="8" t="s">
        <v>31</v>
      </c>
      <c r="I2518" s="8" t="s">
        <v>2</v>
      </c>
      <c r="J2518" s="8" t="s">
        <v>16</v>
      </c>
      <c r="K2518" s="8" t="s">
        <v>14</v>
      </c>
      <c r="L2518" s="8" t="s">
        <v>44</v>
      </c>
      <c r="M2518" s="3">
        <v>1</v>
      </c>
      <c r="N2518" s="10">
        <v>133.80000000000001</v>
      </c>
      <c r="O2518" s="11">
        <v>0</v>
      </c>
      <c r="P2518" s="10">
        <v>66.349999999999994</v>
      </c>
      <c r="Q2518" s="10">
        <f t="shared" si="156"/>
        <v>133.80000000000001</v>
      </c>
      <c r="R2518" s="10">
        <f t="shared" si="157"/>
        <v>66.349999999999994</v>
      </c>
      <c r="S2518" s="10">
        <f t="shared" si="158"/>
        <v>67.450000000000017</v>
      </c>
      <c r="T2518" s="2">
        <f t="shared" si="159"/>
        <v>0.50411061285500758</v>
      </c>
      <c r="U2518" s="3">
        <f>YEAR(SalesDataTable[[#This Row],[Order Date]])</f>
        <v>2026</v>
      </c>
      <c r="V2518" s="2" t="str">
        <f>"Q"&amp;ROUNDUP(MONTH(SalesDataTable[[#This Row],[Order Date]])/3,0)</f>
        <v>Q4</v>
      </c>
      <c r="W2518" s="3">
        <f>MONTH(SalesDataTable[[#This Row],[Order Date]])</f>
        <v>12</v>
      </c>
      <c r="X2518" s="2" t="str">
        <f>TEXT(SalesDataTable[[#This Row],[Order Date]],"mmm")</f>
        <v>Dec</v>
      </c>
    </row>
    <row r="2519" spans="1:24" ht="15.6">
      <c r="A2519" s="6">
        <v>4498</v>
      </c>
      <c r="B2519" s="7">
        <v>46359</v>
      </c>
      <c r="C2519" s="8">
        <f>YEAR(SalesDataTable[[#This Row],[Order Date]])</f>
        <v>2026</v>
      </c>
      <c r="D2519" s="9" t="str">
        <f>"Q" &amp;ROUNDUP(MONTH(SalesDataTable[[#This Row],[Order Date]]),0)</f>
        <v>Q12</v>
      </c>
      <c r="E2519" s="9">
        <f>MONTH(SalesDataTable[[#This Row],[Order Date]])</f>
        <v>12</v>
      </c>
      <c r="F2519" s="8" t="str">
        <f>TEXT(SalesDataTable[[#This Row],[Order Date]],"mmm")</f>
        <v>Dec</v>
      </c>
      <c r="G2519" s="8" t="s">
        <v>20</v>
      </c>
      <c r="H2519" s="8" t="s">
        <v>31</v>
      </c>
      <c r="I2519" s="8" t="s">
        <v>19</v>
      </c>
      <c r="J2519" s="8" t="s">
        <v>13</v>
      </c>
      <c r="K2519" s="8" t="s">
        <v>23</v>
      </c>
      <c r="L2519" s="8" t="s">
        <v>51</v>
      </c>
      <c r="M2519" s="3">
        <v>1</v>
      </c>
      <c r="N2519" s="10">
        <v>124.93</v>
      </c>
      <c r="O2519" s="11">
        <v>0</v>
      </c>
      <c r="P2519" s="10">
        <v>59.41</v>
      </c>
      <c r="Q2519" s="10">
        <f t="shared" si="156"/>
        <v>124.93</v>
      </c>
      <c r="R2519" s="10">
        <f t="shared" si="157"/>
        <v>59.41</v>
      </c>
      <c r="S2519" s="10">
        <f t="shared" si="158"/>
        <v>65.52000000000001</v>
      </c>
      <c r="T2519" s="2">
        <f t="shared" si="159"/>
        <v>0.52445369406867848</v>
      </c>
      <c r="U2519" s="3">
        <f>YEAR(SalesDataTable[[#This Row],[Order Date]])</f>
        <v>2026</v>
      </c>
      <c r="V2519" s="2" t="str">
        <f>"Q"&amp;ROUNDUP(MONTH(SalesDataTable[[#This Row],[Order Date]])/3,0)</f>
        <v>Q4</v>
      </c>
      <c r="W2519" s="3">
        <f>MONTH(SalesDataTable[[#This Row],[Order Date]])</f>
        <v>12</v>
      </c>
      <c r="X2519" s="2" t="str">
        <f>TEXT(SalesDataTable[[#This Row],[Order Date]],"mmm")</f>
        <v>Dec</v>
      </c>
    </row>
    <row r="2520" spans="1:24" ht="15.6">
      <c r="A2520" s="6">
        <v>4791</v>
      </c>
      <c r="B2520" s="7">
        <v>46359</v>
      </c>
      <c r="C2520" s="8">
        <f>YEAR(SalesDataTable[[#This Row],[Order Date]])</f>
        <v>2026</v>
      </c>
      <c r="D2520" s="9" t="str">
        <f>"Q" &amp;ROUNDUP(MONTH(SalesDataTable[[#This Row],[Order Date]]),0)</f>
        <v>Q12</v>
      </c>
      <c r="E2520" s="9">
        <f>MONTH(SalesDataTable[[#This Row],[Order Date]])</f>
        <v>12</v>
      </c>
      <c r="F2520" s="8" t="str">
        <f>TEXT(SalesDataTable[[#This Row],[Order Date]],"mmm")</f>
        <v>Dec</v>
      </c>
      <c r="G2520" s="8" t="s">
        <v>6</v>
      </c>
      <c r="H2520" s="8" t="s">
        <v>43</v>
      </c>
      <c r="I2520" s="8" t="s">
        <v>2</v>
      </c>
      <c r="J2520" s="8" t="s">
        <v>13</v>
      </c>
      <c r="K2520" s="8" t="s">
        <v>9</v>
      </c>
      <c r="L2520" s="8" t="s">
        <v>46</v>
      </c>
      <c r="M2520" s="3">
        <v>2</v>
      </c>
      <c r="N2520" s="10">
        <v>70.59</v>
      </c>
      <c r="O2520" s="11">
        <v>0.1</v>
      </c>
      <c r="P2520" s="10">
        <v>32.68</v>
      </c>
      <c r="Q2520" s="10">
        <f t="shared" si="156"/>
        <v>127.06200000000001</v>
      </c>
      <c r="R2520" s="10">
        <f t="shared" si="157"/>
        <v>65.36</v>
      </c>
      <c r="S2520" s="10">
        <f t="shared" si="158"/>
        <v>61.702000000000012</v>
      </c>
      <c r="T2520" s="2">
        <f t="shared" si="159"/>
        <v>0.48560545245628123</v>
      </c>
      <c r="U2520" s="3">
        <f>YEAR(SalesDataTable[[#This Row],[Order Date]])</f>
        <v>2026</v>
      </c>
      <c r="V2520" s="2" t="str">
        <f>"Q"&amp;ROUNDUP(MONTH(SalesDataTable[[#This Row],[Order Date]])/3,0)</f>
        <v>Q4</v>
      </c>
      <c r="W2520" s="3">
        <f>MONTH(SalesDataTable[[#This Row],[Order Date]])</f>
        <v>12</v>
      </c>
      <c r="X2520" s="2" t="str">
        <f>TEXT(SalesDataTable[[#This Row],[Order Date]],"mmm")</f>
        <v>Dec</v>
      </c>
    </row>
    <row r="2521" spans="1:24" ht="15.6">
      <c r="A2521" s="6">
        <v>614</v>
      </c>
      <c r="B2521" s="7">
        <v>46360</v>
      </c>
      <c r="C2521" s="8">
        <f>YEAR(SalesDataTable[[#This Row],[Order Date]])</f>
        <v>2026</v>
      </c>
      <c r="D2521" s="9" t="str">
        <f>"Q" &amp;ROUNDUP(MONTH(SalesDataTable[[#This Row],[Order Date]]),0)</f>
        <v>Q12</v>
      </c>
      <c r="E2521" s="9">
        <f>MONTH(SalesDataTable[[#This Row],[Order Date]])</f>
        <v>12</v>
      </c>
      <c r="F2521" s="8" t="str">
        <f>TEXT(SalesDataTable[[#This Row],[Order Date]],"mmm")</f>
        <v>Dec</v>
      </c>
      <c r="G2521" s="8" t="s">
        <v>20</v>
      </c>
      <c r="H2521" s="8" t="s">
        <v>31</v>
      </c>
      <c r="I2521" s="8" t="s">
        <v>2</v>
      </c>
      <c r="J2521" s="8" t="s">
        <v>3</v>
      </c>
      <c r="K2521" s="8" t="s">
        <v>9</v>
      </c>
      <c r="L2521" s="8" t="s">
        <v>37</v>
      </c>
      <c r="M2521" s="3">
        <v>2</v>
      </c>
      <c r="N2521" s="10">
        <v>151.05000000000001</v>
      </c>
      <c r="O2521" s="11">
        <v>0.15</v>
      </c>
      <c r="P2521" s="10">
        <v>80.36</v>
      </c>
      <c r="Q2521" s="10">
        <f t="shared" si="156"/>
        <v>256.78500000000003</v>
      </c>
      <c r="R2521" s="10">
        <f t="shared" si="157"/>
        <v>160.72</v>
      </c>
      <c r="S2521" s="10">
        <f t="shared" si="158"/>
        <v>96.065000000000026</v>
      </c>
      <c r="T2521" s="2">
        <f t="shared" si="159"/>
        <v>0.37410674299511271</v>
      </c>
      <c r="U2521" s="3">
        <f>YEAR(SalesDataTable[[#This Row],[Order Date]])</f>
        <v>2026</v>
      </c>
      <c r="V2521" s="2" t="str">
        <f>"Q"&amp;ROUNDUP(MONTH(SalesDataTable[[#This Row],[Order Date]])/3,0)</f>
        <v>Q4</v>
      </c>
      <c r="W2521" s="3">
        <f>MONTH(SalesDataTable[[#This Row],[Order Date]])</f>
        <v>12</v>
      </c>
      <c r="X2521" s="2" t="str">
        <f>TEXT(SalesDataTable[[#This Row],[Order Date]],"mmm")</f>
        <v>Dec</v>
      </c>
    </row>
    <row r="2522" spans="1:24" ht="15.6">
      <c r="A2522" s="6">
        <v>2301</v>
      </c>
      <c r="B2522" s="7">
        <v>46360</v>
      </c>
      <c r="C2522" s="8">
        <f>YEAR(SalesDataTable[[#This Row],[Order Date]])</f>
        <v>2026</v>
      </c>
      <c r="D2522" s="9" t="str">
        <f>"Q" &amp;ROUNDUP(MONTH(SalesDataTable[[#This Row],[Order Date]]),0)</f>
        <v>Q12</v>
      </c>
      <c r="E2522" s="9">
        <f>MONTH(SalesDataTable[[#This Row],[Order Date]])</f>
        <v>12</v>
      </c>
      <c r="F2522" s="8" t="str">
        <f>TEXT(SalesDataTable[[#This Row],[Order Date]],"mmm")</f>
        <v>Dec</v>
      </c>
      <c r="G2522" s="8" t="s">
        <v>20</v>
      </c>
      <c r="H2522" s="8" t="s">
        <v>31</v>
      </c>
      <c r="I2522" s="8" t="s">
        <v>2</v>
      </c>
      <c r="J2522" s="8" t="s">
        <v>3</v>
      </c>
      <c r="K2522" s="8" t="s">
        <v>23</v>
      </c>
      <c r="L2522" s="8" t="s">
        <v>51</v>
      </c>
      <c r="M2522" s="3">
        <v>2</v>
      </c>
      <c r="N2522" s="10">
        <v>120.37</v>
      </c>
      <c r="O2522" s="11">
        <v>0.2</v>
      </c>
      <c r="P2522" s="10">
        <v>59.39</v>
      </c>
      <c r="Q2522" s="10">
        <f t="shared" si="156"/>
        <v>192.59200000000001</v>
      </c>
      <c r="R2522" s="10">
        <f t="shared" si="157"/>
        <v>118.78</v>
      </c>
      <c r="S2522" s="10">
        <f t="shared" si="158"/>
        <v>73.812000000000012</v>
      </c>
      <c r="T2522" s="2">
        <f t="shared" si="159"/>
        <v>0.3832557946332143</v>
      </c>
      <c r="U2522" s="3">
        <f>YEAR(SalesDataTable[[#This Row],[Order Date]])</f>
        <v>2026</v>
      </c>
      <c r="V2522" s="2" t="str">
        <f>"Q"&amp;ROUNDUP(MONTH(SalesDataTable[[#This Row],[Order Date]])/3,0)</f>
        <v>Q4</v>
      </c>
      <c r="W2522" s="3">
        <f>MONTH(SalesDataTable[[#This Row],[Order Date]])</f>
        <v>12</v>
      </c>
      <c r="X2522" s="2" t="str">
        <f>TEXT(SalesDataTable[[#This Row],[Order Date]],"mmm")</f>
        <v>Dec</v>
      </c>
    </row>
    <row r="2523" spans="1:24" ht="15.6">
      <c r="A2523" s="6">
        <v>4430</v>
      </c>
      <c r="B2523" s="7">
        <v>46360</v>
      </c>
      <c r="C2523" s="8">
        <f>YEAR(SalesDataTable[[#This Row],[Order Date]])</f>
        <v>2026</v>
      </c>
      <c r="D2523" s="9" t="str">
        <f>"Q" &amp;ROUNDUP(MONTH(SalesDataTable[[#This Row],[Order Date]]),0)</f>
        <v>Q12</v>
      </c>
      <c r="E2523" s="9">
        <f>MONTH(SalesDataTable[[#This Row],[Order Date]])</f>
        <v>12</v>
      </c>
      <c r="F2523" s="8" t="str">
        <f>TEXT(SalesDataTable[[#This Row],[Order Date]],"mmm")</f>
        <v>Dec</v>
      </c>
      <c r="G2523" s="8" t="s">
        <v>6</v>
      </c>
      <c r="H2523" s="8" t="s">
        <v>7</v>
      </c>
      <c r="I2523" s="8" t="s">
        <v>2</v>
      </c>
      <c r="J2523" s="8" t="s">
        <v>3</v>
      </c>
      <c r="K2523" s="8" t="s">
        <v>23</v>
      </c>
      <c r="L2523" s="8" t="s">
        <v>29</v>
      </c>
      <c r="M2523" s="3">
        <v>3</v>
      </c>
      <c r="N2523" s="10">
        <v>193.8</v>
      </c>
      <c r="O2523" s="11">
        <v>0</v>
      </c>
      <c r="P2523" s="10">
        <v>104.55</v>
      </c>
      <c r="Q2523" s="10">
        <f t="shared" si="156"/>
        <v>581.40000000000009</v>
      </c>
      <c r="R2523" s="10">
        <f t="shared" si="157"/>
        <v>313.64999999999998</v>
      </c>
      <c r="S2523" s="10">
        <f t="shared" si="158"/>
        <v>267.75000000000011</v>
      </c>
      <c r="T2523" s="2">
        <f t="shared" si="159"/>
        <v>0.46052631578947378</v>
      </c>
      <c r="U2523" s="3">
        <f>YEAR(SalesDataTable[[#This Row],[Order Date]])</f>
        <v>2026</v>
      </c>
      <c r="V2523" s="2" t="str">
        <f>"Q"&amp;ROUNDUP(MONTH(SalesDataTable[[#This Row],[Order Date]])/3,0)</f>
        <v>Q4</v>
      </c>
      <c r="W2523" s="3">
        <f>MONTH(SalesDataTable[[#This Row],[Order Date]])</f>
        <v>12</v>
      </c>
      <c r="X2523" s="2" t="str">
        <f>TEXT(SalesDataTable[[#This Row],[Order Date]],"mmm")</f>
        <v>Dec</v>
      </c>
    </row>
    <row r="2524" spans="1:24" ht="15.6">
      <c r="A2524" s="6">
        <v>318</v>
      </c>
      <c r="B2524" s="7">
        <v>46361</v>
      </c>
      <c r="C2524" s="8">
        <f>YEAR(SalesDataTable[[#This Row],[Order Date]])</f>
        <v>2026</v>
      </c>
      <c r="D2524" s="9" t="str">
        <f>"Q" &amp;ROUNDUP(MONTH(SalesDataTable[[#This Row],[Order Date]]),0)</f>
        <v>Q12</v>
      </c>
      <c r="E2524" s="9">
        <f>MONTH(SalesDataTable[[#This Row],[Order Date]])</f>
        <v>12</v>
      </c>
      <c r="F2524" s="8" t="str">
        <f>TEXT(SalesDataTable[[#This Row],[Order Date]],"mmm")</f>
        <v>Dec</v>
      </c>
      <c r="G2524" s="8" t="s">
        <v>20</v>
      </c>
      <c r="H2524" s="8" t="s">
        <v>47</v>
      </c>
      <c r="I2524" s="8" t="s">
        <v>2</v>
      </c>
      <c r="J2524" s="8" t="s">
        <v>16</v>
      </c>
      <c r="K2524" s="8" t="s">
        <v>9</v>
      </c>
      <c r="L2524" s="8" t="s">
        <v>17</v>
      </c>
      <c r="M2524" s="3">
        <v>1</v>
      </c>
      <c r="N2524" s="10">
        <v>146.08000000000001</v>
      </c>
      <c r="O2524" s="11">
        <v>0.1</v>
      </c>
      <c r="P2524" s="10">
        <v>81.540000000000006</v>
      </c>
      <c r="Q2524" s="10">
        <f t="shared" si="156"/>
        <v>131.47200000000001</v>
      </c>
      <c r="R2524" s="10">
        <f t="shared" si="157"/>
        <v>81.540000000000006</v>
      </c>
      <c r="S2524" s="10">
        <f t="shared" si="158"/>
        <v>49.932000000000002</v>
      </c>
      <c r="T2524" s="2">
        <f t="shared" si="159"/>
        <v>0.37979189485213583</v>
      </c>
      <c r="U2524" s="3">
        <f>YEAR(SalesDataTable[[#This Row],[Order Date]])</f>
        <v>2026</v>
      </c>
      <c r="V2524" s="2" t="str">
        <f>"Q"&amp;ROUNDUP(MONTH(SalesDataTable[[#This Row],[Order Date]])/3,0)</f>
        <v>Q4</v>
      </c>
      <c r="W2524" s="3">
        <f>MONTH(SalesDataTable[[#This Row],[Order Date]])</f>
        <v>12</v>
      </c>
      <c r="X2524" s="2" t="str">
        <f>TEXT(SalesDataTable[[#This Row],[Order Date]],"mmm")</f>
        <v>Dec</v>
      </c>
    </row>
    <row r="2525" spans="1:24" ht="15.6">
      <c r="A2525" s="6">
        <v>782</v>
      </c>
      <c r="B2525" s="7">
        <v>46361</v>
      </c>
      <c r="C2525" s="8">
        <f>YEAR(SalesDataTable[[#This Row],[Order Date]])</f>
        <v>2026</v>
      </c>
      <c r="D2525" s="9" t="str">
        <f>"Q" &amp;ROUNDUP(MONTH(SalesDataTable[[#This Row],[Order Date]]),0)</f>
        <v>Q12</v>
      </c>
      <c r="E2525" s="9">
        <f>MONTH(SalesDataTable[[#This Row],[Order Date]])</f>
        <v>12</v>
      </c>
      <c r="F2525" s="8" t="str">
        <f>TEXT(SalesDataTable[[#This Row],[Order Date]],"mmm")</f>
        <v>Dec</v>
      </c>
      <c r="G2525" s="8" t="s">
        <v>20</v>
      </c>
      <c r="H2525" s="8" t="s">
        <v>31</v>
      </c>
      <c r="I2525" s="8" t="s">
        <v>8</v>
      </c>
      <c r="J2525" s="8" t="s">
        <v>16</v>
      </c>
      <c r="K2525" s="8" t="s">
        <v>4</v>
      </c>
      <c r="L2525" s="8" t="s">
        <v>30</v>
      </c>
      <c r="M2525" s="3">
        <v>4</v>
      </c>
      <c r="N2525" s="10">
        <v>101.17</v>
      </c>
      <c r="O2525" s="11">
        <v>0.15</v>
      </c>
      <c r="P2525" s="10">
        <v>50.48</v>
      </c>
      <c r="Q2525" s="10">
        <f t="shared" si="156"/>
        <v>343.97800000000001</v>
      </c>
      <c r="R2525" s="10">
        <f t="shared" si="157"/>
        <v>201.92</v>
      </c>
      <c r="S2525" s="10">
        <f t="shared" si="158"/>
        <v>142.05800000000002</v>
      </c>
      <c r="T2525" s="2">
        <f t="shared" si="159"/>
        <v>0.41298571420265257</v>
      </c>
      <c r="U2525" s="3">
        <f>YEAR(SalesDataTable[[#This Row],[Order Date]])</f>
        <v>2026</v>
      </c>
      <c r="V2525" s="2" t="str">
        <f>"Q"&amp;ROUNDUP(MONTH(SalesDataTable[[#This Row],[Order Date]])/3,0)</f>
        <v>Q4</v>
      </c>
      <c r="W2525" s="3">
        <f>MONTH(SalesDataTable[[#This Row],[Order Date]])</f>
        <v>12</v>
      </c>
      <c r="X2525" s="2" t="str">
        <f>TEXT(SalesDataTable[[#This Row],[Order Date]],"mmm")</f>
        <v>Dec</v>
      </c>
    </row>
    <row r="2526" spans="1:24" ht="15.6">
      <c r="A2526" s="6">
        <v>1402</v>
      </c>
      <c r="B2526" s="7">
        <v>46361</v>
      </c>
      <c r="C2526" s="8">
        <f>YEAR(SalesDataTable[[#This Row],[Order Date]])</f>
        <v>2026</v>
      </c>
      <c r="D2526" s="9" t="str">
        <f>"Q" &amp;ROUNDUP(MONTH(SalesDataTable[[#This Row],[Order Date]]),0)</f>
        <v>Q12</v>
      </c>
      <c r="E2526" s="9">
        <f>MONTH(SalesDataTable[[#This Row],[Order Date]])</f>
        <v>12</v>
      </c>
      <c r="F2526" s="8" t="str">
        <f>TEXT(SalesDataTable[[#This Row],[Order Date]],"mmm")</f>
        <v>Dec</v>
      </c>
      <c r="G2526" s="8" t="s">
        <v>6</v>
      </c>
      <c r="H2526" s="8" t="s">
        <v>27</v>
      </c>
      <c r="I2526" s="8" t="s">
        <v>19</v>
      </c>
      <c r="J2526" s="8" t="s">
        <v>13</v>
      </c>
      <c r="K2526" s="8" t="s">
        <v>23</v>
      </c>
      <c r="L2526" s="8" t="s">
        <v>51</v>
      </c>
      <c r="M2526" s="3">
        <v>2</v>
      </c>
      <c r="N2526" s="10">
        <v>121.64</v>
      </c>
      <c r="O2526" s="11">
        <v>0</v>
      </c>
      <c r="P2526" s="10">
        <v>61.94</v>
      </c>
      <c r="Q2526" s="10">
        <f t="shared" si="156"/>
        <v>243.28</v>
      </c>
      <c r="R2526" s="10">
        <f t="shared" si="157"/>
        <v>123.88</v>
      </c>
      <c r="S2526" s="10">
        <f t="shared" si="158"/>
        <v>119.4</v>
      </c>
      <c r="T2526" s="2">
        <f t="shared" si="159"/>
        <v>0.49079250246629402</v>
      </c>
      <c r="U2526" s="3">
        <f>YEAR(SalesDataTable[[#This Row],[Order Date]])</f>
        <v>2026</v>
      </c>
      <c r="V2526" s="2" t="str">
        <f>"Q"&amp;ROUNDUP(MONTH(SalesDataTable[[#This Row],[Order Date]])/3,0)</f>
        <v>Q4</v>
      </c>
      <c r="W2526" s="3">
        <f>MONTH(SalesDataTable[[#This Row],[Order Date]])</f>
        <v>12</v>
      </c>
      <c r="X2526" s="2" t="str">
        <f>TEXT(SalesDataTable[[#This Row],[Order Date]],"mmm")</f>
        <v>Dec</v>
      </c>
    </row>
    <row r="2527" spans="1:24" ht="15.6">
      <c r="A2527" s="6">
        <v>1824</v>
      </c>
      <c r="B2527" s="7">
        <v>46361</v>
      </c>
      <c r="C2527" s="8">
        <f>YEAR(SalesDataTable[[#This Row],[Order Date]])</f>
        <v>2026</v>
      </c>
      <c r="D2527" s="9" t="str">
        <f>"Q" &amp;ROUNDUP(MONTH(SalesDataTable[[#This Row],[Order Date]]),0)</f>
        <v>Q12</v>
      </c>
      <c r="E2527" s="9">
        <f>MONTH(SalesDataTable[[#This Row],[Order Date]])</f>
        <v>12</v>
      </c>
      <c r="F2527" s="8" t="str">
        <f>TEXT(SalesDataTable[[#This Row],[Order Date]],"mmm")</f>
        <v>Dec</v>
      </c>
      <c r="G2527" s="8" t="s">
        <v>6</v>
      </c>
      <c r="H2527" s="8" t="s">
        <v>7</v>
      </c>
      <c r="I2527" s="8" t="s">
        <v>2</v>
      </c>
      <c r="J2527" s="8" t="s">
        <v>3</v>
      </c>
      <c r="K2527" s="8" t="s">
        <v>14</v>
      </c>
      <c r="L2527" s="8" t="s">
        <v>48</v>
      </c>
      <c r="M2527" s="3">
        <v>1</v>
      </c>
      <c r="N2527" s="10">
        <v>165.1</v>
      </c>
      <c r="O2527" s="11">
        <v>0.05</v>
      </c>
      <c r="P2527" s="10">
        <v>85.23</v>
      </c>
      <c r="Q2527" s="10">
        <f t="shared" si="156"/>
        <v>156.845</v>
      </c>
      <c r="R2527" s="10">
        <f t="shared" si="157"/>
        <v>85.23</v>
      </c>
      <c r="S2527" s="10">
        <f t="shared" si="158"/>
        <v>71.614999999999995</v>
      </c>
      <c r="T2527" s="2">
        <f t="shared" si="159"/>
        <v>0.45659727756702473</v>
      </c>
      <c r="U2527" s="3">
        <f>YEAR(SalesDataTable[[#This Row],[Order Date]])</f>
        <v>2026</v>
      </c>
      <c r="V2527" s="2" t="str">
        <f>"Q"&amp;ROUNDUP(MONTH(SalesDataTable[[#This Row],[Order Date]])/3,0)</f>
        <v>Q4</v>
      </c>
      <c r="W2527" s="3">
        <f>MONTH(SalesDataTable[[#This Row],[Order Date]])</f>
        <v>12</v>
      </c>
      <c r="X2527" s="2" t="str">
        <f>TEXT(SalesDataTable[[#This Row],[Order Date]],"mmm")</f>
        <v>Dec</v>
      </c>
    </row>
    <row r="2528" spans="1:24" ht="15.6">
      <c r="A2528" s="6">
        <v>2141</v>
      </c>
      <c r="B2528" s="7">
        <v>46361</v>
      </c>
      <c r="C2528" s="8">
        <f>YEAR(SalesDataTable[[#This Row],[Order Date]])</f>
        <v>2026</v>
      </c>
      <c r="D2528" s="9" t="str">
        <f>"Q" &amp;ROUNDUP(MONTH(SalesDataTable[[#This Row],[Order Date]]),0)</f>
        <v>Q12</v>
      </c>
      <c r="E2528" s="9">
        <f>MONTH(SalesDataTable[[#This Row],[Order Date]])</f>
        <v>12</v>
      </c>
      <c r="F2528" s="8" t="str">
        <f>TEXT(SalesDataTable[[#This Row],[Order Date]],"mmm")</f>
        <v>Dec</v>
      </c>
      <c r="G2528" s="8" t="s">
        <v>20</v>
      </c>
      <c r="H2528" s="8" t="s">
        <v>47</v>
      </c>
      <c r="I2528" s="8" t="s">
        <v>2</v>
      </c>
      <c r="J2528" s="8" t="s">
        <v>13</v>
      </c>
      <c r="K2528" s="8" t="s">
        <v>23</v>
      </c>
      <c r="L2528" s="8" t="s">
        <v>29</v>
      </c>
      <c r="M2528" s="3">
        <v>3</v>
      </c>
      <c r="N2528" s="10">
        <v>194.07</v>
      </c>
      <c r="O2528" s="11">
        <v>0.1</v>
      </c>
      <c r="P2528" s="10">
        <v>102.37</v>
      </c>
      <c r="Q2528" s="10">
        <f t="shared" si="156"/>
        <v>523.98900000000003</v>
      </c>
      <c r="R2528" s="10">
        <f t="shared" si="157"/>
        <v>307.11</v>
      </c>
      <c r="S2528" s="10">
        <f t="shared" si="158"/>
        <v>216.87900000000002</v>
      </c>
      <c r="T2528" s="2">
        <f t="shared" si="159"/>
        <v>0.4138999101126169</v>
      </c>
      <c r="U2528" s="3">
        <f>YEAR(SalesDataTable[[#This Row],[Order Date]])</f>
        <v>2026</v>
      </c>
      <c r="V2528" s="2" t="str">
        <f>"Q"&amp;ROUNDUP(MONTH(SalesDataTable[[#This Row],[Order Date]])/3,0)</f>
        <v>Q4</v>
      </c>
      <c r="W2528" s="3">
        <f>MONTH(SalesDataTable[[#This Row],[Order Date]])</f>
        <v>12</v>
      </c>
      <c r="X2528" s="2" t="str">
        <f>TEXT(SalesDataTable[[#This Row],[Order Date]],"mmm")</f>
        <v>Dec</v>
      </c>
    </row>
    <row r="2529" spans="1:24" ht="15.6">
      <c r="A2529" s="6">
        <v>3517</v>
      </c>
      <c r="B2529" s="7">
        <v>46361</v>
      </c>
      <c r="C2529" s="8">
        <f>YEAR(SalesDataTable[[#This Row],[Order Date]])</f>
        <v>2026</v>
      </c>
      <c r="D2529" s="9" t="str">
        <f>"Q" &amp;ROUNDUP(MONTH(SalesDataTable[[#This Row],[Order Date]]),0)</f>
        <v>Q12</v>
      </c>
      <c r="E2529" s="9">
        <f>MONTH(SalesDataTable[[#This Row],[Order Date]])</f>
        <v>12</v>
      </c>
      <c r="F2529" s="8" t="str">
        <f>TEXT(SalesDataTable[[#This Row],[Order Date]],"mmm")</f>
        <v>Dec</v>
      </c>
      <c r="G2529" s="8" t="s">
        <v>20</v>
      </c>
      <c r="H2529" s="8" t="s">
        <v>47</v>
      </c>
      <c r="I2529" s="8" t="s">
        <v>28</v>
      </c>
      <c r="J2529" s="8" t="s">
        <v>13</v>
      </c>
      <c r="K2529" s="8" t="s">
        <v>9</v>
      </c>
      <c r="L2529" s="8" t="s">
        <v>37</v>
      </c>
      <c r="M2529" s="3">
        <v>1</v>
      </c>
      <c r="N2529" s="10">
        <v>152.44</v>
      </c>
      <c r="O2529" s="11">
        <v>0.1</v>
      </c>
      <c r="P2529" s="10">
        <v>76.91</v>
      </c>
      <c r="Q2529" s="10">
        <f t="shared" si="156"/>
        <v>137.196</v>
      </c>
      <c r="R2529" s="10">
        <f t="shared" si="157"/>
        <v>76.91</v>
      </c>
      <c r="S2529" s="10">
        <f t="shared" si="158"/>
        <v>60.286000000000001</v>
      </c>
      <c r="T2529" s="2">
        <f t="shared" si="159"/>
        <v>0.43941514329863846</v>
      </c>
      <c r="U2529" s="3">
        <f>YEAR(SalesDataTable[[#This Row],[Order Date]])</f>
        <v>2026</v>
      </c>
      <c r="V2529" s="2" t="str">
        <f>"Q"&amp;ROUNDUP(MONTH(SalesDataTable[[#This Row],[Order Date]])/3,0)</f>
        <v>Q4</v>
      </c>
      <c r="W2529" s="3">
        <f>MONTH(SalesDataTable[[#This Row],[Order Date]])</f>
        <v>12</v>
      </c>
      <c r="X2529" s="2" t="str">
        <f>TEXT(SalesDataTable[[#This Row],[Order Date]],"mmm")</f>
        <v>Dec</v>
      </c>
    </row>
    <row r="2530" spans="1:24" ht="15.6">
      <c r="A2530" s="6">
        <v>4055</v>
      </c>
      <c r="B2530" s="7">
        <v>46361</v>
      </c>
      <c r="C2530" s="8">
        <f>YEAR(SalesDataTable[[#This Row],[Order Date]])</f>
        <v>2026</v>
      </c>
      <c r="D2530" s="9" t="str">
        <f>"Q" &amp;ROUNDUP(MONTH(SalesDataTable[[#This Row],[Order Date]]),0)</f>
        <v>Q12</v>
      </c>
      <c r="E2530" s="9">
        <f>MONTH(SalesDataTable[[#This Row],[Order Date]])</f>
        <v>12</v>
      </c>
      <c r="F2530" s="8" t="str">
        <f>TEXT(SalesDataTable[[#This Row],[Order Date]],"mmm")</f>
        <v>Dec</v>
      </c>
      <c r="G2530" s="8" t="s">
        <v>6</v>
      </c>
      <c r="H2530" s="8" t="s">
        <v>43</v>
      </c>
      <c r="I2530" s="8" t="s">
        <v>2</v>
      </c>
      <c r="J2530" s="8" t="s">
        <v>3</v>
      </c>
      <c r="K2530" s="8" t="s">
        <v>23</v>
      </c>
      <c r="L2530" s="8" t="s">
        <v>51</v>
      </c>
      <c r="M2530" s="3">
        <v>1</v>
      </c>
      <c r="N2530" s="10">
        <v>123.82</v>
      </c>
      <c r="O2530" s="11">
        <v>0.05</v>
      </c>
      <c r="P2530" s="10">
        <v>59.19</v>
      </c>
      <c r="Q2530" s="10">
        <f t="shared" si="156"/>
        <v>117.62899999999999</v>
      </c>
      <c r="R2530" s="10">
        <f t="shared" si="157"/>
        <v>59.19</v>
      </c>
      <c r="S2530" s="10">
        <f t="shared" si="158"/>
        <v>58.438999999999993</v>
      </c>
      <c r="T2530" s="2">
        <f t="shared" si="159"/>
        <v>0.49680775999115862</v>
      </c>
      <c r="U2530" s="3">
        <f>YEAR(SalesDataTable[[#This Row],[Order Date]])</f>
        <v>2026</v>
      </c>
      <c r="V2530" s="2" t="str">
        <f>"Q"&amp;ROUNDUP(MONTH(SalesDataTable[[#This Row],[Order Date]])/3,0)</f>
        <v>Q4</v>
      </c>
      <c r="W2530" s="3">
        <f>MONTH(SalesDataTable[[#This Row],[Order Date]])</f>
        <v>12</v>
      </c>
      <c r="X2530" s="2" t="str">
        <f>TEXT(SalesDataTable[[#This Row],[Order Date]],"mmm")</f>
        <v>Dec</v>
      </c>
    </row>
    <row r="2531" spans="1:24" ht="15.6">
      <c r="A2531" s="6">
        <v>4168</v>
      </c>
      <c r="B2531" s="7">
        <v>46361</v>
      </c>
      <c r="C2531" s="8">
        <f>YEAR(SalesDataTable[[#This Row],[Order Date]])</f>
        <v>2026</v>
      </c>
      <c r="D2531" s="9" t="str">
        <f>"Q" &amp;ROUNDUP(MONTH(SalesDataTable[[#This Row],[Order Date]]),0)</f>
        <v>Q12</v>
      </c>
      <c r="E2531" s="9">
        <f>MONTH(SalesDataTable[[#This Row],[Order Date]])</f>
        <v>12</v>
      </c>
      <c r="F2531" s="8" t="str">
        <f>TEXT(SalesDataTable[[#This Row],[Order Date]],"mmm")</f>
        <v>Dec</v>
      </c>
      <c r="G2531" s="8" t="s">
        <v>0</v>
      </c>
      <c r="H2531" s="8" t="s">
        <v>1</v>
      </c>
      <c r="I2531" s="8" t="s">
        <v>2</v>
      </c>
      <c r="J2531" s="8" t="s">
        <v>13</v>
      </c>
      <c r="K2531" s="8" t="s">
        <v>9</v>
      </c>
      <c r="L2531" s="8" t="s">
        <v>46</v>
      </c>
      <c r="M2531" s="3">
        <v>4</v>
      </c>
      <c r="N2531" s="10">
        <v>71.12</v>
      </c>
      <c r="O2531" s="11">
        <v>0.05</v>
      </c>
      <c r="P2531" s="10">
        <v>31.93</v>
      </c>
      <c r="Q2531" s="10">
        <f t="shared" si="156"/>
        <v>270.25600000000003</v>
      </c>
      <c r="R2531" s="10">
        <f t="shared" si="157"/>
        <v>127.72</v>
      </c>
      <c r="S2531" s="10">
        <f t="shared" si="158"/>
        <v>142.53600000000003</v>
      </c>
      <c r="T2531" s="2">
        <f t="shared" si="159"/>
        <v>0.52741104730329769</v>
      </c>
      <c r="U2531" s="3">
        <f>YEAR(SalesDataTable[[#This Row],[Order Date]])</f>
        <v>2026</v>
      </c>
      <c r="V2531" s="2" t="str">
        <f>"Q"&amp;ROUNDUP(MONTH(SalesDataTable[[#This Row],[Order Date]])/3,0)</f>
        <v>Q4</v>
      </c>
      <c r="W2531" s="3">
        <f>MONTH(SalesDataTable[[#This Row],[Order Date]])</f>
        <v>12</v>
      </c>
      <c r="X2531" s="2" t="str">
        <f>TEXT(SalesDataTable[[#This Row],[Order Date]],"mmm")</f>
        <v>Dec</v>
      </c>
    </row>
    <row r="2532" spans="1:24" ht="15.6">
      <c r="A2532" s="6">
        <v>4317</v>
      </c>
      <c r="B2532" s="7">
        <v>46361</v>
      </c>
      <c r="C2532" s="8">
        <f>YEAR(SalesDataTable[[#This Row],[Order Date]])</f>
        <v>2026</v>
      </c>
      <c r="D2532" s="9" t="str">
        <f>"Q" &amp;ROUNDUP(MONTH(SalesDataTable[[#This Row],[Order Date]]),0)</f>
        <v>Q12</v>
      </c>
      <c r="E2532" s="9">
        <f>MONTH(SalesDataTable[[#This Row],[Order Date]])</f>
        <v>12</v>
      </c>
      <c r="F2532" s="8" t="str">
        <f>TEXT(SalesDataTable[[#This Row],[Order Date]],"mmm")</f>
        <v>Dec</v>
      </c>
      <c r="G2532" s="8" t="s">
        <v>11</v>
      </c>
      <c r="H2532" s="8" t="s">
        <v>52</v>
      </c>
      <c r="I2532" s="8" t="s">
        <v>28</v>
      </c>
      <c r="J2532" s="8" t="s">
        <v>3</v>
      </c>
      <c r="K2532" s="8" t="s">
        <v>9</v>
      </c>
      <c r="L2532" s="8" t="s">
        <v>46</v>
      </c>
      <c r="M2532" s="3">
        <v>1</v>
      </c>
      <c r="N2532" s="10">
        <v>71.55</v>
      </c>
      <c r="O2532" s="11">
        <v>0.1</v>
      </c>
      <c r="P2532" s="10">
        <v>32.07</v>
      </c>
      <c r="Q2532" s="10">
        <f t="shared" si="156"/>
        <v>64.394999999999996</v>
      </c>
      <c r="R2532" s="10">
        <f t="shared" si="157"/>
        <v>32.07</v>
      </c>
      <c r="S2532" s="10">
        <f t="shared" si="158"/>
        <v>32.324999999999996</v>
      </c>
      <c r="T2532" s="2">
        <f t="shared" si="159"/>
        <v>0.50197996738877237</v>
      </c>
      <c r="U2532" s="3">
        <f>YEAR(SalesDataTable[[#This Row],[Order Date]])</f>
        <v>2026</v>
      </c>
      <c r="V2532" s="2" t="str">
        <f>"Q"&amp;ROUNDUP(MONTH(SalesDataTable[[#This Row],[Order Date]])/3,0)</f>
        <v>Q4</v>
      </c>
      <c r="W2532" s="3">
        <f>MONTH(SalesDataTable[[#This Row],[Order Date]])</f>
        <v>12</v>
      </c>
      <c r="X2532" s="2" t="str">
        <f>TEXT(SalesDataTable[[#This Row],[Order Date]],"mmm")</f>
        <v>Dec</v>
      </c>
    </row>
    <row r="2533" spans="1:24" ht="15.6">
      <c r="A2533" s="6">
        <v>4879</v>
      </c>
      <c r="B2533" s="7">
        <v>46361</v>
      </c>
      <c r="C2533" s="8">
        <f>YEAR(SalesDataTable[[#This Row],[Order Date]])</f>
        <v>2026</v>
      </c>
      <c r="D2533" s="9" t="str">
        <f>"Q" &amp;ROUNDUP(MONTH(SalesDataTable[[#This Row],[Order Date]]),0)</f>
        <v>Q12</v>
      </c>
      <c r="E2533" s="9">
        <f>MONTH(SalesDataTable[[#This Row],[Order Date]])</f>
        <v>12</v>
      </c>
      <c r="F2533" s="8" t="str">
        <f>TEXT(SalesDataTable[[#This Row],[Order Date]],"mmm")</f>
        <v>Dec</v>
      </c>
      <c r="G2533" s="8" t="s">
        <v>11</v>
      </c>
      <c r="H2533" s="8" t="s">
        <v>12</v>
      </c>
      <c r="I2533" s="8" t="s">
        <v>28</v>
      </c>
      <c r="J2533" s="8" t="s">
        <v>3</v>
      </c>
      <c r="K2533" s="8" t="s">
        <v>9</v>
      </c>
      <c r="L2533" s="8" t="s">
        <v>46</v>
      </c>
      <c r="M2533" s="3">
        <v>2</v>
      </c>
      <c r="N2533" s="10">
        <v>70.239999999999995</v>
      </c>
      <c r="O2533" s="11">
        <v>0.1</v>
      </c>
      <c r="P2533" s="10">
        <v>33.29</v>
      </c>
      <c r="Q2533" s="10">
        <f t="shared" si="156"/>
        <v>126.43199999999999</v>
      </c>
      <c r="R2533" s="10">
        <f t="shared" si="157"/>
        <v>66.58</v>
      </c>
      <c r="S2533" s="10">
        <f t="shared" si="158"/>
        <v>59.85199999999999</v>
      </c>
      <c r="T2533" s="2">
        <f t="shared" si="159"/>
        <v>0.47339281194634264</v>
      </c>
      <c r="U2533" s="3">
        <f>YEAR(SalesDataTable[[#This Row],[Order Date]])</f>
        <v>2026</v>
      </c>
      <c r="V2533" s="2" t="str">
        <f>"Q"&amp;ROUNDUP(MONTH(SalesDataTable[[#This Row],[Order Date]])/3,0)</f>
        <v>Q4</v>
      </c>
      <c r="W2533" s="3">
        <f>MONTH(SalesDataTable[[#This Row],[Order Date]])</f>
        <v>12</v>
      </c>
      <c r="X2533" s="2" t="str">
        <f>TEXT(SalesDataTable[[#This Row],[Order Date]],"mmm")</f>
        <v>Dec</v>
      </c>
    </row>
    <row r="2534" spans="1:24" ht="15.6">
      <c r="A2534" s="6">
        <v>467</v>
      </c>
      <c r="B2534" s="7">
        <v>46362</v>
      </c>
      <c r="C2534" s="8">
        <f>YEAR(SalesDataTable[[#This Row],[Order Date]])</f>
        <v>2026</v>
      </c>
      <c r="D2534" s="9" t="str">
        <f>"Q" &amp;ROUNDUP(MONTH(SalesDataTable[[#This Row],[Order Date]]),0)</f>
        <v>Q12</v>
      </c>
      <c r="E2534" s="9">
        <f>MONTH(SalesDataTable[[#This Row],[Order Date]])</f>
        <v>12</v>
      </c>
      <c r="F2534" s="8" t="str">
        <f>TEXT(SalesDataTable[[#This Row],[Order Date]],"mmm")</f>
        <v>Dec</v>
      </c>
      <c r="G2534" s="8" t="s">
        <v>0</v>
      </c>
      <c r="H2534" s="8" t="s">
        <v>1</v>
      </c>
      <c r="I2534" s="8" t="s">
        <v>28</v>
      </c>
      <c r="J2534" s="8" t="s">
        <v>3</v>
      </c>
      <c r="K2534" s="8" t="s">
        <v>4</v>
      </c>
      <c r="L2534" s="8" t="s">
        <v>22</v>
      </c>
      <c r="M2534" s="3">
        <v>2</v>
      </c>
      <c r="N2534" s="10">
        <v>50.68</v>
      </c>
      <c r="O2534" s="11">
        <v>0.15</v>
      </c>
      <c r="P2534" s="10">
        <v>22.41</v>
      </c>
      <c r="Q2534" s="10">
        <f t="shared" si="156"/>
        <v>86.155999999999992</v>
      </c>
      <c r="R2534" s="10">
        <f t="shared" si="157"/>
        <v>44.82</v>
      </c>
      <c r="S2534" s="10">
        <f t="shared" si="158"/>
        <v>41.335999999999991</v>
      </c>
      <c r="T2534" s="2">
        <f t="shared" si="159"/>
        <v>0.47978086262129155</v>
      </c>
      <c r="U2534" s="3">
        <f>YEAR(SalesDataTable[[#This Row],[Order Date]])</f>
        <v>2026</v>
      </c>
      <c r="V2534" s="2" t="str">
        <f>"Q"&amp;ROUNDUP(MONTH(SalesDataTable[[#This Row],[Order Date]])/3,0)</f>
        <v>Q4</v>
      </c>
      <c r="W2534" s="3">
        <f>MONTH(SalesDataTable[[#This Row],[Order Date]])</f>
        <v>12</v>
      </c>
      <c r="X2534" s="2" t="str">
        <f>TEXT(SalesDataTable[[#This Row],[Order Date]],"mmm")</f>
        <v>Dec</v>
      </c>
    </row>
    <row r="2535" spans="1:24" ht="15.6">
      <c r="A2535" s="6">
        <v>825</v>
      </c>
      <c r="B2535" s="7">
        <v>46362</v>
      </c>
      <c r="C2535" s="8">
        <f>YEAR(SalesDataTable[[#This Row],[Order Date]])</f>
        <v>2026</v>
      </c>
      <c r="D2535" s="9" t="str">
        <f>"Q" &amp;ROUNDUP(MONTH(SalesDataTable[[#This Row],[Order Date]]),0)</f>
        <v>Q12</v>
      </c>
      <c r="E2535" s="9">
        <f>MONTH(SalesDataTable[[#This Row],[Order Date]])</f>
        <v>12</v>
      </c>
      <c r="F2535" s="8" t="str">
        <f>TEXT(SalesDataTable[[#This Row],[Order Date]],"mmm")</f>
        <v>Dec</v>
      </c>
      <c r="G2535" s="8" t="s">
        <v>20</v>
      </c>
      <c r="H2535" s="8" t="s">
        <v>31</v>
      </c>
      <c r="I2535" s="8" t="s">
        <v>2</v>
      </c>
      <c r="J2535" s="8" t="s">
        <v>13</v>
      </c>
      <c r="K2535" s="8" t="s">
        <v>4</v>
      </c>
      <c r="L2535" s="8" t="s">
        <v>30</v>
      </c>
      <c r="M2535" s="3">
        <v>1</v>
      </c>
      <c r="N2535" s="10">
        <v>101.26</v>
      </c>
      <c r="O2535" s="11">
        <v>0</v>
      </c>
      <c r="P2535" s="10">
        <v>51.7</v>
      </c>
      <c r="Q2535" s="10">
        <f t="shared" si="156"/>
        <v>101.26</v>
      </c>
      <c r="R2535" s="10">
        <f t="shared" si="157"/>
        <v>51.7</v>
      </c>
      <c r="S2535" s="10">
        <f t="shared" si="158"/>
        <v>49.56</v>
      </c>
      <c r="T2535" s="2">
        <f t="shared" si="159"/>
        <v>0.4894331424056883</v>
      </c>
      <c r="U2535" s="3">
        <f>YEAR(SalesDataTable[[#This Row],[Order Date]])</f>
        <v>2026</v>
      </c>
      <c r="V2535" s="2" t="str">
        <f>"Q"&amp;ROUNDUP(MONTH(SalesDataTable[[#This Row],[Order Date]])/3,0)</f>
        <v>Q4</v>
      </c>
      <c r="W2535" s="3">
        <f>MONTH(SalesDataTable[[#This Row],[Order Date]])</f>
        <v>12</v>
      </c>
      <c r="X2535" s="2" t="str">
        <f>TEXT(SalesDataTable[[#This Row],[Order Date]],"mmm")</f>
        <v>Dec</v>
      </c>
    </row>
    <row r="2536" spans="1:24" ht="15.6">
      <c r="A2536" s="6">
        <v>2346</v>
      </c>
      <c r="B2536" s="7">
        <v>46362</v>
      </c>
      <c r="C2536" s="8">
        <f>YEAR(SalesDataTable[[#This Row],[Order Date]])</f>
        <v>2026</v>
      </c>
      <c r="D2536" s="9" t="str">
        <f>"Q" &amp;ROUNDUP(MONTH(SalesDataTable[[#This Row],[Order Date]]),0)</f>
        <v>Q12</v>
      </c>
      <c r="E2536" s="9">
        <f>MONTH(SalesDataTable[[#This Row],[Order Date]])</f>
        <v>12</v>
      </c>
      <c r="F2536" s="8" t="str">
        <f>TEXT(SalesDataTable[[#This Row],[Order Date]],"mmm")</f>
        <v>Dec</v>
      </c>
      <c r="G2536" s="8" t="s">
        <v>0</v>
      </c>
      <c r="H2536" s="8" t="s">
        <v>1</v>
      </c>
      <c r="I2536" s="8" t="s">
        <v>28</v>
      </c>
      <c r="J2536" s="8" t="s">
        <v>16</v>
      </c>
      <c r="K2536" s="8" t="s">
        <v>14</v>
      </c>
      <c r="L2536" s="8" t="s">
        <v>32</v>
      </c>
      <c r="M2536" s="3">
        <v>2</v>
      </c>
      <c r="N2536" s="10">
        <v>46.01</v>
      </c>
      <c r="O2536" s="11">
        <v>0.05</v>
      </c>
      <c r="P2536" s="10">
        <v>18.399999999999999</v>
      </c>
      <c r="Q2536" s="10">
        <f t="shared" si="156"/>
        <v>87.418999999999997</v>
      </c>
      <c r="R2536" s="10">
        <f t="shared" si="157"/>
        <v>36.799999999999997</v>
      </c>
      <c r="S2536" s="10">
        <f t="shared" si="158"/>
        <v>50.619</v>
      </c>
      <c r="T2536" s="2">
        <f t="shared" si="159"/>
        <v>0.57903888170763795</v>
      </c>
      <c r="U2536" s="3">
        <f>YEAR(SalesDataTable[[#This Row],[Order Date]])</f>
        <v>2026</v>
      </c>
      <c r="V2536" s="2" t="str">
        <f>"Q"&amp;ROUNDUP(MONTH(SalesDataTable[[#This Row],[Order Date]])/3,0)</f>
        <v>Q4</v>
      </c>
      <c r="W2536" s="3">
        <f>MONTH(SalesDataTable[[#This Row],[Order Date]])</f>
        <v>12</v>
      </c>
      <c r="X2536" s="2" t="str">
        <f>TEXT(SalesDataTable[[#This Row],[Order Date]],"mmm")</f>
        <v>Dec</v>
      </c>
    </row>
    <row r="2537" spans="1:24" ht="15.6">
      <c r="A2537" s="6">
        <v>3095</v>
      </c>
      <c r="B2537" s="7">
        <v>46362</v>
      </c>
      <c r="C2537" s="8">
        <f>YEAR(SalesDataTable[[#This Row],[Order Date]])</f>
        <v>2026</v>
      </c>
      <c r="D2537" s="9" t="str">
        <f>"Q" &amp;ROUNDUP(MONTH(SalesDataTable[[#This Row],[Order Date]]),0)</f>
        <v>Q12</v>
      </c>
      <c r="E2537" s="9">
        <f>MONTH(SalesDataTable[[#This Row],[Order Date]])</f>
        <v>12</v>
      </c>
      <c r="F2537" s="8" t="str">
        <f>TEXT(SalesDataTable[[#This Row],[Order Date]],"mmm")</f>
        <v>Dec</v>
      </c>
      <c r="G2537" s="8" t="s">
        <v>6</v>
      </c>
      <c r="H2537" s="8" t="s">
        <v>43</v>
      </c>
      <c r="I2537" s="8" t="s">
        <v>2</v>
      </c>
      <c r="J2537" s="8" t="s">
        <v>13</v>
      </c>
      <c r="K2537" s="8" t="s">
        <v>14</v>
      </c>
      <c r="L2537" s="8" t="s">
        <v>44</v>
      </c>
      <c r="M2537" s="3">
        <v>2</v>
      </c>
      <c r="N2537" s="10">
        <v>131.97999999999999</v>
      </c>
      <c r="O2537" s="11">
        <v>0.1</v>
      </c>
      <c r="P2537" s="10">
        <v>68.02</v>
      </c>
      <c r="Q2537" s="10">
        <f t="shared" si="156"/>
        <v>237.56399999999999</v>
      </c>
      <c r="R2537" s="10">
        <f t="shared" si="157"/>
        <v>136.04</v>
      </c>
      <c r="S2537" s="10">
        <f t="shared" si="158"/>
        <v>101.524</v>
      </c>
      <c r="T2537" s="2">
        <f t="shared" si="159"/>
        <v>0.42735431294303855</v>
      </c>
      <c r="U2537" s="3">
        <f>YEAR(SalesDataTable[[#This Row],[Order Date]])</f>
        <v>2026</v>
      </c>
      <c r="V2537" s="2" t="str">
        <f>"Q"&amp;ROUNDUP(MONTH(SalesDataTable[[#This Row],[Order Date]])/3,0)</f>
        <v>Q4</v>
      </c>
      <c r="W2537" s="3">
        <f>MONTH(SalesDataTable[[#This Row],[Order Date]])</f>
        <v>12</v>
      </c>
      <c r="X2537" s="2" t="str">
        <f>TEXT(SalesDataTable[[#This Row],[Order Date]],"mmm")</f>
        <v>Dec</v>
      </c>
    </row>
    <row r="2538" spans="1:24" ht="15.6">
      <c r="A2538" s="6">
        <v>3580</v>
      </c>
      <c r="B2538" s="7">
        <v>46362</v>
      </c>
      <c r="C2538" s="8">
        <f>YEAR(SalesDataTable[[#This Row],[Order Date]])</f>
        <v>2026</v>
      </c>
      <c r="D2538" s="9" t="str">
        <f>"Q" &amp;ROUNDUP(MONTH(SalesDataTable[[#This Row],[Order Date]]),0)</f>
        <v>Q12</v>
      </c>
      <c r="E2538" s="9">
        <f>MONTH(SalesDataTable[[#This Row],[Order Date]])</f>
        <v>12</v>
      </c>
      <c r="F2538" s="8" t="str">
        <f>TEXT(SalesDataTable[[#This Row],[Order Date]],"mmm")</f>
        <v>Dec</v>
      </c>
      <c r="G2538" s="8" t="s">
        <v>20</v>
      </c>
      <c r="H2538" s="8" t="s">
        <v>31</v>
      </c>
      <c r="I2538" s="8" t="s">
        <v>19</v>
      </c>
      <c r="J2538" s="8" t="s">
        <v>13</v>
      </c>
      <c r="K2538" s="8" t="s">
        <v>9</v>
      </c>
      <c r="L2538" s="8" t="s">
        <v>46</v>
      </c>
      <c r="M2538" s="3">
        <v>2</v>
      </c>
      <c r="N2538" s="10">
        <v>73.16</v>
      </c>
      <c r="O2538" s="11">
        <v>0.15</v>
      </c>
      <c r="P2538" s="10">
        <v>32.64</v>
      </c>
      <c r="Q2538" s="10">
        <f t="shared" si="156"/>
        <v>124.37199999999999</v>
      </c>
      <c r="R2538" s="10">
        <f t="shared" si="157"/>
        <v>65.28</v>
      </c>
      <c r="S2538" s="10">
        <f t="shared" si="158"/>
        <v>59.091999999999985</v>
      </c>
      <c r="T2538" s="2">
        <f t="shared" si="159"/>
        <v>0.47512301804264617</v>
      </c>
      <c r="U2538" s="3">
        <f>YEAR(SalesDataTable[[#This Row],[Order Date]])</f>
        <v>2026</v>
      </c>
      <c r="V2538" s="2" t="str">
        <f>"Q"&amp;ROUNDUP(MONTH(SalesDataTable[[#This Row],[Order Date]])/3,0)</f>
        <v>Q4</v>
      </c>
      <c r="W2538" s="3">
        <f>MONTH(SalesDataTable[[#This Row],[Order Date]])</f>
        <v>12</v>
      </c>
      <c r="X2538" s="2" t="str">
        <f>TEXT(SalesDataTable[[#This Row],[Order Date]],"mmm")</f>
        <v>Dec</v>
      </c>
    </row>
    <row r="2539" spans="1:24" ht="15.6">
      <c r="A2539" s="6">
        <v>4672</v>
      </c>
      <c r="B2539" s="7">
        <v>46362</v>
      </c>
      <c r="C2539" s="8">
        <f>YEAR(SalesDataTable[[#This Row],[Order Date]])</f>
        <v>2026</v>
      </c>
      <c r="D2539" s="9" t="str">
        <f>"Q" &amp;ROUNDUP(MONTH(SalesDataTable[[#This Row],[Order Date]]),0)</f>
        <v>Q12</v>
      </c>
      <c r="E2539" s="9">
        <f>MONTH(SalesDataTable[[#This Row],[Order Date]])</f>
        <v>12</v>
      </c>
      <c r="F2539" s="8" t="str">
        <f>TEXT(SalesDataTable[[#This Row],[Order Date]],"mmm")</f>
        <v>Dec</v>
      </c>
      <c r="G2539" s="8" t="s">
        <v>6</v>
      </c>
      <c r="H2539" s="8" t="s">
        <v>27</v>
      </c>
      <c r="I2539" s="8" t="s">
        <v>2</v>
      </c>
      <c r="J2539" s="8" t="s">
        <v>16</v>
      </c>
      <c r="K2539" s="8" t="s">
        <v>14</v>
      </c>
      <c r="L2539" s="8" t="s">
        <v>32</v>
      </c>
      <c r="M2539" s="3">
        <v>2</v>
      </c>
      <c r="N2539" s="10">
        <v>47.43</v>
      </c>
      <c r="O2539" s="11">
        <v>0.05</v>
      </c>
      <c r="P2539" s="10">
        <v>18.63</v>
      </c>
      <c r="Q2539" s="10">
        <f t="shared" si="156"/>
        <v>90.11699999999999</v>
      </c>
      <c r="R2539" s="10">
        <f t="shared" si="157"/>
        <v>37.26</v>
      </c>
      <c r="S2539" s="10">
        <f t="shared" si="158"/>
        <v>52.856999999999992</v>
      </c>
      <c r="T2539" s="2">
        <f t="shared" si="159"/>
        <v>0.58653750124837711</v>
      </c>
      <c r="U2539" s="3">
        <f>YEAR(SalesDataTable[[#This Row],[Order Date]])</f>
        <v>2026</v>
      </c>
      <c r="V2539" s="2" t="str">
        <f>"Q"&amp;ROUNDUP(MONTH(SalesDataTable[[#This Row],[Order Date]])/3,0)</f>
        <v>Q4</v>
      </c>
      <c r="W2539" s="3">
        <f>MONTH(SalesDataTable[[#This Row],[Order Date]])</f>
        <v>12</v>
      </c>
      <c r="X2539" s="2" t="str">
        <f>TEXT(SalesDataTable[[#This Row],[Order Date]],"mmm")</f>
        <v>Dec</v>
      </c>
    </row>
    <row r="2540" spans="1:24" ht="15.6">
      <c r="A2540" s="6">
        <v>533</v>
      </c>
      <c r="B2540" s="7">
        <v>46363</v>
      </c>
      <c r="C2540" s="8">
        <f>YEAR(SalesDataTable[[#This Row],[Order Date]])</f>
        <v>2026</v>
      </c>
      <c r="D2540" s="9" t="str">
        <f>"Q" &amp;ROUNDUP(MONTH(SalesDataTable[[#This Row],[Order Date]]),0)</f>
        <v>Q12</v>
      </c>
      <c r="E2540" s="9">
        <f>MONTH(SalesDataTable[[#This Row],[Order Date]])</f>
        <v>12</v>
      </c>
      <c r="F2540" s="8" t="str">
        <f>TEXT(SalesDataTable[[#This Row],[Order Date]],"mmm")</f>
        <v>Dec</v>
      </c>
      <c r="G2540" s="8" t="s">
        <v>0</v>
      </c>
      <c r="H2540" s="8" t="s">
        <v>36</v>
      </c>
      <c r="I2540" s="8" t="s">
        <v>2</v>
      </c>
      <c r="J2540" s="8" t="s">
        <v>13</v>
      </c>
      <c r="K2540" s="8" t="s">
        <v>14</v>
      </c>
      <c r="L2540" s="8" t="s">
        <v>15</v>
      </c>
      <c r="M2540" s="3">
        <v>1</v>
      </c>
      <c r="N2540" s="10">
        <v>35.93</v>
      </c>
      <c r="O2540" s="11">
        <v>0.05</v>
      </c>
      <c r="P2540" s="10">
        <v>13.23</v>
      </c>
      <c r="Q2540" s="10">
        <f t="shared" si="156"/>
        <v>34.133499999999998</v>
      </c>
      <c r="R2540" s="10">
        <f t="shared" si="157"/>
        <v>13.23</v>
      </c>
      <c r="S2540" s="10">
        <f t="shared" si="158"/>
        <v>20.903499999999998</v>
      </c>
      <c r="T2540" s="2">
        <f t="shared" si="159"/>
        <v>0.6124042363074399</v>
      </c>
      <c r="U2540" s="3">
        <f>YEAR(SalesDataTable[[#This Row],[Order Date]])</f>
        <v>2026</v>
      </c>
      <c r="V2540" s="2" t="str">
        <f>"Q"&amp;ROUNDUP(MONTH(SalesDataTable[[#This Row],[Order Date]])/3,0)</f>
        <v>Q4</v>
      </c>
      <c r="W2540" s="3">
        <f>MONTH(SalesDataTable[[#This Row],[Order Date]])</f>
        <v>12</v>
      </c>
      <c r="X2540" s="2" t="str">
        <f>TEXT(SalesDataTable[[#This Row],[Order Date]],"mmm")</f>
        <v>Dec</v>
      </c>
    </row>
    <row r="2541" spans="1:24" ht="15.6">
      <c r="A2541" s="6">
        <v>2160</v>
      </c>
      <c r="B2541" s="7">
        <v>46363</v>
      </c>
      <c r="C2541" s="8">
        <f>YEAR(SalesDataTable[[#This Row],[Order Date]])</f>
        <v>2026</v>
      </c>
      <c r="D2541" s="9" t="str">
        <f>"Q" &amp;ROUNDUP(MONTH(SalesDataTable[[#This Row],[Order Date]]),0)</f>
        <v>Q12</v>
      </c>
      <c r="E2541" s="9">
        <f>MONTH(SalesDataTable[[#This Row],[Order Date]])</f>
        <v>12</v>
      </c>
      <c r="F2541" s="8" t="str">
        <f>TEXT(SalesDataTable[[#This Row],[Order Date]],"mmm")</f>
        <v>Dec</v>
      </c>
      <c r="G2541" s="8" t="s">
        <v>0</v>
      </c>
      <c r="H2541" s="8" t="s">
        <v>50</v>
      </c>
      <c r="I2541" s="8" t="s">
        <v>28</v>
      </c>
      <c r="J2541" s="8" t="s">
        <v>3</v>
      </c>
      <c r="K2541" s="8" t="s">
        <v>14</v>
      </c>
      <c r="L2541" s="8" t="s">
        <v>15</v>
      </c>
      <c r="M2541" s="3">
        <v>1</v>
      </c>
      <c r="N2541" s="10">
        <v>35.53</v>
      </c>
      <c r="O2541" s="11">
        <v>0.05</v>
      </c>
      <c r="P2541" s="10">
        <v>13.28</v>
      </c>
      <c r="Q2541" s="10">
        <f t="shared" si="156"/>
        <v>33.753500000000003</v>
      </c>
      <c r="R2541" s="10">
        <f t="shared" si="157"/>
        <v>13.28</v>
      </c>
      <c r="S2541" s="10">
        <f t="shared" si="158"/>
        <v>20.473500000000001</v>
      </c>
      <c r="T2541" s="2">
        <f t="shared" si="159"/>
        <v>0.6065593197742456</v>
      </c>
      <c r="U2541" s="3">
        <f>YEAR(SalesDataTable[[#This Row],[Order Date]])</f>
        <v>2026</v>
      </c>
      <c r="V2541" s="2" t="str">
        <f>"Q"&amp;ROUNDUP(MONTH(SalesDataTable[[#This Row],[Order Date]])/3,0)</f>
        <v>Q4</v>
      </c>
      <c r="W2541" s="3">
        <f>MONTH(SalesDataTable[[#This Row],[Order Date]])</f>
        <v>12</v>
      </c>
      <c r="X2541" s="2" t="str">
        <f>TEXT(SalesDataTable[[#This Row],[Order Date]],"mmm")</f>
        <v>Dec</v>
      </c>
    </row>
    <row r="2542" spans="1:24" ht="15.6">
      <c r="A2542" s="6">
        <v>2841</v>
      </c>
      <c r="B2542" s="7">
        <v>46363</v>
      </c>
      <c r="C2542" s="8">
        <f>YEAR(SalesDataTable[[#This Row],[Order Date]])</f>
        <v>2026</v>
      </c>
      <c r="D2542" s="9" t="str">
        <f>"Q" &amp;ROUNDUP(MONTH(SalesDataTable[[#This Row],[Order Date]]),0)</f>
        <v>Q12</v>
      </c>
      <c r="E2542" s="9">
        <f>MONTH(SalesDataTable[[#This Row],[Order Date]])</f>
        <v>12</v>
      </c>
      <c r="F2542" s="8" t="str">
        <f>TEXT(SalesDataTable[[#This Row],[Order Date]],"mmm")</f>
        <v>Dec</v>
      </c>
      <c r="G2542" s="8" t="s">
        <v>6</v>
      </c>
      <c r="H2542" s="8" t="s">
        <v>49</v>
      </c>
      <c r="I2542" s="8" t="s">
        <v>2</v>
      </c>
      <c r="J2542" s="8" t="s">
        <v>13</v>
      </c>
      <c r="K2542" s="8" t="s">
        <v>23</v>
      </c>
      <c r="L2542" s="8" t="s">
        <v>29</v>
      </c>
      <c r="M2542" s="3">
        <v>3</v>
      </c>
      <c r="N2542" s="10">
        <v>196.97</v>
      </c>
      <c r="O2542" s="11">
        <v>0.15</v>
      </c>
      <c r="P2542" s="10">
        <v>101.88</v>
      </c>
      <c r="Q2542" s="10">
        <f t="shared" si="156"/>
        <v>502.27349999999996</v>
      </c>
      <c r="R2542" s="10">
        <f t="shared" si="157"/>
        <v>305.64</v>
      </c>
      <c r="S2542" s="10">
        <f t="shared" si="158"/>
        <v>196.63349999999997</v>
      </c>
      <c r="T2542" s="2">
        <f t="shared" si="159"/>
        <v>0.39148690902466482</v>
      </c>
      <c r="U2542" s="3">
        <f>YEAR(SalesDataTable[[#This Row],[Order Date]])</f>
        <v>2026</v>
      </c>
      <c r="V2542" s="2" t="str">
        <f>"Q"&amp;ROUNDUP(MONTH(SalesDataTable[[#This Row],[Order Date]])/3,0)</f>
        <v>Q4</v>
      </c>
      <c r="W2542" s="3">
        <f>MONTH(SalesDataTable[[#This Row],[Order Date]])</f>
        <v>12</v>
      </c>
      <c r="X2542" s="2" t="str">
        <f>TEXT(SalesDataTable[[#This Row],[Order Date]],"mmm")</f>
        <v>Dec</v>
      </c>
    </row>
    <row r="2543" spans="1:24" ht="15.6">
      <c r="A2543" s="6">
        <v>3433</v>
      </c>
      <c r="B2543" s="7">
        <v>46363</v>
      </c>
      <c r="C2543" s="8">
        <f>YEAR(SalesDataTable[[#This Row],[Order Date]])</f>
        <v>2026</v>
      </c>
      <c r="D2543" s="9" t="str">
        <f>"Q" &amp;ROUNDUP(MONTH(SalesDataTable[[#This Row],[Order Date]]),0)</f>
        <v>Q12</v>
      </c>
      <c r="E2543" s="9">
        <f>MONTH(SalesDataTable[[#This Row],[Order Date]])</f>
        <v>12</v>
      </c>
      <c r="F2543" s="8" t="str">
        <f>TEXT(SalesDataTable[[#This Row],[Order Date]],"mmm")</f>
        <v>Dec</v>
      </c>
      <c r="G2543" s="8" t="s">
        <v>0</v>
      </c>
      <c r="H2543" s="8" t="s">
        <v>1</v>
      </c>
      <c r="I2543" s="8" t="s">
        <v>2</v>
      </c>
      <c r="J2543" s="8" t="s">
        <v>13</v>
      </c>
      <c r="K2543" s="8" t="s">
        <v>14</v>
      </c>
      <c r="L2543" s="8" t="s">
        <v>15</v>
      </c>
      <c r="M2543" s="3">
        <v>2</v>
      </c>
      <c r="N2543" s="10">
        <v>37.020000000000003</v>
      </c>
      <c r="O2543" s="11">
        <v>0.2</v>
      </c>
      <c r="P2543" s="10">
        <v>13.39</v>
      </c>
      <c r="Q2543" s="10">
        <f t="shared" si="156"/>
        <v>59.232000000000006</v>
      </c>
      <c r="R2543" s="10">
        <f t="shared" si="157"/>
        <v>26.78</v>
      </c>
      <c r="S2543" s="10">
        <f t="shared" si="158"/>
        <v>32.452000000000005</v>
      </c>
      <c r="T2543" s="2">
        <f t="shared" si="159"/>
        <v>0.5478795245813074</v>
      </c>
      <c r="U2543" s="3">
        <f>YEAR(SalesDataTable[[#This Row],[Order Date]])</f>
        <v>2026</v>
      </c>
      <c r="V2543" s="2" t="str">
        <f>"Q"&amp;ROUNDUP(MONTH(SalesDataTable[[#This Row],[Order Date]])/3,0)</f>
        <v>Q4</v>
      </c>
      <c r="W2543" s="3">
        <f>MONTH(SalesDataTable[[#This Row],[Order Date]])</f>
        <v>12</v>
      </c>
      <c r="X2543" s="2" t="str">
        <f>TEXT(SalesDataTable[[#This Row],[Order Date]],"mmm")</f>
        <v>Dec</v>
      </c>
    </row>
    <row r="2544" spans="1:24" ht="15.6">
      <c r="A2544" s="6">
        <v>3763</v>
      </c>
      <c r="B2544" s="7">
        <v>46363</v>
      </c>
      <c r="C2544" s="8">
        <f>YEAR(SalesDataTable[[#This Row],[Order Date]])</f>
        <v>2026</v>
      </c>
      <c r="D2544" s="9" t="str">
        <f>"Q" &amp;ROUNDUP(MONTH(SalesDataTable[[#This Row],[Order Date]]),0)</f>
        <v>Q12</v>
      </c>
      <c r="E2544" s="9">
        <f>MONTH(SalesDataTable[[#This Row],[Order Date]])</f>
        <v>12</v>
      </c>
      <c r="F2544" s="8" t="str">
        <f>TEXT(SalesDataTable[[#This Row],[Order Date]],"mmm")</f>
        <v>Dec</v>
      </c>
      <c r="G2544" s="8" t="s">
        <v>6</v>
      </c>
      <c r="H2544" s="8" t="s">
        <v>49</v>
      </c>
      <c r="I2544" s="8" t="s">
        <v>2</v>
      </c>
      <c r="J2544" s="8" t="s">
        <v>13</v>
      </c>
      <c r="K2544" s="8" t="s">
        <v>14</v>
      </c>
      <c r="L2544" s="8" t="s">
        <v>32</v>
      </c>
      <c r="M2544" s="3">
        <v>4</v>
      </c>
      <c r="N2544" s="10">
        <v>47.22</v>
      </c>
      <c r="O2544" s="11">
        <v>0</v>
      </c>
      <c r="P2544" s="10">
        <v>18.420000000000002</v>
      </c>
      <c r="Q2544" s="10">
        <f t="shared" si="156"/>
        <v>188.88</v>
      </c>
      <c r="R2544" s="10">
        <f t="shared" si="157"/>
        <v>73.680000000000007</v>
      </c>
      <c r="S2544" s="10">
        <f t="shared" si="158"/>
        <v>115.19999999999999</v>
      </c>
      <c r="T2544" s="2">
        <f t="shared" si="159"/>
        <v>0.60991105463786521</v>
      </c>
      <c r="U2544" s="3">
        <f>YEAR(SalesDataTable[[#This Row],[Order Date]])</f>
        <v>2026</v>
      </c>
      <c r="V2544" s="2" t="str">
        <f>"Q"&amp;ROUNDUP(MONTH(SalesDataTable[[#This Row],[Order Date]])/3,0)</f>
        <v>Q4</v>
      </c>
      <c r="W2544" s="3">
        <f>MONTH(SalesDataTable[[#This Row],[Order Date]])</f>
        <v>12</v>
      </c>
      <c r="X2544" s="2" t="str">
        <f>TEXT(SalesDataTable[[#This Row],[Order Date]],"mmm")</f>
        <v>Dec</v>
      </c>
    </row>
    <row r="2545" spans="1:24" ht="15.6">
      <c r="A2545" s="6">
        <v>706</v>
      </c>
      <c r="B2545" s="7">
        <v>46364</v>
      </c>
      <c r="C2545" s="8">
        <f>YEAR(SalesDataTable[[#This Row],[Order Date]])</f>
        <v>2026</v>
      </c>
      <c r="D2545" s="9" t="str">
        <f>"Q" &amp;ROUNDUP(MONTH(SalesDataTable[[#This Row],[Order Date]]),0)</f>
        <v>Q12</v>
      </c>
      <c r="E2545" s="9">
        <f>MONTH(SalesDataTable[[#This Row],[Order Date]])</f>
        <v>12</v>
      </c>
      <c r="F2545" s="8" t="str">
        <f>TEXT(SalesDataTable[[#This Row],[Order Date]],"mmm")</f>
        <v>Dec</v>
      </c>
      <c r="G2545" s="8" t="s">
        <v>6</v>
      </c>
      <c r="H2545" s="8" t="s">
        <v>43</v>
      </c>
      <c r="I2545" s="8" t="s">
        <v>19</v>
      </c>
      <c r="J2545" s="8" t="s">
        <v>3</v>
      </c>
      <c r="K2545" s="8" t="s">
        <v>14</v>
      </c>
      <c r="L2545" s="8" t="s">
        <v>32</v>
      </c>
      <c r="M2545" s="3">
        <v>4</v>
      </c>
      <c r="N2545" s="10">
        <v>46.48</v>
      </c>
      <c r="O2545" s="11">
        <v>0.1</v>
      </c>
      <c r="P2545" s="10">
        <v>18.66</v>
      </c>
      <c r="Q2545" s="10">
        <f t="shared" si="156"/>
        <v>167.328</v>
      </c>
      <c r="R2545" s="10">
        <f t="shared" si="157"/>
        <v>74.64</v>
      </c>
      <c r="S2545" s="10">
        <f t="shared" si="158"/>
        <v>92.688000000000002</v>
      </c>
      <c r="T2545" s="2">
        <f t="shared" si="159"/>
        <v>0.55393000573723461</v>
      </c>
      <c r="U2545" s="3">
        <f>YEAR(SalesDataTable[[#This Row],[Order Date]])</f>
        <v>2026</v>
      </c>
      <c r="V2545" s="2" t="str">
        <f>"Q"&amp;ROUNDUP(MONTH(SalesDataTable[[#This Row],[Order Date]])/3,0)</f>
        <v>Q4</v>
      </c>
      <c r="W2545" s="3">
        <f>MONTH(SalesDataTable[[#This Row],[Order Date]])</f>
        <v>12</v>
      </c>
      <c r="X2545" s="2" t="str">
        <f>TEXT(SalesDataTable[[#This Row],[Order Date]],"mmm")</f>
        <v>Dec</v>
      </c>
    </row>
    <row r="2546" spans="1:24" ht="15.6">
      <c r="A2546" s="6">
        <v>1086</v>
      </c>
      <c r="B2546" s="7">
        <v>46364</v>
      </c>
      <c r="C2546" s="8">
        <f>YEAR(SalesDataTable[[#This Row],[Order Date]])</f>
        <v>2026</v>
      </c>
      <c r="D2546" s="9" t="str">
        <f>"Q" &amp;ROUNDUP(MONTH(SalesDataTable[[#This Row],[Order Date]]),0)</f>
        <v>Q12</v>
      </c>
      <c r="E2546" s="9">
        <f>MONTH(SalesDataTable[[#This Row],[Order Date]])</f>
        <v>12</v>
      </c>
      <c r="F2546" s="8" t="str">
        <f>TEXT(SalesDataTable[[#This Row],[Order Date]],"mmm")</f>
        <v>Dec</v>
      </c>
      <c r="G2546" s="8" t="s">
        <v>20</v>
      </c>
      <c r="H2546" s="8" t="s">
        <v>47</v>
      </c>
      <c r="I2546" s="8" t="s">
        <v>8</v>
      </c>
      <c r="J2546" s="8" t="s">
        <v>16</v>
      </c>
      <c r="K2546" s="8" t="s">
        <v>9</v>
      </c>
      <c r="L2546" s="8" t="s">
        <v>17</v>
      </c>
      <c r="M2546" s="3">
        <v>12</v>
      </c>
      <c r="N2546" s="10">
        <v>146.99</v>
      </c>
      <c r="O2546" s="11">
        <v>0.15</v>
      </c>
      <c r="P2546" s="10">
        <v>79.239999999999995</v>
      </c>
      <c r="Q2546" s="10">
        <f t="shared" si="156"/>
        <v>1499.298</v>
      </c>
      <c r="R2546" s="10">
        <f t="shared" si="157"/>
        <v>950.87999999999988</v>
      </c>
      <c r="S2546" s="10">
        <f t="shared" si="158"/>
        <v>548.41800000000012</v>
      </c>
      <c r="T2546" s="2">
        <f t="shared" si="159"/>
        <v>0.36578318653129671</v>
      </c>
      <c r="U2546" s="3">
        <f>YEAR(SalesDataTable[[#This Row],[Order Date]])</f>
        <v>2026</v>
      </c>
      <c r="V2546" s="2" t="str">
        <f>"Q"&amp;ROUNDUP(MONTH(SalesDataTable[[#This Row],[Order Date]])/3,0)</f>
        <v>Q4</v>
      </c>
      <c r="W2546" s="3">
        <f>MONTH(SalesDataTable[[#This Row],[Order Date]])</f>
        <v>12</v>
      </c>
      <c r="X2546" s="2" t="str">
        <f>TEXT(SalesDataTable[[#This Row],[Order Date]],"mmm")</f>
        <v>Dec</v>
      </c>
    </row>
    <row r="2547" spans="1:24" ht="15.6">
      <c r="A2547" s="6">
        <v>1204</v>
      </c>
      <c r="B2547" s="7">
        <v>46364</v>
      </c>
      <c r="C2547" s="8">
        <f>YEAR(SalesDataTable[[#This Row],[Order Date]])</f>
        <v>2026</v>
      </c>
      <c r="D2547" s="9" t="str">
        <f>"Q" &amp;ROUNDUP(MONTH(SalesDataTable[[#This Row],[Order Date]]),0)</f>
        <v>Q12</v>
      </c>
      <c r="E2547" s="9">
        <f>MONTH(SalesDataTable[[#This Row],[Order Date]])</f>
        <v>12</v>
      </c>
      <c r="F2547" s="8" t="str">
        <f>TEXT(SalesDataTable[[#This Row],[Order Date]],"mmm")</f>
        <v>Dec</v>
      </c>
      <c r="G2547" s="8" t="s">
        <v>11</v>
      </c>
      <c r="H2547" s="8" t="s">
        <v>39</v>
      </c>
      <c r="I2547" s="8" t="s">
        <v>2</v>
      </c>
      <c r="J2547" s="8" t="s">
        <v>13</v>
      </c>
      <c r="K2547" s="8" t="s">
        <v>34</v>
      </c>
      <c r="L2547" s="8" t="s">
        <v>35</v>
      </c>
      <c r="M2547" s="3">
        <v>1</v>
      </c>
      <c r="N2547" s="10">
        <v>40.29</v>
      </c>
      <c r="O2547" s="11">
        <v>0</v>
      </c>
      <c r="P2547" s="10">
        <v>15.07</v>
      </c>
      <c r="Q2547" s="10">
        <f t="shared" si="156"/>
        <v>40.29</v>
      </c>
      <c r="R2547" s="10">
        <f t="shared" si="157"/>
        <v>15.07</v>
      </c>
      <c r="S2547" s="10">
        <f t="shared" si="158"/>
        <v>25.22</v>
      </c>
      <c r="T2547" s="2">
        <f t="shared" si="159"/>
        <v>0.62596177711590961</v>
      </c>
      <c r="U2547" s="3">
        <f>YEAR(SalesDataTable[[#This Row],[Order Date]])</f>
        <v>2026</v>
      </c>
      <c r="V2547" s="2" t="str">
        <f>"Q"&amp;ROUNDUP(MONTH(SalesDataTable[[#This Row],[Order Date]])/3,0)</f>
        <v>Q4</v>
      </c>
      <c r="W2547" s="3">
        <f>MONTH(SalesDataTable[[#This Row],[Order Date]])</f>
        <v>12</v>
      </c>
      <c r="X2547" s="2" t="str">
        <f>TEXT(SalesDataTable[[#This Row],[Order Date]],"mmm")</f>
        <v>Dec</v>
      </c>
    </row>
    <row r="2548" spans="1:24" ht="15.6">
      <c r="A2548" s="6">
        <v>1451</v>
      </c>
      <c r="B2548" s="7">
        <v>46364</v>
      </c>
      <c r="C2548" s="8">
        <f>YEAR(SalesDataTable[[#This Row],[Order Date]])</f>
        <v>2026</v>
      </c>
      <c r="D2548" s="9" t="str">
        <f>"Q" &amp;ROUNDUP(MONTH(SalesDataTable[[#This Row],[Order Date]]),0)</f>
        <v>Q12</v>
      </c>
      <c r="E2548" s="9">
        <f>MONTH(SalesDataTable[[#This Row],[Order Date]])</f>
        <v>12</v>
      </c>
      <c r="F2548" s="8" t="str">
        <f>TEXT(SalesDataTable[[#This Row],[Order Date]],"mmm")</f>
        <v>Dec</v>
      </c>
      <c r="G2548" s="8" t="s">
        <v>0</v>
      </c>
      <c r="H2548" s="8" t="s">
        <v>1</v>
      </c>
      <c r="I2548" s="8" t="s">
        <v>8</v>
      </c>
      <c r="J2548" s="8" t="s">
        <v>16</v>
      </c>
      <c r="K2548" s="8" t="s">
        <v>23</v>
      </c>
      <c r="L2548" s="8" t="s">
        <v>51</v>
      </c>
      <c r="M2548" s="3">
        <v>4</v>
      </c>
      <c r="N2548" s="10">
        <v>125.82</v>
      </c>
      <c r="O2548" s="11">
        <v>0.15</v>
      </c>
      <c r="P2548" s="10">
        <v>61.39</v>
      </c>
      <c r="Q2548" s="10">
        <f t="shared" si="156"/>
        <v>427.78799999999995</v>
      </c>
      <c r="R2548" s="10">
        <f t="shared" si="157"/>
        <v>245.56</v>
      </c>
      <c r="S2548" s="10">
        <f t="shared" si="158"/>
        <v>182.22799999999995</v>
      </c>
      <c r="T2548" s="2">
        <f t="shared" si="159"/>
        <v>0.42597735326844133</v>
      </c>
      <c r="U2548" s="3">
        <f>YEAR(SalesDataTable[[#This Row],[Order Date]])</f>
        <v>2026</v>
      </c>
      <c r="V2548" s="2" t="str">
        <f>"Q"&amp;ROUNDUP(MONTH(SalesDataTable[[#This Row],[Order Date]])/3,0)</f>
        <v>Q4</v>
      </c>
      <c r="W2548" s="3">
        <f>MONTH(SalesDataTable[[#This Row],[Order Date]])</f>
        <v>12</v>
      </c>
      <c r="X2548" s="2" t="str">
        <f>TEXT(SalesDataTable[[#This Row],[Order Date]],"mmm")</f>
        <v>Dec</v>
      </c>
    </row>
    <row r="2549" spans="1:24" ht="15.6">
      <c r="A2549" s="6">
        <v>1650</v>
      </c>
      <c r="B2549" s="7">
        <v>46364</v>
      </c>
      <c r="C2549" s="8">
        <f>YEAR(SalesDataTable[[#This Row],[Order Date]])</f>
        <v>2026</v>
      </c>
      <c r="D2549" s="9" t="str">
        <f>"Q" &amp;ROUNDUP(MONTH(SalesDataTable[[#This Row],[Order Date]]),0)</f>
        <v>Q12</v>
      </c>
      <c r="E2549" s="9">
        <f>MONTH(SalesDataTable[[#This Row],[Order Date]])</f>
        <v>12</v>
      </c>
      <c r="F2549" s="8" t="str">
        <f>TEXT(SalesDataTable[[#This Row],[Order Date]],"mmm")</f>
        <v>Dec</v>
      </c>
      <c r="G2549" s="8" t="s">
        <v>6</v>
      </c>
      <c r="H2549" s="8" t="s">
        <v>7</v>
      </c>
      <c r="I2549" s="8" t="s">
        <v>2</v>
      </c>
      <c r="J2549" s="8" t="s">
        <v>13</v>
      </c>
      <c r="K2549" s="8" t="s">
        <v>14</v>
      </c>
      <c r="L2549" s="8" t="s">
        <v>15</v>
      </c>
      <c r="M2549" s="3">
        <v>3</v>
      </c>
      <c r="N2549" s="10">
        <v>36.25</v>
      </c>
      <c r="O2549" s="11">
        <v>0</v>
      </c>
      <c r="P2549" s="10">
        <v>13.67</v>
      </c>
      <c r="Q2549" s="10">
        <f t="shared" si="156"/>
        <v>108.75</v>
      </c>
      <c r="R2549" s="10">
        <f t="shared" si="157"/>
        <v>41.01</v>
      </c>
      <c r="S2549" s="10">
        <f t="shared" si="158"/>
        <v>67.740000000000009</v>
      </c>
      <c r="T2549" s="2">
        <f t="shared" si="159"/>
        <v>0.62289655172413805</v>
      </c>
      <c r="U2549" s="3">
        <f>YEAR(SalesDataTable[[#This Row],[Order Date]])</f>
        <v>2026</v>
      </c>
      <c r="V2549" s="2" t="str">
        <f>"Q"&amp;ROUNDUP(MONTH(SalesDataTable[[#This Row],[Order Date]])/3,0)</f>
        <v>Q4</v>
      </c>
      <c r="W2549" s="3">
        <f>MONTH(SalesDataTable[[#This Row],[Order Date]])</f>
        <v>12</v>
      </c>
      <c r="X2549" s="2" t="str">
        <f>TEXT(SalesDataTable[[#This Row],[Order Date]],"mmm")</f>
        <v>Dec</v>
      </c>
    </row>
    <row r="2550" spans="1:24" ht="15.6">
      <c r="A2550" s="6">
        <v>1740</v>
      </c>
      <c r="B2550" s="7">
        <v>46364</v>
      </c>
      <c r="C2550" s="8">
        <f>YEAR(SalesDataTable[[#This Row],[Order Date]])</f>
        <v>2026</v>
      </c>
      <c r="D2550" s="9" t="str">
        <f>"Q" &amp;ROUNDUP(MONTH(SalesDataTable[[#This Row],[Order Date]]),0)</f>
        <v>Q12</v>
      </c>
      <c r="E2550" s="9">
        <f>MONTH(SalesDataTable[[#This Row],[Order Date]])</f>
        <v>12</v>
      </c>
      <c r="F2550" s="8" t="str">
        <f>TEXT(SalesDataTable[[#This Row],[Order Date]],"mmm")</f>
        <v>Dec</v>
      </c>
      <c r="G2550" s="8" t="s">
        <v>11</v>
      </c>
      <c r="H2550" s="8" t="s">
        <v>39</v>
      </c>
      <c r="I2550" s="8" t="s">
        <v>28</v>
      </c>
      <c r="J2550" s="8" t="s">
        <v>3</v>
      </c>
      <c r="K2550" s="8" t="s">
        <v>14</v>
      </c>
      <c r="L2550" s="8" t="s">
        <v>48</v>
      </c>
      <c r="M2550" s="3">
        <v>1</v>
      </c>
      <c r="N2550" s="10">
        <v>165.29</v>
      </c>
      <c r="O2550" s="11">
        <v>0.05</v>
      </c>
      <c r="P2550" s="10">
        <v>89.92</v>
      </c>
      <c r="Q2550" s="10">
        <f t="shared" si="156"/>
        <v>157.02549999999999</v>
      </c>
      <c r="R2550" s="10">
        <f t="shared" si="157"/>
        <v>89.92</v>
      </c>
      <c r="S2550" s="10">
        <f t="shared" si="158"/>
        <v>67.105499999999992</v>
      </c>
      <c r="T2550" s="2">
        <f t="shared" si="159"/>
        <v>0.42735415585366704</v>
      </c>
      <c r="U2550" s="3">
        <f>YEAR(SalesDataTable[[#This Row],[Order Date]])</f>
        <v>2026</v>
      </c>
      <c r="V2550" s="2" t="str">
        <f>"Q"&amp;ROUNDUP(MONTH(SalesDataTable[[#This Row],[Order Date]])/3,0)</f>
        <v>Q4</v>
      </c>
      <c r="W2550" s="3">
        <f>MONTH(SalesDataTable[[#This Row],[Order Date]])</f>
        <v>12</v>
      </c>
      <c r="X2550" s="2" t="str">
        <f>TEXT(SalesDataTable[[#This Row],[Order Date]],"mmm")</f>
        <v>Dec</v>
      </c>
    </row>
    <row r="2551" spans="1:24" ht="15.6">
      <c r="A2551" s="6">
        <v>3191</v>
      </c>
      <c r="B2551" s="7">
        <v>46364</v>
      </c>
      <c r="C2551" s="8">
        <f>YEAR(SalesDataTable[[#This Row],[Order Date]])</f>
        <v>2026</v>
      </c>
      <c r="D2551" s="9" t="str">
        <f>"Q" &amp;ROUNDUP(MONTH(SalesDataTable[[#This Row],[Order Date]]),0)</f>
        <v>Q12</v>
      </c>
      <c r="E2551" s="9">
        <f>MONTH(SalesDataTable[[#This Row],[Order Date]])</f>
        <v>12</v>
      </c>
      <c r="F2551" s="8" t="str">
        <f>TEXT(SalesDataTable[[#This Row],[Order Date]],"mmm")</f>
        <v>Dec</v>
      </c>
      <c r="G2551" s="8" t="s">
        <v>20</v>
      </c>
      <c r="H2551" s="8" t="s">
        <v>33</v>
      </c>
      <c r="I2551" s="8" t="s">
        <v>2</v>
      </c>
      <c r="J2551" s="8" t="s">
        <v>13</v>
      </c>
      <c r="K2551" s="8" t="s">
        <v>23</v>
      </c>
      <c r="L2551" s="8" t="s">
        <v>40</v>
      </c>
      <c r="M2551" s="3">
        <v>1</v>
      </c>
      <c r="N2551" s="10">
        <v>82.89</v>
      </c>
      <c r="O2551" s="11">
        <v>0.15</v>
      </c>
      <c r="P2551" s="10">
        <v>38.51</v>
      </c>
      <c r="Q2551" s="10">
        <f t="shared" si="156"/>
        <v>70.456500000000005</v>
      </c>
      <c r="R2551" s="10">
        <f t="shared" si="157"/>
        <v>38.51</v>
      </c>
      <c r="S2551" s="10">
        <f t="shared" si="158"/>
        <v>31.946500000000007</v>
      </c>
      <c r="T2551" s="2">
        <f t="shared" si="159"/>
        <v>0.45342161475520365</v>
      </c>
      <c r="U2551" s="3">
        <f>YEAR(SalesDataTable[[#This Row],[Order Date]])</f>
        <v>2026</v>
      </c>
      <c r="V2551" s="2" t="str">
        <f>"Q"&amp;ROUNDUP(MONTH(SalesDataTable[[#This Row],[Order Date]])/3,0)</f>
        <v>Q4</v>
      </c>
      <c r="W2551" s="3">
        <f>MONTH(SalesDataTable[[#This Row],[Order Date]])</f>
        <v>12</v>
      </c>
      <c r="X2551" s="2" t="str">
        <f>TEXT(SalesDataTable[[#This Row],[Order Date]],"mmm")</f>
        <v>Dec</v>
      </c>
    </row>
    <row r="2552" spans="1:24" ht="15.6">
      <c r="A2552" s="6">
        <v>3662</v>
      </c>
      <c r="B2552" s="7">
        <v>46364</v>
      </c>
      <c r="C2552" s="8">
        <f>YEAR(SalesDataTable[[#This Row],[Order Date]])</f>
        <v>2026</v>
      </c>
      <c r="D2552" s="9" t="str">
        <f>"Q" &amp;ROUNDUP(MONTH(SalesDataTable[[#This Row],[Order Date]]),0)</f>
        <v>Q12</v>
      </c>
      <c r="E2552" s="9">
        <f>MONTH(SalesDataTable[[#This Row],[Order Date]])</f>
        <v>12</v>
      </c>
      <c r="F2552" s="8" t="str">
        <f>TEXT(SalesDataTable[[#This Row],[Order Date]],"mmm")</f>
        <v>Dec</v>
      </c>
      <c r="G2552" s="8" t="s">
        <v>6</v>
      </c>
      <c r="H2552" s="8" t="s">
        <v>27</v>
      </c>
      <c r="I2552" s="8" t="s">
        <v>2</v>
      </c>
      <c r="J2552" s="8" t="s">
        <v>16</v>
      </c>
      <c r="K2552" s="8" t="s">
        <v>23</v>
      </c>
      <c r="L2552" s="8" t="s">
        <v>29</v>
      </c>
      <c r="M2552" s="3">
        <v>1</v>
      </c>
      <c r="N2552" s="10">
        <v>199.66</v>
      </c>
      <c r="O2552" s="11">
        <v>0</v>
      </c>
      <c r="P2552" s="10">
        <v>103.15</v>
      </c>
      <c r="Q2552" s="10">
        <f t="shared" si="156"/>
        <v>199.66</v>
      </c>
      <c r="R2552" s="10">
        <f t="shared" si="157"/>
        <v>103.15</v>
      </c>
      <c r="S2552" s="10">
        <f t="shared" si="158"/>
        <v>96.509999999999991</v>
      </c>
      <c r="T2552" s="2">
        <f t="shared" si="159"/>
        <v>0.48337173194430527</v>
      </c>
      <c r="U2552" s="3">
        <f>YEAR(SalesDataTable[[#This Row],[Order Date]])</f>
        <v>2026</v>
      </c>
      <c r="V2552" s="2" t="str">
        <f>"Q"&amp;ROUNDUP(MONTH(SalesDataTable[[#This Row],[Order Date]])/3,0)</f>
        <v>Q4</v>
      </c>
      <c r="W2552" s="3">
        <f>MONTH(SalesDataTable[[#This Row],[Order Date]])</f>
        <v>12</v>
      </c>
      <c r="X2552" s="2" t="str">
        <f>TEXT(SalesDataTable[[#This Row],[Order Date]],"mmm")</f>
        <v>Dec</v>
      </c>
    </row>
    <row r="2553" spans="1:24" ht="15.6">
      <c r="A2553" s="6">
        <v>3922</v>
      </c>
      <c r="B2553" s="7">
        <v>46364</v>
      </c>
      <c r="C2553" s="8">
        <f>YEAR(SalesDataTable[[#This Row],[Order Date]])</f>
        <v>2026</v>
      </c>
      <c r="D2553" s="9" t="str">
        <f>"Q" &amp;ROUNDUP(MONTH(SalesDataTable[[#This Row],[Order Date]]),0)</f>
        <v>Q12</v>
      </c>
      <c r="E2553" s="9">
        <f>MONTH(SalesDataTable[[#This Row],[Order Date]])</f>
        <v>12</v>
      </c>
      <c r="F2553" s="8" t="str">
        <f>TEXT(SalesDataTable[[#This Row],[Order Date]],"mmm")</f>
        <v>Dec</v>
      </c>
      <c r="G2553" s="8" t="s">
        <v>20</v>
      </c>
      <c r="H2553" s="8" t="s">
        <v>33</v>
      </c>
      <c r="I2553" s="8" t="s">
        <v>19</v>
      </c>
      <c r="J2553" s="8" t="s">
        <v>13</v>
      </c>
      <c r="K2553" s="8" t="s">
        <v>9</v>
      </c>
      <c r="L2553" s="8" t="s">
        <v>17</v>
      </c>
      <c r="M2553" s="3">
        <v>2</v>
      </c>
      <c r="N2553" s="10">
        <v>146.25</v>
      </c>
      <c r="O2553" s="11">
        <v>0.05</v>
      </c>
      <c r="P2553" s="10">
        <v>77.3</v>
      </c>
      <c r="Q2553" s="10">
        <f t="shared" si="156"/>
        <v>277.875</v>
      </c>
      <c r="R2553" s="10">
        <f t="shared" si="157"/>
        <v>154.6</v>
      </c>
      <c r="S2553" s="10">
        <f t="shared" si="158"/>
        <v>123.27500000000001</v>
      </c>
      <c r="T2553" s="2">
        <f t="shared" si="159"/>
        <v>0.44363472784525421</v>
      </c>
      <c r="U2553" s="3">
        <f>YEAR(SalesDataTable[[#This Row],[Order Date]])</f>
        <v>2026</v>
      </c>
      <c r="V2553" s="2" t="str">
        <f>"Q"&amp;ROUNDUP(MONTH(SalesDataTable[[#This Row],[Order Date]])/3,0)</f>
        <v>Q4</v>
      </c>
      <c r="W2553" s="3">
        <f>MONTH(SalesDataTable[[#This Row],[Order Date]])</f>
        <v>12</v>
      </c>
      <c r="X2553" s="2" t="str">
        <f>TEXT(SalesDataTable[[#This Row],[Order Date]],"mmm")</f>
        <v>Dec</v>
      </c>
    </row>
    <row r="2554" spans="1:24" ht="15.6">
      <c r="A2554" s="6">
        <v>4022</v>
      </c>
      <c r="B2554" s="7">
        <v>46364</v>
      </c>
      <c r="C2554" s="8">
        <f>YEAR(SalesDataTable[[#This Row],[Order Date]])</f>
        <v>2026</v>
      </c>
      <c r="D2554" s="9" t="str">
        <f>"Q" &amp;ROUNDUP(MONTH(SalesDataTable[[#This Row],[Order Date]]),0)</f>
        <v>Q12</v>
      </c>
      <c r="E2554" s="9">
        <f>MONTH(SalesDataTable[[#This Row],[Order Date]])</f>
        <v>12</v>
      </c>
      <c r="F2554" s="8" t="str">
        <f>TEXT(SalesDataTable[[#This Row],[Order Date]],"mmm")</f>
        <v>Dec</v>
      </c>
      <c r="G2554" s="8" t="s">
        <v>0</v>
      </c>
      <c r="H2554" s="8" t="s">
        <v>36</v>
      </c>
      <c r="I2554" s="8" t="s">
        <v>28</v>
      </c>
      <c r="J2554" s="8" t="s">
        <v>3</v>
      </c>
      <c r="K2554" s="8" t="s">
        <v>23</v>
      </c>
      <c r="L2554" s="8" t="s">
        <v>24</v>
      </c>
      <c r="M2554" s="3">
        <v>1</v>
      </c>
      <c r="N2554" s="10">
        <v>333.51</v>
      </c>
      <c r="O2554" s="11">
        <v>0.2</v>
      </c>
      <c r="P2554" s="10">
        <v>199.91</v>
      </c>
      <c r="Q2554" s="10">
        <f t="shared" si="156"/>
        <v>266.80799999999999</v>
      </c>
      <c r="R2554" s="10">
        <f t="shared" si="157"/>
        <v>199.91</v>
      </c>
      <c r="S2554" s="10">
        <f t="shared" si="158"/>
        <v>66.897999999999996</v>
      </c>
      <c r="T2554" s="2">
        <f t="shared" si="159"/>
        <v>0.25073461065635211</v>
      </c>
      <c r="U2554" s="3">
        <f>YEAR(SalesDataTable[[#This Row],[Order Date]])</f>
        <v>2026</v>
      </c>
      <c r="V2554" s="2" t="str">
        <f>"Q"&amp;ROUNDUP(MONTH(SalesDataTable[[#This Row],[Order Date]])/3,0)</f>
        <v>Q4</v>
      </c>
      <c r="W2554" s="3">
        <f>MONTH(SalesDataTable[[#This Row],[Order Date]])</f>
        <v>12</v>
      </c>
      <c r="X2554" s="2" t="str">
        <f>TEXT(SalesDataTable[[#This Row],[Order Date]],"mmm")</f>
        <v>Dec</v>
      </c>
    </row>
    <row r="2555" spans="1:24" ht="15.6">
      <c r="A2555" s="6">
        <v>4366</v>
      </c>
      <c r="B2555" s="7">
        <v>46364</v>
      </c>
      <c r="C2555" s="8">
        <f>YEAR(SalesDataTable[[#This Row],[Order Date]])</f>
        <v>2026</v>
      </c>
      <c r="D2555" s="9" t="str">
        <f>"Q" &amp;ROUNDUP(MONTH(SalesDataTable[[#This Row],[Order Date]]),0)</f>
        <v>Q12</v>
      </c>
      <c r="E2555" s="9">
        <f>MONTH(SalesDataTable[[#This Row],[Order Date]])</f>
        <v>12</v>
      </c>
      <c r="F2555" s="8" t="str">
        <f>TEXT(SalesDataTable[[#This Row],[Order Date]],"mmm")</f>
        <v>Dec</v>
      </c>
      <c r="G2555" s="8" t="s">
        <v>6</v>
      </c>
      <c r="H2555" s="8" t="s">
        <v>43</v>
      </c>
      <c r="I2555" s="8" t="s">
        <v>19</v>
      </c>
      <c r="J2555" s="8" t="s">
        <v>13</v>
      </c>
      <c r="K2555" s="8" t="s">
        <v>9</v>
      </c>
      <c r="L2555" s="8" t="s">
        <v>37</v>
      </c>
      <c r="M2555" s="3">
        <v>1</v>
      </c>
      <c r="N2555" s="10">
        <v>151.97</v>
      </c>
      <c r="O2555" s="11">
        <v>0.05</v>
      </c>
      <c r="P2555" s="10">
        <v>80.239999999999995</v>
      </c>
      <c r="Q2555" s="10">
        <f t="shared" si="156"/>
        <v>144.3715</v>
      </c>
      <c r="R2555" s="10">
        <f t="shared" si="157"/>
        <v>80.239999999999995</v>
      </c>
      <c r="S2555" s="10">
        <f t="shared" si="158"/>
        <v>64.131500000000003</v>
      </c>
      <c r="T2555" s="2">
        <f t="shared" si="159"/>
        <v>0.44421163456776441</v>
      </c>
      <c r="U2555" s="3">
        <f>YEAR(SalesDataTable[[#This Row],[Order Date]])</f>
        <v>2026</v>
      </c>
      <c r="V2555" s="2" t="str">
        <f>"Q"&amp;ROUNDUP(MONTH(SalesDataTable[[#This Row],[Order Date]])/3,0)</f>
        <v>Q4</v>
      </c>
      <c r="W2555" s="3">
        <f>MONTH(SalesDataTable[[#This Row],[Order Date]])</f>
        <v>12</v>
      </c>
      <c r="X2555" s="2" t="str">
        <f>TEXT(SalesDataTable[[#This Row],[Order Date]],"mmm")</f>
        <v>Dec</v>
      </c>
    </row>
    <row r="2556" spans="1:24" ht="15.6">
      <c r="A2556" s="6">
        <v>4880</v>
      </c>
      <c r="B2556" s="7">
        <v>46364</v>
      </c>
      <c r="C2556" s="8">
        <f>YEAR(SalesDataTable[[#This Row],[Order Date]])</f>
        <v>2026</v>
      </c>
      <c r="D2556" s="9" t="str">
        <f>"Q" &amp;ROUNDUP(MONTH(SalesDataTable[[#This Row],[Order Date]]),0)</f>
        <v>Q12</v>
      </c>
      <c r="E2556" s="9">
        <f>MONTH(SalesDataTable[[#This Row],[Order Date]])</f>
        <v>12</v>
      </c>
      <c r="F2556" s="8" t="str">
        <f>TEXT(SalesDataTable[[#This Row],[Order Date]],"mmm")</f>
        <v>Dec</v>
      </c>
      <c r="G2556" s="8" t="s">
        <v>20</v>
      </c>
      <c r="H2556" s="8" t="s">
        <v>47</v>
      </c>
      <c r="I2556" s="8" t="s">
        <v>19</v>
      </c>
      <c r="J2556" s="8" t="s">
        <v>13</v>
      </c>
      <c r="K2556" s="8" t="s">
        <v>4</v>
      </c>
      <c r="L2556" s="8" t="s">
        <v>26</v>
      </c>
      <c r="M2556" s="3">
        <v>1</v>
      </c>
      <c r="N2556" s="10">
        <v>41.07</v>
      </c>
      <c r="O2556" s="11">
        <v>0</v>
      </c>
      <c r="P2556" s="10">
        <v>16.600000000000001</v>
      </c>
      <c r="Q2556" s="10">
        <f t="shared" si="156"/>
        <v>41.07</v>
      </c>
      <c r="R2556" s="10">
        <f t="shared" si="157"/>
        <v>16.600000000000001</v>
      </c>
      <c r="S2556" s="10">
        <f t="shared" si="158"/>
        <v>24.47</v>
      </c>
      <c r="T2556" s="2">
        <f t="shared" si="159"/>
        <v>0.59581202824446067</v>
      </c>
      <c r="U2556" s="3">
        <f>YEAR(SalesDataTable[[#This Row],[Order Date]])</f>
        <v>2026</v>
      </c>
      <c r="V2556" s="2" t="str">
        <f>"Q"&amp;ROUNDUP(MONTH(SalesDataTable[[#This Row],[Order Date]])/3,0)</f>
        <v>Q4</v>
      </c>
      <c r="W2556" s="3">
        <f>MONTH(SalesDataTable[[#This Row],[Order Date]])</f>
        <v>12</v>
      </c>
      <c r="X2556" s="2" t="str">
        <f>TEXT(SalesDataTable[[#This Row],[Order Date]],"mmm")</f>
        <v>Dec</v>
      </c>
    </row>
    <row r="2557" spans="1:24" ht="15.6">
      <c r="A2557" s="6">
        <v>5127</v>
      </c>
      <c r="B2557" s="7">
        <v>46364</v>
      </c>
      <c r="C2557" s="8">
        <f>YEAR(SalesDataTable[[#This Row],[Order Date]])</f>
        <v>2026</v>
      </c>
      <c r="D2557" s="9" t="str">
        <f>"Q" &amp;ROUNDUP(MONTH(SalesDataTable[[#This Row],[Order Date]]),0)</f>
        <v>Q12</v>
      </c>
      <c r="E2557" s="9">
        <f>MONTH(SalesDataTable[[#This Row],[Order Date]])</f>
        <v>12</v>
      </c>
      <c r="F2557" s="8" t="str">
        <f>TEXT(SalesDataTable[[#This Row],[Order Date]],"mmm")</f>
        <v>Dec</v>
      </c>
      <c r="G2557" s="8" t="s">
        <v>6</v>
      </c>
      <c r="H2557" s="8" t="s">
        <v>41</v>
      </c>
      <c r="I2557" s="8" t="s">
        <v>28</v>
      </c>
      <c r="J2557" s="8" t="s">
        <v>3</v>
      </c>
      <c r="K2557" s="8" t="s">
        <v>23</v>
      </c>
      <c r="L2557" s="8" t="s">
        <v>51</v>
      </c>
      <c r="M2557" s="3">
        <v>1</v>
      </c>
      <c r="N2557" s="10">
        <v>122.65</v>
      </c>
      <c r="O2557" s="11">
        <v>0</v>
      </c>
      <c r="P2557" s="10">
        <v>58.9</v>
      </c>
      <c r="Q2557" s="10">
        <f t="shared" si="156"/>
        <v>122.65</v>
      </c>
      <c r="R2557" s="10">
        <f t="shared" si="157"/>
        <v>58.9</v>
      </c>
      <c r="S2557" s="10">
        <f t="shared" si="158"/>
        <v>63.750000000000007</v>
      </c>
      <c r="T2557" s="2">
        <f t="shared" si="159"/>
        <v>0.51977170811251527</v>
      </c>
      <c r="U2557" s="3">
        <f>YEAR(SalesDataTable[[#This Row],[Order Date]])</f>
        <v>2026</v>
      </c>
      <c r="V2557" s="2" t="str">
        <f>"Q"&amp;ROUNDUP(MONTH(SalesDataTable[[#This Row],[Order Date]])/3,0)</f>
        <v>Q4</v>
      </c>
      <c r="W2557" s="3">
        <f>MONTH(SalesDataTable[[#This Row],[Order Date]])</f>
        <v>12</v>
      </c>
      <c r="X2557" s="2" t="str">
        <f>TEXT(SalesDataTable[[#This Row],[Order Date]],"mmm")</f>
        <v>Dec</v>
      </c>
    </row>
    <row r="2558" spans="1:24" ht="15.6">
      <c r="A2558" s="6">
        <v>13</v>
      </c>
      <c r="B2558" s="7">
        <v>46365</v>
      </c>
      <c r="C2558" s="8">
        <f>YEAR(SalesDataTable[[#This Row],[Order Date]])</f>
        <v>2026</v>
      </c>
      <c r="D2558" s="9" t="str">
        <f>"Q" &amp;ROUNDUP(MONTH(SalesDataTable[[#This Row],[Order Date]]),0)</f>
        <v>Q12</v>
      </c>
      <c r="E2558" s="9">
        <f>MONTH(SalesDataTable[[#This Row],[Order Date]])</f>
        <v>12</v>
      </c>
      <c r="F2558" s="8" t="str">
        <f>TEXT(SalesDataTable[[#This Row],[Order Date]],"mmm")</f>
        <v>Dec</v>
      </c>
      <c r="G2558" s="8" t="s">
        <v>6</v>
      </c>
      <c r="H2558" s="8" t="s">
        <v>27</v>
      </c>
      <c r="I2558" s="8" t="s">
        <v>2</v>
      </c>
      <c r="J2558" s="8" t="s">
        <v>3</v>
      </c>
      <c r="K2558" s="8" t="s">
        <v>9</v>
      </c>
      <c r="L2558" s="8" t="s">
        <v>17</v>
      </c>
      <c r="M2558" s="3">
        <v>6</v>
      </c>
      <c r="N2558" s="10">
        <v>143.16</v>
      </c>
      <c r="O2558" s="11">
        <v>0.15</v>
      </c>
      <c r="P2558" s="10">
        <v>80.349999999999994</v>
      </c>
      <c r="Q2558" s="10">
        <f t="shared" si="156"/>
        <v>730.11599999999999</v>
      </c>
      <c r="R2558" s="10">
        <f t="shared" si="157"/>
        <v>482.09999999999997</v>
      </c>
      <c r="S2558" s="10">
        <f t="shared" si="158"/>
        <v>248.01600000000002</v>
      </c>
      <c r="T2558" s="2">
        <f t="shared" si="159"/>
        <v>0.33969396643820987</v>
      </c>
      <c r="U2558" s="3">
        <f>YEAR(SalesDataTable[[#This Row],[Order Date]])</f>
        <v>2026</v>
      </c>
      <c r="V2558" s="2" t="str">
        <f>"Q"&amp;ROUNDUP(MONTH(SalesDataTable[[#This Row],[Order Date]])/3,0)</f>
        <v>Q4</v>
      </c>
      <c r="W2558" s="3">
        <f>MONTH(SalesDataTable[[#This Row],[Order Date]])</f>
        <v>12</v>
      </c>
      <c r="X2558" s="2" t="str">
        <f>TEXT(SalesDataTable[[#This Row],[Order Date]],"mmm")</f>
        <v>Dec</v>
      </c>
    </row>
    <row r="2559" spans="1:24" ht="15.6">
      <c r="A2559" s="6">
        <v>102</v>
      </c>
      <c r="B2559" s="7">
        <v>46365</v>
      </c>
      <c r="C2559" s="8">
        <f>YEAR(SalesDataTable[[#This Row],[Order Date]])</f>
        <v>2026</v>
      </c>
      <c r="D2559" s="9" t="str">
        <f>"Q" &amp;ROUNDUP(MONTH(SalesDataTable[[#This Row],[Order Date]]),0)</f>
        <v>Q12</v>
      </c>
      <c r="E2559" s="9">
        <f>MONTH(SalesDataTable[[#This Row],[Order Date]])</f>
        <v>12</v>
      </c>
      <c r="F2559" s="8" t="str">
        <f>TEXT(SalesDataTable[[#This Row],[Order Date]],"mmm")</f>
        <v>Dec</v>
      </c>
      <c r="G2559" s="8" t="s">
        <v>11</v>
      </c>
      <c r="H2559" s="8" t="s">
        <v>25</v>
      </c>
      <c r="I2559" s="8" t="s">
        <v>19</v>
      </c>
      <c r="J2559" s="8" t="s">
        <v>13</v>
      </c>
      <c r="K2559" s="8" t="s">
        <v>9</v>
      </c>
      <c r="L2559" s="8" t="s">
        <v>17</v>
      </c>
      <c r="M2559" s="3">
        <v>3</v>
      </c>
      <c r="N2559" s="10">
        <v>142.75</v>
      </c>
      <c r="O2559" s="11">
        <v>0.1</v>
      </c>
      <c r="P2559" s="10">
        <v>81.739999999999995</v>
      </c>
      <c r="Q2559" s="10">
        <f t="shared" si="156"/>
        <v>385.42500000000001</v>
      </c>
      <c r="R2559" s="10">
        <f t="shared" si="157"/>
        <v>245.21999999999997</v>
      </c>
      <c r="S2559" s="10">
        <f t="shared" si="158"/>
        <v>140.20500000000004</v>
      </c>
      <c r="T2559" s="2">
        <f t="shared" si="159"/>
        <v>0.3637672698968672</v>
      </c>
      <c r="U2559" s="3">
        <f>YEAR(SalesDataTable[[#This Row],[Order Date]])</f>
        <v>2026</v>
      </c>
      <c r="V2559" s="2" t="str">
        <f>"Q"&amp;ROUNDUP(MONTH(SalesDataTable[[#This Row],[Order Date]])/3,0)</f>
        <v>Q4</v>
      </c>
      <c r="W2559" s="3">
        <f>MONTH(SalesDataTable[[#This Row],[Order Date]])</f>
        <v>12</v>
      </c>
      <c r="X2559" s="2" t="str">
        <f>TEXT(SalesDataTable[[#This Row],[Order Date]],"mmm")</f>
        <v>Dec</v>
      </c>
    </row>
    <row r="2560" spans="1:24" ht="15.6">
      <c r="A2560" s="6">
        <v>519</v>
      </c>
      <c r="B2560" s="7">
        <v>46365</v>
      </c>
      <c r="C2560" s="8">
        <f>YEAR(SalesDataTable[[#This Row],[Order Date]])</f>
        <v>2026</v>
      </c>
      <c r="D2560" s="9" t="str">
        <f>"Q" &amp;ROUNDUP(MONTH(SalesDataTable[[#This Row],[Order Date]]),0)</f>
        <v>Q12</v>
      </c>
      <c r="E2560" s="9">
        <f>MONTH(SalesDataTable[[#This Row],[Order Date]])</f>
        <v>12</v>
      </c>
      <c r="F2560" s="8" t="str">
        <f>TEXT(SalesDataTable[[#This Row],[Order Date]],"mmm")</f>
        <v>Dec</v>
      </c>
      <c r="G2560" s="8" t="s">
        <v>6</v>
      </c>
      <c r="H2560" s="8" t="s">
        <v>43</v>
      </c>
      <c r="I2560" s="8" t="s">
        <v>19</v>
      </c>
      <c r="J2560" s="8" t="s">
        <v>3</v>
      </c>
      <c r="K2560" s="8" t="s">
        <v>34</v>
      </c>
      <c r="L2560" s="8" t="s">
        <v>42</v>
      </c>
      <c r="M2560" s="3">
        <v>2</v>
      </c>
      <c r="N2560" s="10">
        <v>36.03</v>
      </c>
      <c r="O2560" s="11">
        <v>0.1</v>
      </c>
      <c r="P2560" s="10">
        <v>13.54</v>
      </c>
      <c r="Q2560" s="10">
        <f t="shared" si="156"/>
        <v>64.853999999999999</v>
      </c>
      <c r="R2560" s="10">
        <f t="shared" si="157"/>
        <v>27.08</v>
      </c>
      <c r="S2560" s="10">
        <f t="shared" si="158"/>
        <v>37.774000000000001</v>
      </c>
      <c r="T2560" s="2">
        <f t="shared" si="159"/>
        <v>0.58244672649335427</v>
      </c>
      <c r="U2560" s="3">
        <f>YEAR(SalesDataTable[[#This Row],[Order Date]])</f>
        <v>2026</v>
      </c>
      <c r="V2560" s="2" t="str">
        <f>"Q"&amp;ROUNDUP(MONTH(SalesDataTable[[#This Row],[Order Date]])/3,0)</f>
        <v>Q4</v>
      </c>
      <c r="W2560" s="3">
        <f>MONTH(SalesDataTable[[#This Row],[Order Date]])</f>
        <v>12</v>
      </c>
      <c r="X2560" s="2" t="str">
        <f>TEXT(SalesDataTable[[#This Row],[Order Date]],"mmm")</f>
        <v>Dec</v>
      </c>
    </row>
    <row r="2561" spans="1:24" ht="15.6">
      <c r="A2561" s="6">
        <v>522</v>
      </c>
      <c r="B2561" s="7">
        <v>46365</v>
      </c>
      <c r="C2561" s="8">
        <f>YEAR(SalesDataTable[[#This Row],[Order Date]])</f>
        <v>2026</v>
      </c>
      <c r="D2561" s="9" t="str">
        <f>"Q" &amp;ROUNDUP(MONTH(SalesDataTable[[#This Row],[Order Date]]),0)</f>
        <v>Q12</v>
      </c>
      <c r="E2561" s="9">
        <f>MONTH(SalesDataTable[[#This Row],[Order Date]])</f>
        <v>12</v>
      </c>
      <c r="F2561" s="8" t="str">
        <f>TEXT(SalesDataTable[[#This Row],[Order Date]],"mmm")</f>
        <v>Dec</v>
      </c>
      <c r="G2561" s="8" t="s">
        <v>0</v>
      </c>
      <c r="H2561" s="8" t="s">
        <v>50</v>
      </c>
      <c r="I2561" s="8" t="s">
        <v>19</v>
      </c>
      <c r="J2561" s="8" t="s">
        <v>3</v>
      </c>
      <c r="K2561" s="8" t="s">
        <v>14</v>
      </c>
      <c r="L2561" s="8" t="s">
        <v>44</v>
      </c>
      <c r="M2561" s="3">
        <v>2</v>
      </c>
      <c r="N2561" s="10">
        <v>133.4</v>
      </c>
      <c r="O2561" s="11">
        <v>0</v>
      </c>
      <c r="P2561" s="10">
        <v>67.69</v>
      </c>
      <c r="Q2561" s="10">
        <f t="shared" si="156"/>
        <v>266.8</v>
      </c>
      <c r="R2561" s="10">
        <f t="shared" si="157"/>
        <v>135.38</v>
      </c>
      <c r="S2561" s="10">
        <f t="shared" si="158"/>
        <v>131.42000000000002</v>
      </c>
      <c r="T2561" s="2">
        <f t="shared" si="159"/>
        <v>0.49257871064467768</v>
      </c>
      <c r="U2561" s="3">
        <f>YEAR(SalesDataTable[[#This Row],[Order Date]])</f>
        <v>2026</v>
      </c>
      <c r="V2561" s="2" t="str">
        <f>"Q"&amp;ROUNDUP(MONTH(SalesDataTable[[#This Row],[Order Date]])/3,0)</f>
        <v>Q4</v>
      </c>
      <c r="W2561" s="3">
        <f>MONTH(SalesDataTable[[#This Row],[Order Date]])</f>
        <v>12</v>
      </c>
      <c r="X2561" s="2" t="str">
        <f>TEXT(SalesDataTable[[#This Row],[Order Date]],"mmm")</f>
        <v>Dec</v>
      </c>
    </row>
    <row r="2562" spans="1:24" ht="15.6">
      <c r="A2562" s="6">
        <v>798</v>
      </c>
      <c r="B2562" s="7">
        <v>46365</v>
      </c>
      <c r="C2562" s="8">
        <f>YEAR(SalesDataTable[[#This Row],[Order Date]])</f>
        <v>2026</v>
      </c>
      <c r="D2562" s="9" t="str">
        <f>"Q" &amp;ROUNDUP(MONTH(SalesDataTable[[#This Row],[Order Date]]),0)</f>
        <v>Q12</v>
      </c>
      <c r="E2562" s="9">
        <f>MONTH(SalesDataTable[[#This Row],[Order Date]])</f>
        <v>12</v>
      </c>
      <c r="F2562" s="8" t="str">
        <f>TEXT(SalesDataTable[[#This Row],[Order Date]],"mmm")</f>
        <v>Dec</v>
      </c>
      <c r="G2562" s="8" t="s">
        <v>11</v>
      </c>
      <c r="H2562" s="8" t="s">
        <v>12</v>
      </c>
      <c r="I2562" s="8" t="s">
        <v>19</v>
      </c>
      <c r="J2562" s="8" t="s">
        <v>3</v>
      </c>
      <c r="K2562" s="8" t="s">
        <v>23</v>
      </c>
      <c r="L2562" s="8" t="s">
        <v>29</v>
      </c>
      <c r="M2562" s="3">
        <v>3</v>
      </c>
      <c r="N2562" s="10">
        <v>199.31</v>
      </c>
      <c r="O2562" s="11">
        <v>0.05</v>
      </c>
      <c r="P2562" s="10">
        <v>101.19</v>
      </c>
      <c r="Q2562" s="10">
        <f t="shared" ref="Q2562:Q2625" si="160">M2562*N2562*(1-O2562)</f>
        <v>568.0335</v>
      </c>
      <c r="R2562" s="10">
        <f t="shared" ref="R2562:R2625" si="161">M2562*P2562</f>
        <v>303.57</v>
      </c>
      <c r="S2562" s="10">
        <f t="shared" ref="S2562:S2625" si="162">Q2562-R2562</f>
        <v>264.46350000000001</v>
      </c>
      <c r="T2562" s="2">
        <f t="shared" ref="T2562:T2625" si="163">IFERROR(S2562/Q2562,0)</f>
        <v>0.46557729429690325</v>
      </c>
      <c r="U2562" s="3">
        <f>YEAR(SalesDataTable[[#This Row],[Order Date]])</f>
        <v>2026</v>
      </c>
      <c r="V2562" s="2" t="str">
        <f>"Q"&amp;ROUNDUP(MONTH(SalesDataTable[[#This Row],[Order Date]])/3,0)</f>
        <v>Q4</v>
      </c>
      <c r="W2562" s="3">
        <f>MONTH(SalesDataTable[[#This Row],[Order Date]])</f>
        <v>12</v>
      </c>
      <c r="X2562" s="2" t="str">
        <f>TEXT(SalesDataTable[[#This Row],[Order Date]],"mmm")</f>
        <v>Dec</v>
      </c>
    </row>
    <row r="2563" spans="1:24" ht="15.6">
      <c r="A2563" s="6">
        <v>1746</v>
      </c>
      <c r="B2563" s="7">
        <v>46365</v>
      </c>
      <c r="C2563" s="8">
        <f>YEAR(SalesDataTable[[#This Row],[Order Date]])</f>
        <v>2026</v>
      </c>
      <c r="D2563" s="9" t="str">
        <f>"Q" &amp;ROUNDUP(MONTH(SalesDataTable[[#This Row],[Order Date]]),0)</f>
        <v>Q12</v>
      </c>
      <c r="E2563" s="9">
        <f>MONTH(SalesDataTable[[#This Row],[Order Date]])</f>
        <v>12</v>
      </c>
      <c r="F2563" s="8" t="str">
        <f>TEXT(SalesDataTable[[#This Row],[Order Date]],"mmm")</f>
        <v>Dec</v>
      </c>
      <c r="G2563" s="8" t="s">
        <v>6</v>
      </c>
      <c r="H2563" s="8" t="s">
        <v>41</v>
      </c>
      <c r="I2563" s="8" t="s">
        <v>2</v>
      </c>
      <c r="J2563" s="8" t="s">
        <v>16</v>
      </c>
      <c r="K2563" s="8" t="s">
        <v>14</v>
      </c>
      <c r="L2563" s="8" t="s">
        <v>32</v>
      </c>
      <c r="M2563" s="3">
        <v>1</v>
      </c>
      <c r="N2563" s="10">
        <v>47.44</v>
      </c>
      <c r="O2563" s="11">
        <v>0.15</v>
      </c>
      <c r="P2563" s="10">
        <v>17.899999999999999</v>
      </c>
      <c r="Q2563" s="10">
        <f t="shared" si="160"/>
        <v>40.323999999999998</v>
      </c>
      <c r="R2563" s="10">
        <f t="shared" si="161"/>
        <v>17.899999999999999</v>
      </c>
      <c r="S2563" s="10">
        <f t="shared" si="162"/>
        <v>22.423999999999999</v>
      </c>
      <c r="T2563" s="2">
        <f t="shared" si="163"/>
        <v>0.55609562543398472</v>
      </c>
      <c r="U2563" s="3">
        <f>YEAR(SalesDataTable[[#This Row],[Order Date]])</f>
        <v>2026</v>
      </c>
      <c r="V2563" s="2" t="str">
        <f>"Q"&amp;ROUNDUP(MONTH(SalesDataTable[[#This Row],[Order Date]])/3,0)</f>
        <v>Q4</v>
      </c>
      <c r="W2563" s="3">
        <f>MONTH(SalesDataTable[[#This Row],[Order Date]])</f>
        <v>12</v>
      </c>
      <c r="X2563" s="2" t="str">
        <f>TEXT(SalesDataTable[[#This Row],[Order Date]],"mmm")</f>
        <v>Dec</v>
      </c>
    </row>
    <row r="2564" spans="1:24" ht="15.6">
      <c r="A2564" s="6">
        <v>3412</v>
      </c>
      <c r="B2564" s="7">
        <v>46365</v>
      </c>
      <c r="C2564" s="8">
        <f>YEAR(SalesDataTable[[#This Row],[Order Date]])</f>
        <v>2026</v>
      </c>
      <c r="D2564" s="9" t="str">
        <f>"Q" &amp;ROUNDUP(MONTH(SalesDataTable[[#This Row],[Order Date]]),0)</f>
        <v>Q12</v>
      </c>
      <c r="E2564" s="9">
        <f>MONTH(SalesDataTable[[#This Row],[Order Date]])</f>
        <v>12</v>
      </c>
      <c r="F2564" s="8" t="str">
        <f>TEXT(SalesDataTable[[#This Row],[Order Date]],"mmm")</f>
        <v>Dec</v>
      </c>
      <c r="G2564" s="8" t="s">
        <v>0</v>
      </c>
      <c r="H2564" s="8" t="s">
        <v>1</v>
      </c>
      <c r="I2564" s="8" t="s">
        <v>8</v>
      </c>
      <c r="J2564" s="8" t="s">
        <v>16</v>
      </c>
      <c r="K2564" s="8" t="s">
        <v>9</v>
      </c>
      <c r="L2564" s="8" t="s">
        <v>17</v>
      </c>
      <c r="M2564" s="3">
        <v>10</v>
      </c>
      <c r="N2564" s="10">
        <v>145.30000000000001</v>
      </c>
      <c r="O2564" s="11">
        <v>0.1</v>
      </c>
      <c r="P2564" s="10">
        <v>79.7</v>
      </c>
      <c r="Q2564" s="10">
        <f t="shared" si="160"/>
        <v>1307.7</v>
      </c>
      <c r="R2564" s="10">
        <f t="shared" si="161"/>
        <v>797</v>
      </c>
      <c r="S2564" s="10">
        <f t="shared" si="162"/>
        <v>510.70000000000005</v>
      </c>
      <c r="T2564" s="2">
        <f t="shared" si="163"/>
        <v>0.39053299686472437</v>
      </c>
      <c r="U2564" s="3">
        <f>YEAR(SalesDataTable[[#This Row],[Order Date]])</f>
        <v>2026</v>
      </c>
      <c r="V2564" s="2" t="str">
        <f>"Q"&amp;ROUNDUP(MONTH(SalesDataTable[[#This Row],[Order Date]])/3,0)</f>
        <v>Q4</v>
      </c>
      <c r="W2564" s="3">
        <f>MONTH(SalesDataTable[[#This Row],[Order Date]])</f>
        <v>12</v>
      </c>
      <c r="X2564" s="2" t="str">
        <f>TEXT(SalesDataTable[[#This Row],[Order Date]],"mmm")</f>
        <v>Dec</v>
      </c>
    </row>
    <row r="2565" spans="1:24" ht="15.6">
      <c r="A2565" s="6">
        <v>175</v>
      </c>
      <c r="B2565" s="7">
        <v>46366</v>
      </c>
      <c r="C2565" s="8">
        <f>YEAR(SalesDataTable[[#This Row],[Order Date]])</f>
        <v>2026</v>
      </c>
      <c r="D2565" s="9" t="str">
        <f>"Q" &amp;ROUNDUP(MONTH(SalesDataTable[[#This Row],[Order Date]]),0)</f>
        <v>Q12</v>
      </c>
      <c r="E2565" s="9">
        <f>MONTH(SalesDataTable[[#This Row],[Order Date]])</f>
        <v>12</v>
      </c>
      <c r="F2565" s="8" t="str">
        <f>TEXT(SalesDataTable[[#This Row],[Order Date]],"mmm")</f>
        <v>Dec</v>
      </c>
      <c r="G2565" s="8" t="s">
        <v>0</v>
      </c>
      <c r="H2565" s="8" t="s">
        <v>1</v>
      </c>
      <c r="I2565" s="8" t="s">
        <v>28</v>
      </c>
      <c r="J2565" s="8" t="s">
        <v>13</v>
      </c>
      <c r="K2565" s="8" t="s">
        <v>4</v>
      </c>
      <c r="L2565" s="8" t="s">
        <v>5</v>
      </c>
      <c r="M2565" s="3">
        <v>1</v>
      </c>
      <c r="N2565" s="10">
        <v>81.010000000000005</v>
      </c>
      <c r="O2565" s="11">
        <v>0.2</v>
      </c>
      <c r="P2565" s="10">
        <v>41.51</v>
      </c>
      <c r="Q2565" s="10">
        <f t="shared" si="160"/>
        <v>64.808000000000007</v>
      </c>
      <c r="R2565" s="10">
        <f t="shared" si="161"/>
        <v>41.51</v>
      </c>
      <c r="S2565" s="10">
        <f t="shared" si="162"/>
        <v>23.298000000000009</v>
      </c>
      <c r="T2565" s="2">
        <f t="shared" si="163"/>
        <v>0.35949265522774976</v>
      </c>
      <c r="U2565" s="3">
        <f>YEAR(SalesDataTable[[#This Row],[Order Date]])</f>
        <v>2026</v>
      </c>
      <c r="V2565" s="2" t="str">
        <f>"Q"&amp;ROUNDUP(MONTH(SalesDataTable[[#This Row],[Order Date]])/3,0)</f>
        <v>Q4</v>
      </c>
      <c r="W2565" s="3">
        <f>MONTH(SalesDataTable[[#This Row],[Order Date]])</f>
        <v>12</v>
      </c>
      <c r="X2565" s="2" t="str">
        <f>TEXT(SalesDataTable[[#This Row],[Order Date]],"mmm")</f>
        <v>Dec</v>
      </c>
    </row>
    <row r="2566" spans="1:24" ht="15.6">
      <c r="A2566" s="6">
        <v>1014</v>
      </c>
      <c r="B2566" s="7">
        <v>46366</v>
      </c>
      <c r="C2566" s="8">
        <f>YEAR(SalesDataTable[[#This Row],[Order Date]])</f>
        <v>2026</v>
      </c>
      <c r="D2566" s="9" t="str">
        <f>"Q" &amp;ROUNDUP(MONTH(SalesDataTable[[#This Row],[Order Date]]),0)</f>
        <v>Q12</v>
      </c>
      <c r="E2566" s="9">
        <f>MONTH(SalesDataTable[[#This Row],[Order Date]])</f>
        <v>12</v>
      </c>
      <c r="F2566" s="8" t="str">
        <f>TEXT(SalesDataTable[[#This Row],[Order Date]],"mmm")</f>
        <v>Dec</v>
      </c>
      <c r="G2566" s="8" t="s">
        <v>20</v>
      </c>
      <c r="H2566" s="8" t="s">
        <v>31</v>
      </c>
      <c r="I2566" s="8" t="s">
        <v>28</v>
      </c>
      <c r="J2566" s="8" t="s">
        <v>13</v>
      </c>
      <c r="K2566" s="8" t="s">
        <v>14</v>
      </c>
      <c r="L2566" s="8" t="s">
        <v>15</v>
      </c>
      <c r="M2566" s="3">
        <v>2</v>
      </c>
      <c r="N2566" s="10">
        <v>35.619999999999997</v>
      </c>
      <c r="O2566" s="11">
        <v>0</v>
      </c>
      <c r="P2566" s="10">
        <v>13.62</v>
      </c>
      <c r="Q2566" s="10">
        <f t="shared" si="160"/>
        <v>71.239999999999995</v>
      </c>
      <c r="R2566" s="10">
        <f t="shared" si="161"/>
        <v>27.24</v>
      </c>
      <c r="S2566" s="10">
        <f t="shared" si="162"/>
        <v>44</v>
      </c>
      <c r="T2566" s="2">
        <f t="shared" si="163"/>
        <v>0.61763054463784395</v>
      </c>
      <c r="U2566" s="3">
        <f>YEAR(SalesDataTable[[#This Row],[Order Date]])</f>
        <v>2026</v>
      </c>
      <c r="V2566" s="2" t="str">
        <f>"Q"&amp;ROUNDUP(MONTH(SalesDataTable[[#This Row],[Order Date]])/3,0)</f>
        <v>Q4</v>
      </c>
      <c r="W2566" s="3">
        <f>MONTH(SalesDataTable[[#This Row],[Order Date]])</f>
        <v>12</v>
      </c>
      <c r="X2566" s="2" t="str">
        <f>TEXT(SalesDataTable[[#This Row],[Order Date]],"mmm")</f>
        <v>Dec</v>
      </c>
    </row>
    <row r="2567" spans="1:24" ht="15.6">
      <c r="A2567" s="6">
        <v>1763</v>
      </c>
      <c r="B2567" s="7">
        <v>46366</v>
      </c>
      <c r="C2567" s="8">
        <f>YEAR(SalesDataTable[[#This Row],[Order Date]])</f>
        <v>2026</v>
      </c>
      <c r="D2567" s="9" t="str">
        <f>"Q" &amp;ROUNDUP(MONTH(SalesDataTable[[#This Row],[Order Date]]),0)</f>
        <v>Q12</v>
      </c>
      <c r="E2567" s="9">
        <f>MONTH(SalesDataTable[[#This Row],[Order Date]])</f>
        <v>12</v>
      </c>
      <c r="F2567" s="8" t="str">
        <f>TEXT(SalesDataTable[[#This Row],[Order Date]],"mmm")</f>
        <v>Dec</v>
      </c>
      <c r="G2567" s="8" t="s">
        <v>0</v>
      </c>
      <c r="H2567" s="8" t="s">
        <v>1</v>
      </c>
      <c r="I2567" s="8" t="s">
        <v>2</v>
      </c>
      <c r="J2567" s="8" t="s">
        <v>13</v>
      </c>
      <c r="K2567" s="8" t="s">
        <v>4</v>
      </c>
      <c r="L2567" s="8" t="s">
        <v>22</v>
      </c>
      <c r="M2567" s="3">
        <v>2</v>
      </c>
      <c r="N2567" s="10">
        <v>49.88</v>
      </c>
      <c r="O2567" s="11">
        <v>0.05</v>
      </c>
      <c r="P2567" s="10">
        <v>22.31</v>
      </c>
      <c r="Q2567" s="10">
        <f t="shared" si="160"/>
        <v>94.772000000000006</v>
      </c>
      <c r="R2567" s="10">
        <f t="shared" si="161"/>
        <v>44.62</v>
      </c>
      <c r="S2567" s="10">
        <f t="shared" si="162"/>
        <v>50.152000000000008</v>
      </c>
      <c r="T2567" s="2">
        <f t="shared" si="163"/>
        <v>0.52918583547883347</v>
      </c>
      <c r="U2567" s="3">
        <f>YEAR(SalesDataTable[[#This Row],[Order Date]])</f>
        <v>2026</v>
      </c>
      <c r="V2567" s="2" t="str">
        <f>"Q"&amp;ROUNDUP(MONTH(SalesDataTable[[#This Row],[Order Date]])/3,0)</f>
        <v>Q4</v>
      </c>
      <c r="W2567" s="3">
        <f>MONTH(SalesDataTable[[#This Row],[Order Date]])</f>
        <v>12</v>
      </c>
      <c r="X2567" s="2" t="str">
        <f>TEXT(SalesDataTable[[#This Row],[Order Date]],"mmm")</f>
        <v>Dec</v>
      </c>
    </row>
    <row r="2568" spans="1:24" ht="15.6">
      <c r="A2568" s="6">
        <v>1863</v>
      </c>
      <c r="B2568" s="7">
        <v>46366</v>
      </c>
      <c r="C2568" s="8">
        <f>YEAR(SalesDataTable[[#This Row],[Order Date]])</f>
        <v>2026</v>
      </c>
      <c r="D2568" s="9" t="str">
        <f>"Q" &amp;ROUNDUP(MONTH(SalesDataTable[[#This Row],[Order Date]]),0)</f>
        <v>Q12</v>
      </c>
      <c r="E2568" s="9">
        <f>MONTH(SalesDataTable[[#This Row],[Order Date]])</f>
        <v>12</v>
      </c>
      <c r="F2568" s="8" t="str">
        <f>TEXT(SalesDataTable[[#This Row],[Order Date]],"mmm")</f>
        <v>Dec</v>
      </c>
      <c r="G2568" s="8" t="s">
        <v>20</v>
      </c>
      <c r="H2568" s="8" t="s">
        <v>31</v>
      </c>
      <c r="I2568" s="8" t="s">
        <v>28</v>
      </c>
      <c r="J2568" s="8" t="s">
        <v>3</v>
      </c>
      <c r="K2568" s="8" t="s">
        <v>4</v>
      </c>
      <c r="L2568" s="8" t="s">
        <v>30</v>
      </c>
      <c r="M2568" s="3">
        <v>1</v>
      </c>
      <c r="N2568" s="10">
        <v>101.18</v>
      </c>
      <c r="O2568" s="11">
        <v>0.05</v>
      </c>
      <c r="P2568" s="10">
        <v>49.12</v>
      </c>
      <c r="Q2568" s="10">
        <f t="shared" si="160"/>
        <v>96.120999999999995</v>
      </c>
      <c r="R2568" s="10">
        <f t="shared" si="161"/>
        <v>49.12</v>
      </c>
      <c r="S2568" s="10">
        <f t="shared" si="162"/>
        <v>47.000999999999998</v>
      </c>
      <c r="T2568" s="2">
        <f t="shared" si="163"/>
        <v>0.48897743469169069</v>
      </c>
      <c r="U2568" s="3">
        <f>YEAR(SalesDataTable[[#This Row],[Order Date]])</f>
        <v>2026</v>
      </c>
      <c r="V2568" s="2" t="str">
        <f>"Q"&amp;ROUNDUP(MONTH(SalesDataTable[[#This Row],[Order Date]])/3,0)</f>
        <v>Q4</v>
      </c>
      <c r="W2568" s="3">
        <f>MONTH(SalesDataTable[[#This Row],[Order Date]])</f>
        <v>12</v>
      </c>
      <c r="X2568" s="2" t="str">
        <f>TEXT(SalesDataTable[[#This Row],[Order Date]],"mmm")</f>
        <v>Dec</v>
      </c>
    </row>
    <row r="2569" spans="1:24" ht="15.6">
      <c r="A2569" s="6">
        <v>3466</v>
      </c>
      <c r="B2569" s="7">
        <v>46366</v>
      </c>
      <c r="C2569" s="8">
        <f>YEAR(SalesDataTable[[#This Row],[Order Date]])</f>
        <v>2026</v>
      </c>
      <c r="D2569" s="9" t="str">
        <f>"Q" &amp;ROUNDUP(MONTH(SalesDataTable[[#This Row],[Order Date]]),0)</f>
        <v>Q12</v>
      </c>
      <c r="E2569" s="9">
        <f>MONTH(SalesDataTable[[#This Row],[Order Date]])</f>
        <v>12</v>
      </c>
      <c r="F2569" s="8" t="str">
        <f>TEXT(SalesDataTable[[#This Row],[Order Date]],"mmm")</f>
        <v>Dec</v>
      </c>
      <c r="G2569" s="8" t="s">
        <v>6</v>
      </c>
      <c r="H2569" s="8" t="s">
        <v>43</v>
      </c>
      <c r="I2569" s="8" t="s">
        <v>19</v>
      </c>
      <c r="J2569" s="8" t="s">
        <v>16</v>
      </c>
      <c r="K2569" s="8" t="s">
        <v>34</v>
      </c>
      <c r="L2569" s="8" t="s">
        <v>42</v>
      </c>
      <c r="M2569" s="3">
        <v>2</v>
      </c>
      <c r="N2569" s="10">
        <v>36.64</v>
      </c>
      <c r="O2569" s="11">
        <v>0</v>
      </c>
      <c r="P2569" s="10">
        <v>13.7</v>
      </c>
      <c r="Q2569" s="10">
        <f t="shared" si="160"/>
        <v>73.28</v>
      </c>
      <c r="R2569" s="10">
        <f t="shared" si="161"/>
        <v>27.4</v>
      </c>
      <c r="S2569" s="10">
        <f t="shared" si="162"/>
        <v>45.88</v>
      </c>
      <c r="T2569" s="2">
        <f t="shared" si="163"/>
        <v>0.62609170305676853</v>
      </c>
      <c r="U2569" s="3">
        <f>YEAR(SalesDataTable[[#This Row],[Order Date]])</f>
        <v>2026</v>
      </c>
      <c r="V2569" s="2" t="str">
        <f>"Q"&amp;ROUNDUP(MONTH(SalesDataTable[[#This Row],[Order Date]])/3,0)</f>
        <v>Q4</v>
      </c>
      <c r="W2569" s="3">
        <f>MONTH(SalesDataTable[[#This Row],[Order Date]])</f>
        <v>12</v>
      </c>
      <c r="X2569" s="2" t="str">
        <f>TEXT(SalesDataTable[[#This Row],[Order Date]],"mmm")</f>
        <v>Dec</v>
      </c>
    </row>
    <row r="2570" spans="1:24" ht="15.6">
      <c r="A2570" s="6">
        <v>3630</v>
      </c>
      <c r="B2570" s="7">
        <v>46366</v>
      </c>
      <c r="C2570" s="8">
        <f>YEAR(SalesDataTable[[#This Row],[Order Date]])</f>
        <v>2026</v>
      </c>
      <c r="D2570" s="9" t="str">
        <f>"Q" &amp;ROUNDUP(MONTH(SalesDataTable[[#This Row],[Order Date]]),0)</f>
        <v>Q12</v>
      </c>
      <c r="E2570" s="9">
        <f>MONTH(SalesDataTable[[#This Row],[Order Date]])</f>
        <v>12</v>
      </c>
      <c r="F2570" s="8" t="str">
        <f>TEXT(SalesDataTable[[#This Row],[Order Date]],"mmm")</f>
        <v>Dec</v>
      </c>
      <c r="G2570" s="8" t="s">
        <v>6</v>
      </c>
      <c r="H2570" s="8" t="s">
        <v>43</v>
      </c>
      <c r="I2570" s="8" t="s">
        <v>19</v>
      </c>
      <c r="J2570" s="8" t="s">
        <v>3</v>
      </c>
      <c r="K2570" s="8" t="s">
        <v>4</v>
      </c>
      <c r="L2570" s="8" t="s">
        <v>26</v>
      </c>
      <c r="M2570" s="3">
        <v>3</v>
      </c>
      <c r="N2570" s="10">
        <v>39.979999999999997</v>
      </c>
      <c r="O2570" s="11">
        <v>0.1</v>
      </c>
      <c r="P2570" s="10">
        <v>16.989999999999998</v>
      </c>
      <c r="Q2570" s="10">
        <f t="shared" si="160"/>
        <v>107.946</v>
      </c>
      <c r="R2570" s="10">
        <f t="shared" si="161"/>
        <v>50.97</v>
      </c>
      <c r="S2570" s="10">
        <f t="shared" si="162"/>
        <v>56.975999999999999</v>
      </c>
      <c r="T2570" s="2">
        <f t="shared" si="163"/>
        <v>0.52781946528819967</v>
      </c>
      <c r="U2570" s="3">
        <f>YEAR(SalesDataTable[[#This Row],[Order Date]])</f>
        <v>2026</v>
      </c>
      <c r="V2570" s="2" t="str">
        <f>"Q"&amp;ROUNDUP(MONTH(SalesDataTable[[#This Row],[Order Date]])/3,0)</f>
        <v>Q4</v>
      </c>
      <c r="W2570" s="3">
        <f>MONTH(SalesDataTable[[#This Row],[Order Date]])</f>
        <v>12</v>
      </c>
      <c r="X2570" s="2" t="str">
        <f>TEXT(SalesDataTable[[#This Row],[Order Date]],"mmm")</f>
        <v>Dec</v>
      </c>
    </row>
    <row r="2571" spans="1:24" ht="15.6">
      <c r="A2571" s="6">
        <v>3633</v>
      </c>
      <c r="B2571" s="7">
        <v>46366</v>
      </c>
      <c r="C2571" s="8">
        <f>YEAR(SalesDataTable[[#This Row],[Order Date]])</f>
        <v>2026</v>
      </c>
      <c r="D2571" s="9" t="str">
        <f>"Q" &amp;ROUNDUP(MONTH(SalesDataTable[[#This Row],[Order Date]]),0)</f>
        <v>Q12</v>
      </c>
      <c r="E2571" s="9">
        <f>MONTH(SalesDataTable[[#This Row],[Order Date]])</f>
        <v>12</v>
      </c>
      <c r="F2571" s="8" t="str">
        <f>TEXT(SalesDataTable[[#This Row],[Order Date]],"mmm")</f>
        <v>Dec</v>
      </c>
      <c r="G2571" s="8" t="s">
        <v>20</v>
      </c>
      <c r="H2571" s="8" t="s">
        <v>21</v>
      </c>
      <c r="I2571" s="8" t="s">
        <v>28</v>
      </c>
      <c r="J2571" s="8" t="s">
        <v>16</v>
      </c>
      <c r="K2571" s="8" t="s">
        <v>9</v>
      </c>
      <c r="L2571" s="8" t="s">
        <v>17</v>
      </c>
      <c r="M2571" s="3">
        <v>3</v>
      </c>
      <c r="N2571" s="10">
        <v>144.16</v>
      </c>
      <c r="O2571" s="11">
        <v>0</v>
      </c>
      <c r="P2571" s="10">
        <v>77.36</v>
      </c>
      <c r="Q2571" s="10">
        <f t="shared" si="160"/>
        <v>432.48</v>
      </c>
      <c r="R2571" s="10">
        <f t="shared" si="161"/>
        <v>232.07999999999998</v>
      </c>
      <c r="S2571" s="10">
        <f t="shared" si="162"/>
        <v>200.40000000000003</v>
      </c>
      <c r="T2571" s="2">
        <f t="shared" si="163"/>
        <v>0.46337402885682583</v>
      </c>
      <c r="U2571" s="3">
        <f>YEAR(SalesDataTable[[#This Row],[Order Date]])</f>
        <v>2026</v>
      </c>
      <c r="V2571" s="2" t="str">
        <f>"Q"&amp;ROUNDUP(MONTH(SalesDataTable[[#This Row],[Order Date]])/3,0)</f>
        <v>Q4</v>
      </c>
      <c r="W2571" s="3">
        <f>MONTH(SalesDataTable[[#This Row],[Order Date]])</f>
        <v>12</v>
      </c>
      <c r="X2571" s="2" t="str">
        <f>TEXT(SalesDataTable[[#This Row],[Order Date]],"mmm")</f>
        <v>Dec</v>
      </c>
    </row>
    <row r="2572" spans="1:24" ht="15.6">
      <c r="A2572" s="6">
        <v>4</v>
      </c>
      <c r="B2572" s="7">
        <v>46367</v>
      </c>
      <c r="C2572" s="8">
        <f>YEAR(SalesDataTable[[#This Row],[Order Date]])</f>
        <v>2026</v>
      </c>
      <c r="D2572" s="9" t="str">
        <f>"Q" &amp;ROUNDUP(MONTH(SalesDataTable[[#This Row],[Order Date]]),0)</f>
        <v>Q12</v>
      </c>
      <c r="E2572" s="9">
        <f>MONTH(SalesDataTable[[#This Row],[Order Date]])</f>
        <v>12</v>
      </c>
      <c r="F2572" s="8" t="str">
        <f>TEXT(SalesDataTable[[#This Row],[Order Date]],"mmm")</f>
        <v>Dec</v>
      </c>
      <c r="G2572" s="8" t="s">
        <v>20</v>
      </c>
      <c r="H2572" s="8" t="s">
        <v>21</v>
      </c>
      <c r="I2572" s="8" t="s">
        <v>2</v>
      </c>
      <c r="J2572" s="8" t="s">
        <v>13</v>
      </c>
      <c r="K2572" s="8" t="s">
        <v>4</v>
      </c>
      <c r="L2572" s="8" t="s">
        <v>30</v>
      </c>
      <c r="M2572" s="3">
        <v>1</v>
      </c>
      <c r="N2572" s="10">
        <v>102.98</v>
      </c>
      <c r="O2572" s="11">
        <v>0.1</v>
      </c>
      <c r="P2572" s="10">
        <v>51.45</v>
      </c>
      <c r="Q2572" s="10">
        <f t="shared" si="160"/>
        <v>92.682000000000002</v>
      </c>
      <c r="R2572" s="10">
        <f t="shared" si="161"/>
        <v>51.45</v>
      </c>
      <c r="S2572" s="10">
        <f t="shared" si="162"/>
        <v>41.231999999999999</v>
      </c>
      <c r="T2572" s="2">
        <f t="shared" si="163"/>
        <v>0.4448760277076455</v>
      </c>
      <c r="U2572" s="3">
        <f>YEAR(SalesDataTable[[#This Row],[Order Date]])</f>
        <v>2026</v>
      </c>
      <c r="V2572" s="2" t="str">
        <f>"Q"&amp;ROUNDUP(MONTH(SalesDataTable[[#This Row],[Order Date]])/3,0)</f>
        <v>Q4</v>
      </c>
      <c r="W2572" s="3">
        <f>MONTH(SalesDataTable[[#This Row],[Order Date]])</f>
        <v>12</v>
      </c>
      <c r="X2572" s="2" t="str">
        <f>TEXT(SalesDataTable[[#This Row],[Order Date]],"mmm")</f>
        <v>Dec</v>
      </c>
    </row>
    <row r="2573" spans="1:24" ht="15.6">
      <c r="A2573" s="6">
        <v>70</v>
      </c>
      <c r="B2573" s="7">
        <v>46367</v>
      </c>
      <c r="C2573" s="8">
        <f>YEAR(SalesDataTable[[#This Row],[Order Date]])</f>
        <v>2026</v>
      </c>
      <c r="D2573" s="9" t="str">
        <f>"Q" &amp;ROUNDUP(MONTH(SalesDataTable[[#This Row],[Order Date]]),0)</f>
        <v>Q12</v>
      </c>
      <c r="E2573" s="9">
        <f>MONTH(SalesDataTable[[#This Row],[Order Date]])</f>
        <v>12</v>
      </c>
      <c r="F2573" s="8" t="str">
        <f>TEXT(SalesDataTable[[#This Row],[Order Date]],"mmm")</f>
        <v>Dec</v>
      </c>
      <c r="G2573" s="8" t="s">
        <v>20</v>
      </c>
      <c r="H2573" s="8" t="s">
        <v>47</v>
      </c>
      <c r="I2573" s="8" t="s">
        <v>2</v>
      </c>
      <c r="J2573" s="8" t="s">
        <v>13</v>
      </c>
      <c r="K2573" s="8" t="s">
        <v>34</v>
      </c>
      <c r="L2573" s="8" t="s">
        <v>38</v>
      </c>
      <c r="M2573" s="3">
        <v>2</v>
      </c>
      <c r="N2573" s="10">
        <v>122.49</v>
      </c>
      <c r="O2573" s="11">
        <v>0.15</v>
      </c>
      <c r="P2573" s="10">
        <v>70.930000000000007</v>
      </c>
      <c r="Q2573" s="10">
        <f t="shared" si="160"/>
        <v>208.23299999999998</v>
      </c>
      <c r="R2573" s="10">
        <f t="shared" si="161"/>
        <v>141.86000000000001</v>
      </c>
      <c r="S2573" s="10">
        <f t="shared" si="162"/>
        <v>66.372999999999962</v>
      </c>
      <c r="T2573" s="2">
        <f t="shared" si="163"/>
        <v>0.31874390706564265</v>
      </c>
      <c r="U2573" s="3">
        <f>YEAR(SalesDataTable[[#This Row],[Order Date]])</f>
        <v>2026</v>
      </c>
      <c r="V2573" s="2" t="str">
        <f>"Q"&amp;ROUNDUP(MONTH(SalesDataTable[[#This Row],[Order Date]])/3,0)</f>
        <v>Q4</v>
      </c>
      <c r="W2573" s="3">
        <f>MONTH(SalesDataTable[[#This Row],[Order Date]])</f>
        <v>12</v>
      </c>
      <c r="X2573" s="2" t="str">
        <f>TEXT(SalesDataTable[[#This Row],[Order Date]],"mmm")</f>
        <v>Dec</v>
      </c>
    </row>
    <row r="2574" spans="1:24" ht="15.6">
      <c r="A2574" s="6">
        <v>948</v>
      </c>
      <c r="B2574" s="7">
        <v>46367</v>
      </c>
      <c r="C2574" s="8">
        <f>YEAR(SalesDataTable[[#This Row],[Order Date]])</f>
        <v>2026</v>
      </c>
      <c r="D2574" s="9" t="str">
        <f>"Q" &amp;ROUNDUP(MONTH(SalesDataTable[[#This Row],[Order Date]]),0)</f>
        <v>Q12</v>
      </c>
      <c r="E2574" s="9">
        <f>MONTH(SalesDataTable[[#This Row],[Order Date]])</f>
        <v>12</v>
      </c>
      <c r="F2574" s="8" t="str">
        <f>TEXT(SalesDataTable[[#This Row],[Order Date]],"mmm")</f>
        <v>Dec</v>
      </c>
      <c r="G2574" s="8" t="s">
        <v>6</v>
      </c>
      <c r="H2574" s="8" t="s">
        <v>41</v>
      </c>
      <c r="I2574" s="8" t="s">
        <v>28</v>
      </c>
      <c r="J2574" s="8" t="s">
        <v>13</v>
      </c>
      <c r="K2574" s="8" t="s">
        <v>9</v>
      </c>
      <c r="L2574" s="8" t="s">
        <v>17</v>
      </c>
      <c r="M2574" s="3">
        <v>1</v>
      </c>
      <c r="N2574" s="10">
        <v>141.74</v>
      </c>
      <c r="O2574" s="11">
        <v>0.15</v>
      </c>
      <c r="P2574" s="10">
        <v>78.97</v>
      </c>
      <c r="Q2574" s="10">
        <f t="shared" si="160"/>
        <v>120.479</v>
      </c>
      <c r="R2574" s="10">
        <f t="shared" si="161"/>
        <v>78.97</v>
      </c>
      <c r="S2574" s="10">
        <f t="shared" si="162"/>
        <v>41.509</v>
      </c>
      <c r="T2574" s="2">
        <f t="shared" si="163"/>
        <v>0.34453307215365336</v>
      </c>
      <c r="U2574" s="3">
        <f>YEAR(SalesDataTable[[#This Row],[Order Date]])</f>
        <v>2026</v>
      </c>
      <c r="V2574" s="2" t="str">
        <f>"Q"&amp;ROUNDUP(MONTH(SalesDataTable[[#This Row],[Order Date]])/3,0)</f>
        <v>Q4</v>
      </c>
      <c r="W2574" s="3">
        <f>MONTH(SalesDataTable[[#This Row],[Order Date]])</f>
        <v>12</v>
      </c>
      <c r="X2574" s="2" t="str">
        <f>TEXT(SalesDataTable[[#This Row],[Order Date]],"mmm")</f>
        <v>Dec</v>
      </c>
    </row>
    <row r="2575" spans="1:24" ht="15.6">
      <c r="A2575" s="6">
        <v>1957</v>
      </c>
      <c r="B2575" s="7">
        <v>46367</v>
      </c>
      <c r="C2575" s="8">
        <f>YEAR(SalesDataTable[[#This Row],[Order Date]])</f>
        <v>2026</v>
      </c>
      <c r="D2575" s="9" t="str">
        <f>"Q" &amp;ROUNDUP(MONTH(SalesDataTable[[#This Row],[Order Date]]),0)</f>
        <v>Q12</v>
      </c>
      <c r="E2575" s="9">
        <f>MONTH(SalesDataTable[[#This Row],[Order Date]])</f>
        <v>12</v>
      </c>
      <c r="F2575" s="8" t="str">
        <f>TEXT(SalesDataTable[[#This Row],[Order Date]],"mmm")</f>
        <v>Dec</v>
      </c>
      <c r="G2575" s="8" t="s">
        <v>20</v>
      </c>
      <c r="H2575" s="8" t="s">
        <v>31</v>
      </c>
      <c r="I2575" s="8" t="s">
        <v>2</v>
      </c>
      <c r="J2575" s="8" t="s">
        <v>3</v>
      </c>
      <c r="K2575" s="8" t="s">
        <v>4</v>
      </c>
      <c r="L2575" s="8" t="s">
        <v>26</v>
      </c>
      <c r="M2575" s="3">
        <v>6</v>
      </c>
      <c r="N2575" s="10">
        <v>39.44</v>
      </c>
      <c r="O2575" s="11">
        <v>0.1</v>
      </c>
      <c r="P2575" s="10">
        <v>16.89</v>
      </c>
      <c r="Q2575" s="10">
        <f t="shared" si="160"/>
        <v>212.976</v>
      </c>
      <c r="R2575" s="10">
        <f t="shared" si="161"/>
        <v>101.34</v>
      </c>
      <c r="S2575" s="10">
        <f t="shared" si="162"/>
        <v>111.636</v>
      </c>
      <c r="T2575" s="2">
        <f t="shared" si="163"/>
        <v>0.52417173766058145</v>
      </c>
      <c r="U2575" s="3">
        <f>YEAR(SalesDataTable[[#This Row],[Order Date]])</f>
        <v>2026</v>
      </c>
      <c r="V2575" s="2" t="str">
        <f>"Q"&amp;ROUNDUP(MONTH(SalesDataTable[[#This Row],[Order Date]])/3,0)</f>
        <v>Q4</v>
      </c>
      <c r="W2575" s="3">
        <f>MONTH(SalesDataTable[[#This Row],[Order Date]])</f>
        <v>12</v>
      </c>
      <c r="X2575" s="2" t="str">
        <f>TEXT(SalesDataTable[[#This Row],[Order Date]],"mmm")</f>
        <v>Dec</v>
      </c>
    </row>
    <row r="2576" spans="1:24" ht="15.6">
      <c r="A2576" s="6">
        <v>3097</v>
      </c>
      <c r="B2576" s="7">
        <v>46367</v>
      </c>
      <c r="C2576" s="8">
        <f>YEAR(SalesDataTable[[#This Row],[Order Date]])</f>
        <v>2026</v>
      </c>
      <c r="D2576" s="9" t="str">
        <f>"Q" &amp;ROUNDUP(MONTH(SalesDataTable[[#This Row],[Order Date]]),0)</f>
        <v>Q12</v>
      </c>
      <c r="E2576" s="9">
        <f>MONTH(SalesDataTable[[#This Row],[Order Date]])</f>
        <v>12</v>
      </c>
      <c r="F2576" s="8" t="str">
        <f>TEXT(SalesDataTable[[#This Row],[Order Date]],"mmm")</f>
        <v>Dec</v>
      </c>
      <c r="G2576" s="8" t="s">
        <v>11</v>
      </c>
      <c r="H2576" s="8" t="s">
        <v>18</v>
      </c>
      <c r="I2576" s="8" t="s">
        <v>19</v>
      </c>
      <c r="J2576" s="8" t="s">
        <v>3</v>
      </c>
      <c r="K2576" s="8" t="s">
        <v>4</v>
      </c>
      <c r="L2576" s="8" t="s">
        <v>22</v>
      </c>
      <c r="M2576" s="3">
        <v>1</v>
      </c>
      <c r="N2576" s="10">
        <v>49.64</v>
      </c>
      <c r="O2576" s="11">
        <v>0.1</v>
      </c>
      <c r="P2576" s="10">
        <v>22</v>
      </c>
      <c r="Q2576" s="10">
        <f t="shared" si="160"/>
        <v>44.676000000000002</v>
      </c>
      <c r="R2576" s="10">
        <f t="shared" si="161"/>
        <v>22</v>
      </c>
      <c r="S2576" s="10">
        <f t="shared" si="162"/>
        <v>22.676000000000002</v>
      </c>
      <c r="T2576" s="2">
        <f t="shared" si="163"/>
        <v>0.50756558331094992</v>
      </c>
      <c r="U2576" s="3">
        <f>YEAR(SalesDataTable[[#This Row],[Order Date]])</f>
        <v>2026</v>
      </c>
      <c r="V2576" s="2" t="str">
        <f>"Q"&amp;ROUNDUP(MONTH(SalesDataTable[[#This Row],[Order Date]])/3,0)</f>
        <v>Q4</v>
      </c>
      <c r="W2576" s="3">
        <f>MONTH(SalesDataTable[[#This Row],[Order Date]])</f>
        <v>12</v>
      </c>
      <c r="X2576" s="2" t="str">
        <f>TEXT(SalesDataTable[[#This Row],[Order Date]],"mmm")</f>
        <v>Dec</v>
      </c>
    </row>
    <row r="2577" spans="1:24" ht="15.6">
      <c r="A2577" s="6">
        <v>3649</v>
      </c>
      <c r="B2577" s="7">
        <v>46367</v>
      </c>
      <c r="C2577" s="8">
        <f>YEAR(SalesDataTable[[#This Row],[Order Date]])</f>
        <v>2026</v>
      </c>
      <c r="D2577" s="9" t="str">
        <f>"Q" &amp;ROUNDUP(MONTH(SalesDataTable[[#This Row],[Order Date]]),0)</f>
        <v>Q12</v>
      </c>
      <c r="E2577" s="9">
        <f>MONTH(SalesDataTable[[#This Row],[Order Date]])</f>
        <v>12</v>
      </c>
      <c r="F2577" s="8" t="str">
        <f>TEXT(SalesDataTable[[#This Row],[Order Date]],"mmm")</f>
        <v>Dec</v>
      </c>
      <c r="G2577" s="8" t="s">
        <v>11</v>
      </c>
      <c r="H2577" s="8" t="s">
        <v>12</v>
      </c>
      <c r="I2577" s="8" t="s">
        <v>2</v>
      </c>
      <c r="J2577" s="8" t="s">
        <v>13</v>
      </c>
      <c r="K2577" s="8" t="s">
        <v>14</v>
      </c>
      <c r="L2577" s="8" t="s">
        <v>48</v>
      </c>
      <c r="M2577" s="3">
        <v>1</v>
      </c>
      <c r="N2577" s="10">
        <v>164.29</v>
      </c>
      <c r="O2577" s="11">
        <v>0.05</v>
      </c>
      <c r="P2577" s="10">
        <v>88.66</v>
      </c>
      <c r="Q2577" s="10">
        <f t="shared" si="160"/>
        <v>156.07549999999998</v>
      </c>
      <c r="R2577" s="10">
        <f t="shared" si="161"/>
        <v>88.66</v>
      </c>
      <c r="S2577" s="10">
        <f t="shared" si="162"/>
        <v>67.41549999999998</v>
      </c>
      <c r="T2577" s="2">
        <f t="shared" si="163"/>
        <v>0.43194159237035917</v>
      </c>
      <c r="U2577" s="3">
        <f>YEAR(SalesDataTable[[#This Row],[Order Date]])</f>
        <v>2026</v>
      </c>
      <c r="V2577" s="2" t="str">
        <f>"Q"&amp;ROUNDUP(MONTH(SalesDataTable[[#This Row],[Order Date]])/3,0)</f>
        <v>Q4</v>
      </c>
      <c r="W2577" s="3">
        <f>MONTH(SalesDataTable[[#This Row],[Order Date]])</f>
        <v>12</v>
      </c>
      <c r="X2577" s="2" t="str">
        <f>TEXT(SalesDataTable[[#This Row],[Order Date]],"mmm")</f>
        <v>Dec</v>
      </c>
    </row>
    <row r="2578" spans="1:24" ht="15.6">
      <c r="A2578" s="6">
        <v>3963</v>
      </c>
      <c r="B2578" s="7">
        <v>46367</v>
      </c>
      <c r="C2578" s="8">
        <f>YEAR(SalesDataTable[[#This Row],[Order Date]])</f>
        <v>2026</v>
      </c>
      <c r="D2578" s="9" t="str">
        <f>"Q" &amp;ROUNDUP(MONTH(SalesDataTable[[#This Row],[Order Date]]),0)</f>
        <v>Q12</v>
      </c>
      <c r="E2578" s="9">
        <f>MONTH(SalesDataTable[[#This Row],[Order Date]])</f>
        <v>12</v>
      </c>
      <c r="F2578" s="8" t="str">
        <f>TEXT(SalesDataTable[[#This Row],[Order Date]],"mmm")</f>
        <v>Dec</v>
      </c>
      <c r="G2578" s="8" t="s">
        <v>20</v>
      </c>
      <c r="H2578" s="8" t="s">
        <v>33</v>
      </c>
      <c r="I2578" s="8" t="s">
        <v>2</v>
      </c>
      <c r="J2578" s="8" t="s">
        <v>3</v>
      </c>
      <c r="K2578" s="8" t="s">
        <v>14</v>
      </c>
      <c r="L2578" s="8" t="s">
        <v>15</v>
      </c>
      <c r="M2578" s="3">
        <v>1</v>
      </c>
      <c r="N2578" s="10">
        <v>35.81</v>
      </c>
      <c r="O2578" s="11">
        <v>0</v>
      </c>
      <c r="P2578" s="10">
        <v>13.28</v>
      </c>
      <c r="Q2578" s="10">
        <f t="shared" si="160"/>
        <v>35.81</v>
      </c>
      <c r="R2578" s="10">
        <f t="shared" si="161"/>
        <v>13.28</v>
      </c>
      <c r="S2578" s="10">
        <f t="shared" si="162"/>
        <v>22.53</v>
      </c>
      <c r="T2578" s="2">
        <f t="shared" si="163"/>
        <v>0.62915386763473891</v>
      </c>
      <c r="U2578" s="3">
        <f>YEAR(SalesDataTable[[#This Row],[Order Date]])</f>
        <v>2026</v>
      </c>
      <c r="V2578" s="2" t="str">
        <f>"Q"&amp;ROUNDUP(MONTH(SalesDataTable[[#This Row],[Order Date]])/3,0)</f>
        <v>Q4</v>
      </c>
      <c r="W2578" s="3">
        <f>MONTH(SalesDataTable[[#This Row],[Order Date]])</f>
        <v>12</v>
      </c>
      <c r="X2578" s="2" t="str">
        <f>TEXT(SalesDataTable[[#This Row],[Order Date]],"mmm")</f>
        <v>Dec</v>
      </c>
    </row>
    <row r="2579" spans="1:24" ht="15.6">
      <c r="A2579" s="6">
        <v>4305</v>
      </c>
      <c r="B2579" s="7">
        <v>46367</v>
      </c>
      <c r="C2579" s="8">
        <f>YEAR(SalesDataTable[[#This Row],[Order Date]])</f>
        <v>2026</v>
      </c>
      <c r="D2579" s="9" t="str">
        <f>"Q" &amp;ROUNDUP(MONTH(SalesDataTable[[#This Row],[Order Date]]),0)</f>
        <v>Q12</v>
      </c>
      <c r="E2579" s="9">
        <f>MONTH(SalesDataTable[[#This Row],[Order Date]])</f>
        <v>12</v>
      </c>
      <c r="F2579" s="8" t="str">
        <f>TEXT(SalesDataTable[[#This Row],[Order Date]],"mmm")</f>
        <v>Dec</v>
      </c>
      <c r="G2579" s="8" t="s">
        <v>0</v>
      </c>
      <c r="H2579" s="8" t="s">
        <v>36</v>
      </c>
      <c r="I2579" s="8" t="s">
        <v>19</v>
      </c>
      <c r="J2579" s="8" t="s">
        <v>13</v>
      </c>
      <c r="K2579" s="8" t="s">
        <v>34</v>
      </c>
      <c r="L2579" s="8" t="s">
        <v>35</v>
      </c>
      <c r="M2579" s="3">
        <v>1</v>
      </c>
      <c r="N2579" s="10">
        <v>41.31</v>
      </c>
      <c r="O2579" s="11">
        <v>0.05</v>
      </c>
      <c r="P2579" s="10">
        <v>14.56</v>
      </c>
      <c r="Q2579" s="10">
        <f t="shared" si="160"/>
        <v>39.244500000000002</v>
      </c>
      <c r="R2579" s="10">
        <f t="shared" si="161"/>
        <v>14.56</v>
      </c>
      <c r="S2579" s="10">
        <f t="shared" si="162"/>
        <v>24.6845</v>
      </c>
      <c r="T2579" s="2">
        <f t="shared" si="163"/>
        <v>0.62899259768884808</v>
      </c>
      <c r="U2579" s="3">
        <f>YEAR(SalesDataTable[[#This Row],[Order Date]])</f>
        <v>2026</v>
      </c>
      <c r="V2579" s="2" t="str">
        <f>"Q"&amp;ROUNDUP(MONTH(SalesDataTable[[#This Row],[Order Date]])/3,0)</f>
        <v>Q4</v>
      </c>
      <c r="W2579" s="3">
        <f>MONTH(SalesDataTable[[#This Row],[Order Date]])</f>
        <v>12</v>
      </c>
      <c r="X2579" s="2" t="str">
        <f>TEXT(SalesDataTable[[#This Row],[Order Date]],"mmm")</f>
        <v>Dec</v>
      </c>
    </row>
    <row r="2580" spans="1:24" ht="15.6">
      <c r="A2580" s="6">
        <v>4942</v>
      </c>
      <c r="B2580" s="7">
        <v>46367</v>
      </c>
      <c r="C2580" s="8">
        <f>YEAR(SalesDataTable[[#This Row],[Order Date]])</f>
        <v>2026</v>
      </c>
      <c r="D2580" s="9" t="str">
        <f>"Q" &amp;ROUNDUP(MONTH(SalesDataTable[[#This Row],[Order Date]]),0)</f>
        <v>Q12</v>
      </c>
      <c r="E2580" s="9">
        <f>MONTH(SalesDataTable[[#This Row],[Order Date]])</f>
        <v>12</v>
      </c>
      <c r="F2580" s="8" t="str">
        <f>TEXT(SalesDataTable[[#This Row],[Order Date]],"mmm")</f>
        <v>Dec</v>
      </c>
      <c r="G2580" s="8" t="s">
        <v>20</v>
      </c>
      <c r="H2580" s="8" t="s">
        <v>47</v>
      </c>
      <c r="I2580" s="8" t="s">
        <v>28</v>
      </c>
      <c r="J2580" s="8" t="s">
        <v>13</v>
      </c>
      <c r="K2580" s="8" t="s">
        <v>14</v>
      </c>
      <c r="L2580" s="8" t="s">
        <v>15</v>
      </c>
      <c r="M2580" s="3">
        <v>3</v>
      </c>
      <c r="N2580" s="10">
        <v>36.6</v>
      </c>
      <c r="O2580" s="11">
        <v>0.15</v>
      </c>
      <c r="P2580" s="10">
        <v>13.95</v>
      </c>
      <c r="Q2580" s="10">
        <f t="shared" si="160"/>
        <v>93.330000000000013</v>
      </c>
      <c r="R2580" s="10">
        <f t="shared" si="161"/>
        <v>41.849999999999994</v>
      </c>
      <c r="S2580" s="10">
        <f t="shared" si="162"/>
        <v>51.480000000000018</v>
      </c>
      <c r="T2580" s="2">
        <f t="shared" si="163"/>
        <v>0.55159112825458068</v>
      </c>
      <c r="U2580" s="3">
        <f>YEAR(SalesDataTable[[#This Row],[Order Date]])</f>
        <v>2026</v>
      </c>
      <c r="V2580" s="2" t="str">
        <f>"Q"&amp;ROUNDUP(MONTH(SalesDataTable[[#This Row],[Order Date]])/3,0)</f>
        <v>Q4</v>
      </c>
      <c r="W2580" s="3">
        <f>MONTH(SalesDataTable[[#This Row],[Order Date]])</f>
        <v>12</v>
      </c>
      <c r="X2580" s="2" t="str">
        <f>TEXT(SalesDataTable[[#This Row],[Order Date]],"mmm")</f>
        <v>Dec</v>
      </c>
    </row>
    <row r="2581" spans="1:24" ht="15.6">
      <c r="A2581" s="6">
        <v>19</v>
      </c>
      <c r="B2581" s="7">
        <v>46368</v>
      </c>
      <c r="C2581" s="8">
        <f>YEAR(SalesDataTable[[#This Row],[Order Date]])</f>
        <v>2026</v>
      </c>
      <c r="D2581" s="9" t="str">
        <f>"Q" &amp;ROUNDUP(MONTH(SalesDataTable[[#This Row],[Order Date]]),0)</f>
        <v>Q12</v>
      </c>
      <c r="E2581" s="9">
        <f>MONTH(SalesDataTable[[#This Row],[Order Date]])</f>
        <v>12</v>
      </c>
      <c r="F2581" s="8" t="str">
        <f>TEXT(SalesDataTable[[#This Row],[Order Date]],"mmm")</f>
        <v>Dec</v>
      </c>
      <c r="G2581" s="8" t="s">
        <v>6</v>
      </c>
      <c r="H2581" s="8" t="s">
        <v>7</v>
      </c>
      <c r="I2581" s="8" t="s">
        <v>2</v>
      </c>
      <c r="J2581" s="8" t="s">
        <v>13</v>
      </c>
      <c r="K2581" s="8" t="s">
        <v>4</v>
      </c>
      <c r="L2581" s="8" t="s">
        <v>22</v>
      </c>
      <c r="M2581" s="3">
        <v>5</v>
      </c>
      <c r="N2581" s="10">
        <v>49.59</v>
      </c>
      <c r="O2581" s="11">
        <v>0</v>
      </c>
      <c r="P2581" s="10">
        <v>22.63</v>
      </c>
      <c r="Q2581" s="10">
        <f t="shared" si="160"/>
        <v>247.95000000000002</v>
      </c>
      <c r="R2581" s="10">
        <f t="shared" si="161"/>
        <v>113.14999999999999</v>
      </c>
      <c r="S2581" s="10">
        <f t="shared" si="162"/>
        <v>134.80000000000001</v>
      </c>
      <c r="T2581" s="2">
        <f t="shared" si="163"/>
        <v>0.54365799556362171</v>
      </c>
      <c r="U2581" s="3">
        <f>YEAR(SalesDataTable[[#This Row],[Order Date]])</f>
        <v>2026</v>
      </c>
      <c r="V2581" s="2" t="str">
        <f>"Q"&amp;ROUNDUP(MONTH(SalesDataTable[[#This Row],[Order Date]])/3,0)</f>
        <v>Q4</v>
      </c>
      <c r="W2581" s="3">
        <f>MONTH(SalesDataTable[[#This Row],[Order Date]])</f>
        <v>12</v>
      </c>
      <c r="X2581" s="2" t="str">
        <f>TEXT(SalesDataTable[[#This Row],[Order Date]],"mmm")</f>
        <v>Dec</v>
      </c>
    </row>
    <row r="2582" spans="1:24" ht="15.6">
      <c r="A2582" s="6">
        <v>4963</v>
      </c>
      <c r="B2582" s="7">
        <v>46368</v>
      </c>
      <c r="C2582" s="8">
        <f>YEAR(SalesDataTable[[#This Row],[Order Date]])</f>
        <v>2026</v>
      </c>
      <c r="D2582" s="9" t="str">
        <f>"Q" &amp;ROUNDUP(MONTH(SalesDataTable[[#This Row],[Order Date]]),0)</f>
        <v>Q12</v>
      </c>
      <c r="E2582" s="9">
        <f>MONTH(SalesDataTable[[#This Row],[Order Date]])</f>
        <v>12</v>
      </c>
      <c r="F2582" s="8" t="str">
        <f>TEXT(SalesDataTable[[#This Row],[Order Date]],"mmm")</f>
        <v>Dec</v>
      </c>
      <c r="G2582" s="8" t="s">
        <v>0</v>
      </c>
      <c r="H2582" s="8" t="s">
        <v>1</v>
      </c>
      <c r="I2582" s="8" t="s">
        <v>2</v>
      </c>
      <c r="J2582" s="8" t="s">
        <v>13</v>
      </c>
      <c r="K2582" s="8" t="s">
        <v>9</v>
      </c>
      <c r="L2582" s="8" t="s">
        <v>46</v>
      </c>
      <c r="M2582" s="3">
        <v>5</v>
      </c>
      <c r="N2582" s="10">
        <v>72.3</v>
      </c>
      <c r="O2582" s="11">
        <v>0.05</v>
      </c>
      <c r="P2582" s="10">
        <v>31.73</v>
      </c>
      <c r="Q2582" s="10">
        <f t="shared" si="160"/>
        <v>343.42500000000001</v>
      </c>
      <c r="R2582" s="10">
        <f t="shared" si="161"/>
        <v>158.65</v>
      </c>
      <c r="S2582" s="10">
        <f t="shared" si="162"/>
        <v>184.77500000000001</v>
      </c>
      <c r="T2582" s="2">
        <f t="shared" si="163"/>
        <v>0.53803596127247577</v>
      </c>
      <c r="U2582" s="3">
        <f>YEAR(SalesDataTable[[#This Row],[Order Date]])</f>
        <v>2026</v>
      </c>
      <c r="V2582" s="2" t="str">
        <f>"Q"&amp;ROUNDUP(MONTH(SalesDataTable[[#This Row],[Order Date]])/3,0)</f>
        <v>Q4</v>
      </c>
      <c r="W2582" s="3">
        <f>MONTH(SalesDataTable[[#This Row],[Order Date]])</f>
        <v>12</v>
      </c>
      <c r="X2582" s="2" t="str">
        <f>TEXT(SalesDataTable[[#This Row],[Order Date]],"mmm")</f>
        <v>Dec</v>
      </c>
    </row>
    <row r="2583" spans="1:24" ht="15.6">
      <c r="A2583" s="6">
        <v>5110</v>
      </c>
      <c r="B2583" s="7">
        <v>46368</v>
      </c>
      <c r="C2583" s="8">
        <f>YEAR(SalesDataTable[[#This Row],[Order Date]])</f>
        <v>2026</v>
      </c>
      <c r="D2583" s="9" t="str">
        <f>"Q" &amp;ROUNDUP(MONTH(SalesDataTable[[#This Row],[Order Date]]),0)</f>
        <v>Q12</v>
      </c>
      <c r="E2583" s="9">
        <f>MONTH(SalesDataTable[[#This Row],[Order Date]])</f>
        <v>12</v>
      </c>
      <c r="F2583" s="8" t="str">
        <f>TEXT(SalesDataTable[[#This Row],[Order Date]],"mmm")</f>
        <v>Dec</v>
      </c>
      <c r="G2583" s="8" t="s">
        <v>20</v>
      </c>
      <c r="H2583" s="8" t="s">
        <v>21</v>
      </c>
      <c r="I2583" s="8" t="s">
        <v>2</v>
      </c>
      <c r="J2583" s="8" t="s">
        <v>13</v>
      </c>
      <c r="K2583" s="8" t="s">
        <v>4</v>
      </c>
      <c r="L2583" s="8" t="s">
        <v>22</v>
      </c>
      <c r="M2583" s="3">
        <v>1</v>
      </c>
      <c r="N2583" s="10">
        <v>51.57</v>
      </c>
      <c r="O2583" s="11">
        <v>0.1</v>
      </c>
      <c r="P2583" s="10">
        <v>23.11</v>
      </c>
      <c r="Q2583" s="10">
        <f t="shared" si="160"/>
        <v>46.413000000000004</v>
      </c>
      <c r="R2583" s="10">
        <f t="shared" si="161"/>
        <v>23.11</v>
      </c>
      <c r="S2583" s="10">
        <f t="shared" si="162"/>
        <v>23.303000000000004</v>
      </c>
      <c r="T2583" s="2">
        <f t="shared" si="163"/>
        <v>0.5020791588563549</v>
      </c>
      <c r="U2583" s="3">
        <f>YEAR(SalesDataTable[[#This Row],[Order Date]])</f>
        <v>2026</v>
      </c>
      <c r="V2583" s="2" t="str">
        <f>"Q"&amp;ROUNDUP(MONTH(SalesDataTable[[#This Row],[Order Date]])/3,0)</f>
        <v>Q4</v>
      </c>
      <c r="W2583" s="3">
        <f>MONTH(SalesDataTable[[#This Row],[Order Date]])</f>
        <v>12</v>
      </c>
      <c r="X2583" s="2" t="str">
        <f>TEXT(SalesDataTable[[#This Row],[Order Date]],"mmm")</f>
        <v>Dec</v>
      </c>
    </row>
    <row r="2584" spans="1:24" ht="15.6">
      <c r="A2584" s="6">
        <v>10</v>
      </c>
      <c r="B2584" s="7">
        <v>46369</v>
      </c>
      <c r="C2584" s="8">
        <f>YEAR(SalesDataTable[[#This Row],[Order Date]])</f>
        <v>2026</v>
      </c>
      <c r="D2584" s="9" t="str">
        <f>"Q" &amp;ROUNDUP(MONTH(SalesDataTable[[#This Row],[Order Date]]),0)</f>
        <v>Q12</v>
      </c>
      <c r="E2584" s="9">
        <f>MONTH(SalesDataTable[[#This Row],[Order Date]])</f>
        <v>12</v>
      </c>
      <c r="F2584" s="8" t="str">
        <f>TEXT(SalesDataTable[[#This Row],[Order Date]],"mmm")</f>
        <v>Dec</v>
      </c>
      <c r="G2584" s="8" t="s">
        <v>0</v>
      </c>
      <c r="H2584" s="8" t="s">
        <v>1</v>
      </c>
      <c r="I2584" s="8" t="s">
        <v>2</v>
      </c>
      <c r="J2584" s="8" t="s">
        <v>3</v>
      </c>
      <c r="K2584" s="8" t="s">
        <v>14</v>
      </c>
      <c r="L2584" s="8" t="s">
        <v>15</v>
      </c>
      <c r="M2584" s="3">
        <v>3</v>
      </c>
      <c r="N2584" s="10">
        <v>35.380000000000003</v>
      </c>
      <c r="O2584" s="11">
        <v>0</v>
      </c>
      <c r="P2584" s="10">
        <v>13.51</v>
      </c>
      <c r="Q2584" s="10">
        <f t="shared" si="160"/>
        <v>106.14000000000001</v>
      </c>
      <c r="R2584" s="10">
        <f t="shared" si="161"/>
        <v>40.53</v>
      </c>
      <c r="S2584" s="10">
        <f t="shared" si="162"/>
        <v>65.610000000000014</v>
      </c>
      <c r="T2584" s="2">
        <f t="shared" si="163"/>
        <v>0.61814584511023185</v>
      </c>
      <c r="U2584" s="3">
        <f>YEAR(SalesDataTable[[#This Row],[Order Date]])</f>
        <v>2026</v>
      </c>
      <c r="V2584" s="2" t="str">
        <f>"Q"&amp;ROUNDUP(MONTH(SalesDataTable[[#This Row],[Order Date]])/3,0)</f>
        <v>Q4</v>
      </c>
      <c r="W2584" s="3">
        <f>MONTH(SalesDataTable[[#This Row],[Order Date]])</f>
        <v>12</v>
      </c>
      <c r="X2584" s="2" t="str">
        <f>TEXT(SalesDataTable[[#This Row],[Order Date]],"mmm")</f>
        <v>Dec</v>
      </c>
    </row>
    <row r="2585" spans="1:24" ht="15.6">
      <c r="A2585" s="6">
        <v>216</v>
      </c>
      <c r="B2585" s="7">
        <v>46369</v>
      </c>
      <c r="C2585" s="8">
        <f>YEAR(SalesDataTable[[#This Row],[Order Date]])</f>
        <v>2026</v>
      </c>
      <c r="D2585" s="9" t="str">
        <f>"Q" &amp;ROUNDUP(MONTH(SalesDataTable[[#This Row],[Order Date]]),0)</f>
        <v>Q12</v>
      </c>
      <c r="E2585" s="9">
        <f>MONTH(SalesDataTable[[#This Row],[Order Date]])</f>
        <v>12</v>
      </c>
      <c r="F2585" s="8" t="str">
        <f>TEXT(SalesDataTable[[#This Row],[Order Date]],"mmm")</f>
        <v>Dec</v>
      </c>
      <c r="G2585" s="8" t="s">
        <v>11</v>
      </c>
      <c r="H2585" s="8" t="s">
        <v>12</v>
      </c>
      <c r="I2585" s="8" t="s">
        <v>2</v>
      </c>
      <c r="J2585" s="8" t="s">
        <v>16</v>
      </c>
      <c r="K2585" s="8" t="s">
        <v>4</v>
      </c>
      <c r="L2585" s="8" t="s">
        <v>5</v>
      </c>
      <c r="M2585" s="3">
        <v>1</v>
      </c>
      <c r="N2585" s="10">
        <v>83.08</v>
      </c>
      <c r="O2585" s="11">
        <v>0.15</v>
      </c>
      <c r="P2585" s="10">
        <v>42.91</v>
      </c>
      <c r="Q2585" s="10">
        <f t="shared" si="160"/>
        <v>70.617999999999995</v>
      </c>
      <c r="R2585" s="10">
        <f t="shared" si="161"/>
        <v>42.91</v>
      </c>
      <c r="S2585" s="10">
        <f t="shared" si="162"/>
        <v>27.707999999999998</v>
      </c>
      <c r="T2585" s="2">
        <f t="shared" si="163"/>
        <v>0.39236455294684075</v>
      </c>
      <c r="U2585" s="3">
        <f>YEAR(SalesDataTable[[#This Row],[Order Date]])</f>
        <v>2026</v>
      </c>
      <c r="V2585" s="2" t="str">
        <f>"Q"&amp;ROUNDUP(MONTH(SalesDataTable[[#This Row],[Order Date]])/3,0)</f>
        <v>Q4</v>
      </c>
      <c r="W2585" s="3">
        <f>MONTH(SalesDataTable[[#This Row],[Order Date]])</f>
        <v>12</v>
      </c>
      <c r="X2585" s="2" t="str">
        <f>TEXT(SalesDataTable[[#This Row],[Order Date]],"mmm")</f>
        <v>Dec</v>
      </c>
    </row>
    <row r="2586" spans="1:24" ht="15.6">
      <c r="A2586" s="6">
        <v>1937</v>
      </c>
      <c r="B2586" s="7">
        <v>46369</v>
      </c>
      <c r="C2586" s="8">
        <f>YEAR(SalesDataTable[[#This Row],[Order Date]])</f>
        <v>2026</v>
      </c>
      <c r="D2586" s="9" t="str">
        <f>"Q" &amp;ROUNDUP(MONTH(SalesDataTable[[#This Row],[Order Date]]),0)</f>
        <v>Q12</v>
      </c>
      <c r="E2586" s="9">
        <f>MONTH(SalesDataTable[[#This Row],[Order Date]])</f>
        <v>12</v>
      </c>
      <c r="F2586" s="8" t="str">
        <f>TEXT(SalesDataTable[[#This Row],[Order Date]],"mmm")</f>
        <v>Dec</v>
      </c>
      <c r="G2586" s="8" t="s">
        <v>6</v>
      </c>
      <c r="H2586" s="8" t="s">
        <v>43</v>
      </c>
      <c r="I2586" s="8" t="s">
        <v>8</v>
      </c>
      <c r="J2586" s="8" t="s">
        <v>16</v>
      </c>
      <c r="K2586" s="8" t="s">
        <v>23</v>
      </c>
      <c r="L2586" s="8" t="s">
        <v>51</v>
      </c>
      <c r="M2586" s="3">
        <v>3</v>
      </c>
      <c r="N2586" s="10">
        <v>120.5</v>
      </c>
      <c r="O2586" s="11">
        <v>0.15</v>
      </c>
      <c r="P2586" s="10">
        <v>61.44</v>
      </c>
      <c r="Q2586" s="10">
        <f t="shared" si="160"/>
        <v>307.27499999999998</v>
      </c>
      <c r="R2586" s="10">
        <f t="shared" si="161"/>
        <v>184.32</v>
      </c>
      <c r="S2586" s="10">
        <f t="shared" si="162"/>
        <v>122.95499999999998</v>
      </c>
      <c r="T2586" s="2">
        <f t="shared" si="163"/>
        <v>0.40014644862094212</v>
      </c>
      <c r="U2586" s="3">
        <f>YEAR(SalesDataTable[[#This Row],[Order Date]])</f>
        <v>2026</v>
      </c>
      <c r="V2586" s="2" t="str">
        <f>"Q"&amp;ROUNDUP(MONTH(SalesDataTable[[#This Row],[Order Date]])/3,0)</f>
        <v>Q4</v>
      </c>
      <c r="W2586" s="3">
        <f>MONTH(SalesDataTable[[#This Row],[Order Date]])</f>
        <v>12</v>
      </c>
      <c r="X2586" s="2" t="str">
        <f>TEXT(SalesDataTable[[#This Row],[Order Date]],"mmm")</f>
        <v>Dec</v>
      </c>
    </row>
    <row r="2587" spans="1:24" ht="15.6">
      <c r="A2587" s="6">
        <v>4720</v>
      </c>
      <c r="B2587" s="7">
        <v>46369</v>
      </c>
      <c r="C2587" s="8">
        <f>YEAR(SalesDataTable[[#This Row],[Order Date]])</f>
        <v>2026</v>
      </c>
      <c r="D2587" s="9" t="str">
        <f>"Q" &amp;ROUNDUP(MONTH(SalesDataTable[[#This Row],[Order Date]]),0)</f>
        <v>Q12</v>
      </c>
      <c r="E2587" s="9">
        <f>MONTH(SalesDataTable[[#This Row],[Order Date]])</f>
        <v>12</v>
      </c>
      <c r="F2587" s="8" t="str">
        <f>TEXT(SalesDataTable[[#This Row],[Order Date]],"mmm")</f>
        <v>Dec</v>
      </c>
      <c r="G2587" s="8" t="s">
        <v>0</v>
      </c>
      <c r="H2587" s="8" t="s">
        <v>1</v>
      </c>
      <c r="I2587" s="8" t="s">
        <v>2</v>
      </c>
      <c r="J2587" s="8" t="s">
        <v>13</v>
      </c>
      <c r="K2587" s="8" t="s">
        <v>9</v>
      </c>
      <c r="L2587" s="8" t="s">
        <v>46</v>
      </c>
      <c r="M2587" s="3">
        <v>3</v>
      </c>
      <c r="N2587" s="10">
        <v>73.040000000000006</v>
      </c>
      <c r="O2587" s="11">
        <v>0.1</v>
      </c>
      <c r="P2587" s="10">
        <v>31.78</v>
      </c>
      <c r="Q2587" s="10">
        <f t="shared" si="160"/>
        <v>197.208</v>
      </c>
      <c r="R2587" s="10">
        <f t="shared" si="161"/>
        <v>95.34</v>
      </c>
      <c r="S2587" s="10">
        <f t="shared" si="162"/>
        <v>101.86799999999999</v>
      </c>
      <c r="T2587" s="2">
        <f t="shared" si="163"/>
        <v>0.51655105269563095</v>
      </c>
      <c r="U2587" s="3">
        <f>YEAR(SalesDataTable[[#This Row],[Order Date]])</f>
        <v>2026</v>
      </c>
      <c r="V2587" s="2" t="str">
        <f>"Q"&amp;ROUNDUP(MONTH(SalesDataTable[[#This Row],[Order Date]])/3,0)</f>
        <v>Q4</v>
      </c>
      <c r="W2587" s="3">
        <f>MONTH(SalesDataTable[[#This Row],[Order Date]])</f>
        <v>12</v>
      </c>
      <c r="X2587" s="2" t="str">
        <f>TEXT(SalesDataTable[[#This Row],[Order Date]],"mmm")</f>
        <v>Dec</v>
      </c>
    </row>
    <row r="2588" spans="1:24" ht="15.6">
      <c r="A2588" s="6">
        <v>91</v>
      </c>
      <c r="B2588" s="7">
        <v>46370</v>
      </c>
      <c r="C2588" s="8">
        <f>YEAR(SalesDataTable[[#This Row],[Order Date]])</f>
        <v>2026</v>
      </c>
      <c r="D2588" s="9" t="str">
        <f>"Q" &amp;ROUNDUP(MONTH(SalesDataTable[[#This Row],[Order Date]]),0)</f>
        <v>Q12</v>
      </c>
      <c r="E2588" s="9">
        <f>MONTH(SalesDataTable[[#This Row],[Order Date]])</f>
        <v>12</v>
      </c>
      <c r="F2588" s="8" t="str">
        <f>TEXT(SalesDataTable[[#This Row],[Order Date]],"mmm")</f>
        <v>Dec</v>
      </c>
      <c r="G2588" s="8" t="s">
        <v>6</v>
      </c>
      <c r="H2588" s="8" t="s">
        <v>7</v>
      </c>
      <c r="I2588" s="8" t="s">
        <v>2</v>
      </c>
      <c r="J2588" s="8" t="s">
        <v>3</v>
      </c>
      <c r="K2588" s="8" t="s">
        <v>23</v>
      </c>
      <c r="L2588" s="8" t="s">
        <v>24</v>
      </c>
      <c r="M2588" s="3">
        <v>2</v>
      </c>
      <c r="N2588" s="10">
        <v>339.95</v>
      </c>
      <c r="O2588" s="11">
        <v>0</v>
      </c>
      <c r="P2588" s="10">
        <v>195.78</v>
      </c>
      <c r="Q2588" s="10">
        <f t="shared" si="160"/>
        <v>679.9</v>
      </c>
      <c r="R2588" s="10">
        <f t="shared" si="161"/>
        <v>391.56</v>
      </c>
      <c r="S2588" s="10">
        <f t="shared" si="162"/>
        <v>288.33999999999997</v>
      </c>
      <c r="T2588" s="2">
        <f t="shared" si="163"/>
        <v>0.42409177820267685</v>
      </c>
      <c r="U2588" s="3">
        <f>YEAR(SalesDataTable[[#This Row],[Order Date]])</f>
        <v>2026</v>
      </c>
      <c r="V2588" s="2" t="str">
        <f>"Q"&amp;ROUNDUP(MONTH(SalesDataTable[[#This Row],[Order Date]])/3,0)</f>
        <v>Q4</v>
      </c>
      <c r="W2588" s="3">
        <f>MONTH(SalesDataTable[[#This Row],[Order Date]])</f>
        <v>12</v>
      </c>
      <c r="X2588" s="2" t="str">
        <f>TEXT(SalesDataTable[[#This Row],[Order Date]],"mmm")</f>
        <v>Dec</v>
      </c>
    </row>
    <row r="2589" spans="1:24" ht="15.6">
      <c r="A2589" s="6">
        <v>505</v>
      </c>
      <c r="B2589" s="7">
        <v>46370</v>
      </c>
      <c r="C2589" s="8">
        <f>YEAR(SalesDataTable[[#This Row],[Order Date]])</f>
        <v>2026</v>
      </c>
      <c r="D2589" s="9" t="str">
        <f>"Q" &amp;ROUNDUP(MONTH(SalesDataTable[[#This Row],[Order Date]]),0)</f>
        <v>Q12</v>
      </c>
      <c r="E2589" s="9">
        <f>MONTH(SalesDataTable[[#This Row],[Order Date]])</f>
        <v>12</v>
      </c>
      <c r="F2589" s="8" t="str">
        <f>TEXT(SalesDataTable[[#This Row],[Order Date]],"mmm")</f>
        <v>Dec</v>
      </c>
      <c r="G2589" s="8" t="s">
        <v>0</v>
      </c>
      <c r="H2589" s="8" t="s">
        <v>50</v>
      </c>
      <c r="I2589" s="8" t="s">
        <v>28</v>
      </c>
      <c r="J2589" s="8" t="s">
        <v>3</v>
      </c>
      <c r="K2589" s="8" t="s">
        <v>23</v>
      </c>
      <c r="L2589" s="8" t="s">
        <v>29</v>
      </c>
      <c r="M2589" s="3">
        <v>2</v>
      </c>
      <c r="N2589" s="10">
        <v>199.43</v>
      </c>
      <c r="O2589" s="11">
        <v>0.05</v>
      </c>
      <c r="P2589" s="10">
        <v>106.58</v>
      </c>
      <c r="Q2589" s="10">
        <f t="shared" si="160"/>
        <v>378.91699999999997</v>
      </c>
      <c r="R2589" s="10">
        <f t="shared" si="161"/>
        <v>213.16</v>
      </c>
      <c r="S2589" s="10">
        <f t="shared" si="162"/>
        <v>165.75699999999998</v>
      </c>
      <c r="T2589" s="2">
        <f t="shared" si="163"/>
        <v>0.4374493622613923</v>
      </c>
      <c r="U2589" s="3">
        <f>YEAR(SalesDataTable[[#This Row],[Order Date]])</f>
        <v>2026</v>
      </c>
      <c r="V2589" s="2" t="str">
        <f>"Q"&amp;ROUNDUP(MONTH(SalesDataTable[[#This Row],[Order Date]])/3,0)</f>
        <v>Q4</v>
      </c>
      <c r="W2589" s="3">
        <f>MONTH(SalesDataTable[[#This Row],[Order Date]])</f>
        <v>12</v>
      </c>
      <c r="X2589" s="2" t="str">
        <f>TEXT(SalesDataTable[[#This Row],[Order Date]],"mmm")</f>
        <v>Dec</v>
      </c>
    </row>
    <row r="2590" spans="1:24" ht="15.6">
      <c r="A2590" s="6">
        <v>640</v>
      </c>
      <c r="B2590" s="7">
        <v>46370</v>
      </c>
      <c r="C2590" s="8">
        <f>YEAR(SalesDataTable[[#This Row],[Order Date]])</f>
        <v>2026</v>
      </c>
      <c r="D2590" s="9" t="str">
        <f>"Q" &amp;ROUNDUP(MONTH(SalesDataTable[[#This Row],[Order Date]]),0)</f>
        <v>Q12</v>
      </c>
      <c r="E2590" s="9">
        <f>MONTH(SalesDataTable[[#This Row],[Order Date]])</f>
        <v>12</v>
      </c>
      <c r="F2590" s="8" t="str">
        <f>TEXT(SalesDataTable[[#This Row],[Order Date]],"mmm")</f>
        <v>Dec</v>
      </c>
      <c r="G2590" s="8" t="s">
        <v>0</v>
      </c>
      <c r="H2590" s="8" t="s">
        <v>50</v>
      </c>
      <c r="I2590" s="8" t="s">
        <v>2</v>
      </c>
      <c r="J2590" s="8" t="s">
        <v>3</v>
      </c>
      <c r="K2590" s="8" t="s">
        <v>34</v>
      </c>
      <c r="L2590" s="8" t="s">
        <v>45</v>
      </c>
      <c r="M2590" s="3">
        <v>2</v>
      </c>
      <c r="N2590" s="10">
        <v>51.77</v>
      </c>
      <c r="O2590" s="11">
        <v>0.05</v>
      </c>
      <c r="P2590" s="10">
        <v>21.76</v>
      </c>
      <c r="Q2590" s="10">
        <f t="shared" si="160"/>
        <v>98.363</v>
      </c>
      <c r="R2590" s="10">
        <f t="shared" si="161"/>
        <v>43.52</v>
      </c>
      <c r="S2590" s="10">
        <f t="shared" si="162"/>
        <v>54.842999999999996</v>
      </c>
      <c r="T2590" s="2">
        <f t="shared" si="163"/>
        <v>0.55755721155312465</v>
      </c>
      <c r="U2590" s="3">
        <f>YEAR(SalesDataTable[[#This Row],[Order Date]])</f>
        <v>2026</v>
      </c>
      <c r="V2590" s="2" t="str">
        <f>"Q"&amp;ROUNDUP(MONTH(SalesDataTable[[#This Row],[Order Date]])/3,0)</f>
        <v>Q4</v>
      </c>
      <c r="W2590" s="3">
        <f>MONTH(SalesDataTable[[#This Row],[Order Date]])</f>
        <v>12</v>
      </c>
      <c r="X2590" s="2" t="str">
        <f>TEXT(SalesDataTable[[#This Row],[Order Date]],"mmm")</f>
        <v>Dec</v>
      </c>
    </row>
    <row r="2591" spans="1:24" ht="15.6">
      <c r="A2591" s="6">
        <v>1408</v>
      </c>
      <c r="B2591" s="7">
        <v>46370</v>
      </c>
      <c r="C2591" s="8">
        <f>YEAR(SalesDataTable[[#This Row],[Order Date]])</f>
        <v>2026</v>
      </c>
      <c r="D2591" s="9" t="str">
        <f>"Q" &amp;ROUNDUP(MONTH(SalesDataTable[[#This Row],[Order Date]]),0)</f>
        <v>Q12</v>
      </c>
      <c r="E2591" s="9">
        <f>MONTH(SalesDataTable[[#This Row],[Order Date]])</f>
        <v>12</v>
      </c>
      <c r="F2591" s="8" t="str">
        <f>TEXT(SalesDataTable[[#This Row],[Order Date]],"mmm")</f>
        <v>Dec</v>
      </c>
      <c r="G2591" s="8" t="s">
        <v>6</v>
      </c>
      <c r="H2591" s="8" t="s">
        <v>7</v>
      </c>
      <c r="I2591" s="8" t="s">
        <v>2</v>
      </c>
      <c r="J2591" s="8" t="s">
        <v>13</v>
      </c>
      <c r="K2591" s="8" t="s">
        <v>14</v>
      </c>
      <c r="L2591" s="8" t="s">
        <v>48</v>
      </c>
      <c r="M2591" s="3">
        <v>1</v>
      </c>
      <c r="N2591" s="10">
        <v>161.53</v>
      </c>
      <c r="O2591" s="11">
        <v>0</v>
      </c>
      <c r="P2591" s="10">
        <v>87.43</v>
      </c>
      <c r="Q2591" s="10">
        <f t="shared" si="160"/>
        <v>161.53</v>
      </c>
      <c r="R2591" s="10">
        <f t="shared" si="161"/>
        <v>87.43</v>
      </c>
      <c r="S2591" s="10">
        <f t="shared" si="162"/>
        <v>74.099999999999994</v>
      </c>
      <c r="T2591" s="2">
        <f t="shared" si="163"/>
        <v>0.45873831486411187</v>
      </c>
      <c r="U2591" s="3">
        <f>YEAR(SalesDataTable[[#This Row],[Order Date]])</f>
        <v>2026</v>
      </c>
      <c r="V2591" s="2" t="str">
        <f>"Q"&amp;ROUNDUP(MONTH(SalesDataTable[[#This Row],[Order Date]])/3,0)</f>
        <v>Q4</v>
      </c>
      <c r="W2591" s="3">
        <f>MONTH(SalesDataTable[[#This Row],[Order Date]])</f>
        <v>12</v>
      </c>
      <c r="X2591" s="2" t="str">
        <f>TEXT(SalesDataTable[[#This Row],[Order Date]],"mmm")</f>
        <v>Dec</v>
      </c>
    </row>
    <row r="2592" spans="1:24" ht="15.6">
      <c r="A2592" s="6">
        <v>2074</v>
      </c>
      <c r="B2592" s="7">
        <v>46370</v>
      </c>
      <c r="C2592" s="8">
        <f>YEAR(SalesDataTable[[#This Row],[Order Date]])</f>
        <v>2026</v>
      </c>
      <c r="D2592" s="9" t="str">
        <f>"Q" &amp;ROUNDUP(MONTH(SalesDataTable[[#This Row],[Order Date]]),0)</f>
        <v>Q12</v>
      </c>
      <c r="E2592" s="9">
        <f>MONTH(SalesDataTable[[#This Row],[Order Date]])</f>
        <v>12</v>
      </c>
      <c r="F2592" s="8" t="str">
        <f>TEXT(SalesDataTable[[#This Row],[Order Date]],"mmm")</f>
        <v>Dec</v>
      </c>
      <c r="G2592" s="8" t="s">
        <v>6</v>
      </c>
      <c r="H2592" s="8" t="s">
        <v>43</v>
      </c>
      <c r="I2592" s="8" t="s">
        <v>8</v>
      </c>
      <c r="J2592" s="8" t="s">
        <v>16</v>
      </c>
      <c r="K2592" s="8" t="s">
        <v>9</v>
      </c>
      <c r="L2592" s="8" t="s">
        <v>17</v>
      </c>
      <c r="M2592" s="3">
        <v>4</v>
      </c>
      <c r="N2592" s="10">
        <v>145.85</v>
      </c>
      <c r="O2592" s="11">
        <v>0.1</v>
      </c>
      <c r="P2592" s="10">
        <v>79.47</v>
      </c>
      <c r="Q2592" s="10">
        <f t="shared" si="160"/>
        <v>525.05999999999995</v>
      </c>
      <c r="R2592" s="10">
        <f t="shared" si="161"/>
        <v>317.88</v>
      </c>
      <c r="S2592" s="10">
        <f t="shared" si="162"/>
        <v>207.17999999999995</v>
      </c>
      <c r="T2592" s="2">
        <f t="shared" si="163"/>
        <v>0.39458347617415146</v>
      </c>
      <c r="U2592" s="3">
        <f>YEAR(SalesDataTable[[#This Row],[Order Date]])</f>
        <v>2026</v>
      </c>
      <c r="V2592" s="2" t="str">
        <f>"Q"&amp;ROUNDUP(MONTH(SalesDataTable[[#This Row],[Order Date]])/3,0)</f>
        <v>Q4</v>
      </c>
      <c r="W2592" s="3">
        <f>MONTH(SalesDataTable[[#This Row],[Order Date]])</f>
        <v>12</v>
      </c>
      <c r="X2592" s="2" t="str">
        <f>TEXT(SalesDataTable[[#This Row],[Order Date]],"mmm")</f>
        <v>Dec</v>
      </c>
    </row>
    <row r="2593" spans="1:24" ht="15.6">
      <c r="A2593" s="6">
        <v>2639</v>
      </c>
      <c r="B2593" s="7">
        <v>46370</v>
      </c>
      <c r="C2593" s="8">
        <f>YEAR(SalesDataTable[[#This Row],[Order Date]])</f>
        <v>2026</v>
      </c>
      <c r="D2593" s="9" t="str">
        <f>"Q" &amp;ROUNDUP(MONTH(SalesDataTable[[#This Row],[Order Date]]),0)</f>
        <v>Q12</v>
      </c>
      <c r="E2593" s="9">
        <f>MONTH(SalesDataTable[[#This Row],[Order Date]])</f>
        <v>12</v>
      </c>
      <c r="F2593" s="8" t="str">
        <f>TEXT(SalesDataTable[[#This Row],[Order Date]],"mmm")</f>
        <v>Dec</v>
      </c>
      <c r="G2593" s="8" t="s">
        <v>20</v>
      </c>
      <c r="H2593" s="8" t="s">
        <v>47</v>
      </c>
      <c r="I2593" s="8" t="s">
        <v>2</v>
      </c>
      <c r="J2593" s="8" t="s">
        <v>3</v>
      </c>
      <c r="K2593" s="8" t="s">
        <v>23</v>
      </c>
      <c r="L2593" s="8" t="s">
        <v>29</v>
      </c>
      <c r="M2593" s="3">
        <v>1</v>
      </c>
      <c r="N2593" s="10">
        <v>197.18</v>
      </c>
      <c r="O2593" s="11">
        <v>0</v>
      </c>
      <c r="P2593" s="10">
        <v>105.28</v>
      </c>
      <c r="Q2593" s="10">
        <f t="shared" si="160"/>
        <v>197.18</v>
      </c>
      <c r="R2593" s="10">
        <f t="shared" si="161"/>
        <v>105.28</v>
      </c>
      <c r="S2593" s="10">
        <f t="shared" si="162"/>
        <v>91.9</v>
      </c>
      <c r="T2593" s="2">
        <f t="shared" si="163"/>
        <v>0.46607160969672384</v>
      </c>
      <c r="U2593" s="3">
        <f>YEAR(SalesDataTable[[#This Row],[Order Date]])</f>
        <v>2026</v>
      </c>
      <c r="V2593" s="2" t="str">
        <f>"Q"&amp;ROUNDUP(MONTH(SalesDataTable[[#This Row],[Order Date]])/3,0)</f>
        <v>Q4</v>
      </c>
      <c r="W2593" s="3">
        <f>MONTH(SalesDataTable[[#This Row],[Order Date]])</f>
        <v>12</v>
      </c>
      <c r="X2593" s="2" t="str">
        <f>TEXT(SalesDataTable[[#This Row],[Order Date]],"mmm")</f>
        <v>Dec</v>
      </c>
    </row>
    <row r="2594" spans="1:24" ht="15.6">
      <c r="A2594" s="6">
        <v>2694</v>
      </c>
      <c r="B2594" s="7">
        <v>46370</v>
      </c>
      <c r="C2594" s="8">
        <f>YEAR(SalesDataTable[[#This Row],[Order Date]])</f>
        <v>2026</v>
      </c>
      <c r="D2594" s="9" t="str">
        <f>"Q" &amp;ROUNDUP(MONTH(SalesDataTable[[#This Row],[Order Date]]),0)</f>
        <v>Q12</v>
      </c>
      <c r="E2594" s="9">
        <f>MONTH(SalesDataTable[[#This Row],[Order Date]])</f>
        <v>12</v>
      </c>
      <c r="F2594" s="8" t="str">
        <f>TEXT(SalesDataTable[[#This Row],[Order Date]],"mmm")</f>
        <v>Dec</v>
      </c>
      <c r="G2594" s="8" t="s">
        <v>20</v>
      </c>
      <c r="H2594" s="8" t="s">
        <v>31</v>
      </c>
      <c r="I2594" s="8" t="s">
        <v>2</v>
      </c>
      <c r="J2594" s="8" t="s">
        <v>13</v>
      </c>
      <c r="K2594" s="8" t="s">
        <v>23</v>
      </c>
      <c r="L2594" s="8" t="s">
        <v>51</v>
      </c>
      <c r="M2594" s="3">
        <v>1</v>
      </c>
      <c r="N2594" s="10">
        <v>124.9</v>
      </c>
      <c r="O2594" s="11">
        <v>0</v>
      </c>
      <c r="P2594" s="10">
        <v>62.16</v>
      </c>
      <c r="Q2594" s="10">
        <f t="shared" si="160"/>
        <v>124.9</v>
      </c>
      <c r="R2594" s="10">
        <f t="shared" si="161"/>
        <v>62.16</v>
      </c>
      <c r="S2594" s="10">
        <f t="shared" si="162"/>
        <v>62.740000000000009</v>
      </c>
      <c r="T2594" s="2">
        <f t="shared" si="163"/>
        <v>0.50232185748598879</v>
      </c>
      <c r="U2594" s="3">
        <f>YEAR(SalesDataTable[[#This Row],[Order Date]])</f>
        <v>2026</v>
      </c>
      <c r="V2594" s="2" t="str">
        <f>"Q"&amp;ROUNDUP(MONTH(SalesDataTable[[#This Row],[Order Date]])/3,0)</f>
        <v>Q4</v>
      </c>
      <c r="W2594" s="3">
        <f>MONTH(SalesDataTable[[#This Row],[Order Date]])</f>
        <v>12</v>
      </c>
      <c r="X2594" s="2" t="str">
        <f>TEXT(SalesDataTable[[#This Row],[Order Date]],"mmm")</f>
        <v>Dec</v>
      </c>
    </row>
    <row r="2595" spans="1:24" ht="15.6">
      <c r="A2595" s="6">
        <v>2797</v>
      </c>
      <c r="B2595" s="7">
        <v>46370</v>
      </c>
      <c r="C2595" s="8">
        <f>YEAR(SalesDataTable[[#This Row],[Order Date]])</f>
        <v>2026</v>
      </c>
      <c r="D2595" s="9" t="str">
        <f>"Q" &amp;ROUNDUP(MONTH(SalesDataTable[[#This Row],[Order Date]]),0)</f>
        <v>Q12</v>
      </c>
      <c r="E2595" s="9">
        <f>MONTH(SalesDataTable[[#This Row],[Order Date]])</f>
        <v>12</v>
      </c>
      <c r="F2595" s="8" t="str">
        <f>TEXT(SalesDataTable[[#This Row],[Order Date]],"mmm")</f>
        <v>Dec</v>
      </c>
      <c r="G2595" s="8" t="s">
        <v>11</v>
      </c>
      <c r="H2595" s="8" t="s">
        <v>52</v>
      </c>
      <c r="I2595" s="8" t="s">
        <v>19</v>
      </c>
      <c r="J2595" s="8" t="s">
        <v>13</v>
      </c>
      <c r="K2595" s="8" t="s">
        <v>9</v>
      </c>
      <c r="L2595" s="8" t="s">
        <v>46</v>
      </c>
      <c r="M2595" s="3">
        <v>2</v>
      </c>
      <c r="N2595" s="10">
        <v>70.239999999999995</v>
      </c>
      <c r="O2595" s="11">
        <v>0.1</v>
      </c>
      <c r="P2595" s="10">
        <v>32.130000000000003</v>
      </c>
      <c r="Q2595" s="10">
        <f t="shared" si="160"/>
        <v>126.43199999999999</v>
      </c>
      <c r="R2595" s="10">
        <f t="shared" si="161"/>
        <v>64.260000000000005</v>
      </c>
      <c r="S2595" s="10">
        <f t="shared" si="162"/>
        <v>62.171999999999983</v>
      </c>
      <c r="T2595" s="2">
        <f t="shared" si="163"/>
        <v>0.49174259681093385</v>
      </c>
      <c r="U2595" s="3">
        <f>YEAR(SalesDataTable[[#This Row],[Order Date]])</f>
        <v>2026</v>
      </c>
      <c r="V2595" s="2" t="str">
        <f>"Q"&amp;ROUNDUP(MONTH(SalesDataTable[[#This Row],[Order Date]])/3,0)</f>
        <v>Q4</v>
      </c>
      <c r="W2595" s="3">
        <f>MONTH(SalesDataTable[[#This Row],[Order Date]])</f>
        <v>12</v>
      </c>
      <c r="X2595" s="2" t="str">
        <f>TEXT(SalesDataTable[[#This Row],[Order Date]],"mmm")</f>
        <v>Dec</v>
      </c>
    </row>
    <row r="2596" spans="1:24" ht="15.6">
      <c r="A2596" s="6">
        <v>2811</v>
      </c>
      <c r="B2596" s="7">
        <v>46370</v>
      </c>
      <c r="C2596" s="8">
        <f>YEAR(SalesDataTable[[#This Row],[Order Date]])</f>
        <v>2026</v>
      </c>
      <c r="D2596" s="9" t="str">
        <f>"Q" &amp;ROUNDUP(MONTH(SalesDataTable[[#This Row],[Order Date]]),0)</f>
        <v>Q12</v>
      </c>
      <c r="E2596" s="9">
        <f>MONTH(SalesDataTable[[#This Row],[Order Date]])</f>
        <v>12</v>
      </c>
      <c r="F2596" s="8" t="str">
        <f>TEXT(SalesDataTable[[#This Row],[Order Date]],"mmm")</f>
        <v>Dec</v>
      </c>
      <c r="G2596" s="8" t="s">
        <v>6</v>
      </c>
      <c r="H2596" s="8" t="s">
        <v>41</v>
      </c>
      <c r="I2596" s="8" t="s">
        <v>19</v>
      </c>
      <c r="J2596" s="8" t="s">
        <v>16</v>
      </c>
      <c r="K2596" s="8" t="s">
        <v>9</v>
      </c>
      <c r="L2596" s="8" t="s">
        <v>17</v>
      </c>
      <c r="M2596" s="3">
        <v>5</v>
      </c>
      <c r="N2596" s="10">
        <v>145.6</v>
      </c>
      <c r="O2596" s="11">
        <v>0.15</v>
      </c>
      <c r="P2596" s="10">
        <v>81.180000000000007</v>
      </c>
      <c r="Q2596" s="10">
        <f t="shared" si="160"/>
        <v>618.79999999999995</v>
      </c>
      <c r="R2596" s="10">
        <f t="shared" si="161"/>
        <v>405.90000000000003</v>
      </c>
      <c r="S2596" s="10">
        <f t="shared" si="162"/>
        <v>212.89999999999992</v>
      </c>
      <c r="T2596" s="2">
        <f t="shared" si="163"/>
        <v>0.34405300581771159</v>
      </c>
      <c r="U2596" s="3">
        <f>YEAR(SalesDataTable[[#This Row],[Order Date]])</f>
        <v>2026</v>
      </c>
      <c r="V2596" s="2" t="str">
        <f>"Q"&amp;ROUNDUP(MONTH(SalesDataTable[[#This Row],[Order Date]])/3,0)</f>
        <v>Q4</v>
      </c>
      <c r="W2596" s="3">
        <f>MONTH(SalesDataTable[[#This Row],[Order Date]])</f>
        <v>12</v>
      </c>
      <c r="X2596" s="2" t="str">
        <f>TEXT(SalesDataTable[[#This Row],[Order Date]],"mmm")</f>
        <v>Dec</v>
      </c>
    </row>
    <row r="2597" spans="1:24" ht="15.6">
      <c r="A2597" s="6">
        <v>4037</v>
      </c>
      <c r="B2597" s="7">
        <v>46370</v>
      </c>
      <c r="C2597" s="8">
        <f>YEAR(SalesDataTable[[#This Row],[Order Date]])</f>
        <v>2026</v>
      </c>
      <c r="D2597" s="9" t="str">
        <f>"Q" &amp;ROUNDUP(MONTH(SalesDataTable[[#This Row],[Order Date]]),0)</f>
        <v>Q12</v>
      </c>
      <c r="E2597" s="9">
        <f>MONTH(SalesDataTable[[#This Row],[Order Date]])</f>
        <v>12</v>
      </c>
      <c r="F2597" s="8" t="str">
        <f>TEXT(SalesDataTable[[#This Row],[Order Date]],"mmm")</f>
        <v>Dec</v>
      </c>
      <c r="G2597" s="8" t="s">
        <v>20</v>
      </c>
      <c r="H2597" s="8" t="s">
        <v>33</v>
      </c>
      <c r="I2597" s="8" t="s">
        <v>19</v>
      </c>
      <c r="J2597" s="8" t="s">
        <v>3</v>
      </c>
      <c r="K2597" s="8" t="s">
        <v>9</v>
      </c>
      <c r="L2597" s="8" t="s">
        <v>37</v>
      </c>
      <c r="M2597" s="3">
        <v>1</v>
      </c>
      <c r="N2597" s="10">
        <v>152.4</v>
      </c>
      <c r="O2597" s="11">
        <v>0.05</v>
      </c>
      <c r="P2597" s="10">
        <v>77.98</v>
      </c>
      <c r="Q2597" s="10">
        <f t="shared" si="160"/>
        <v>144.78</v>
      </c>
      <c r="R2597" s="10">
        <f t="shared" si="161"/>
        <v>77.98</v>
      </c>
      <c r="S2597" s="10">
        <f t="shared" si="162"/>
        <v>66.8</v>
      </c>
      <c r="T2597" s="2">
        <f t="shared" si="163"/>
        <v>0.46138969470921398</v>
      </c>
      <c r="U2597" s="3">
        <f>YEAR(SalesDataTable[[#This Row],[Order Date]])</f>
        <v>2026</v>
      </c>
      <c r="V2597" s="2" t="str">
        <f>"Q"&amp;ROUNDUP(MONTH(SalesDataTable[[#This Row],[Order Date]])/3,0)</f>
        <v>Q4</v>
      </c>
      <c r="W2597" s="3">
        <f>MONTH(SalesDataTable[[#This Row],[Order Date]])</f>
        <v>12</v>
      </c>
      <c r="X2597" s="2" t="str">
        <f>TEXT(SalesDataTable[[#This Row],[Order Date]],"mmm")</f>
        <v>Dec</v>
      </c>
    </row>
    <row r="2598" spans="1:24" ht="15.6">
      <c r="A2598" s="6">
        <v>4629</v>
      </c>
      <c r="B2598" s="7">
        <v>46370</v>
      </c>
      <c r="C2598" s="8">
        <f>YEAR(SalesDataTable[[#This Row],[Order Date]])</f>
        <v>2026</v>
      </c>
      <c r="D2598" s="9" t="str">
        <f>"Q" &amp;ROUNDUP(MONTH(SalesDataTable[[#This Row],[Order Date]]),0)</f>
        <v>Q12</v>
      </c>
      <c r="E2598" s="9">
        <f>MONTH(SalesDataTable[[#This Row],[Order Date]])</f>
        <v>12</v>
      </c>
      <c r="F2598" s="8" t="str">
        <f>TEXT(SalesDataTable[[#This Row],[Order Date]],"mmm")</f>
        <v>Dec</v>
      </c>
      <c r="G2598" s="8" t="s">
        <v>11</v>
      </c>
      <c r="H2598" s="8" t="s">
        <v>12</v>
      </c>
      <c r="I2598" s="8" t="s">
        <v>2</v>
      </c>
      <c r="J2598" s="8" t="s">
        <v>13</v>
      </c>
      <c r="K2598" s="8" t="s">
        <v>14</v>
      </c>
      <c r="L2598" s="8" t="s">
        <v>15</v>
      </c>
      <c r="M2598" s="3">
        <v>1</v>
      </c>
      <c r="N2598" s="10">
        <v>36.17</v>
      </c>
      <c r="O2598" s="11">
        <v>0.05</v>
      </c>
      <c r="P2598" s="10">
        <v>13.87</v>
      </c>
      <c r="Q2598" s="10">
        <f t="shared" si="160"/>
        <v>34.361499999999999</v>
      </c>
      <c r="R2598" s="10">
        <f t="shared" si="161"/>
        <v>13.87</v>
      </c>
      <c r="S2598" s="10">
        <f t="shared" si="162"/>
        <v>20.491500000000002</v>
      </c>
      <c r="T2598" s="2">
        <f t="shared" si="163"/>
        <v>0.59635056676803988</v>
      </c>
      <c r="U2598" s="3">
        <f>YEAR(SalesDataTable[[#This Row],[Order Date]])</f>
        <v>2026</v>
      </c>
      <c r="V2598" s="2" t="str">
        <f>"Q"&amp;ROUNDUP(MONTH(SalesDataTable[[#This Row],[Order Date]])/3,0)</f>
        <v>Q4</v>
      </c>
      <c r="W2598" s="3">
        <f>MONTH(SalesDataTable[[#This Row],[Order Date]])</f>
        <v>12</v>
      </c>
      <c r="X2598" s="2" t="str">
        <f>TEXT(SalesDataTable[[#This Row],[Order Date]],"mmm")</f>
        <v>Dec</v>
      </c>
    </row>
    <row r="2599" spans="1:24" ht="15.6">
      <c r="A2599" s="6">
        <v>2455</v>
      </c>
      <c r="B2599" s="7">
        <v>46371</v>
      </c>
      <c r="C2599" s="8">
        <f>YEAR(SalesDataTable[[#This Row],[Order Date]])</f>
        <v>2026</v>
      </c>
      <c r="D2599" s="9" t="str">
        <f>"Q" &amp;ROUNDUP(MONTH(SalesDataTable[[#This Row],[Order Date]]),0)</f>
        <v>Q12</v>
      </c>
      <c r="E2599" s="9">
        <f>MONTH(SalesDataTable[[#This Row],[Order Date]])</f>
        <v>12</v>
      </c>
      <c r="F2599" s="8" t="str">
        <f>TEXT(SalesDataTable[[#This Row],[Order Date]],"mmm")</f>
        <v>Dec</v>
      </c>
      <c r="G2599" s="8" t="s">
        <v>6</v>
      </c>
      <c r="H2599" s="8" t="s">
        <v>43</v>
      </c>
      <c r="I2599" s="8" t="s">
        <v>2</v>
      </c>
      <c r="J2599" s="8" t="s">
        <v>3</v>
      </c>
      <c r="K2599" s="8" t="s">
        <v>23</v>
      </c>
      <c r="L2599" s="8" t="s">
        <v>51</v>
      </c>
      <c r="M2599" s="3">
        <v>3</v>
      </c>
      <c r="N2599" s="10">
        <v>126.21</v>
      </c>
      <c r="O2599" s="11">
        <v>0.1</v>
      </c>
      <c r="P2599" s="10">
        <v>60.65</v>
      </c>
      <c r="Q2599" s="10">
        <f t="shared" si="160"/>
        <v>340.767</v>
      </c>
      <c r="R2599" s="10">
        <f t="shared" si="161"/>
        <v>181.95</v>
      </c>
      <c r="S2599" s="10">
        <f t="shared" si="162"/>
        <v>158.81700000000001</v>
      </c>
      <c r="T2599" s="2">
        <f t="shared" si="163"/>
        <v>0.46605745274630467</v>
      </c>
      <c r="U2599" s="3">
        <f>YEAR(SalesDataTable[[#This Row],[Order Date]])</f>
        <v>2026</v>
      </c>
      <c r="V2599" s="2" t="str">
        <f>"Q"&amp;ROUNDUP(MONTH(SalesDataTable[[#This Row],[Order Date]])/3,0)</f>
        <v>Q4</v>
      </c>
      <c r="W2599" s="3">
        <f>MONTH(SalesDataTable[[#This Row],[Order Date]])</f>
        <v>12</v>
      </c>
      <c r="X2599" s="2" t="str">
        <f>TEXT(SalesDataTable[[#This Row],[Order Date]],"mmm")</f>
        <v>Dec</v>
      </c>
    </row>
    <row r="2600" spans="1:24" ht="15.6">
      <c r="A2600" s="6">
        <v>3184</v>
      </c>
      <c r="B2600" s="7">
        <v>46371</v>
      </c>
      <c r="C2600" s="8">
        <f>YEAR(SalesDataTable[[#This Row],[Order Date]])</f>
        <v>2026</v>
      </c>
      <c r="D2600" s="9" t="str">
        <f>"Q" &amp;ROUNDUP(MONTH(SalesDataTable[[#This Row],[Order Date]]),0)</f>
        <v>Q12</v>
      </c>
      <c r="E2600" s="9">
        <f>MONTH(SalesDataTable[[#This Row],[Order Date]])</f>
        <v>12</v>
      </c>
      <c r="F2600" s="8" t="str">
        <f>TEXT(SalesDataTable[[#This Row],[Order Date]],"mmm")</f>
        <v>Dec</v>
      </c>
      <c r="G2600" s="8" t="s">
        <v>20</v>
      </c>
      <c r="H2600" s="8" t="s">
        <v>47</v>
      </c>
      <c r="I2600" s="8" t="s">
        <v>8</v>
      </c>
      <c r="J2600" s="8" t="s">
        <v>3</v>
      </c>
      <c r="K2600" s="8" t="s">
        <v>9</v>
      </c>
      <c r="L2600" s="8" t="s">
        <v>17</v>
      </c>
      <c r="M2600" s="3">
        <v>6</v>
      </c>
      <c r="N2600" s="10">
        <v>143.72999999999999</v>
      </c>
      <c r="O2600" s="11">
        <v>0.15</v>
      </c>
      <c r="P2600" s="10">
        <v>77.27</v>
      </c>
      <c r="Q2600" s="10">
        <f t="shared" si="160"/>
        <v>733.02299999999991</v>
      </c>
      <c r="R2600" s="10">
        <f t="shared" si="161"/>
        <v>463.62</v>
      </c>
      <c r="S2600" s="10">
        <f t="shared" si="162"/>
        <v>269.40299999999991</v>
      </c>
      <c r="T2600" s="2">
        <f t="shared" si="163"/>
        <v>0.36752325643260847</v>
      </c>
      <c r="U2600" s="3">
        <f>YEAR(SalesDataTable[[#This Row],[Order Date]])</f>
        <v>2026</v>
      </c>
      <c r="V2600" s="2" t="str">
        <f>"Q"&amp;ROUNDUP(MONTH(SalesDataTable[[#This Row],[Order Date]])/3,0)</f>
        <v>Q4</v>
      </c>
      <c r="W2600" s="3">
        <f>MONTH(SalesDataTable[[#This Row],[Order Date]])</f>
        <v>12</v>
      </c>
      <c r="X2600" s="2" t="str">
        <f>TEXT(SalesDataTable[[#This Row],[Order Date]],"mmm")</f>
        <v>Dec</v>
      </c>
    </row>
    <row r="2601" spans="1:24" ht="15.6">
      <c r="A2601" s="6">
        <v>3363</v>
      </c>
      <c r="B2601" s="7">
        <v>46371</v>
      </c>
      <c r="C2601" s="8">
        <f>YEAR(SalesDataTable[[#This Row],[Order Date]])</f>
        <v>2026</v>
      </c>
      <c r="D2601" s="9" t="str">
        <f>"Q" &amp;ROUNDUP(MONTH(SalesDataTable[[#This Row],[Order Date]]),0)</f>
        <v>Q12</v>
      </c>
      <c r="E2601" s="9">
        <f>MONTH(SalesDataTable[[#This Row],[Order Date]])</f>
        <v>12</v>
      </c>
      <c r="F2601" s="8" t="str">
        <f>TEXT(SalesDataTable[[#This Row],[Order Date]],"mmm")</f>
        <v>Dec</v>
      </c>
      <c r="G2601" s="8" t="s">
        <v>6</v>
      </c>
      <c r="H2601" s="8" t="s">
        <v>43</v>
      </c>
      <c r="I2601" s="8" t="s">
        <v>28</v>
      </c>
      <c r="J2601" s="8" t="s">
        <v>13</v>
      </c>
      <c r="K2601" s="8" t="s">
        <v>9</v>
      </c>
      <c r="L2601" s="8" t="s">
        <v>17</v>
      </c>
      <c r="M2601" s="3">
        <v>4</v>
      </c>
      <c r="N2601" s="10">
        <v>146.38999999999999</v>
      </c>
      <c r="O2601" s="11">
        <v>0</v>
      </c>
      <c r="P2601" s="10">
        <v>78.95</v>
      </c>
      <c r="Q2601" s="10">
        <f t="shared" si="160"/>
        <v>585.55999999999995</v>
      </c>
      <c r="R2601" s="10">
        <f t="shared" si="161"/>
        <v>315.8</v>
      </c>
      <c r="S2601" s="10">
        <f t="shared" si="162"/>
        <v>269.75999999999993</v>
      </c>
      <c r="T2601" s="2">
        <f t="shared" si="163"/>
        <v>0.46068720541020552</v>
      </c>
      <c r="U2601" s="3">
        <f>YEAR(SalesDataTable[[#This Row],[Order Date]])</f>
        <v>2026</v>
      </c>
      <c r="V2601" s="2" t="str">
        <f>"Q"&amp;ROUNDUP(MONTH(SalesDataTable[[#This Row],[Order Date]])/3,0)</f>
        <v>Q4</v>
      </c>
      <c r="W2601" s="3">
        <f>MONTH(SalesDataTable[[#This Row],[Order Date]])</f>
        <v>12</v>
      </c>
      <c r="X2601" s="2" t="str">
        <f>TEXT(SalesDataTable[[#This Row],[Order Date]],"mmm")</f>
        <v>Dec</v>
      </c>
    </row>
    <row r="2602" spans="1:24" ht="15.6">
      <c r="A2602" s="6">
        <v>3373</v>
      </c>
      <c r="B2602" s="7">
        <v>46371</v>
      </c>
      <c r="C2602" s="8">
        <f>YEAR(SalesDataTable[[#This Row],[Order Date]])</f>
        <v>2026</v>
      </c>
      <c r="D2602" s="9" t="str">
        <f>"Q" &amp;ROUNDUP(MONTH(SalesDataTable[[#This Row],[Order Date]]),0)</f>
        <v>Q12</v>
      </c>
      <c r="E2602" s="9">
        <f>MONTH(SalesDataTable[[#This Row],[Order Date]])</f>
        <v>12</v>
      </c>
      <c r="F2602" s="8" t="str">
        <f>TEXT(SalesDataTable[[#This Row],[Order Date]],"mmm")</f>
        <v>Dec</v>
      </c>
      <c r="G2602" s="8" t="s">
        <v>6</v>
      </c>
      <c r="H2602" s="8" t="s">
        <v>43</v>
      </c>
      <c r="I2602" s="8" t="s">
        <v>28</v>
      </c>
      <c r="J2602" s="8" t="s">
        <v>3</v>
      </c>
      <c r="K2602" s="8" t="s">
        <v>9</v>
      </c>
      <c r="L2602" s="8" t="s">
        <v>10</v>
      </c>
      <c r="M2602" s="3">
        <v>2</v>
      </c>
      <c r="N2602" s="10">
        <v>89.84</v>
      </c>
      <c r="O2602" s="11">
        <v>0.05</v>
      </c>
      <c r="P2602" s="10">
        <v>45.17</v>
      </c>
      <c r="Q2602" s="10">
        <f t="shared" si="160"/>
        <v>170.696</v>
      </c>
      <c r="R2602" s="10">
        <f t="shared" si="161"/>
        <v>90.34</v>
      </c>
      <c r="S2602" s="10">
        <f t="shared" si="162"/>
        <v>80.355999999999995</v>
      </c>
      <c r="T2602" s="2">
        <f t="shared" si="163"/>
        <v>0.47075502647982376</v>
      </c>
      <c r="U2602" s="3">
        <f>YEAR(SalesDataTable[[#This Row],[Order Date]])</f>
        <v>2026</v>
      </c>
      <c r="V2602" s="2" t="str">
        <f>"Q"&amp;ROUNDUP(MONTH(SalesDataTable[[#This Row],[Order Date]])/3,0)</f>
        <v>Q4</v>
      </c>
      <c r="W2602" s="3">
        <f>MONTH(SalesDataTable[[#This Row],[Order Date]])</f>
        <v>12</v>
      </c>
      <c r="X2602" s="2" t="str">
        <f>TEXT(SalesDataTable[[#This Row],[Order Date]],"mmm")</f>
        <v>Dec</v>
      </c>
    </row>
    <row r="2603" spans="1:24" ht="15.6">
      <c r="A2603" s="6">
        <v>3799</v>
      </c>
      <c r="B2603" s="7">
        <v>46371</v>
      </c>
      <c r="C2603" s="8">
        <f>YEAR(SalesDataTable[[#This Row],[Order Date]])</f>
        <v>2026</v>
      </c>
      <c r="D2603" s="9" t="str">
        <f>"Q" &amp;ROUNDUP(MONTH(SalesDataTable[[#This Row],[Order Date]]),0)</f>
        <v>Q12</v>
      </c>
      <c r="E2603" s="9">
        <f>MONTH(SalesDataTable[[#This Row],[Order Date]])</f>
        <v>12</v>
      </c>
      <c r="F2603" s="8" t="str">
        <f>TEXT(SalesDataTable[[#This Row],[Order Date]],"mmm")</f>
        <v>Dec</v>
      </c>
      <c r="G2603" s="8" t="s">
        <v>11</v>
      </c>
      <c r="H2603" s="8" t="s">
        <v>39</v>
      </c>
      <c r="I2603" s="8" t="s">
        <v>19</v>
      </c>
      <c r="J2603" s="8" t="s">
        <v>13</v>
      </c>
      <c r="K2603" s="8" t="s">
        <v>34</v>
      </c>
      <c r="L2603" s="8" t="s">
        <v>45</v>
      </c>
      <c r="M2603" s="3">
        <v>3</v>
      </c>
      <c r="N2603" s="10">
        <v>49.67</v>
      </c>
      <c r="O2603" s="11">
        <v>0.05</v>
      </c>
      <c r="P2603" s="10">
        <v>21.5</v>
      </c>
      <c r="Q2603" s="10">
        <f t="shared" si="160"/>
        <v>141.55949999999999</v>
      </c>
      <c r="R2603" s="10">
        <f t="shared" si="161"/>
        <v>64.5</v>
      </c>
      <c r="S2603" s="10">
        <f t="shared" si="162"/>
        <v>77.059499999999986</v>
      </c>
      <c r="T2603" s="2">
        <f t="shared" si="163"/>
        <v>0.54436120500566898</v>
      </c>
      <c r="U2603" s="3">
        <f>YEAR(SalesDataTable[[#This Row],[Order Date]])</f>
        <v>2026</v>
      </c>
      <c r="V2603" s="2" t="str">
        <f>"Q"&amp;ROUNDUP(MONTH(SalesDataTable[[#This Row],[Order Date]])/3,0)</f>
        <v>Q4</v>
      </c>
      <c r="W2603" s="3">
        <f>MONTH(SalesDataTable[[#This Row],[Order Date]])</f>
        <v>12</v>
      </c>
      <c r="X2603" s="2" t="str">
        <f>TEXT(SalesDataTable[[#This Row],[Order Date]],"mmm")</f>
        <v>Dec</v>
      </c>
    </row>
    <row r="2604" spans="1:24" ht="15.6">
      <c r="A2604" s="6">
        <v>5002</v>
      </c>
      <c r="B2604" s="7">
        <v>46371</v>
      </c>
      <c r="C2604" s="8">
        <f>YEAR(SalesDataTable[[#This Row],[Order Date]])</f>
        <v>2026</v>
      </c>
      <c r="D2604" s="9" t="str">
        <f>"Q" &amp;ROUNDUP(MONTH(SalesDataTable[[#This Row],[Order Date]]),0)</f>
        <v>Q12</v>
      </c>
      <c r="E2604" s="9">
        <f>MONTH(SalesDataTable[[#This Row],[Order Date]])</f>
        <v>12</v>
      </c>
      <c r="F2604" s="8" t="str">
        <f>TEXT(SalesDataTable[[#This Row],[Order Date]],"mmm")</f>
        <v>Dec</v>
      </c>
      <c r="G2604" s="8" t="s">
        <v>6</v>
      </c>
      <c r="H2604" s="8" t="s">
        <v>49</v>
      </c>
      <c r="I2604" s="8" t="s">
        <v>8</v>
      </c>
      <c r="J2604" s="8" t="s">
        <v>16</v>
      </c>
      <c r="K2604" s="8" t="s">
        <v>9</v>
      </c>
      <c r="L2604" s="8" t="s">
        <v>10</v>
      </c>
      <c r="M2604" s="3">
        <v>4</v>
      </c>
      <c r="N2604" s="10">
        <v>94.3</v>
      </c>
      <c r="O2604" s="11">
        <v>0.1</v>
      </c>
      <c r="P2604" s="10">
        <v>44.36</v>
      </c>
      <c r="Q2604" s="10">
        <f t="shared" si="160"/>
        <v>339.48</v>
      </c>
      <c r="R2604" s="10">
        <f t="shared" si="161"/>
        <v>177.44</v>
      </c>
      <c r="S2604" s="10">
        <f t="shared" si="162"/>
        <v>162.04000000000002</v>
      </c>
      <c r="T2604" s="2">
        <f t="shared" si="163"/>
        <v>0.47731825144338402</v>
      </c>
      <c r="U2604" s="3">
        <f>YEAR(SalesDataTable[[#This Row],[Order Date]])</f>
        <v>2026</v>
      </c>
      <c r="V2604" s="2" t="str">
        <f>"Q"&amp;ROUNDUP(MONTH(SalesDataTable[[#This Row],[Order Date]])/3,0)</f>
        <v>Q4</v>
      </c>
      <c r="W2604" s="3">
        <f>MONTH(SalesDataTable[[#This Row],[Order Date]])</f>
        <v>12</v>
      </c>
      <c r="X2604" s="2" t="str">
        <f>TEXT(SalesDataTable[[#This Row],[Order Date]],"mmm")</f>
        <v>Dec</v>
      </c>
    </row>
    <row r="2605" spans="1:24" ht="15.6">
      <c r="A2605" s="6">
        <v>2896</v>
      </c>
      <c r="B2605" s="7">
        <v>46372</v>
      </c>
      <c r="C2605" s="8">
        <f>YEAR(SalesDataTable[[#This Row],[Order Date]])</f>
        <v>2026</v>
      </c>
      <c r="D2605" s="9" t="str">
        <f>"Q" &amp;ROUNDUP(MONTH(SalesDataTable[[#This Row],[Order Date]]),0)</f>
        <v>Q12</v>
      </c>
      <c r="E2605" s="9">
        <f>MONTH(SalesDataTable[[#This Row],[Order Date]])</f>
        <v>12</v>
      </c>
      <c r="F2605" s="8" t="str">
        <f>TEXT(SalesDataTable[[#This Row],[Order Date]],"mmm")</f>
        <v>Dec</v>
      </c>
      <c r="G2605" s="8" t="s">
        <v>6</v>
      </c>
      <c r="H2605" s="8" t="s">
        <v>43</v>
      </c>
      <c r="I2605" s="8" t="s">
        <v>19</v>
      </c>
      <c r="J2605" s="8" t="s">
        <v>16</v>
      </c>
      <c r="K2605" s="8" t="s">
        <v>34</v>
      </c>
      <c r="L2605" s="8" t="s">
        <v>42</v>
      </c>
      <c r="M2605" s="3">
        <v>2</v>
      </c>
      <c r="N2605" s="10">
        <v>36.020000000000003</v>
      </c>
      <c r="O2605" s="11">
        <v>0.1</v>
      </c>
      <c r="P2605" s="10">
        <v>13.59</v>
      </c>
      <c r="Q2605" s="10">
        <f t="shared" si="160"/>
        <v>64.836000000000013</v>
      </c>
      <c r="R2605" s="10">
        <f t="shared" si="161"/>
        <v>27.18</v>
      </c>
      <c r="S2605" s="10">
        <f t="shared" si="162"/>
        <v>37.656000000000013</v>
      </c>
      <c r="T2605" s="2">
        <f t="shared" si="163"/>
        <v>0.58078845086063302</v>
      </c>
      <c r="U2605" s="3">
        <f>YEAR(SalesDataTable[[#This Row],[Order Date]])</f>
        <v>2026</v>
      </c>
      <c r="V2605" s="2" t="str">
        <f>"Q"&amp;ROUNDUP(MONTH(SalesDataTable[[#This Row],[Order Date]])/3,0)</f>
        <v>Q4</v>
      </c>
      <c r="W2605" s="3">
        <f>MONTH(SalesDataTable[[#This Row],[Order Date]])</f>
        <v>12</v>
      </c>
      <c r="X2605" s="2" t="str">
        <f>TEXT(SalesDataTable[[#This Row],[Order Date]],"mmm")</f>
        <v>Dec</v>
      </c>
    </row>
    <row r="2606" spans="1:24" ht="15.6">
      <c r="A2606" s="6">
        <v>3334</v>
      </c>
      <c r="B2606" s="7">
        <v>46372</v>
      </c>
      <c r="C2606" s="8">
        <f>YEAR(SalesDataTable[[#This Row],[Order Date]])</f>
        <v>2026</v>
      </c>
      <c r="D2606" s="9" t="str">
        <f>"Q" &amp;ROUNDUP(MONTH(SalesDataTable[[#This Row],[Order Date]]),0)</f>
        <v>Q12</v>
      </c>
      <c r="E2606" s="9">
        <f>MONTH(SalesDataTable[[#This Row],[Order Date]])</f>
        <v>12</v>
      </c>
      <c r="F2606" s="8" t="str">
        <f>TEXT(SalesDataTable[[#This Row],[Order Date]],"mmm")</f>
        <v>Dec</v>
      </c>
      <c r="G2606" s="8" t="s">
        <v>6</v>
      </c>
      <c r="H2606" s="8" t="s">
        <v>49</v>
      </c>
      <c r="I2606" s="8" t="s">
        <v>2</v>
      </c>
      <c r="J2606" s="8" t="s">
        <v>3</v>
      </c>
      <c r="K2606" s="8" t="s">
        <v>9</v>
      </c>
      <c r="L2606" s="8" t="s">
        <v>37</v>
      </c>
      <c r="M2606" s="3">
        <v>1</v>
      </c>
      <c r="N2606" s="10">
        <v>154.12</v>
      </c>
      <c r="O2606" s="11">
        <v>0</v>
      </c>
      <c r="P2606" s="10">
        <v>77.45</v>
      </c>
      <c r="Q2606" s="10">
        <f t="shared" si="160"/>
        <v>154.12</v>
      </c>
      <c r="R2606" s="10">
        <f t="shared" si="161"/>
        <v>77.45</v>
      </c>
      <c r="S2606" s="10">
        <f t="shared" si="162"/>
        <v>76.67</v>
      </c>
      <c r="T2606" s="2">
        <f t="shared" si="163"/>
        <v>0.49746950428237735</v>
      </c>
      <c r="U2606" s="3">
        <f>YEAR(SalesDataTable[[#This Row],[Order Date]])</f>
        <v>2026</v>
      </c>
      <c r="V2606" s="2" t="str">
        <f>"Q"&amp;ROUNDUP(MONTH(SalesDataTable[[#This Row],[Order Date]])/3,0)</f>
        <v>Q4</v>
      </c>
      <c r="W2606" s="3">
        <f>MONTH(SalesDataTable[[#This Row],[Order Date]])</f>
        <v>12</v>
      </c>
      <c r="X2606" s="2" t="str">
        <f>TEXT(SalesDataTable[[#This Row],[Order Date]],"mmm")</f>
        <v>Dec</v>
      </c>
    </row>
    <row r="2607" spans="1:24" ht="15.6">
      <c r="A2607" s="6">
        <v>3469</v>
      </c>
      <c r="B2607" s="7">
        <v>46372</v>
      </c>
      <c r="C2607" s="8">
        <f>YEAR(SalesDataTable[[#This Row],[Order Date]])</f>
        <v>2026</v>
      </c>
      <c r="D2607" s="9" t="str">
        <f>"Q" &amp;ROUNDUP(MONTH(SalesDataTable[[#This Row],[Order Date]]),0)</f>
        <v>Q12</v>
      </c>
      <c r="E2607" s="9">
        <f>MONTH(SalesDataTable[[#This Row],[Order Date]])</f>
        <v>12</v>
      </c>
      <c r="F2607" s="8" t="str">
        <f>TEXT(SalesDataTable[[#This Row],[Order Date]],"mmm")</f>
        <v>Dec</v>
      </c>
      <c r="G2607" s="8" t="s">
        <v>0</v>
      </c>
      <c r="H2607" s="8" t="s">
        <v>36</v>
      </c>
      <c r="I2607" s="8" t="s">
        <v>2</v>
      </c>
      <c r="J2607" s="8" t="s">
        <v>3</v>
      </c>
      <c r="K2607" s="8" t="s">
        <v>9</v>
      </c>
      <c r="L2607" s="8" t="s">
        <v>37</v>
      </c>
      <c r="M2607" s="3">
        <v>1</v>
      </c>
      <c r="N2607" s="10">
        <v>150.88</v>
      </c>
      <c r="O2607" s="11">
        <v>0.05</v>
      </c>
      <c r="P2607" s="10">
        <v>81.02</v>
      </c>
      <c r="Q2607" s="10">
        <f t="shared" si="160"/>
        <v>143.33599999999998</v>
      </c>
      <c r="R2607" s="10">
        <f t="shared" si="161"/>
        <v>81.02</v>
      </c>
      <c r="S2607" s="10">
        <f t="shared" si="162"/>
        <v>62.315999999999988</v>
      </c>
      <c r="T2607" s="2">
        <f t="shared" si="163"/>
        <v>0.43475470223809787</v>
      </c>
      <c r="U2607" s="3">
        <f>YEAR(SalesDataTable[[#This Row],[Order Date]])</f>
        <v>2026</v>
      </c>
      <c r="V2607" s="2" t="str">
        <f>"Q"&amp;ROUNDUP(MONTH(SalesDataTable[[#This Row],[Order Date]])/3,0)</f>
        <v>Q4</v>
      </c>
      <c r="W2607" s="3">
        <f>MONTH(SalesDataTable[[#This Row],[Order Date]])</f>
        <v>12</v>
      </c>
      <c r="X2607" s="2" t="str">
        <f>TEXT(SalesDataTable[[#This Row],[Order Date]],"mmm")</f>
        <v>Dec</v>
      </c>
    </row>
    <row r="2608" spans="1:24" ht="15.6">
      <c r="A2608" s="6">
        <v>569</v>
      </c>
      <c r="B2608" s="7">
        <v>46373</v>
      </c>
      <c r="C2608" s="8">
        <f>YEAR(SalesDataTable[[#This Row],[Order Date]])</f>
        <v>2026</v>
      </c>
      <c r="D2608" s="9" t="str">
        <f>"Q" &amp;ROUNDUP(MONTH(SalesDataTable[[#This Row],[Order Date]]),0)</f>
        <v>Q12</v>
      </c>
      <c r="E2608" s="9">
        <f>MONTH(SalesDataTable[[#This Row],[Order Date]])</f>
        <v>12</v>
      </c>
      <c r="F2608" s="8" t="str">
        <f>TEXT(SalesDataTable[[#This Row],[Order Date]],"mmm")</f>
        <v>Dec</v>
      </c>
      <c r="G2608" s="8" t="s">
        <v>11</v>
      </c>
      <c r="H2608" s="8" t="s">
        <v>12</v>
      </c>
      <c r="I2608" s="8" t="s">
        <v>28</v>
      </c>
      <c r="J2608" s="8" t="s">
        <v>13</v>
      </c>
      <c r="K2608" s="8" t="s">
        <v>4</v>
      </c>
      <c r="L2608" s="8" t="s">
        <v>26</v>
      </c>
      <c r="M2608" s="3">
        <v>2</v>
      </c>
      <c r="N2608" s="10">
        <v>40.479999999999997</v>
      </c>
      <c r="O2608" s="11">
        <v>0</v>
      </c>
      <c r="P2608" s="10">
        <v>16.23</v>
      </c>
      <c r="Q2608" s="10">
        <f t="shared" si="160"/>
        <v>80.959999999999994</v>
      </c>
      <c r="R2608" s="10">
        <f t="shared" si="161"/>
        <v>32.46</v>
      </c>
      <c r="S2608" s="10">
        <f t="shared" si="162"/>
        <v>48.499999999999993</v>
      </c>
      <c r="T2608" s="2">
        <f t="shared" si="163"/>
        <v>0.5990612648221344</v>
      </c>
      <c r="U2608" s="3">
        <f>YEAR(SalesDataTable[[#This Row],[Order Date]])</f>
        <v>2026</v>
      </c>
      <c r="V2608" s="2" t="str">
        <f>"Q"&amp;ROUNDUP(MONTH(SalesDataTable[[#This Row],[Order Date]])/3,0)</f>
        <v>Q4</v>
      </c>
      <c r="W2608" s="3">
        <f>MONTH(SalesDataTable[[#This Row],[Order Date]])</f>
        <v>12</v>
      </c>
      <c r="X2608" s="2" t="str">
        <f>TEXT(SalesDataTable[[#This Row],[Order Date]],"mmm")</f>
        <v>Dec</v>
      </c>
    </row>
    <row r="2609" spans="1:24" ht="15.6">
      <c r="A2609" s="6">
        <v>2404</v>
      </c>
      <c r="B2609" s="7">
        <v>46373</v>
      </c>
      <c r="C2609" s="8">
        <f>YEAR(SalesDataTable[[#This Row],[Order Date]])</f>
        <v>2026</v>
      </c>
      <c r="D2609" s="9" t="str">
        <f>"Q" &amp;ROUNDUP(MONTH(SalesDataTable[[#This Row],[Order Date]]),0)</f>
        <v>Q12</v>
      </c>
      <c r="E2609" s="9">
        <f>MONTH(SalesDataTable[[#This Row],[Order Date]])</f>
        <v>12</v>
      </c>
      <c r="F2609" s="8" t="str">
        <f>TEXT(SalesDataTable[[#This Row],[Order Date]],"mmm")</f>
        <v>Dec</v>
      </c>
      <c r="G2609" s="8" t="s">
        <v>11</v>
      </c>
      <c r="H2609" s="8" t="s">
        <v>39</v>
      </c>
      <c r="I2609" s="8" t="s">
        <v>28</v>
      </c>
      <c r="J2609" s="8" t="s">
        <v>16</v>
      </c>
      <c r="K2609" s="8" t="s">
        <v>14</v>
      </c>
      <c r="L2609" s="8" t="s">
        <v>48</v>
      </c>
      <c r="M2609" s="3">
        <v>3</v>
      </c>
      <c r="N2609" s="10">
        <v>163.34</v>
      </c>
      <c r="O2609" s="11">
        <v>0.1</v>
      </c>
      <c r="P2609" s="10">
        <v>88.53</v>
      </c>
      <c r="Q2609" s="10">
        <f t="shared" si="160"/>
        <v>441.01799999999997</v>
      </c>
      <c r="R2609" s="10">
        <f t="shared" si="161"/>
        <v>265.59000000000003</v>
      </c>
      <c r="S2609" s="10">
        <f t="shared" si="162"/>
        <v>175.42799999999994</v>
      </c>
      <c r="T2609" s="2">
        <f t="shared" si="163"/>
        <v>0.39777968246194023</v>
      </c>
      <c r="U2609" s="3">
        <f>YEAR(SalesDataTable[[#This Row],[Order Date]])</f>
        <v>2026</v>
      </c>
      <c r="V2609" s="2" t="str">
        <f>"Q"&amp;ROUNDUP(MONTH(SalesDataTable[[#This Row],[Order Date]])/3,0)</f>
        <v>Q4</v>
      </c>
      <c r="W2609" s="3">
        <f>MONTH(SalesDataTable[[#This Row],[Order Date]])</f>
        <v>12</v>
      </c>
      <c r="X2609" s="2" t="str">
        <f>TEXT(SalesDataTable[[#This Row],[Order Date]],"mmm")</f>
        <v>Dec</v>
      </c>
    </row>
    <row r="2610" spans="1:24" ht="15.6">
      <c r="A2610" s="6">
        <v>4682</v>
      </c>
      <c r="B2610" s="7">
        <v>46373</v>
      </c>
      <c r="C2610" s="8">
        <f>YEAR(SalesDataTable[[#This Row],[Order Date]])</f>
        <v>2026</v>
      </c>
      <c r="D2610" s="9" t="str">
        <f>"Q" &amp;ROUNDUP(MONTH(SalesDataTable[[#This Row],[Order Date]]),0)</f>
        <v>Q12</v>
      </c>
      <c r="E2610" s="9">
        <f>MONTH(SalesDataTable[[#This Row],[Order Date]])</f>
        <v>12</v>
      </c>
      <c r="F2610" s="8" t="str">
        <f>TEXT(SalesDataTable[[#This Row],[Order Date]],"mmm")</f>
        <v>Dec</v>
      </c>
      <c r="G2610" s="8" t="s">
        <v>20</v>
      </c>
      <c r="H2610" s="8" t="s">
        <v>21</v>
      </c>
      <c r="I2610" s="8" t="s">
        <v>19</v>
      </c>
      <c r="J2610" s="8" t="s">
        <v>13</v>
      </c>
      <c r="K2610" s="8" t="s">
        <v>34</v>
      </c>
      <c r="L2610" s="8" t="s">
        <v>35</v>
      </c>
      <c r="M2610" s="3">
        <v>2</v>
      </c>
      <c r="N2610" s="10">
        <v>40.89</v>
      </c>
      <c r="O2610" s="11">
        <v>0</v>
      </c>
      <c r="P2610" s="10">
        <v>14.95</v>
      </c>
      <c r="Q2610" s="10">
        <f t="shared" si="160"/>
        <v>81.78</v>
      </c>
      <c r="R2610" s="10">
        <f t="shared" si="161"/>
        <v>29.9</v>
      </c>
      <c r="S2610" s="10">
        <f t="shared" si="162"/>
        <v>51.88</v>
      </c>
      <c r="T2610" s="2">
        <f t="shared" si="163"/>
        <v>0.63438493519197847</v>
      </c>
      <c r="U2610" s="3">
        <f>YEAR(SalesDataTable[[#This Row],[Order Date]])</f>
        <v>2026</v>
      </c>
      <c r="V2610" s="2" t="str">
        <f>"Q"&amp;ROUNDUP(MONTH(SalesDataTable[[#This Row],[Order Date]])/3,0)</f>
        <v>Q4</v>
      </c>
      <c r="W2610" s="3">
        <f>MONTH(SalesDataTable[[#This Row],[Order Date]])</f>
        <v>12</v>
      </c>
      <c r="X2610" s="2" t="str">
        <f>TEXT(SalesDataTable[[#This Row],[Order Date]],"mmm")</f>
        <v>Dec</v>
      </c>
    </row>
    <row r="2611" spans="1:24" ht="15.6">
      <c r="A2611" s="6">
        <v>4888</v>
      </c>
      <c r="B2611" s="7">
        <v>46373</v>
      </c>
      <c r="C2611" s="8">
        <f>YEAR(SalesDataTable[[#This Row],[Order Date]])</f>
        <v>2026</v>
      </c>
      <c r="D2611" s="9" t="str">
        <f>"Q" &amp;ROUNDUP(MONTH(SalesDataTable[[#This Row],[Order Date]]),0)</f>
        <v>Q12</v>
      </c>
      <c r="E2611" s="9">
        <f>MONTH(SalesDataTable[[#This Row],[Order Date]])</f>
        <v>12</v>
      </c>
      <c r="F2611" s="8" t="str">
        <f>TEXT(SalesDataTable[[#This Row],[Order Date]],"mmm")</f>
        <v>Dec</v>
      </c>
      <c r="G2611" s="8" t="s">
        <v>11</v>
      </c>
      <c r="H2611" s="8" t="s">
        <v>12</v>
      </c>
      <c r="I2611" s="8" t="s">
        <v>28</v>
      </c>
      <c r="J2611" s="8" t="s">
        <v>13</v>
      </c>
      <c r="K2611" s="8" t="s">
        <v>34</v>
      </c>
      <c r="L2611" s="8" t="s">
        <v>35</v>
      </c>
      <c r="M2611" s="3">
        <v>1</v>
      </c>
      <c r="N2611" s="10">
        <v>40.159999999999997</v>
      </c>
      <c r="O2611" s="11">
        <v>0.15</v>
      </c>
      <c r="P2611" s="10">
        <v>14.46</v>
      </c>
      <c r="Q2611" s="10">
        <f t="shared" si="160"/>
        <v>34.135999999999996</v>
      </c>
      <c r="R2611" s="10">
        <f t="shared" si="161"/>
        <v>14.46</v>
      </c>
      <c r="S2611" s="10">
        <f t="shared" si="162"/>
        <v>19.675999999999995</v>
      </c>
      <c r="T2611" s="2">
        <f t="shared" si="163"/>
        <v>0.576400281228029</v>
      </c>
      <c r="U2611" s="3">
        <f>YEAR(SalesDataTable[[#This Row],[Order Date]])</f>
        <v>2026</v>
      </c>
      <c r="V2611" s="2" t="str">
        <f>"Q"&amp;ROUNDUP(MONTH(SalesDataTable[[#This Row],[Order Date]])/3,0)</f>
        <v>Q4</v>
      </c>
      <c r="W2611" s="3">
        <f>MONTH(SalesDataTable[[#This Row],[Order Date]])</f>
        <v>12</v>
      </c>
      <c r="X2611" s="2" t="str">
        <f>TEXT(SalesDataTable[[#This Row],[Order Date]],"mmm")</f>
        <v>Dec</v>
      </c>
    </row>
    <row r="2612" spans="1:24" ht="15.6">
      <c r="A2612" s="6">
        <v>4923</v>
      </c>
      <c r="B2612" s="7">
        <v>46373</v>
      </c>
      <c r="C2612" s="8">
        <f>YEAR(SalesDataTable[[#This Row],[Order Date]])</f>
        <v>2026</v>
      </c>
      <c r="D2612" s="9" t="str">
        <f>"Q" &amp;ROUNDUP(MONTH(SalesDataTable[[#This Row],[Order Date]]),0)</f>
        <v>Q12</v>
      </c>
      <c r="E2612" s="9">
        <f>MONTH(SalesDataTable[[#This Row],[Order Date]])</f>
        <v>12</v>
      </c>
      <c r="F2612" s="8" t="str">
        <f>TEXT(SalesDataTable[[#This Row],[Order Date]],"mmm")</f>
        <v>Dec</v>
      </c>
      <c r="G2612" s="8" t="s">
        <v>20</v>
      </c>
      <c r="H2612" s="8" t="s">
        <v>47</v>
      </c>
      <c r="I2612" s="8" t="s">
        <v>2</v>
      </c>
      <c r="J2612" s="8" t="s">
        <v>13</v>
      </c>
      <c r="K2612" s="8" t="s">
        <v>23</v>
      </c>
      <c r="L2612" s="8" t="s">
        <v>40</v>
      </c>
      <c r="M2612" s="3">
        <v>2</v>
      </c>
      <c r="N2612" s="10">
        <v>79.86</v>
      </c>
      <c r="O2612" s="11">
        <v>0</v>
      </c>
      <c r="P2612" s="10">
        <v>39.049999999999997</v>
      </c>
      <c r="Q2612" s="10">
        <f t="shared" si="160"/>
        <v>159.72</v>
      </c>
      <c r="R2612" s="10">
        <f t="shared" si="161"/>
        <v>78.099999999999994</v>
      </c>
      <c r="S2612" s="10">
        <f t="shared" si="162"/>
        <v>81.62</v>
      </c>
      <c r="T2612" s="2">
        <f t="shared" si="163"/>
        <v>0.51101928374655647</v>
      </c>
      <c r="U2612" s="3">
        <f>YEAR(SalesDataTable[[#This Row],[Order Date]])</f>
        <v>2026</v>
      </c>
      <c r="V2612" s="2" t="str">
        <f>"Q"&amp;ROUNDUP(MONTH(SalesDataTable[[#This Row],[Order Date]])/3,0)</f>
        <v>Q4</v>
      </c>
      <c r="W2612" s="3">
        <f>MONTH(SalesDataTable[[#This Row],[Order Date]])</f>
        <v>12</v>
      </c>
      <c r="X2612" s="2" t="str">
        <f>TEXT(SalesDataTable[[#This Row],[Order Date]],"mmm")</f>
        <v>Dec</v>
      </c>
    </row>
    <row r="2613" spans="1:24" ht="15.6">
      <c r="A2613" s="6">
        <v>131</v>
      </c>
      <c r="B2613" s="7">
        <v>46374</v>
      </c>
      <c r="C2613" s="8">
        <f>YEAR(SalesDataTable[[#This Row],[Order Date]])</f>
        <v>2026</v>
      </c>
      <c r="D2613" s="9" t="str">
        <f>"Q" &amp;ROUNDUP(MONTH(SalesDataTable[[#This Row],[Order Date]]),0)</f>
        <v>Q12</v>
      </c>
      <c r="E2613" s="9">
        <f>MONTH(SalesDataTable[[#This Row],[Order Date]])</f>
        <v>12</v>
      </c>
      <c r="F2613" s="8" t="str">
        <f>TEXT(SalesDataTable[[#This Row],[Order Date]],"mmm")</f>
        <v>Dec</v>
      </c>
      <c r="G2613" s="8" t="s">
        <v>6</v>
      </c>
      <c r="H2613" s="8" t="s">
        <v>41</v>
      </c>
      <c r="I2613" s="8" t="s">
        <v>28</v>
      </c>
      <c r="J2613" s="8" t="s">
        <v>3</v>
      </c>
      <c r="K2613" s="8" t="s">
        <v>23</v>
      </c>
      <c r="L2613" s="8" t="s">
        <v>51</v>
      </c>
      <c r="M2613" s="3">
        <v>2</v>
      </c>
      <c r="N2613" s="10">
        <v>123.42</v>
      </c>
      <c r="O2613" s="11">
        <v>0.1</v>
      </c>
      <c r="P2613" s="10">
        <v>60.03</v>
      </c>
      <c r="Q2613" s="10">
        <f t="shared" si="160"/>
        <v>222.15600000000001</v>
      </c>
      <c r="R2613" s="10">
        <f t="shared" si="161"/>
        <v>120.06</v>
      </c>
      <c r="S2613" s="10">
        <f t="shared" si="162"/>
        <v>102.096</v>
      </c>
      <c r="T2613" s="2">
        <f t="shared" si="163"/>
        <v>0.45956895154756117</v>
      </c>
      <c r="U2613" s="3">
        <f>YEAR(SalesDataTable[[#This Row],[Order Date]])</f>
        <v>2026</v>
      </c>
      <c r="V2613" s="2" t="str">
        <f>"Q"&amp;ROUNDUP(MONTH(SalesDataTable[[#This Row],[Order Date]])/3,0)</f>
        <v>Q4</v>
      </c>
      <c r="W2613" s="3">
        <f>MONTH(SalesDataTable[[#This Row],[Order Date]])</f>
        <v>12</v>
      </c>
      <c r="X2613" s="2" t="str">
        <f>TEXT(SalesDataTable[[#This Row],[Order Date]],"mmm")</f>
        <v>Dec</v>
      </c>
    </row>
    <row r="2614" spans="1:24" ht="15.6">
      <c r="A2614" s="6">
        <v>349</v>
      </c>
      <c r="B2614" s="7">
        <v>46374</v>
      </c>
      <c r="C2614" s="8">
        <f>YEAR(SalesDataTable[[#This Row],[Order Date]])</f>
        <v>2026</v>
      </c>
      <c r="D2614" s="9" t="str">
        <f>"Q" &amp;ROUNDUP(MONTH(SalesDataTable[[#This Row],[Order Date]]),0)</f>
        <v>Q12</v>
      </c>
      <c r="E2614" s="9">
        <f>MONTH(SalesDataTable[[#This Row],[Order Date]])</f>
        <v>12</v>
      </c>
      <c r="F2614" s="8" t="str">
        <f>TEXT(SalesDataTable[[#This Row],[Order Date]],"mmm")</f>
        <v>Dec</v>
      </c>
      <c r="G2614" s="8" t="s">
        <v>11</v>
      </c>
      <c r="H2614" s="8" t="s">
        <v>12</v>
      </c>
      <c r="I2614" s="8" t="s">
        <v>2</v>
      </c>
      <c r="J2614" s="8" t="s">
        <v>3</v>
      </c>
      <c r="K2614" s="8" t="s">
        <v>14</v>
      </c>
      <c r="L2614" s="8" t="s">
        <v>32</v>
      </c>
      <c r="M2614" s="3">
        <v>1</v>
      </c>
      <c r="N2614" s="10">
        <v>47.61</v>
      </c>
      <c r="O2614" s="11">
        <v>0.05</v>
      </c>
      <c r="P2614" s="10">
        <v>18.18</v>
      </c>
      <c r="Q2614" s="10">
        <f t="shared" si="160"/>
        <v>45.229499999999994</v>
      </c>
      <c r="R2614" s="10">
        <f t="shared" si="161"/>
        <v>18.18</v>
      </c>
      <c r="S2614" s="10">
        <f t="shared" si="162"/>
        <v>27.049499999999995</v>
      </c>
      <c r="T2614" s="2">
        <f t="shared" si="163"/>
        <v>0.59804994527907662</v>
      </c>
      <c r="U2614" s="3">
        <f>YEAR(SalesDataTable[[#This Row],[Order Date]])</f>
        <v>2026</v>
      </c>
      <c r="V2614" s="2" t="str">
        <f>"Q"&amp;ROUNDUP(MONTH(SalesDataTable[[#This Row],[Order Date]])/3,0)</f>
        <v>Q4</v>
      </c>
      <c r="W2614" s="3">
        <f>MONTH(SalesDataTable[[#This Row],[Order Date]])</f>
        <v>12</v>
      </c>
      <c r="X2614" s="2" t="str">
        <f>TEXT(SalesDataTable[[#This Row],[Order Date]],"mmm")</f>
        <v>Dec</v>
      </c>
    </row>
    <row r="2615" spans="1:24" ht="15.6">
      <c r="A2615" s="6">
        <v>1131</v>
      </c>
      <c r="B2615" s="7">
        <v>46374</v>
      </c>
      <c r="C2615" s="8">
        <f>YEAR(SalesDataTable[[#This Row],[Order Date]])</f>
        <v>2026</v>
      </c>
      <c r="D2615" s="9" t="str">
        <f>"Q" &amp;ROUNDUP(MONTH(SalesDataTable[[#This Row],[Order Date]]),0)</f>
        <v>Q12</v>
      </c>
      <c r="E2615" s="9">
        <f>MONTH(SalesDataTable[[#This Row],[Order Date]])</f>
        <v>12</v>
      </c>
      <c r="F2615" s="8" t="str">
        <f>TEXT(SalesDataTable[[#This Row],[Order Date]],"mmm")</f>
        <v>Dec</v>
      </c>
      <c r="G2615" s="8" t="s">
        <v>20</v>
      </c>
      <c r="H2615" s="8" t="s">
        <v>33</v>
      </c>
      <c r="I2615" s="8" t="s">
        <v>2</v>
      </c>
      <c r="J2615" s="8" t="s">
        <v>3</v>
      </c>
      <c r="K2615" s="8" t="s">
        <v>9</v>
      </c>
      <c r="L2615" s="8" t="s">
        <v>10</v>
      </c>
      <c r="M2615" s="3">
        <v>2</v>
      </c>
      <c r="N2615" s="10">
        <v>93.88</v>
      </c>
      <c r="O2615" s="11">
        <v>0.1</v>
      </c>
      <c r="P2615" s="10">
        <v>45.89</v>
      </c>
      <c r="Q2615" s="10">
        <f t="shared" si="160"/>
        <v>168.98400000000001</v>
      </c>
      <c r="R2615" s="10">
        <f t="shared" si="161"/>
        <v>91.78</v>
      </c>
      <c r="S2615" s="10">
        <f t="shared" si="162"/>
        <v>77.204000000000008</v>
      </c>
      <c r="T2615" s="2">
        <f t="shared" si="163"/>
        <v>0.45687165648818823</v>
      </c>
      <c r="U2615" s="3">
        <f>YEAR(SalesDataTable[[#This Row],[Order Date]])</f>
        <v>2026</v>
      </c>
      <c r="V2615" s="2" t="str">
        <f>"Q"&amp;ROUNDUP(MONTH(SalesDataTable[[#This Row],[Order Date]])/3,0)</f>
        <v>Q4</v>
      </c>
      <c r="W2615" s="3">
        <f>MONTH(SalesDataTable[[#This Row],[Order Date]])</f>
        <v>12</v>
      </c>
      <c r="X2615" s="2" t="str">
        <f>TEXT(SalesDataTable[[#This Row],[Order Date]],"mmm")</f>
        <v>Dec</v>
      </c>
    </row>
    <row r="2616" spans="1:24" ht="15.6">
      <c r="A2616" s="6">
        <v>2738</v>
      </c>
      <c r="B2616" s="7">
        <v>46374</v>
      </c>
      <c r="C2616" s="8">
        <f>YEAR(SalesDataTable[[#This Row],[Order Date]])</f>
        <v>2026</v>
      </c>
      <c r="D2616" s="9" t="str">
        <f>"Q" &amp;ROUNDUP(MONTH(SalesDataTable[[#This Row],[Order Date]]),0)</f>
        <v>Q12</v>
      </c>
      <c r="E2616" s="9">
        <f>MONTH(SalesDataTable[[#This Row],[Order Date]])</f>
        <v>12</v>
      </c>
      <c r="F2616" s="8" t="str">
        <f>TEXT(SalesDataTable[[#This Row],[Order Date]],"mmm")</f>
        <v>Dec</v>
      </c>
      <c r="G2616" s="8" t="s">
        <v>6</v>
      </c>
      <c r="H2616" s="8" t="s">
        <v>41</v>
      </c>
      <c r="I2616" s="8" t="s">
        <v>2</v>
      </c>
      <c r="J2616" s="8" t="s">
        <v>13</v>
      </c>
      <c r="K2616" s="8" t="s">
        <v>9</v>
      </c>
      <c r="L2616" s="8" t="s">
        <v>17</v>
      </c>
      <c r="M2616" s="3">
        <v>3</v>
      </c>
      <c r="N2616" s="10">
        <v>145.43</v>
      </c>
      <c r="O2616" s="11">
        <v>0.05</v>
      </c>
      <c r="P2616" s="10">
        <v>81.72</v>
      </c>
      <c r="Q2616" s="10">
        <f t="shared" si="160"/>
        <v>414.47550000000001</v>
      </c>
      <c r="R2616" s="10">
        <f t="shared" si="161"/>
        <v>245.16</v>
      </c>
      <c r="S2616" s="10">
        <f t="shared" si="162"/>
        <v>169.31550000000001</v>
      </c>
      <c r="T2616" s="2">
        <f t="shared" si="163"/>
        <v>0.40850544845232106</v>
      </c>
      <c r="U2616" s="3">
        <f>YEAR(SalesDataTable[[#This Row],[Order Date]])</f>
        <v>2026</v>
      </c>
      <c r="V2616" s="2" t="str">
        <f>"Q"&amp;ROUNDUP(MONTH(SalesDataTable[[#This Row],[Order Date]])/3,0)</f>
        <v>Q4</v>
      </c>
      <c r="W2616" s="3">
        <f>MONTH(SalesDataTable[[#This Row],[Order Date]])</f>
        <v>12</v>
      </c>
      <c r="X2616" s="2" t="str">
        <f>TEXT(SalesDataTable[[#This Row],[Order Date]],"mmm")</f>
        <v>Dec</v>
      </c>
    </row>
    <row r="2617" spans="1:24" ht="15.6">
      <c r="A2617" s="6">
        <v>4400</v>
      </c>
      <c r="B2617" s="7">
        <v>46374</v>
      </c>
      <c r="C2617" s="8">
        <f>YEAR(SalesDataTable[[#This Row],[Order Date]])</f>
        <v>2026</v>
      </c>
      <c r="D2617" s="9" t="str">
        <f>"Q" &amp;ROUNDUP(MONTH(SalesDataTable[[#This Row],[Order Date]]),0)</f>
        <v>Q12</v>
      </c>
      <c r="E2617" s="9">
        <f>MONTH(SalesDataTable[[#This Row],[Order Date]])</f>
        <v>12</v>
      </c>
      <c r="F2617" s="8" t="str">
        <f>TEXT(SalesDataTable[[#This Row],[Order Date]],"mmm")</f>
        <v>Dec</v>
      </c>
      <c r="G2617" s="8" t="s">
        <v>20</v>
      </c>
      <c r="H2617" s="8" t="s">
        <v>21</v>
      </c>
      <c r="I2617" s="8" t="s">
        <v>2</v>
      </c>
      <c r="J2617" s="8" t="s">
        <v>3</v>
      </c>
      <c r="K2617" s="8" t="s">
        <v>14</v>
      </c>
      <c r="L2617" s="8" t="s">
        <v>15</v>
      </c>
      <c r="M2617" s="3">
        <v>2</v>
      </c>
      <c r="N2617" s="10">
        <v>36.89</v>
      </c>
      <c r="O2617" s="11">
        <v>0.1</v>
      </c>
      <c r="P2617" s="10">
        <v>13.74</v>
      </c>
      <c r="Q2617" s="10">
        <f t="shared" si="160"/>
        <v>66.402000000000001</v>
      </c>
      <c r="R2617" s="10">
        <f t="shared" si="161"/>
        <v>27.48</v>
      </c>
      <c r="S2617" s="10">
        <f t="shared" si="162"/>
        <v>38.921999999999997</v>
      </c>
      <c r="T2617" s="2">
        <f t="shared" si="163"/>
        <v>0.58615704346254627</v>
      </c>
      <c r="U2617" s="3">
        <f>YEAR(SalesDataTable[[#This Row],[Order Date]])</f>
        <v>2026</v>
      </c>
      <c r="V2617" s="2" t="str">
        <f>"Q"&amp;ROUNDUP(MONTH(SalesDataTable[[#This Row],[Order Date]])/3,0)</f>
        <v>Q4</v>
      </c>
      <c r="W2617" s="3">
        <f>MONTH(SalesDataTable[[#This Row],[Order Date]])</f>
        <v>12</v>
      </c>
      <c r="X2617" s="2" t="str">
        <f>TEXT(SalesDataTable[[#This Row],[Order Date]],"mmm")</f>
        <v>Dec</v>
      </c>
    </row>
    <row r="2618" spans="1:24" ht="15.6">
      <c r="A2618" s="6">
        <v>3122</v>
      </c>
      <c r="B2618" s="7">
        <v>46375</v>
      </c>
      <c r="C2618" s="8">
        <f>YEAR(SalesDataTable[[#This Row],[Order Date]])</f>
        <v>2026</v>
      </c>
      <c r="D2618" s="9" t="str">
        <f>"Q" &amp;ROUNDUP(MONTH(SalesDataTable[[#This Row],[Order Date]]),0)</f>
        <v>Q12</v>
      </c>
      <c r="E2618" s="9">
        <f>MONTH(SalesDataTable[[#This Row],[Order Date]])</f>
        <v>12</v>
      </c>
      <c r="F2618" s="8" t="str">
        <f>TEXT(SalesDataTable[[#This Row],[Order Date]],"mmm")</f>
        <v>Dec</v>
      </c>
      <c r="G2618" s="8" t="s">
        <v>0</v>
      </c>
      <c r="H2618" s="8" t="s">
        <v>1</v>
      </c>
      <c r="I2618" s="8" t="s">
        <v>28</v>
      </c>
      <c r="J2618" s="8" t="s">
        <v>3</v>
      </c>
      <c r="K2618" s="8" t="s">
        <v>9</v>
      </c>
      <c r="L2618" s="8" t="s">
        <v>17</v>
      </c>
      <c r="M2618" s="3">
        <v>1</v>
      </c>
      <c r="N2618" s="10">
        <v>145.44</v>
      </c>
      <c r="O2618" s="11">
        <v>0.1</v>
      </c>
      <c r="P2618" s="10">
        <v>80.42</v>
      </c>
      <c r="Q2618" s="10">
        <f t="shared" si="160"/>
        <v>130.89600000000002</v>
      </c>
      <c r="R2618" s="10">
        <f t="shared" si="161"/>
        <v>80.42</v>
      </c>
      <c r="S2618" s="10">
        <f t="shared" si="162"/>
        <v>50.476000000000013</v>
      </c>
      <c r="T2618" s="2">
        <f t="shared" si="163"/>
        <v>0.38561911746730232</v>
      </c>
      <c r="U2618" s="3">
        <f>YEAR(SalesDataTable[[#This Row],[Order Date]])</f>
        <v>2026</v>
      </c>
      <c r="V2618" s="2" t="str">
        <f>"Q"&amp;ROUNDUP(MONTH(SalesDataTable[[#This Row],[Order Date]])/3,0)</f>
        <v>Q4</v>
      </c>
      <c r="W2618" s="3">
        <f>MONTH(SalesDataTable[[#This Row],[Order Date]])</f>
        <v>12</v>
      </c>
      <c r="X2618" s="2" t="str">
        <f>TEXT(SalesDataTable[[#This Row],[Order Date]],"mmm")</f>
        <v>Dec</v>
      </c>
    </row>
    <row r="2619" spans="1:24" ht="15.6">
      <c r="A2619" s="6">
        <v>4572</v>
      </c>
      <c r="B2619" s="7">
        <v>46375</v>
      </c>
      <c r="C2619" s="8">
        <f>YEAR(SalesDataTable[[#This Row],[Order Date]])</f>
        <v>2026</v>
      </c>
      <c r="D2619" s="9" t="str">
        <f>"Q" &amp;ROUNDUP(MONTH(SalesDataTable[[#This Row],[Order Date]]),0)</f>
        <v>Q12</v>
      </c>
      <c r="E2619" s="9">
        <f>MONTH(SalesDataTable[[#This Row],[Order Date]])</f>
        <v>12</v>
      </c>
      <c r="F2619" s="8" t="str">
        <f>TEXT(SalesDataTable[[#This Row],[Order Date]],"mmm")</f>
        <v>Dec</v>
      </c>
      <c r="G2619" s="8" t="s">
        <v>0</v>
      </c>
      <c r="H2619" s="8" t="s">
        <v>50</v>
      </c>
      <c r="I2619" s="8" t="s">
        <v>2</v>
      </c>
      <c r="J2619" s="8" t="s">
        <v>13</v>
      </c>
      <c r="K2619" s="8" t="s">
        <v>34</v>
      </c>
      <c r="L2619" s="8" t="s">
        <v>45</v>
      </c>
      <c r="M2619" s="3">
        <v>2</v>
      </c>
      <c r="N2619" s="10">
        <v>51.56</v>
      </c>
      <c r="O2619" s="11">
        <v>0</v>
      </c>
      <c r="P2619" s="10">
        <v>21.9</v>
      </c>
      <c r="Q2619" s="10">
        <f t="shared" si="160"/>
        <v>103.12</v>
      </c>
      <c r="R2619" s="10">
        <f t="shared" si="161"/>
        <v>43.8</v>
      </c>
      <c r="S2619" s="10">
        <f t="shared" si="162"/>
        <v>59.320000000000007</v>
      </c>
      <c r="T2619" s="2">
        <f t="shared" si="163"/>
        <v>0.57525213343677273</v>
      </c>
      <c r="U2619" s="3">
        <f>YEAR(SalesDataTable[[#This Row],[Order Date]])</f>
        <v>2026</v>
      </c>
      <c r="V2619" s="2" t="str">
        <f>"Q"&amp;ROUNDUP(MONTH(SalesDataTable[[#This Row],[Order Date]])/3,0)</f>
        <v>Q4</v>
      </c>
      <c r="W2619" s="3">
        <f>MONTH(SalesDataTable[[#This Row],[Order Date]])</f>
        <v>12</v>
      </c>
      <c r="X2619" s="2" t="str">
        <f>TEXT(SalesDataTable[[#This Row],[Order Date]],"mmm")</f>
        <v>Dec</v>
      </c>
    </row>
    <row r="2620" spans="1:24" ht="15.6">
      <c r="A2620" s="6">
        <v>4783</v>
      </c>
      <c r="B2620" s="7">
        <v>46375</v>
      </c>
      <c r="C2620" s="8">
        <f>YEAR(SalesDataTable[[#This Row],[Order Date]])</f>
        <v>2026</v>
      </c>
      <c r="D2620" s="9" t="str">
        <f>"Q" &amp;ROUNDUP(MONTH(SalesDataTable[[#This Row],[Order Date]]),0)</f>
        <v>Q12</v>
      </c>
      <c r="E2620" s="9">
        <f>MONTH(SalesDataTable[[#This Row],[Order Date]])</f>
        <v>12</v>
      </c>
      <c r="F2620" s="8" t="str">
        <f>TEXT(SalesDataTable[[#This Row],[Order Date]],"mmm")</f>
        <v>Dec</v>
      </c>
      <c r="G2620" s="8" t="s">
        <v>20</v>
      </c>
      <c r="H2620" s="8" t="s">
        <v>31</v>
      </c>
      <c r="I2620" s="8" t="s">
        <v>2</v>
      </c>
      <c r="J2620" s="8" t="s">
        <v>13</v>
      </c>
      <c r="K2620" s="8" t="s">
        <v>23</v>
      </c>
      <c r="L2620" s="8" t="s">
        <v>51</v>
      </c>
      <c r="M2620" s="3">
        <v>2</v>
      </c>
      <c r="N2620" s="10">
        <v>122</v>
      </c>
      <c r="O2620" s="11">
        <v>0.15</v>
      </c>
      <c r="P2620" s="10">
        <v>60.01</v>
      </c>
      <c r="Q2620" s="10">
        <f t="shared" si="160"/>
        <v>207.4</v>
      </c>
      <c r="R2620" s="10">
        <f t="shared" si="161"/>
        <v>120.02</v>
      </c>
      <c r="S2620" s="10">
        <f t="shared" si="162"/>
        <v>87.38000000000001</v>
      </c>
      <c r="T2620" s="2">
        <f t="shared" si="163"/>
        <v>0.4213114754098361</v>
      </c>
      <c r="U2620" s="3">
        <f>YEAR(SalesDataTable[[#This Row],[Order Date]])</f>
        <v>2026</v>
      </c>
      <c r="V2620" s="2" t="str">
        <f>"Q"&amp;ROUNDUP(MONTH(SalesDataTable[[#This Row],[Order Date]])/3,0)</f>
        <v>Q4</v>
      </c>
      <c r="W2620" s="3">
        <f>MONTH(SalesDataTable[[#This Row],[Order Date]])</f>
        <v>12</v>
      </c>
      <c r="X2620" s="2" t="str">
        <f>TEXT(SalesDataTable[[#This Row],[Order Date]],"mmm")</f>
        <v>Dec</v>
      </c>
    </row>
    <row r="2621" spans="1:24" ht="15.6">
      <c r="A2621" s="6">
        <v>5055</v>
      </c>
      <c r="B2621" s="7">
        <v>46375</v>
      </c>
      <c r="C2621" s="8">
        <f>YEAR(SalesDataTable[[#This Row],[Order Date]])</f>
        <v>2026</v>
      </c>
      <c r="D2621" s="9" t="str">
        <f>"Q" &amp;ROUNDUP(MONTH(SalesDataTable[[#This Row],[Order Date]]),0)</f>
        <v>Q12</v>
      </c>
      <c r="E2621" s="9">
        <f>MONTH(SalesDataTable[[#This Row],[Order Date]])</f>
        <v>12</v>
      </c>
      <c r="F2621" s="8" t="str">
        <f>TEXT(SalesDataTable[[#This Row],[Order Date]],"mmm")</f>
        <v>Dec</v>
      </c>
      <c r="G2621" s="8" t="s">
        <v>11</v>
      </c>
      <c r="H2621" s="8" t="s">
        <v>18</v>
      </c>
      <c r="I2621" s="8" t="s">
        <v>28</v>
      </c>
      <c r="J2621" s="8" t="s">
        <v>13</v>
      </c>
      <c r="K2621" s="8" t="s">
        <v>9</v>
      </c>
      <c r="L2621" s="8" t="s">
        <v>46</v>
      </c>
      <c r="M2621" s="3">
        <v>1</v>
      </c>
      <c r="N2621" s="10">
        <v>71.89</v>
      </c>
      <c r="O2621" s="11">
        <v>0.15</v>
      </c>
      <c r="P2621" s="10">
        <v>32.409999999999997</v>
      </c>
      <c r="Q2621" s="10">
        <f t="shared" si="160"/>
        <v>61.106499999999997</v>
      </c>
      <c r="R2621" s="10">
        <f t="shared" si="161"/>
        <v>32.409999999999997</v>
      </c>
      <c r="S2621" s="10">
        <f t="shared" si="162"/>
        <v>28.6965</v>
      </c>
      <c r="T2621" s="2">
        <f t="shared" si="163"/>
        <v>0.46961452545964832</v>
      </c>
      <c r="U2621" s="3">
        <f>YEAR(SalesDataTable[[#This Row],[Order Date]])</f>
        <v>2026</v>
      </c>
      <c r="V2621" s="2" t="str">
        <f>"Q"&amp;ROUNDUP(MONTH(SalesDataTable[[#This Row],[Order Date]])/3,0)</f>
        <v>Q4</v>
      </c>
      <c r="W2621" s="3">
        <f>MONTH(SalesDataTable[[#This Row],[Order Date]])</f>
        <v>12</v>
      </c>
      <c r="X2621" s="2" t="str">
        <f>TEXT(SalesDataTable[[#This Row],[Order Date]],"mmm")</f>
        <v>Dec</v>
      </c>
    </row>
    <row r="2622" spans="1:24" ht="15.6">
      <c r="A2622" s="6">
        <v>5100</v>
      </c>
      <c r="B2622" s="7">
        <v>46375</v>
      </c>
      <c r="C2622" s="8">
        <f>YEAR(SalesDataTable[[#This Row],[Order Date]])</f>
        <v>2026</v>
      </c>
      <c r="D2622" s="9" t="str">
        <f>"Q" &amp;ROUNDUP(MONTH(SalesDataTable[[#This Row],[Order Date]]),0)</f>
        <v>Q12</v>
      </c>
      <c r="E2622" s="9">
        <f>MONTH(SalesDataTable[[#This Row],[Order Date]])</f>
        <v>12</v>
      </c>
      <c r="F2622" s="8" t="str">
        <f>TEXT(SalesDataTable[[#This Row],[Order Date]],"mmm")</f>
        <v>Dec</v>
      </c>
      <c r="G2622" s="8" t="s">
        <v>11</v>
      </c>
      <c r="H2622" s="8" t="s">
        <v>25</v>
      </c>
      <c r="I2622" s="8" t="s">
        <v>2</v>
      </c>
      <c r="J2622" s="8" t="s">
        <v>3</v>
      </c>
      <c r="K2622" s="8" t="s">
        <v>9</v>
      </c>
      <c r="L2622" s="8" t="s">
        <v>46</v>
      </c>
      <c r="M2622" s="3">
        <v>2</v>
      </c>
      <c r="N2622" s="10">
        <v>70.59</v>
      </c>
      <c r="O2622" s="11">
        <v>0.15</v>
      </c>
      <c r="P2622" s="10">
        <v>31.56</v>
      </c>
      <c r="Q2622" s="10">
        <f t="shared" si="160"/>
        <v>120.003</v>
      </c>
      <c r="R2622" s="10">
        <f t="shared" si="161"/>
        <v>63.12</v>
      </c>
      <c r="S2622" s="10">
        <f t="shared" si="162"/>
        <v>56.883000000000003</v>
      </c>
      <c r="T2622" s="2">
        <f t="shared" si="163"/>
        <v>0.47401314967125824</v>
      </c>
      <c r="U2622" s="3">
        <f>YEAR(SalesDataTable[[#This Row],[Order Date]])</f>
        <v>2026</v>
      </c>
      <c r="V2622" s="2" t="str">
        <f>"Q"&amp;ROUNDUP(MONTH(SalesDataTable[[#This Row],[Order Date]])/3,0)</f>
        <v>Q4</v>
      </c>
      <c r="W2622" s="3">
        <f>MONTH(SalesDataTable[[#This Row],[Order Date]])</f>
        <v>12</v>
      </c>
      <c r="X2622" s="2" t="str">
        <f>TEXT(SalesDataTable[[#This Row],[Order Date]],"mmm")</f>
        <v>Dec</v>
      </c>
    </row>
    <row r="2623" spans="1:24" ht="15.6">
      <c r="A2623" s="6">
        <v>488</v>
      </c>
      <c r="B2623" s="7">
        <v>46376</v>
      </c>
      <c r="C2623" s="8">
        <f>YEAR(SalesDataTable[[#This Row],[Order Date]])</f>
        <v>2026</v>
      </c>
      <c r="D2623" s="9" t="str">
        <f>"Q" &amp;ROUNDUP(MONTH(SalesDataTable[[#This Row],[Order Date]]),0)</f>
        <v>Q12</v>
      </c>
      <c r="E2623" s="9">
        <f>MONTH(SalesDataTable[[#This Row],[Order Date]])</f>
        <v>12</v>
      </c>
      <c r="F2623" s="8" t="str">
        <f>TEXT(SalesDataTable[[#This Row],[Order Date]],"mmm")</f>
        <v>Dec</v>
      </c>
      <c r="G2623" s="8" t="s">
        <v>20</v>
      </c>
      <c r="H2623" s="8" t="s">
        <v>31</v>
      </c>
      <c r="I2623" s="8" t="s">
        <v>2</v>
      </c>
      <c r="J2623" s="8" t="s">
        <v>3</v>
      </c>
      <c r="K2623" s="8" t="s">
        <v>9</v>
      </c>
      <c r="L2623" s="8" t="s">
        <v>17</v>
      </c>
      <c r="M2623" s="3">
        <v>4</v>
      </c>
      <c r="N2623" s="10">
        <v>141.91</v>
      </c>
      <c r="O2623" s="11">
        <v>0.05</v>
      </c>
      <c r="P2623" s="10">
        <v>80.260000000000005</v>
      </c>
      <c r="Q2623" s="10">
        <f t="shared" si="160"/>
        <v>539.25799999999992</v>
      </c>
      <c r="R2623" s="10">
        <f t="shared" si="161"/>
        <v>321.04000000000002</v>
      </c>
      <c r="S2623" s="10">
        <f t="shared" si="162"/>
        <v>218.2179999999999</v>
      </c>
      <c r="T2623" s="2">
        <f t="shared" si="163"/>
        <v>0.40466344495584661</v>
      </c>
      <c r="U2623" s="3">
        <f>YEAR(SalesDataTable[[#This Row],[Order Date]])</f>
        <v>2026</v>
      </c>
      <c r="V2623" s="2" t="str">
        <f>"Q"&amp;ROUNDUP(MONTH(SalesDataTable[[#This Row],[Order Date]])/3,0)</f>
        <v>Q4</v>
      </c>
      <c r="W2623" s="3">
        <f>MONTH(SalesDataTable[[#This Row],[Order Date]])</f>
        <v>12</v>
      </c>
      <c r="X2623" s="2" t="str">
        <f>TEXT(SalesDataTable[[#This Row],[Order Date]],"mmm")</f>
        <v>Dec</v>
      </c>
    </row>
    <row r="2624" spans="1:24" ht="15.6">
      <c r="A2624" s="6">
        <v>710</v>
      </c>
      <c r="B2624" s="7">
        <v>46376</v>
      </c>
      <c r="C2624" s="8">
        <f>YEAR(SalesDataTable[[#This Row],[Order Date]])</f>
        <v>2026</v>
      </c>
      <c r="D2624" s="9" t="str">
        <f>"Q" &amp;ROUNDUP(MONTH(SalesDataTable[[#This Row],[Order Date]]),0)</f>
        <v>Q12</v>
      </c>
      <c r="E2624" s="9">
        <f>MONTH(SalesDataTable[[#This Row],[Order Date]])</f>
        <v>12</v>
      </c>
      <c r="F2624" s="8" t="str">
        <f>TEXT(SalesDataTable[[#This Row],[Order Date]],"mmm")</f>
        <v>Dec</v>
      </c>
      <c r="G2624" s="8" t="s">
        <v>6</v>
      </c>
      <c r="H2624" s="8" t="s">
        <v>27</v>
      </c>
      <c r="I2624" s="8" t="s">
        <v>8</v>
      </c>
      <c r="J2624" s="8" t="s">
        <v>16</v>
      </c>
      <c r="K2624" s="8" t="s">
        <v>9</v>
      </c>
      <c r="L2624" s="8" t="s">
        <v>17</v>
      </c>
      <c r="M2624" s="3">
        <v>3</v>
      </c>
      <c r="N2624" s="10">
        <v>140.4</v>
      </c>
      <c r="O2624" s="11">
        <v>0.2</v>
      </c>
      <c r="P2624" s="10">
        <v>81.760000000000005</v>
      </c>
      <c r="Q2624" s="10">
        <f t="shared" si="160"/>
        <v>336.96000000000004</v>
      </c>
      <c r="R2624" s="10">
        <f t="shared" si="161"/>
        <v>245.28000000000003</v>
      </c>
      <c r="S2624" s="10">
        <f t="shared" si="162"/>
        <v>91.68</v>
      </c>
      <c r="T2624" s="2">
        <f t="shared" si="163"/>
        <v>0.27207977207977208</v>
      </c>
      <c r="U2624" s="3">
        <f>YEAR(SalesDataTable[[#This Row],[Order Date]])</f>
        <v>2026</v>
      </c>
      <c r="V2624" s="2" t="str">
        <f>"Q"&amp;ROUNDUP(MONTH(SalesDataTable[[#This Row],[Order Date]])/3,0)</f>
        <v>Q4</v>
      </c>
      <c r="W2624" s="3">
        <f>MONTH(SalesDataTable[[#This Row],[Order Date]])</f>
        <v>12</v>
      </c>
      <c r="X2624" s="2" t="str">
        <f>TEXT(SalesDataTable[[#This Row],[Order Date]],"mmm")</f>
        <v>Dec</v>
      </c>
    </row>
    <row r="2625" spans="1:24" ht="15.6">
      <c r="A2625" s="6">
        <v>1009</v>
      </c>
      <c r="B2625" s="7">
        <v>46376</v>
      </c>
      <c r="C2625" s="8">
        <f>YEAR(SalesDataTable[[#This Row],[Order Date]])</f>
        <v>2026</v>
      </c>
      <c r="D2625" s="9" t="str">
        <f>"Q" &amp;ROUNDUP(MONTH(SalesDataTable[[#This Row],[Order Date]]),0)</f>
        <v>Q12</v>
      </c>
      <c r="E2625" s="9">
        <f>MONTH(SalesDataTable[[#This Row],[Order Date]])</f>
        <v>12</v>
      </c>
      <c r="F2625" s="8" t="str">
        <f>TEXT(SalesDataTable[[#This Row],[Order Date]],"mmm")</f>
        <v>Dec</v>
      </c>
      <c r="G2625" s="8" t="s">
        <v>20</v>
      </c>
      <c r="H2625" s="8" t="s">
        <v>47</v>
      </c>
      <c r="I2625" s="8" t="s">
        <v>28</v>
      </c>
      <c r="J2625" s="8" t="s">
        <v>3</v>
      </c>
      <c r="K2625" s="8" t="s">
        <v>9</v>
      </c>
      <c r="L2625" s="8" t="s">
        <v>46</v>
      </c>
      <c r="M2625" s="3">
        <v>2</v>
      </c>
      <c r="N2625" s="10">
        <v>72.349999999999994</v>
      </c>
      <c r="O2625" s="11">
        <v>0.15</v>
      </c>
      <c r="P2625" s="10">
        <v>32.44</v>
      </c>
      <c r="Q2625" s="10">
        <f t="shared" si="160"/>
        <v>122.99499999999999</v>
      </c>
      <c r="R2625" s="10">
        <f t="shared" si="161"/>
        <v>64.88</v>
      </c>
      <c r="S2625" s="10">
        <f t="shared" si="162"/>
        <v>58.114999999999995</v>
      </c>
      <c r="T2625" s="2">
        <f t="shared" si="163"/>
        <v>0.47249888206837676</v>
      </c>
      <c r="U2625" s="3">
        <f>YEAR(SalesDataTable[[#This Row],[Order Date]])</f>
        <v>2026</v>
      </c>
      <c r="V2625" s="2" t="str">
        <f>"Q"&amp;ROUNDUP(MONTH(SalesDataTable[[#This Row],[Order Date]])/3,0)</f>
        <v>Q4</v>
      </c>
      <c r="W2625" s="3">
        <f>MONTH(SalesDataTable[[#This Row],[Order Date]])</f>
        <v>12</v>
      </c>
      <c r="X2625" s="2" t="str">
        <f>TEXT(SalesDataTable[[#This Row],[Order Date]],"mmm")</f>
        <v>Dec</v>
      </c>
    </row>
    <row r="2626" spans="1:24" ht="15.6">
      <c r="A2626" s="6">
        <v>1231</v>
      </c>
      <c r="B2626" s="7">
        <v>46376</v>
      </c>
      <c r="C2626" s="8">
        <f>YEAR(SalesDataTable[[#This Row],[Order Date]])</f>
        <v>2026</v>
      </c>
      <c r="D2626" s="9" t="str">
        <f>"Q" &amp;ROUNDUP(MONTH(SalesDataTable[[#This Row],[Order Date]]),0)</f>
        <v>Q12</v>
      </c>
      <c r="E2626" s="9">
        <f>MONTH(SalesDataTable[[#This Row],[Order Date]])</f>
        <v>12</v>
      </c>
      <c r="F2626" s="8" t="str">
        <f>TEXT(SalesDataTable[[#This Row],[Order Date]],"mmm")</f>
        <v>Dec</v>
      </c>
      <c r="G2626" s="8" t="s">
        <v>20</v>
      </c>
      <c r="H2626" s="8" t="s">
        <v>33</v>
      </c>
      <c r="I2626" s="8" t="s">
        <v>2</v>
      </c>
      <c r="J2626" s="8" t="s">
        <v>13</v>
      </c>
      <c r="K2626" s="8" t="s">
        <v>23</v>
      </c>
      <c r="L2626" s="8" t="s">
        <v>51</v>
      </c>
      <c r="M2626" s="3">
        <v>4</v>
      </c>
      <c r="N2626" s="10">
        <v>120.8</v>
      </c>
      <c r="O2626" s="11">
        <v>0.1</v>
      </c>
      <c r="P2626" s="10">
        <v>59.93</v>
      </c>
      <c r="Q2626" s="10">
        <f t="shared" ref="Q2626:Q2689" si="164">M2626*N2626*(1-O2626)</f>
        <v>434.88</v>
      </c>
      <c r="R2626" s="10">
        <f t="shared" ref="R2626:R2689" si="165">M2626*P2626</f>
        <v>239.72</v>
      </c>
      <c r="S2626" s="10">
        <f t="shared" ref="S2626:S2689" si="166">Q2626-R2626</f>
        <v>195.16</v>
      </c>
      <c r="T2626" s="2">
        <f t="shared" ref="T2626:T2689" si="167">IFERROR(S2626/Q2626,0)</f>
        <v>0.44876747608535689</v>
      </c>
      <c r="U2626" s="3">
        <f>YEAR(SalesDataTable[[#This Row],[Order Date]])</f>
        <v>2026</v>
      </c>
      <c r="V2626" s="2" t="str">
        <f>"Q"&amp;ROUNDUP(MONTH(SalesDataTable[[#This Row],[Order Date]])/3,0)</f>
        <v>Q4</v>
      </c>
      <c r="W2626" s="3">
        <f>MONTH(SalesDataTable[[#This Row],[Order Date]])</f>
        <v>12</v>
      </c>
      <c r="X2626" s="2" t="str">
        <f>TEXT(SalesDataTable[[#This Row],[Order Date]],"mmm")</f>
        <v>Dec</v>
      </c>
    </row>
    <row r="2627" spans="1:24" ht="15.6">
      <c r="A2627" s="6">
        <v>1445</v>
      </c>
      <c r="B2627" s="7">
        <v>46376</v>
      </c>
      <c r="C2627" s="8">
        <f>YEAR(SalesDataTable[[#This Row],[Order Date]])</f>
        <v>2026</v>
      </c>
      <c r="D2627" s="9" t="str">
        <f>"Q" &amp;ROUNDUP(MONTH(SalesDataTable[[#This Row],[Order Date]]),0)</f>
        <v>Q12</v>
      </c>
      <c r="E2627" s="9">
        <f>MONTH(SalesDataTable[[#This Row],[Order Date]])</f>
        <v>12</v>
      </c>
      <c r="F2627" s="8" t="str">
        <f>TEXT(SalesDataTable[[#This Row],[Order Date]],"mmm")</f>
        <v>Dec</v>
      </c>
      <c r="G2627" s="8" t="s">
        <v>20</v>
      </c>
      <c r="H2627" s="8" t="s">
        <v>31</v>
      </c>
      <c r="I2627" s="8" t="s">
        <v>2</v>
      </c>
      <c r="J2627" s="8" t="s">
        <v>13</v>
      </c>
      <c r="K2627" s="8" t="s">
        <v>9</v>
      </c>
      <c r="L2627" s="8" t="s">
        <v>46</v>
      </c>
      <c r="M2627" s="3">
        <v>1</v>
      </c>
      <c r="N2627" s="10">
        <v>71.23</v>
      </c>
      <c r="O2627" s="11">
        <v>0</v>
      </c>
      <c r="P2627" s="10">
        <v>31.63</v>
      </c>
      <c r="Q2627" s="10">
        <f t="shared" si="164"/>
        <v>71.23</v>
      </c>
      <c r="R2627" s="10">
        <f t="shared" si="165"/>
        <v>31.63</v>
      </c>
      <c r="S2627" s="10">
        <f t="shared" si="166"/>
        <v>39.600000000000009</v>
      </c>
      <c r="T2627" s="2">
        <f t="shared" si="167"/>
        <v>0.55594552856942303</v>
      </c>
      <c r="U2627" s="3">
        <f>YEAR(SalesDataTable[[#This Row],[Order Date]])</f>
        <v>2026</v>
      </c>
      <c r="V2627" s="2" t="str">
        <f>"Q"&amp;ROUNDUP(MONTH(SalesDataTable[[#This Row],[Order Date]])/3,0)</f>
        <v>Q4</v>
      </c>
      <c r="W2627" s="3">
        <f>MONTH(SalesDataTable[[#This Row],[Order Date]])</f>
        <v>12</v>
      </c>
      <c r="X2627" s="2" t="str">
        <f>TEXT(SalesDataTable[[#This Row],[Order Date]],"mmm")</f>
        <v>Dec</v>
      </c>
    </row>
    <row r="2628" spans="1:24" ht="15.6">
      <c r="A2628" s="6">
        <v>2842</v>
      </c>
      <c r="B2628" s="7">
        <v>46376</v>
      </c>
      <c r="C2628" s="8">
        <f>YEAR(SalesDataTable[[#This Row],[Order Date]])</f>
        <v>2026</v>
      </c>
      <c r="D2628" s="9" t="str">
        <f>"Q" &amp;ROUNDUP(MONTH(SalesDataTable[[#This Row],[Order Date]]),0)</f>
        <v>Q12</v>
      </c>
      <c r="E2628" s="9">
        <f>MONTH(SalesDataTable[[#This Row],[Order Date]])</f>
        <v>12</v>
      </c>
      <c r="F2628" s="8" t="str">
        <f>TEXT(SalesDataTable[[#This Row],[Order Date]],"mmm")</f>
        <v>Dec</v>
      </c>
      <c r="G2628" s="8" t="s">
        <v>11</v>
      </c>
      <c r="H2628" s="8" t="s">
        <v>39</v>
      </c>
      <c r="I2628" s="8" t="s">
        <v>8</v>
      </c>
      <c r="J2628" s="8" t="s">
        <v>16</v>
      </c>
      <c r="K2628" s="8" t="s">
        <v>4</v>
      </c>
      <c r="L2628" s="8" t="s">
        <v>22</v>
      </c>
      <c r="M2628" s="3">
        <v>5</v>
      </c>
      <c r="N2628" s="10">
        <v>51.02</v>
      </c>
      <c r="O2628" s="11">
        <v>0.05</v>
      </c>
      <c r="P2628" s="10">
        <v>22.56</v>
      </c>
      <c r="Q2628" s="10">
        <f t="shared" si="164"/>
        <v>242.345</v>
      </c>
      <c r="R2628" s="10">
        <f t="shared" si="165"/>
        <v>112.8</v>
      </c>
      <c r="S2628" s="10">
        <f t="shared" si="166"/>
        <v>129.54500000000002</v>
      </c>
      <c r="T2628" s="2">
        <f t="shared" si="167"/>
        <v>0.5345478553302111</v>
      </c>
      <c r="U2628" s="3">
        <f>YEAR(SalesDataTable[[#This Row],[Order Date]])</f>
        <v>2026</v>
      </c>
      <c r="V2628" s="2" t="str">
        <f>"Q"&amp;ROUNDUP(MONTH(SalesDataTable[[#This Row],[Order Date]])/3,0)</f>
        <v>Q4</v>
      </c>
      <c r="W2628" s="3">
        <f>MONTH(SalesDataTable[[#This Row],[Order Date]])</f>
        <v>12</v>
      </c>
      <c r="X2628" s="2" t="str">
        <f>TEXT(SalesDataTable[[#This Row],[Order Date]],"mmm")</f>
        <v>Dec</v>
      </c>
    </row>
    <row r="2629" spans="1:24" ht="15.6">
      <c r="A2629" s="6">
        <v>3783</v>
      </c>
      <c r="B2629" s="7">
        <v>46376</v>
      </c>
      <c r="C2629" s="8">
        <f>YEAR(SalesDataTable[[#This Row],[Order Date]])</f>
        <v>2026</v>
      </c>
      <c r="D2629" s="9" t="str">
        <f>"Q" &amp;ROUNDUP(MONTH(SalesDataTable[[#This Row],[Order Date]]),0)</f>
        <v>Q12</v>
      </c>
      <c r="E2629" s="9">
        <f>MONTH(SalesDataTable[[#This Row],[Order Date]])</f>
        <v>12</v>
      </c>
      <c r="F2629" s="8" t="str">
        <f>TEXT(SalesDataTable[[#This Row],[Order Date]],"mmm")</f>
        <v>Dec</v>
      </c>
      <c r="G2629" s="8" t="s">
        <v>11</v>
      </c>
      <c r="H2629" s="8" t="s">
        <v>12</v>
      </c>
      <c r="I2629" s="8" t="s">
        <v>28</v>
      </c>
      <c r="J2629" s="8" t="s">
        <v>13</v>
      </c>
      <c r="K2629" s="8" t="s">
        <v>14</v>
      </c>
      <c r="L2629" s="8" t="s">
        <v>44</v>
      </c>
      <c r="M2629" s="3">
        <v>1</v>
      </c>
      <c r="N2629" s="10">
        <v>130.52000000000001</v>
      </c>
      <c r="O2629" s="11">
        <v>0.1</v>
      </c>
      <c r="P2629" s="10">
        <v>66.09</v>
      </c>
      <c r="Q2629" s="10">
        <f t="shared" si="164"/>
        <v>117.46800000000002</v>
      </c>
      <c r="R2629" s="10">
        <f t="shared" si="165"/>
        <v>66.09</v>
      </c>
      <c r="S2629" s="10">
        <f t="shared" si="166"/>
        <v>51.378000000000014</v>
      </c>
      <c r="T2629" s="2">
        <f t="shared" si="167"/>
        <v>0.43737869036673821</v>
      </c>
      <c r="U2629" s="3">
        <f>YEAR(SalesDataTable[[#This Row],[Order Date]])</f>
        <v>2026</v>
      </c>
      <c r="V2629" s="2" t="str">
        <f>"Q"&amp;ROUNDUP(MONTH(SalesDataTable[[#This Row],[Order Date]])/3,0)</f>
        <v>Q4</v>
      </c>
      <c r="W2629" s="3">
        <f>MONTH(SalesDataTable[[#This Row],[Order Date]])</f>
        <v>12</v>
      </c>
      <c r="X2629" s="2" t="str">
        <f>TEXT(SalesDataTable[[#This Row],[Order Date]],"mmm")</f>
        <v>Dec</v>
      </c>
    </row>
    <row r="2630" spans="1:24" ht="15.6">
      <c r="A2630" s="6">
        <v>4484</v>
      </c>
      <c r="B2630" s="7">
        <v>46376</v>
      </c>
      <c r="C2630" s="8">
        <f>YEAR(SalesDataTable[[#This Row],[Order Date]])</f>
        <v>2026</v>
      </c>
      <c r="D2630" s="9" t="str">
        <f>"Q" &amp;ROUNDUP(MONTH(SalesDataTable[[#This Row],[Order Date]]),0)</f>
        <v>Q12</v>
      </c>
      <c r="E2630" s="9">
        <f>MONTH(SalesDataTable[[#This Row],[Order Date]])</f>
        <v>12</v>
      </c>
      <c r="F2630" s="8" t="str">
        <f>TEXT(SalesDataTable[[#This Row],[Order Date]],"mmm")</f>
        <v>Dec</v>
      </c>
      <c r="G2630" s="8" t="s">
        <v>6</v>
      </c>
      <c r="H2630" s="8" t="s">
        <v>49</v>
      </c>
      <c r="I2630" s="8" t="s">
        <v>2</v>
      </c>
      <c r="J2630" s="8" t="s">
        <v>3</v>
      </c>
      <c r="K2630" s="8" t="s">
        <v>4</v>
      </c>
      <c r="L2630" s="8" t="s">
        <v>5</v>
      </c>
      <c r="M2630" s="3">
        <v>2</v>
      </c>
      <c r="N2630" s="10">
        <v>79.87</v>
      </c>
      <c r="O2630" s="11">
        <v>0.15</v>
      </c>
      <c r="P2630" s="10">
        <v>41.9</v>
      </c>
      <c r="Q2630" s="10">
        <f t="shared" si="164"/>
        <v>135.779</v>
      </c>
      <c r="R2630" s="10">
        <f t="shared" si="165"/>
        <v>83.8</v>
      </c>
      <c r="S2630" s="10">
        <f t="shared" si="166"/>
        <v>51.978999999999999</v>
      </c>
      <c r="T2630" s="2">
        <f t="shared" si="167"/>
        <v>0.38282061290773978</v>
      </c>
      <c r="U2630" s="3">
        <f>YEAR(SalesDataTable[[#This Row],[Order Date]])</f>
        <v>2026</v>
      </c>
      <c r="V2630" s="2" t="str">
        <f>"Q"&amp;ROUNDUP(MONTH(SalesDataTable[[#This Row],[Order Date]])/3,0)</f>
        <v>Q4</v>
      </c>
      <c r="W2630" s="3">
        <f>MONTH(SalesDataTable[[#This Row],[Order Date]])</f>
        <v>12</v>
      </c>
      <c r="X2630" s="2" t="str">
        <f>TEXT(SalesDataTable[[#This Row],[Order Date]],"mmm")</f>
        <v>Dec</v>
      </c>
    </row>
    <row r="2631" spans="1:24" ht="15.6">
      <c r="A2631" s="6">
        <v>4597</v>
      </c>
      <c r="B2631" s="7">
        <v>46376</v>
      </c>
      <c r="C2631" s="8">
        <f>YEAR(SalesDataTable[[#This Row],[Order Date]])</f>
        <v>2026</v>
      </c>
      <c r="D2631" s="9" t="str">
        <f>"Q" &amp;ROUNDUP(MONTH(SalesDataTable[[#This Row],[Order Date]]),0)</f>
        <v>Q12</v>
      </c>
      <c r="E2631" s="9">
        <f>MONTH(SalesDataTable[[#This Row],[Order Date]])</f>
        <v>12</v>
      </c>
      <c r="F2631" s="8" t="str">
        <f>TEXT(SalesDataTable[[#This Row],[Order Date]],"mmm")</f>
        <v>Dec</v>
      </c>
      <c r="G2631" s="8" t="s">
        <v>20</v>
      </c>
      <c r="H2631" s="8" t="s">
        <v>47</v>
      </c>
      <c r="I2631" s="8" t="s">
        <v>2</v>
      </c>
      <c r="J2631" s="8" t="s">
        <v>3</v>
      </c>
      <c r="K2631" s="8" t="s">
        <v>9</v>
      </c>
      <c r="L2631" s="8" t="s">
        <v>46</v>
      </c>
      <c r="M2631" s="3">
        <v>3</v>
      </c>
      <c r="N2631" s="10">
        <v>71.3</v>
      </c>
      <c r="O2631" s="11">
        <v>0.1</v>
      </c>
      <c r="P2631" s="10">
        <v>32.93</v>
      </c>
      <c r="Q2631" s="10">
        <f t="shared" si="164"/>
        <v>192.51</v>
      </c>
      <c r="R2631" s="10">
        <f t="shared" si="165"/>
        <v>98.789999999999992</v>
      </c>
      <c r="S2631" s="10">
        <f t="shared" si="166"/>
        <v>93.72</v>
      </c>
      <c r="T2631" s="2">
        <f t="shared" si="167"/>
        <v>0.48683185289075892</v>
      </c>
      <c r="U2631" s="3">
        <f>YEAR(SalesDataTable[[#This Row],[Order Date]])</f>
        <v>2026</v>
      </c>
      <c r="V2631" s="2" t="str">
        <f>"Q"&amp;ROUNDUP(MONTH(SalesDataTable[[#This Row],[Order Date]])/3,0)</f>
        <v>Q4</v>
      </c>
      <c r="W2631" s="3">
        <f>MONTH(SalesDataTable[[#This Row],[Order Date]])</f>
        <v>12</v>
      </c>
      <c r="X2631" s="2" t="str">
        <f>TEXT(SalesDataTable[[#This Row],[Order Date]],"mmm")</f>
        <v>Dec</v>
      </c>
    </row>
    <row r="2632" spans="1:24" ht="15.6">
      <c r="A2632" s="6">
        <v>4917</v>
      </c>
      <c r="B2632" s="7">
        <v>46376</v>
      </c>
      <c r="C2632" s="8">
        <f>YEAR(SalesDataTable[[#This Row],[Order Date]])</f>
        <v>2026</v>
      </c>
      <c r="D2632" s="9" t="str">
        <f>"Q" &amp;ROUNDUP(MONTH(SalesDataTable[[#This Row],[Order Date]]),0)</f>
        <v>Q12</v>
      </c>
      <c r="E2632" s="9">
        <f>MONTH(SalesDataTable[[#This Row],[Order Date]])</f>
        <v>12</v>
      </c>
      <c r="F2632" s="8" t="str">
        <f>TEXT(SalesDataTable[[#This Row],[Order Date]],"mmm")</f>
        <v>Dec</v>
      </c>
      <c r="G2632" s="8" t="s">
        <v>0</v>
      </c>
      <c r="H2632" s="8" t="s">
        <v>36</v>
      </c>
      <c r="I2632" s="8" t="s">
        <v>2</v>
      </c>
      <c r="J2632" s="8" t="s">
        <v>3</v>
      </c>
      <c r="K2632" s="8" t="s">
        <v>23</v>
      </c>
      <c r="L2632" s="8" t="s">
        <v>51</v>
      </c>
      <c r="M2632" s="3">
        <v>2</v>
      </c>
      <c r="N2632" s="10">
        <v>122.95</v>
      </c>
      <c r="O2632" s="11">
        <v>0.1</v>
      </c>
      <c r="P2632" s="10">
        <v>59.79</v>
      </c>
      <c r="Q2632" s="10">
        <f t="shared" si="164"/>
        <v>221.31</v>
      </c>
      <c r="R2632" s="10">
        <f t="shared" si="165"/>
        <v>119.58</v>
      </c>
      <c r="S2632" s="10">
        <f t="shared" si="166"/>
        <v>101.73</v>
      </c>
      <c r="T2632" s="2">
        <f t="shared" si="167"/>
        <v>0.45967195336857802</v>
      </c>
      <c r="U2632" s="3">
        <f>YEAR(SalesDataTable[[#This Row],[Order Date]])</f>
        <v>2026</v>
      </c>
      <c r="V2632" s="2" t="str">
        <f>"Q"&amp;ROUNDUP(MONTH(SalesDataTable[[#This Row],[Order Date]])/3,0)</f>
        <v>Q4</v>
      </c>
      <c r="W2632" s="3">
        <f>MONTH(SalesDataTable[[#This Row],[Order Date]])</f>
        <v>12</v>
      </c>
      <c r="X2632" s="2" t="str">
        <f>TEXT(SalesDataTable[[#This Row],[Order Date]],"mmm")</f>
        <v>Dec</v>
      </c>
    </row>
    <row r="2633" spans="1:24" ht="15.6">
      <c r="A2633" s="6">
        <v>629</v>
      </c>
      <c r="B2633" s="7">
        <v>46377</v>
      </c>
      <c r="C2633" s="8">
        <f>YEAR(SalesDataTable[[#This Row],[Order Date]])</f>
        <v>2026</v>
      </c>
      <c r="D2633" s="9" t="str">
        <f>"Q" &amp;ROUNDUP(MONTH(SalesDataTable[[#This Row],[Order Date]]),0)</f>
        <v>Q12</v>
      </c>
      <c r="E2633" s="9">
        <f>MONTH(SalesDataTable[[#This Row],[Order Date]])</f>
        <v>12</v>
      </c>
      <c r="F2633" s="8" t="str">
        <f>TEXT(SalesDataTable[[#This Row],[Order Date]],"mmm")</f>
        <v>Dec</v>
      </c>
      <c r="G2633" s="8" t="s">
        <v>20</v>
      </c>
      <c r="H2633" s="8" t="s">
        <v>47</v>
      </c>
      <c r="I2633" s="8" t="s">
        <v>2</v>
      </c>
      <c r="J2633" s="8" t="s">
        <v>16</v>
      </c>
      <c r="K2633" s="8" t="s">
        <v>34</v>
      </c>
      <c r="L2633" s="8" t="s">
        <v>45</v>
      </c>
      <c r="M2633" s="3">
        <v>2</v>
      </c>
      <c r="N2633" s="10">
        <v>50.04</v>
      </c>
      <c r="O2633" s="11">
        <v>0.05</v>
      </c>
      <c r="P2633" s="10">
        <v>22.43</v>
      </c>
      <c r="Q2633" s="10">
        <f t="shared" si="164"/>
        <v>95.075999999999993</v>
      </c>
      <c r="R2633" s="10">
        <f t="shared" si="165"/>
        <v>44.86</v>
      </c>
      <c r="S2633" s="10">
        <f t="shared" si="166"/>
        <v>50.215999999999994</v>
      </c>
      <c r="T2633" s="2">
        <f t="shared" si="167"/>
        <v>0.52816694013210486</v>
      </c>
      <c r="U2633" s="3">
        <f>YEAR(SalesDataTable[[#This Row],[Order Date]])</f>
        <v>2026</v>
      </c>
      <c r="V2633" s="2" t="str">
        <f>"Q"&amp;ROUNDUP(MONTH(SalesDataTable[[#This Row],[Order Date]])/3,0)</f>
        <v>Q4</v>
      </c>
      <c r="W2633" s="3">
        <f>MONTH(SalesDataTable[[#This Row],[Order Date]])</f>
        <v>12</v>
      </c>
      <c r="X2633" s="2" t="str">
        <f>TEXT(SalesDataTable[[#This Row],[Order Date]],"mmm")</f>
        <v>Dec</v>
      </c>
    </row>
    <row r="2634" spans="1:24" ht="15.6">
      <c r="A2634" s="6">
        <v>1373</v>
      </c>
      <c r="B2634" s="7">
        <v>46377</v>
      </c>
      <c r="C2634" s="8">
        <f>YEAR(SalesDataTable[[#This Row],[Order Date]])</f>
        <v>2026</v>
      </c>
      <c r="D2634" s="9" t="str">
        <f>"Q" &amp;ROUNDUP(MONTH(SalesDataTable[[#This Row],[Order Date]]),0)</f>
        <v>Q12</v>
      </c>
      <c r="E2634" s="9">
        <f>MONTH(SalesDataTable[[#This Row],[Order Date]])</f>
        <v>12</v>
      </c>
      <c r="F2634" s="8" t="str">
        <f>TEXT(SalesDataTable[[#This Row],[Order Date]],"mmm")</f>
        <v>Dec</v>
      </c>
      <c r="G2634" s="8" t="s">
        <v>6</v>
      </c>
      <c r="H2634" s="8" t="s">
        <v>7</v>
      </c>
      <c r="I2634" s="8" t="s">
        <v>28</v>
      </c>
      <c r="J2634" s="8" t="s">
        <v>3</v>
      </c>
      <c r="K2634" s="8" t="s">
        <v>23</v>
      </c>
      <c r="L2634" s="8" t="s">
        <v>40</v>
      </c>
      <c r="M2634" s="3">
        <v>1</v>
      </c>
      <c r="N2634" s="10">
        <v>80.92</v>
      </c>
      <c r="O2634" s="11">
        <v>0.05</v>
      </c>
      <c r="P2634" s="10">
        <v>40.14</v>
      </c>
      <c r="Q2634" s="10">
        <f t="shared" si="164"/>
        <v>76.873999999999995</v>
      </c>
      <c r="R2634" s="10">
        <f t="shared" si="165"/>
        <v>40.14</v>
      </c>
      <c r="S2634" s="10">
        <f t="shared" si="166"/>
        <v>36.733999999999995</v>
      </c>
      <c r="T2634" s="2">
        <f t="shared" si="167"/>
        <v>0.47784686630069978</v>
      </c>
      <c r="U2634" s="3">
        <f>YEAR(SalesDataTable[[#This Row],[Order Date]])</f>
        <v>2026</v>
      </c>
      <c r="V2634" s="2" t="str">
        <f>"Q"&amp;ROUNDUP(MONTH(SalesDataTable[[#This Row],[Order Date]])/3,0)</f>
        <v>Q4</v>
      </c>
      <c r="W2634" s="3">
        <f>MONTH(SalesDataTable[[#This Row],[Order Date]])</f>
        <v>12</v>
      </c>
      <c r="X2634" s="2" t="str">
        <f>TEXT(SalesDataTable[[#This Row],[Order Date]],"mmm")</f>
        <v>Dec</v>
      </c>
    </row>
    <row r="2635" spans="1:24" ht="15.6">
      <c r="A2635" s="6">
        <v>1668</v>
      </c>
      <c r="B2635" s="7">
        <v>46377</v>
      </c>
      <c r="C2635" s="8">
        <f>YEAR(SalesDataTable[[#This Row],[Order Date]])</f>
        <v>2026</v>
      </c>
      <c r="D2635" s="9" t="str">
        <f>"Q" &amp;ROUNDUP(MONTH(SalesDataTable[[#This Row],[Order Date]]),0)</f>
        <v>Q12</v>
      </c>
      <c r="E2635" s="9">
        <f>MONTH(SalesDataTable[[#This Row],[Order Date]])</f>
        <v>12</v>
      </c>
      <c r="F2635" s="8" t="str">
        <f>TEXT(SalesDataTable[[#This Row],[Order Date]],"mmm")</f>
        <v>Dec</v>
      </c>
      <c r="G2635" s="8" t="s">
        <v>11</v>
      </c>
      <c r="H2635" s="8" t="s">
        <v>25</v>
      </c>
      <c r="I2635" s="8" t="s">
        <v>2</v>
      </c>
      <c r="J2635" s="8" t="s">
        <v>16</v>
      </c>
      <c r="K2635" s="8" t="s">
        <v>4</v>
      </c>
      <c r="L2635" s="8" t="s">
        <v>22</v>
      </c>
      <c r="M2635" s="3">
        <v>6</v>
      </c>
      <c r="N2635" s="10">
        <v>50.35</v>
      </c>
      <c r="O2635" s="11">
        <v>0.15</v>
      </c>
      <c r="P2635" s="10">
        <v>22.91</v>
      </c>
      <c r="Q2635" s="10">
        <f t="shared" si="164"/>
        <v>256.78500000000003</v>
      </c>
      <c r="R2635" s="10">
        <f t="shared" si="165"/>
        <v>137.46</v>
      </c>
      <c r="S2635" s="10">
        <f t="shared" si="166"/>
        <v>119.32500000000002</v>
      </c>
      <c r="T2635" s="2">
        <f t="shared" si="167"/>
        <v>0.46468835796483443</v>
      </c>
      <c r="U2635" s="3">
        <f>YEAR(SalesDataTable[[#This Row],[Order Date]])</f>
        <v>2026</v>
      </c>
      <c r="V2635" s="2" t="str">
        <f>"Q"&amp;ROUNDUP(MONTH(SalesDataTable[[#This Row],[Order Date]])/3,0)</f>
        <v>Q4</v>
      </c>
      <c r="W2635" s="3">
        <f>MONTH(SalesDataTable[[#This Row],[Order Date]])</f>
        <v>12</v>
      </c>
      <c r="X2635" s="2" t="str">
        <f>TEXT(SalesDataTable[[#This Row],[Order Date]],"mmm")</f>
        <v>Dec</v>
      </c>
    </row>
    <row r="2636" spans="1:24" ht="15.6">
      <c r="A2636" s="6">
        <v>2646</v>
      </c>
      <c r="B2636" s="7">
        <v>46377</v>
      </c>
      <c r="C2636" s="8">
        <f>YEAR(SalesDataTable[[#This Row],[Order Date]])</f>
        <v>2026</v>
      </c>
      <c r="D2636" s="9" t="str">
        <f>"Q" &amp;ROUNDUP(MONTH(SalesDataTable[[#This Row],[Order Date]]),0)</f>
        <v>Q12</v>
      </c>
      <c r="E2636" s="9">
        <f>MONTH(SalesDataTable[[#This Row],[Order Date]])</f>
        <v>12</v>
      </c>
      <c r="F2636" s="8" t="str">
        <f>TEXT(SalesDataTable[[#This Row],[Order Date]],"mmm")</f>
        <v>Dec</v>
      </c>
      <c r="G2636" s="8" t="s">
        <v>6</v>
      </c>
      <c r="H2636" s="8" t="s">
        <v>7</v>
      </c>
      <c r="I2636" s="8" t="s">
        <v>2</v>
      </c>
      <c r="J2636" s="8" t="s">
        <v>3</v>
      </c>
      <c r="K2636" s="8" t="s">
        <v>34</v>
      </c>
      <c r="L2636" s="8" t="s">
        <v>42</v>
      </c>
      <c r="M2636" s="3">
        <v>1</v>
      </c>
      <c r="N2636" s="10">
        <v>35.799999999999997</v>
      </c>
      <c r="O2636" s="11">
        <v>0.05</v>
      </c>
      <c r="P2636" s="10">
        <v>14.12</v>
      </c>
      <c r="Q2636" s="10">
        <f t="shared" si="164"/>
        <v>34.01</v>
      </c>
      <c r="R2636" s="10">
        <f t="shared" si="165"/>
        <v>14.12</v>
      </c>
      <c r="S2636" s="10">
        <f t="shared" si="166"/>
        <v>19.89</v>
      </c>
      <c r="T2636" s="2">
        <f t="shared" si="167"/>
        <v>0.58482799176712741</v>
      </c>
      <c r="U2636" s="3">
        <f>YEAR(SalesDataTable[[#This Row],[Order Date]])</f>
        <v>2026</v>
      </c>
      <c r="V2636" s="2" t="str">
        <f>"Q"&amp;ROUNDUP(MONTH(SalesDataTable[[#This Row],[Order Date]])/3,0)</f>
        <v>Q4</v>
      </c>
      <c r="W2636" s="3">
        <f>MONTH(SalesDataTable[[#This Row],[Order Date]])</f>
        <v>12</v>
      </c>
      <c r="X2636" s="2" t="str">
        <f>TEXT(SalesDataTable[[#This Row],[Order Date]],"mmm")</f>
        <v>Dec</v>
      </c>
    </row>
    <row r="2637" spans="1:24" ht="15.6">
      <c r="A2637" s="6">
        <v>3044</v>
      </c>
      <c r="B2637" s="7">
        <v>46377</v>
      </c>
      <c r="C2637" s="8">
        <f>YEAR(SalesDataTable[[#This Row],[Order Date]])</f>
        <v>2026</v>
      </c>
      <c r="D2637" s="9" t="str">
        <f>"Q" &amp;ROUNDUP(MONTH(SalesDataTable[[#This Row],[Order Date]]),0)</f>
        <v>Q12</v>
      </c>
      <c r="E2637" s="9">
        <f>MONTH(SalesDataTable[[#This Row],[Order Date]])</f>
        <v>12</v>
      </c>
      <c r="F2637" s="8" t="str">
        <f>TEXT(SalesDataTable[[#This Row],[Order Date]],"mmm")</f>
        <v>Dec</v>
      </c>
      <c r="G2637" s="8" t="s">
        <v>6</v>
      </c>
      <c r="H2637" s="8" t="s">
        <v>27</v>
      </c>
      <c r="I2637" s="8" t="s">
        <v>8</v>
      </c>
      <c r="J2637" s="8" t="s">
        <v>16</v>
      </c>
      <c r="K2637" s="8" t="s">
        <v>4</v>
      </c>
      <c r="L2637" s="8" t="s">
        <v>26</v>
      </c>
      <c r="M2637" s="3">
        <v>4</v>
      </c>
      <c r="N2637" s="10">
        <v>40.64</v>
      </c>
      <c r="O2637" s="11">
        <v>0.1</v>
      </c>
      <c r="P2637" s="10">
        <v>16.260000000000002</v>
      </c>
      <c r="Q2637" s="10">
        <f t="shared" si="164"/>
        <v>146.304</v>
      </c>
      <c r="R2637" s="10">
        <f t="shared" si="165"/>
        <v>65.040000000000006</v>
      </c>
      <c r="S2637" s="10">
        <f t="shared" si="166"/>
        <v>81.263999999999996</v>
      </c>
      <c r="T2637" s="2">
        <f t="shared" si="167"/>
        <v>0.55544619422572172</v>
      </c>
      <c r="U2637" s="3">
        <f>YEAR(SalesDataTable[[#This Row],[Order Date]])</f>
        <v>2026</v>
      </c>
      <c r="V2637" s="2" t="str">
        <f>"Q"&amp;ROUNDUP(MONTH(SalesDataTable[[#This Row],[Order Date]])/3,0)</f>
        <v>Q4</v>
      </c>
      <c r="W2637" s="3">
        <f>MONTH(SalesDataTable[[#This Row],[Order Date]])</f>
        <v>12</v>
      </c>
      <c r="X2637" s="2" t="str">
        <f>TEXT(SalesDataTable[[#This Row],[Order Date]],"mmm")</f>
        <v>Dec</v>
      </c>
    </row>
    <row r="2638" spans="1:24" ht="15.6">
      <c r="A2638" s="6">
        <v>3065</v>
      </c>
      <c r="B2638" s="7">
        <v>46377</v>
      </c>
      <c r="C2638" s="8">
        <f>YEAR(SalesDataTable[[#This Row],[Order Date]])</f>
        <v>2026</v>
      </c>
      <c r="D2638" s="9" t="str">
        <f>"Q" &amp;ROUNDUP(MONTH(SalesDataTable[[#This Row],[Order Date]]),0)</f>
        <v>Q12</v>
      </c>
      <c r="E2638" s="9">
        <f>MONTH(SalesDataTable[[#This Row],[Order Date]])</f>
        <v>12</v>
      </c>
      <c r="F2638" s="8" t="str">
        <f>TEXT(SalesDataTable[[#This Row],[Order Date]],"mmm")</f>
        <v>Dec</v>
      </c>
      <c r="G2638" s="8" t="s">
        <v>11</v>
      </c>
      <c r="H2638" s="8" t="s">
        <v>39</v>
      </c>
      <c r="I2638" s="8" t="s">
        <v>2</v>
      </c>
      <c r="J2638" s="8" t="s">
        <v>13</v>
      </c>
      <c r="K2638" s="8" t="s">
        <v>23</v>
      </c>
      <c r="L2638" s="8" t="s">
        <v>40</v>
      </c>
      <c r="M2638" s="3">
        <v>3</v>
      </c>
      <c r="N2638" s="10">
        <v>81.510000000000005</v>
      </c>
      <c r="O2638" s="11">
        <v>0.05</v>
      </c>
      <c r="P2638" s="10">
        <v>39.9</v>
      </c>
      <c r="Q2638" s="10">
        <f t="shared" si="164"/>
        <v>232.30350000000001</v>
      </c>
      <c r="R2638" s="10">
        <f t="shared" si="165"/>
        <v>119.69999999999999</v>
      </c>
      <c r="S2638" s="10">
        <f t="shared" si="166"/>
        <v>112.60350000000003</v>
      </c>
      <c r="T2638" s="2">
        <f t="shared" si="167"/>
        <v>0.48472580051527425</v>
      </c>
      <c r="U2638" s="3">
        <f>YEAR(SalesDataTable[[#This Row],[Order Date]])</f>
        <v>2026</v>
      </c>
      <c r="V2638" s="2" t="str">
        <f>"Q"&amp;ROUNDUP(MONTH(SalesDataTable[[#This Row],[Order Date]])/3,0)</f>
        <v>Q4</v>
      </c>
      <c r="W2638" s="3">
        <f>MONTH(SalesDataTable[[#This Row],[Order Date]])</f>
        <v>12</v>
      </c>
      <c r="X2638" s="2" t="str">
        <f>TEXT(SalesDataTable[[#This Row],[Order Date]],"mmm")</f>
        <v>Dec</v>
      </c>
    </row>
    <row r="2639" spans="1:24" ht="15.6">
      <c r="A2639" s="6">
        <v>3365</v>
      </c>
      <c r="B2639" s="7">
        <v>46377</v>
      </c>
      <c r="C2639" s="8">
        <f>YEAR(SalesDataTable[[#This Row],[Order Date]])</f>
        <v>2026</v>
      </c>
      <c r="D2639" s="9" t="str">
        <f>"Q" &amp;ROUNDUP(MONTH(SalesDataTable[[#This Row],[Order Date]]),0)</f>
        <v>Q12</v>
      </c>
      <c r="E2639" s="9">
        <f>MONTH(SalesDataTable[[#This Row],[Order Date]])</f>
        <v>12</v>
      </c>
      <c r="F2639" s="8" t="str">
        <f>TEXT(SalesDataTable[[#This Row],[Order Date]],"mmm")</f>
        <v>Dec</v>
      </c>
      <c r="G2639" s="8" t="s">
        <v>20</v>
      </c>
      <c r="H2639" s="8" t="s">
        <v>31</v>
      </c>
      <c r="I2639" s="8" t="s">
        <v>19</v>
      </c>
      <c r="J2639" s="8" t="s">
        <v>13</v>
      </c>
      <c r="K2639" s="8" t="s">
        <v>34</v>
      </c>
      <c r="L2639" s="8" t="s">
        <v>38</v>
      </c>
      <c r="M2639" s="3">
        <v>2</v>
      </c>
      <c r="N2639" s="10">
        <v>122.4</v>
      </c>
      <c r="O2639" s="11">
        <v>0.1</v>
      </c>
      <c r="P2639" s="10">
        <v>71.09</v>
      </c>
      <c r="Q2639" s="10">
        <f t="shared" si="164"/>
        <v>220.32000000000002</v>
      </c>
      <c r="R2639" s="10">
        <f t="shared" si="165"/>
        <v>142.18</v>
      </c>
      <c r="S2639" s="10">
        <f t="shared" si="166"/>
        <v>78.140000000000015</v>
      </c>
      <c r="T2639" s="2">
        <f t="shared" si="167"/>
        <v>0.35466594045025424</v>
      </c>
      <c r="U2639" s="3">
        <f>YEAR(SalesDataTable[[#This Row],[Order Date]])</f>
        <v>2026</v>
      </c>
      <c r="V2639" s="2" t="str">
        <f>"Q"&amp;ROUNDUP(MONTH(SalesDataTable[[#This Row],[Order Date]])/3,0)</f>
        <v>Q4</v>
      </c>
      <c r="W2639" s="3">
        <f>MONTH(SalesDataTable[[#This Row],[Order Date]])</f>
        <v>12</v>
      </c>
      <c r="X2639" s="2" t="str">
        <f>TEXT(SalesDataTable[[#This Row],[Order Date]],"mmm")</f>
        <v>Dec</v>
      </c>
    </row>
    <row r="2640" spans="1:24" ht="15.6">
      <c r="A2640" s="6">
        <v>4042</v>
      </c>
      <c r="B2640" s="7">
        <v>46377</v>
      </c>
      <c r="C2640" s="8">
        <f>YEAR(SalesDataTable[[#This Row],[Order Date]])</f>
        <v>2026</v>
      </c>
      <c r="D2640" s="9" t="str">
        <f>"Q" &amp;ROUNDUP(MONTH(SalesDataTable[[#This Row],[Order Date]]),0)</f>
        <v>Q12</v>
      </c>
      <c r="E2640" s="9">
        <f>MONTH(SalesDataTable[[#This Row],[Order Date]])</f>
        <v>12</v>
      </c>
      <c r="F2640" s="8" t="str">
        <f>TEXT(SalesDataTable[[#This Row],[Order Date]],"mmm")</f>
        <v>Dec</v>
      </c>
      <c r="G2640" s="8" t="s">
        <v>0</v>
      </c>
      <c r="H2640" s="8" t="s">
        <v>36</v>
      </c>
      <c r="I2640" s="8" t="s">
        <v>28</v>
      </c>
      <c r="J2640" s="8" t="s">
        <v>3</v>
      </c>
      <c r="K2640" s="8" t="s">
        <v>14</v>
      </c>
      <c r="L2640" s="8" t="s">
        <v>32</v>
      </c>
      <c r="M2640" s="3">
        <v>1</v>
      </c>
      <c r="N2640" s="10">
        <v>45.94</v>
      </c>
      <c r="O2640" s="11">
        <v>0.05</v>
      </c>
      <c r="P2640" s="10">
        <v>18.100000000000001</v>
      </c>
      <c r="Q2640" s="10">
        <f t="shared" si="164"/>
        <v>43.642999999999994</v>
      </c>
      <c r="R2640" s="10">
        <f t="shared" si="165"/>
        <v>18.100000000000001</v>
      </c>
      <c r="S2640" s="10">
        <f t="shared" si="166"/>
        <v>25.542999999999992</v>
      </c>
      <c r="T2640" s="2">
        <f t="shared" si="167"/>
        <v>0.58527140664024002</v>
      </c>
      <c r="U2640" s="3">
        <f>YEAR(SalesDataTable[[#This Row],[Order Date]])</f>
        <v>2026</v>
      </c>
      <c r="V2640" s="2" t="str">
        <f>"Q"&amp;ROUNDUP(MONTH(SalesDataTable[[#This Row],[Order Date]])/3,0)</f>
        <v>Q4</v>
      </c>
      <c r="W2640" s="3">
        <f>MONTH(SalesDataTable[[#This Row],[Order Date]])</f>
        <v>12</v>
      </c>
      <c r="X2640" s="2" t="str">
        <f>TEXT(SalesDataTable[[#This Row],[Order Date]],"mmm")</f>
        <v>Dec</v>
      </c>
    </row>
    <row r="2641" spans="1:24" ht="15.6">
      <c r="A2641" s="6">
        <v>4635</v>
      </c>
      <c r="B2641" s="7">
        <v>46377</v>
      </c>
      <c r="C2641" s="8">
        <f>YEAR(SalesDataTable[[#This Row],[Order Date]])</f>
        <v>2026</v>
      </c>
      <c r="D2641" s="9" t="str">
        <f>"Q" &amp;ROUNDUP(MONTH(SalesDataTable[[#This Row],[Order Date]]),0)</f>
        <v>Q12</v>
      </c>
      <c r="E2641" s="9">
        <f>MONTH(SalesDataTable[[#This Row],[Order Date]])</f>
        <v>12</v>
      </c>
      <c r="F2641" s="8" t="str">
        <f>TEXT(SalesDataTable[[#This Row],[Order Date]],"mmm")</f>
        <v>Dec</v>
      </c>
      <c r="G2641" s="8" t="s">
        <v>20</v>
      </c>
      <c r="H2641" s="8" t="s">
        <v>47</v>
      </c>
      <c r="I2641" s="8" t="s">
        <v>8</v>
      </c>
      <c r="J2641" s="8" t="s">
        <v>3</v>
      </c>
      <c r="K2641" s="8" t="s">
        <v>23</v>
      </c>
      <c r="L2641" s="8" t="s">
        <v>29</v>
      </c>
      <c r="M2641" s="3">
        <v>15</v>
      </c>
      <c r="N2641" s="10">
        <v>196.89</v>
      </c>
      <c r="O2641" s="11">
        <v>0.15</v>
      </c>
      <c r="P2641" s="10">
        <v>105.09</v>
      </c>
      <c r="Q2641" s="10">
        <f t="shared" si="164"/>
        <v>2510.3474999999999</v>
      </c>
      <c r="R2641" s="10">
        <f t="shared" si="165"/>
        <v>1576.3500000000001</v>
      </c>
      <c r="S2641" s="10">
        <f t="shared" si="166"/>
        <v>933.99749999999972</v>
      </c>
      <c r="T2641" s="2">
        <f t="shared" si="167"/>
        <v>0.37205904760197533</v>
      </c>
      <c r="U2641" s="3">
        <f>YEAR(SalesDataTable[[#This Row],[Order Date]])</f>
        <v>2026</v>
      </c>
      <c r="V2641" s="2" t="str">
        <f>"Q"&amp;ROUNDUP(MONTH(SalesDataTable[[#This Row],[Order Date]])/3,0)</f>
        <v>Q4</v>
      </c>
      <c r="W2641" s="3">
        <f>MONTH(SalesDataTable[[#This Row],[Order Date]])</f>
        <v>12</v>
      </c>
      <c r="X2641" s="2" t="str">
        <f>TEXT(SalesDataTable[[#This Row],[Order Date]],"mmm")</f>
        <v>Dec</v>
      </c>
    </row>
    <row r="2642" spans="1:24" ht="15.6">
      <c r="A2642" s="6">
        <v>4748</v>
      </c>
      <c r="B2642" s="7">
        <v>46377</v>
      </c>
      <c r="C2642" s="8">
        <f>YEAR(SalesDataTable[[#This Row],[Order Date]])</f>
        <v>2026</v>
      </c>
      <c r="D2642" s="9" t="str">
        <f>"Q" &amp;ROUNDUP(MONTH(SalesDataTable[[#This Row],[Order Date]]),0)</f>
        <v>Q12</v>
      </c>
      <c r="E2642" s="9">
        <f>MONTH(SalesDataTable[[#This Row],[Order Date]])</f>
        <v>12</v>
      </c>
      <c r="F2642" s="8" t="str">
        <f>TEXT(SalesDataTable[[#This Row],[Order Date]],"mmm")</f>
        <v>Dec</v>
      </c>
      <c r="G2642" s="8" t="s">
        <v>20</v>
      </c>
      <c r="H2642" s="8" t="s">
        <v>47</v>
      </c>
      <c r="I2642" s="8" t="s">
        <v>19</v>
      </c>
      <c r="J2642" s="8" t="s">
        <v>16</v>
      </c>
      <c r="K2642" s="8" t="s">
        <v>4</v>
      </c>
      <c r="L2642" s="8" t="s">
        <v>22</v>
      </c>
      <c r="M2642" s="3">
        <v>1</v>
      </c>
      <c r="N2642" s="10">
        <v>51.18</v>
      </c>
      <c r="O2642" s="11">
        <v>0.05</v>
      </c>
      <c r="P2642" s="10">
        <v>22.98</v>
      </c>
      <c r="Q2642" s="10">
        <f t="shared" si="164"/>
        <v>48.620999999999995</v>
      </c>
      <c r="R2642" s="10">
        <f t="shared" si="165"/>
        <v>22.98</v>
      </c>
      <c r="S2642" s="10">
        <f t="shared" si="166"/>
        <v>25.640999999999995</v>
      </c>
      <c r="T2642" s="2">
        <f t="shared" si="167"/>
        <v>0.52736471894860237</v>
      </c>
      <c r="U2642" s="3">
        <f>YEAR(SalesDataTable[[#This Row],[Order Date]])</f>
        <v>2026</v>
      </c>
      <c r="V2642" s="2" t="str">
        <f>"Q"&amp;ROUNDUP(MONTH(SalesDataTable[[#This Row],[Order Date]])/3,0)</f>
        <v>Q4</v>
      </c>
      <c r="W2642" s="3">
        <f>MONTH(SalesDataTable[[#This Row],[Order Date]])</f>
        <v>12</v>
      </c>
      <c r="X2642" s="2" t="str">
        <f>TEXT(SalesDataTable[[#This Row],[Order Date]],"mmm")</f>
        <v>Dec</v>
      </c>
    </row>
    <row r="2643" spans="1:24" ht="15.6">
      <c r="A2643" s="6">
        <v>342</v>
      </c>
      <c r="B2643" s="7">
        <v>46378</v>
      </c>
      <c r="C2643" s="8">
        <f>YEAR(SalesDataTable[[#This Row],[Order Date]])</f>
        <v>2026</v>
      </c>
      <c r="D2643" s="9" t="str">
        <f>"Q" &amp;ROUNDUP(MONTH(SalesDataTable[[#This Row],[Order Date]]),0)</f>
        <v>Q12</v>
      </c>
      <c r="E2643" s="9">
        <f>MONTH(SalesDataTable[[#This Row],[Order Date]])</f>
        <v>12</v>
      </c>
      <c r="F2643" s="8" t="str">
        <f>TEXT(SalesDataTable[[#This Row],[Order Date]],"mmm")</f>
        <v>Dec</v>
      </c>
      <c r="G2643" s="8" t="s">
        <v>6</v>
      </c>
      <c r="H2643" s="8" t="s">
        <v>27</v>
      </c>
      <c r="I2643" s="8" t="s">
        <v>19</v>
      </c>
      <c r="J2643" s="8" t="s">
        <v>13</v>
      </c>
      <c r="K2643" s="8" t="s">
        <v>4</v>
      </c>
      <c r="L2643" s="8" t="s">
        <v>26</v>
      </c>
      <c r="M2643" s="3">
        <v>3</v>
      </c>
      <c r="N2643" s="10">
        <v>40.78</v>
      </c>
      <c r="O2643" s="11">
        <v>0.15</v>
      </c>
      <c r="P2643" s="10">
        <v>16.73</v>
      </c>
      <c r="Q2643" s="10">
        <f t="shared" si="164"/>
        <v>103.989</v>
      </c>
      <c r="R2643" s="10">
        <f t="shared" si="165"/>
        <v>50.19</v>
      </c>
      <c r="S2643" s="10">
        <f t="shared" si="166"/>
        <v>53.799000000000007</v>
      </c>
      <c r="T2643" s="2">
        <f t="shared" si="167"/>
        <v>0.51735279693044456</v>
      </c>
      <c r="U2643" s="3">
        <f>YEAR(SalesDataTable[[#This Row],[Order Date]])</f>
        <v>2026</v>
      </c>
      <c r="V2643" s="2" t="str">
        <f>"Q"&amp;ROUNDUP(MONTH(SalesDataTable[[#This Row],[Order Date]])/3,0)</f>
        <v>Q4</v>
      </c>
      <c r="W2643" s="3">
        <f>MONTH(SalesDataTable[[#This Row],[Order Date]])</f>
        <v>12</v>
      </c>
      <c r="X2643" s="2" t="str">
        <f>TEXT(SalesDataTable[[#This Row],[Order Date]],"mmm")</f>
        <v>Dec</v>
      </c>
    </row>
    <row r="2644" spans="1:24" ht="15.6">
      <c r="A2644" s="6">
        <v>676</v>
      </c>
      <c r="B2644" s="7">
        <v>46378</v>
      </c>
      <c r="C2644" s="8">
        <f>YEAR(SalesDataTable[[#This Row],[Order Date]])</f>
        <v>2026</v>
      </c>
      <c r="D2644" s="9" t="str">
        <f>"Q" &amp;ROUNDUP(MONTH(SalesDataTable[[#This Row],[Order Date]]),0)</f>
        <v>Q12</v>
      </c>
      <c r="E2644" s="9">
        <f>MONTH(SalesDataTable[[#This Row],[Order Date]])</f>
        <v>12</v>
      </c>
      <c r="F2644" s="8" t="str">
        <f>TEXT(SalesDataTable[[#This Row],[Order Date]],"mmm")</f>
        <v>Dec</v>
      </c>
      <c r="G2644" s="8" t="s">
        <v>11</v>
      </c>
      <c r="H2644" s="8" t="s">
        <v>18</v>
      </c>
      <c r="I2644" s="8" t="s">
        <v>28</v>
      </c>
      <c r="J2644" s="8" t="s">
        <v>3</v>
      </c>
      <c r="K2644" s="8" t="s">
        <v>23</v>
      </c>
      <c r="L2644" s="8" t="s">
        <v>29</v>
      </c>
      <c r="M2644" s="3">
        <v>1</v>
      </c>
      <c r="N2644" s="10">
        <v>195.63</v>
      </c>
      <c r="O2644" s="11">
        <v>0.05</v>
      </c>
      <c r="P2644" s="10">
        <v>102.13</v>
      </c>
      <c r="Q2644" s="10">
        <f t="shared" si="164"/>
        <v>185.84849999999997</v>
      </c>
      <c r="R2644" s="10">
        <f t="shared" si="165"/>
        <v>102.13</v>
      </c>
      <c r="S2644" s="10">
        <f t="shared" si="166"/>
        <v>83.718499999999977</v>
      </c>
      <c r="T2644" s="2">
        <f t="shared" si="167"/>
        <v>0.45046637449320276</v>
      </c>
      <c r="U2644" s="3">
        <f>YEAR(SalesDataTable[[#This Row],[Order Date]])</f>
        <v>2026</v>
      </c>
      <c r="V2644" s="2" t="str">
        <f>"Q"&amp;ROUNDUP(MONTH(SalesDataTable[[#This Row],[Order Date]])/3,0)</f>
        <v>Q4</v>
      </c>
      <c r="W2644" s="3">
        <f>MONTH(SalesDataTable[[#This Row],[Order Date]])</f>
        <v>12</v>
      </c>
      <c r="X2644" s="2" t="str">
        <f>TEXT(SalesDataTable[[#This Row],[Order Date]],"mmm")</f>
        <v>Dec</v>
      </c>
    </row>
    <row r="2645" spans="1:24" ht="15.6">
      <c r="A2645" s="6">
        <v>1912</v>
      </c>
      <c r="B2645" s="7">
        <v>46378</v>
      </c>
      <c r="C2645" s="8">
        <f>YEAR(SalesDataTable[[#This Row],[Order Date]])</f>
        <v>2026</v>
      </c>
      <c r="D2645" s="9" t="str">
        <f>"Q" &amp;ROUNDUP(MONTH(SalesDataTable[[#This Row],[Order Date]]),0)</f>
        <v>Q12</v>
      </c>
      <c r="E2645" s="9">
        <f>MONTH(SalesDataTable[[#This Row],[Order Date]])</f>
        <v>12</v>
      </c>
      <c r="F2645" s="8" t="str">
        <f>TEXT(SalesDataTable[[#This Row],[Order Date]],"mmm")</f>
        <v>Dec</v>
      </c>
      <c r="G2645" s="8" t="s">
        <v>11</v>
      </c>
      <c r="H2645" s="8" t="s">
        <v>25</v>
      </c>
      <c r="I2645" s="8" t="s">
        <v>8</v>
      </c>
      <c r="J2645" s="8" t="s">
        <v>3</v>
      </c>
      <c r="K2645" s="8" t="s">
        <v>14</v>
      </c>
      <c r="L2645" s="8" t="s">
        <v>44</v>
      </c>
      <c r="M2645" s="3">
        <v>10</v>
      </c>
      <c r="N2645" s="10">
        <v>134.86000000000001</v>
      </c>
      <c r="O2645" s="11">
        <v>0.1</v>
      </c>
      <c r="P2645" s="10">
        <v>65.3</v>
      </c>
      <c r="Q2645" s="10">
        <f t="shared" si="164"/>
        <v>1213.7400000000002</v>
      </c>
      <c r="R2645" s="10">
        <f t="shared" si="165"/>
        <v>653</v>
      </c>
      <c r="S2645" s="10">
        <f t="shared" si="166"/>
        <v>560.74000000000024</v>
      </c>
      <c r="T2645" s="2">
        <f t="shared" si="167"/>
        <v>0.46199350767050612</v>
      </c>
      <c r="U2645" s="3">
        <f>YEAR(SalesDataTable[[#This Row],[Order Date]])</f>
        <v>2026</v>
      </c>
      <c r="V2645" s="2" t="str">
        <f>"Q"&amp;ROUNDUP(MONTH(SalesDataTable[[#This Row],[Order Date]])/3,0)</f>
        <v>Q4</v>
      </c>
      <c r="W2645" s="3">
        <f>MONTH(SalesDataTable[[#This Row],[Order Date]])</f>
        <v>12</v>
      </c>
      <c r="X2645" s="2" t="str">
        <f>TEXT(SalesDataTable[[#This Row],[Order Date]],"mmm")</f>
        <v>Dec</v>
      </c>
    </row>
    <row r="2646" spans="1:24" ht="15.6">
      <c r="A2646" s="6">
        <v>2065</v>
      </c>
      <c r="B2646" s="7">
        <v>46378</v>
      </c>
      <c r="C2646" s="8">
        <f>YEAR(SalesDataTable[[#This Row],[Order Date]])</f>
        <v>2026</v>
      </c>
      <c r="D2646" s="9" t="str">
        <f>"Q" &amp;ROUNDUP(MONTH(SalesDataTable[[#This Row],[Order Date]]),0)</f>
        <v>Q12</v>
      </c>
      <c r="E2646" s="9">
        <f>MONTH(SalesDataTable[[#This Row],[Order Date]])</f>
        <v>12</v>
      </c>
      <c r="F2646" s="8" t="str">
        <f>TEXT(SalesDataTable[[#This Row],[Order Date]],"mmm")</f>
        <v>Dec</v>
      </c>
      <c r="G2646" s="8" t="s">
        <v>20</v>
      </c>
      <c r="H2646" s="8" t="s">
        <v>21</v>
      </c>
      <c r="I2646" s="8" t="s">
        <v>2</v>
      </c>
      <c r="J2646" s="8" t="s">
        <v>13</v>
      </c>
      <c r="K2646" s="8" t="s">
        <v>4</v>
      </c>
      <c r="L2646" s="8" t="s">
        <v>5</v>
      </c>
      <c r="M2646" s="3">
        <v>1</v>
      </c>
      <c r="N2646" s="10">
        <v>83.15</v>
      </c>
      <c r="O2646" s="11">
        <v>0</v>
      </c>
      <c r="P2646" s="10">
        <v>42.3</v>
      </c>
      <c r="Q2646" s="10">
        <f t="shared" si="164"/>
        <v>83.15</v>
      </c>
      <c r="R2646" s="10">
        <f t="shared" si="165"/>
        <v>42.3</v>
      </c>
      <c r="S2646" s="10">
        <f t="shared" si="166"/>
        <v>40.850000000000009</v>
      </c>
      <c r="T2646" s="2">
        <f t="shared" si="167"/>
        <v>0.49128081779915822</v>
      </c>
      <c r="U2646" s="3">
        <f>YEAR(SalesDataTable[[#This Row],[Order Date]])</f>
        <v>2026</v>
      </c>
      <c r="V2646" s="2" t="str">
        <f>"Q"&amp;ROUNDUP(MONTH(SalesDataTable[[#This Row],[Order Date]])/3,0)</f>
        <v>Q4</v>
      </c>
      <c r="W2646" s="3">
        <f>MONTH(SalesDataTable[[#This Row],[Order Date]])</f>
        <v>12</v>
      </c>
      <c r="X2646" s="2" t="str">
        <f>TEXT(SalesDataTable[[#This Row],[Order Date]],"mmm")</f>
        <v>Dec</v>
      </c>
    </row>
    <row r="2647" spans="1:24" ht="15.6">
      <c r="A2647" s="6">
        <v>3136</v>
      </c>
      <c r="B2647" s="7">
        <v>46378</v>
      </c>
      <c r="C2647" s="8">
        <f>YEAR(SalesDataTable[[#This Row],[Order Date]])</f>
        <v>2026</v>
      </c>
      <c r="D2647" s="9" t="str">
        <f>"Q" &amp;ROUNDUP(MONTH(SalesDataTable[[#This Row],[Order Date]]),0)</f>
        <v>Q12</v>
      </c>
      <c r="E2647" s="9">
        <f>MONTH(SalesDataTable[[#This Row],[Order Date]])</f>
        <v>12</v>
      </c>
      <c r="F2647" s="8" t="str">
        <f>TEXT(SalesDataTable[[#This Row],[Order Date]],"mmm")</f>
        <v>Dec</v>
      </c>
      <c r="G2647" s="8" t="s">
        <v>6</v>
      </c>
      <c r="H2647" s="8" t="s">
        <v>27</v>
      </c>
      <c r="I2647" s="8" t="s">
        <v>28</v>
      </c>
      <c r="J2647" s="8" t="s">
        <v>16</v>
      </c>
      <c r="K2647" s="8" t="s">
        <v>4</v>
      </c>
      <c r="L2647" s="8" t="s">
        <v>5</v>
      </c>
      <c r="M2647" s="3">
        <v>1</v>
      </c>
      <c r="N2647" s="10">
        <v>81.599999999999994</v>
      </c>
      <c r="O2647" s="11">
        <v>0.15</v>
      </c>
      <c r="P2647" s="10">
        <v>42</v>
      </c>
      <c r="Q2647" s="10">
        <f t="shared" si="164"/>
        <v>69.36</v>
      </c>
      <c r="R2647" s="10">
        <f t="shared" si="165"/>
        <v>42</v>
      </c>
      <c r="S2647" s="10">
        <f t="shared" si="166"/>
        <v>27.36</v>
      </c>
      <c r="T2647" s="2">
        <f t="shared" si="167"/>
        <v>0.3944636678200692</v>
      </c>
      <c r="U2647" s="3">
        <f>YEAR(SalesDataTable[[#This Row],[Order Date]])</f>
        <v>2026</v>
      </c>
      <c r="V2647" s="2" t="str">
        <f>"Q"&amp;ROUNDUP(MONTH(SalesDataTable[[#This Row],[Order Date]])/3,0)</f>
        <v>Q4</v>
      </c>
      <c r="W2647" s="3">
        <f>MONTH(SalesDataTable[[#This Row],[Order Date]])</f>
        <v>12</v>
      </c>
      <c r="X2647" s="2" t="str">
        <f>TEXT(SalesDataTable[[#This Row],[Order Date]],"mmm")</f>
        <v>Dec</v>
      </c>
    </row>
    <row r="2648" spans="1:24" ht="15.6">
      <c r="A2648" s="6">
        <v>3423</v>
      </c>
      <c r="B2648" s="7">
        <v>46378</v>
      </c>
      <c r="C2648" s="8">
        <f>YEAR(SalesDataTable[[#This Row],[Order Date]])</f>
        <v>2026</v>
      </c>
      <c r="D2648" s="9" t="str">
        <f>"Q" &amp;ROUNDUP(MONTH(SalesDataTable[[#This Row],[Order Date]]),0)</f>
        <v>Q12</v>
      </c>
      <c r="E2648" s="9">
        <f>MONTH(SalesDataTable[[#This Row],[Order Date]])</f>
        <v>12</v>
      </c>
      <c r="F2648" s="8" t="str">
        <f>TEXT(SalesDataTable[[#This Row],[Order Date]],"mmm")</f>
        <v>Dec</v>
      </c>
      <c r="G2648" s="8" t="s">
        <v>20</v>
      </c>
      <c r="H2648" s="8" t="s">
        <v>31</v>
      </c>
      <c r="I2648" s="8" t="s">
        <v>19</v>
      </c>
      <c r="J2648" s="8" t="s">
        <v>16</v>
      </c>
      <c r="K2648" s="8" t="s">
        <v>14</v>
      </c>
      <c r="L2648" s="8" t="s">
        <v>32</v>
      </c>
      <c r="M2648" s="3">
        <v>5</v>
      </c>
      <c r="N2648" s="10">
        <v>47.67</v>
      </c>
      <c r="O2648" s="11">
        <v>0.1</v>
      </c>
      <c r="P2648" s="10">
        <v>17.84</v>
      </c>
      <c r="Q2648" s="10">
        <f t="shared" si="164"/>
        <v>214.51500000000001</v>
      </c>
      <c r="R2648" s="10">
        <f t="shared" si="165"/>
        <v>89.2</v>
      </c>
      <c r="S2648" s="10">
        <f t="shared" si="166"/>
        <v>125.31500000000001</v>
      </c>
      <c r="T2648" s="2">
        <f t="shared" si="167"/>
        <v>0.5841782625923595</v>
      </c>
      <c r="U2648" s="3">
        <f>YEAR(SalesDataTable[[#This Row],[Order Date]])</f>
        <v>2026</v>
      </c>
      <c r="V2648" s="2" t="str">
        <f>"Q"&amp;ROUNDUP(MONTH(SalesDataTable[[#This Row],[Order Date]])/3,0)</f>
        <v>Q4</v>
      </c>
      <c r="W2648" s="3">
        <f>MONTH(SalesDataTable[[#This Row],[Order Date]])</f>
        <v>12</v>
      </c>
      <c r="X2648" s="2" t="str">
        <f>TEXT(SalesDataTable[[#This Row],[Order Date]],"mmm")</f>
        <v>Dec</v>
      </c>
    </row>
    <row r="2649" spans="1:24" ht="15.6">
      <c r="A2649" s="6">
        <v>3746</v>
      </c>
      <c r="B2649" s="7">
        <v>46378</v>
      </c>
      <c r="C2649" s="8">
        <f>YEAR(SalesDataTable[[#This Row],[Order Date]])</f>
        <v>2026</v>
      </c>
      <c r="D2649" s="9" t="str">
        <f>"Q" &amp;ROUNDUP(MONTH(SalesDataTable[[#This Row],[Order Date]]),0)</f>
        <v>Q12</v>
      </c>
      <c r="E2649" s="9">
        <f>MONTH(SalesDataTable[[#This Row],[Order Date]])</f>
        <v>12</v>
      </c>
      <c r="F2649" s="8" t="str">
        <f>TEXT(SalesDataTable[[#This Row],[Order Date]],"mmm")</f>
        <v>Dec</v>
      </c>
      <c r="G2649" s="8" t="s">
        <v>20</v>
      </c>
      <c r="H2649" s="8" t="s">
        <v>31</v>
      </c>
      <c r="I2649" s="8" t="s">
        <v>19</v>
      </c>
      <c r="J2649" s="8" t="s">
        <v>16</v>
      </c>
      <c r="K2649" s="8" t="s">
        <v>4</v>
      </c>
      <c r="L2649" s="8" t="s">
        <v>22</v>
      </c>
      <c r="M2649" s="3">
        <v>2</v>
      </c>
      <c r="N2649" s="10">
        <v>50.96</v>
      </c>
      <c r="O2649" s="11">
        <v>0.15</v>
      </c>
      <c r="P2649" s="10">
        <v>22.59</v>
      </c>
      <c r="Q2649" s="10">
        <f t="shared" si="164"/>
        <v>86.632000000000005</v>
      </c>
      <c r="R2649" s="10">
        <f t="shared" si="165"/>
        <v>45.18</v>
      </c>
      <c r="S2649" s="10">
        <f t="shared" si="166"/>
        <v>41.452000000000005</v>
      </c>
      <c r="T2649" s="2">
        <f t="shared" si="167"/>
        <v>0.47848370117277683</v>
      </c>
      <c r="U2649" s="3">
        <f>YEAR(SalesDataTable[[#This Row],[Order Date]])</f>
        <v>2026</v>
      </c>
      <c r="V2649" s="2" t="str">
        <f>"Q"&amp;ROUNDUP(MONTH(SalesDataTable[[#This Row],[Order Date]])/3,0)</f>
        <v>Q4</v>
      </c>
      <c r="W2649" s="3">
        <f>MONTH(SalesDataTable[[#This Row],[Order Date]])</f>
        <v>12</v>
      </c>
      <c r="X2649" s="2" t="str">
        <f>TEXT(SalesDataTable[[#This Row],[Order Date]],"mmm")</f>
        <v>Dec</v>
      </c>
    </row>
    <row r="2650" spans="1:24" ht="15.6">
      <c r="A2650" s="6">
        <v>1198</v>
      </c>
      <c r="B2650" s="7">
        <v>46379</v>
      </c>
      <c r="C2650" s="8">
        <f>YEAR(SalesDataTable[[#This Row],[Order Date]])</f>
        <v>2026</v>
      </c>
      <c r="D2650" s="9" t="str">
        <f>"Q" &amp;ROUNDUP(MONTH(SalesDataTable[[#This Row],[Order Date]]),0)</f>
        <v>Q12</v>
      </c>
      <c r="E2650" s="9">
        <f>MONTH(SalesDataTable[[#This Row],[Order Date]])</f>
        <v>12</v>
      </c>
      <c r="F2650" s="8" t="str">
        <f>TEXT(SalesDataTable[[#This Row],[Order Date]],"mmm")</f>
        <v>Dec</v>
      </c>
      <c r="G2650" s="8" t="s">
        <v>20</v>
      </c>
      <c r="H2650" s="8" t="s">
        <v>31</v>
      </c>
      <c r="I2650" s="8" t="s">
        <v>19</v>
      </c>
      <c r="J2650" s="8" t="s">
        <v>13</v>
      </c>
      <c r="K2650" s="8" t="s">
        <v>14</v>
      </c>
      <c r="L2650" s="8" t="s">
        <v>32</v>
      </c>
      <c r="M2650" s="3">
        <v>5</v>
      </c>
      <c r="N2650" s="10">
        <v>47.69</v>
      </c>
      <c r="O2650" s="11">
        <v>0.05</v>
      </c>
      <c r="P2650" s="10">
        <v>18.23</v>
      </c>
      <c r="Q2650" s="10">
        <f t="shared" si="164"/>
        <v>226.52749999999997</v>
      </c>
      <c r="R2650" s="10">
        <f t="shared" si="165"/>
        <v>91.15</v>
      </c>
      <c r="S2650" s="10">
        <f t="shared" si="166"/>
        <v>135.37749999999997</v>
      </c>
      <c r="T2650" s="2">
        <f t="shared" si="167"/>
        <v>0.59762059794064726</v>
      </c>
      <c r="U2650" s="3">
        <f>YEAR(SalesDataTable[[#This Row],[Order Date]])</f>
        <v>2026</v>
      </c>
      <c r="V2650" s="2" t="str">
        <f>"Q"&amp;ROUNDUP(MONTH(SalesDataTable[[#This Row],[Order Date]])/3,0)</f>
        <v>Q4</v>
      </c>
      <c r="W2650" s="3">
        <f>MONTH(SalesDataTable[[#This Row],[Order Date]])</f>
        <v>12</v>
      </c>
      <c r="X2650" s="2" t="str">
        <f>TEXT(SalesDataTable[[#This Row],[Order Date]],"mmm")</f>
        <v>Dec</v>
      </c>
    </row>
    <row r="2651" spans="1:24" ht="15.6">
      <c r="A2651" s="6">
        <v>2123</v>
      </c>
      <c r="B2651" s="7">
        <v>46379</v>
      </c>
      <c r="C2651" s="8">
        <f>YEAR(SalesDataTable[[#This Row],[Order Date]])</f>
        <v>2026</v>
      </c>
      <c r="D2651" s="9" t="str">
        <f>"Q" &amp;ROUNDUP(MONTH(SalesDataTable[[#This Row],[Order Date]]),0)</f>
        <v>Q12</v>
      </c>
      <c r="E2651" s="9">
        <f>MONTH(SalesDataTable[[#This Row],[Order Date]])</f>
        <v>12</v>
      </c>
      <c r="F2651" s="8" t="str">
        <f>TEXT(SalesDataTable[[#This Row],[Order Date]],"mmm")</f>
        <v>Dec</v>
      </c>
      <c r="G2651" s="8" t="s">
        <v>20</v>
      </c>
      <c r="H2651" s="8" t="s">
        <v>33</v>
      </c>
      <c r="I2651" s="8" t="s">
        <v>2</v>
      </c>
      <c r="J2651" s="8" t="s">
        <v>3</v>
      </c>
      <c r="K2651" s="8" t="s">
        <v>9</v>
      </c>
      <c r="L2651" s="8" t="s">
        <v>10</v>
      </c>
      <c r="M2651" s="3">
        <v>1</v>
      </c>
      <c r="N2651" s="10">
        <v>91.08</v>
      </c>
      <c r="O2651" s="11">
        <v>0.2</v>
      </c>
      <c r="P2651" s="10">
        <v>46.14</v>
      </c>
      <c r="Q2651" s="10">
        <f t="shared" si="164"/>
        <v>72.864000000000004</v>
      </c>
      <c r="R2651" s="10">
        <f t="shared" si="165"/>
        <v>46.14</v>
      </c>
      <c r="S2651" s="10">
        <f t="shared" si="166"/>
        <v>26.724000000000004</v>
      </c>
      <c r="T2651" s="2">
        <f t="shared" si="167"/>
        <v>0.36676548089591571</v>
      </c>
      <c r="U2651" s="3">
        <f>YEAR(SalesDataTable[[#This Row],[Order Date]])</f>
        <v>2026</v>
      </c>
      <c r="V2651" s="2" t="str">
        <f>"Q"&amp;ROUNDUP(MONTH(SalesDataTable[[#This Row],[Order Date]])/3,0)</f>
        <v>Q4</v>
      </c>
      <c r="W2651" s="3">
        <f>MONTH(SalesDataTable[[#This Row],[Order Date]])</f>
        <v>12</v>
      </c>
      <c r="X2651" s="2" t="str">
        <f>TEXT(SalesDataTable[[#This Row],[Order Date]],"mmm")</f>
        <v>Dec</v>
      </c>
    </row>
    <row r="2652" spans="1:24" ht="15.6">
      <c r="A2652" s="6">
        <v>2586</v>
      </c>
      <c r="B2652" s="7">
        <v>46379</v>
      </c>
      <c r="C2652" s="8">
        <f>YEAR(SalesDataTable[[#This Row],[Order Date]])</f>
        <v>2026</v>
      </c>
      <c r="D2652" s="9" t="str">
        <f>"Q" &amp;ROUNDUP(MONTH(SalesDataTable[[#This Row],[Order Date]]),0)</f>
        <v>Q12</v>
      </c>
      <c r="E2652" s="9">
        <f>MONTH(SalesDataTable[[#This Row],[Order Date]])</f>
        <v>12</v>
      </c>
      <c r="F2652" s="8" t="str">
        <f>TEXT(SalesDataTable[[#This Row],[Order Date]],"mmm")</f>
        <v>Dec</v>
      </c>
      <c r="G2652" s="8" t="s">
        <v>6</v>
      </c>
      <c r="H2652" s="8" t="s">
        <v>49</v>
      </c>
      <c r="I2652" s="8" t="s">
        <v>19</v>
      </c>
      <c r="J2652" s="8" t="s">
        <v>13</v>
      </c>
      <c r="K2652" s="8" t="s">
        <v>9</v>
      </c>
      <c r="L2652" s="8" t="s">
        <v>17</v>
      </c>
      <c r="M2652" s="3">
        <v>1</v>
      </c>
      <c r="N2652" s="10">
        <v>143.84</v>
      </c>
      <c r="O2652" s="11">
        <v>0.15</v>
      </c>
      <c r="P2652" s="10">
        <v>78.17</v>
      </c>
      <c r="Q2652" s="10">
        <f t="shared" si="164"/>
        <v>122.264</v>
      </c>
      <c r="R2652" s="10">
        <f t="shared" si="165"/>
        <v>78.17</v>
      </c>
      <c r="S2652" s="10">
        <f t="shared" si="166"/>
        <v>44.093999999999994</v>
      </c>
      <c r="T2652" s="2">
        <f t="shared" si="167"/>
        <v>0.360645815612118</v>
      </c>
      <c r="U2652" s="3">
        <f>YEAR(SalesDataTable[[#This Row],[Order Date]])</f>
        <v>2026</v>
      </c>
      <c r="V2652" s="2" t="str">
        <f>"Q"&amp;ROUNDUP(MONTH(SalesDataTable[[#This Row],[Order Date]])/3,0)</f>
        <v>Q4</v>
      </c>
      <c r="W2652" s="3">
        <f>MONTH(SalesDataTable[[#This Row],[Order Date]])</f>
        <v>12</v>
      </c>
      <c r="X2652" s="2" t="str">
        <f>TEXT(SalesDataTable[[#This Row],[Order Date]],"mmm")</f>
        <v>Dec</v>
      </c>
    </row>
    <row r="2653" spans="1:24" ht="15.6">
      <c r="A2653" s="6">
        <v>3048</v>
      </c>
      <c r="B2653" s="7">
        <v>46379</v>
      </c>
      <c r="C2653" s="8">
        <f>YEAR(SalesDataTable[[#This Row],[Order Date]])</f>
        <v>2026</v>
      </c>
      <c r="D2653" s="9" t="str">
        <f>"Q" &amp;ROUNDUP(MONTH(SalesDataTable[[#This Row],[Order Date]]),0)</f>
        <v>Q12</v>
      </c>
      <c r="E2653" s="9">
        <f>MONTH(SalesDataTable[[#This Row],[Order Date]])</f>
        <v>12</v>
      </c>
      <c r="F2653" s="8" t="str">
        <f>TEXT(SalesDataTable[[#This Row],[Order Date]],"mmm")</f>
        <v>Dec</v>
      </c>
      <c r="G2653" s="8" t="s">
        <v>6</v>
      </c>
      <c r="H2653" s="8" t="s">
        <v>27</v>
      </c>
      <c r="I2653" s="8" t="s">
        <v>2</v>
      </c>
      <c r="J2653" s="8" t="s">
        <v>13</v>
      </c>
      <c r="K2653" s="8" t="s">
        <v>4</v>
      </c>
      <c r="L2653" s="8" t="s">
        <v>30</v>
      </c>
      <c r="M2653" s="3">
        <v>1</v>
      </c>
      <c r="N2653" s="10">
        <v>102.66</v>
      </c>
      <c r="O2653" s="11">
        <v>0.05</v>
      </c>
      <c r="P2653" s="10">
        <v>49.2</v>
      </c>
      <c r="Q2653" s="10">
        <f t="shared" si="164"/>
        <v>97.526999999999987</v>
      </c>
      <c r="R2653" s="10">
        <f t="shared" si="165"/>
        <v>49.2</v>
      </c>
      <c r="S2653" s="10">
        <f t="shared" si="166"/>
        <v>48.326999999999984</v>
      </c>
      <c r="T2653" s="2">
        <f t="shared" si="167"/>
        <v>0.4955243163431664</v>
      </c>
      <c r="U2653" s="3">
        <f>YEAR(SalesDataTable[[#This Row],[Order Date]])</f>
        <v>2026</v>
      </c>
      <c r="V2653" s="2" t="str">
        <f>"Q"&amp;ROUNDUP(MONTH(SalesDataTable[[#This Row],[Order Date]])/3,0)</f>
        <v>Q4</v>
      </c>
      <c r="W2653" s="3">
        <f>MONTH(SalesDataTable[[#This Row],[Order Date]])</f>
        <v>12</v>
      </c>
      <c r="X2653" s="2" t="str">
        <f>TEXT(SalesDataTable[[#This Row],[Order Date]],"mmm")</f>
        <v>Dec</v>
      </c>
    </row>
    <row r="2654" spans="1:24" ht="15.6">
      <c r="A2654" s="6">
        <v>3838</v>
      </c>
      <c r="B2654" s="7">
        <v>46379</v>
      </c>
      <c r="C2654" s="8">
        <f>YEAR(SalesDataTable[[#This Row],[Order Date]])</f>
        <v>2026</v>
      </c>
      <c r="D2654" s="9" t="str">
        <f>"Q" &amp;ROUNDUP(MONTH(SalesDataTable[[#This Row],[Order Date]]),0)</f>
        <v>Q12</v>
      </c>
      <c r="E2654" s="9">
        <f>MONTH(SalesDataTable[[#This Row],[Order Date]])</f>
        <v>12</v>
      </c>
      <c r="F2654" s="8" t="str">
        <f>TEXT(SalesDataTable[[#This Row],[Order Date]],"mmm")</f>
        <v>Dec</v>
      </c>
      <c r="G2654" s="8" t="s">
        <v>6</v>
      </c>
      <c r="H2654" s="8" t="s">
        <v>41</v>
      </c>
      <c r="I2654" s="8" t="s">
        <v>19</v>
      </c>
      <c r="J2654" s="8" t="s">
        <v>13</v>
      </c>
      <c r="K2654" s="8" t="s">
        <v>34</v>
      </c>
      <c r="L2654" s="8" t="s">
        <v>35</v>
      </c>
      <c r="M2654" s="3">
        <v>2</v>
      </c>
      <c r="N2654" s="10">
        <v>40.32</v>
      </c>
      <c r="O2654" s="11">
        <v>0</v>
      </c>
      <c r="P2654" s="10">
        <v>14.39</v>
      </c>
      <c r="Q2654" s="10">
        <f t="shared" si="164"/>
        <v>80.64</v>
      </c>
      <c r="R2654" s="10">
        <f t="shared" si="165"/>
        <v>28.78</v>
      </c>
      <c r="S2654" s="10">
        <f t="shared" si="166"/>
        <v>51.86</v>
      </c>
      <c r="T2654" s="2">
        <f t="shared" si="167"/>
        <v>0.64310515873015872</v>
      </c>
      <c r="U2654" s="3">
        <f>YEAR(SalesDataTable[[#This Row],[Order Date]])</f>
        <v>2026</v>
      </c>
      <c r="V2654" s="2" t="str">
        <f>"Q"&amp;ROUNDUP(MONTH(SalesDataTable[[#This Row],[Order Date]])/3,0)</f>
        <v>Q4</v>
      </c>
      <c r="W2654" s="3">
        <f>MONTH(SalesDataTable[[#This Row],[Order Date]])</f>
        <v>12</v>
      </c>
      <c r="X2654" s="2" t="str">
        <f>TEXT(SalesDataTable[[#This Row],[Order Date]],"mmm")</f>
        <v>Dec</v>
      </c>
    </row>
    <row r="2655" spans="1:24" ht="15.6">
      <c r="A2655" s="6">
        <v>4718</v>
      </c>
      <c r="B2655" s="7">
        <v>46379</v>
      </c>
      <c r="C2655" s="8">
        <f>YEAR(SalesDataTable[[#This Row],[Order Date]])</f>
        <v>2026</v>
      </c>
      <c r="D2655" s="9" t="str">
        <f>"Q" &amp;ROUNDUP(MONTH(SalesDataTable[[#This Row],[Order Date]]),0)</f>
        <v>Q12</v>
      </c>
      <c r="E2655" s="9">
        <f>MONTH(SalesDataTable[[#This Row],[Order Date]])</f>
        <v>12</v>
      </c>
      <c r="F2655" s="8" t="str">
        <f>TEXT(SalesDataTable[[#This Row],[Order Date]],"mmm")</f>
        <v>Dec</v>
      </c>
      <c r="G2655" s="8" t="s">
        <v>0</v>
      </c>
      <c r="H2655" s="8" t="s">
        <v>1</v>
      </c>
      <c r="I2655" s="8" t="s">
        <v>19</v>
      </c>
      <c r="J2655" s="8" t="s">
        <v>3</v>
      </c>
      <c r="K2655" s="8" t="s">
        <v>9</v>
      </c>
      <c r="L2655" s="8" t="s">
        <v>37</v>
      </c>
      <c r="M2655" s="3">
        <v>1</v>
      </c>
      <c r="N2655" s="10">
        <v>157.58000000000001</v>
      </c>
      <c r="O2655" s="11">
        <v>0.1</v>
      </c>
      <c r="P2655" s="10">
        <v>80.37</v>
      </c>
      <c r="Q2655" s="10">
        <f t="shared" si="164"/>
        <v>141.822</v>
      </c>
      <c r="R2655" s="10">
        <f t="shared" si="165"/>
        <v>80.37</v>
      </c>
      <c r="S2655" s="10">
        <f t="shared" si="166"/>
        <v>61.451999999999998</v>
      </c>
      <c r="T2655" s="2">
        <f t="shared" si="167"/>
        <v>0.43330371874603374</v>
      </c>
      <c r="U2655" s="3">
        <f>YEAR(SalesDataTable[[#This Row],[Order Date]])</f>
        <v>2026</v>
      </c>
      <c r="V2655" s="2" t="str">
        <f>"Q"&amp;ROUNDUP(MONTH(SalesDataTable[[#This Row],[Order Date]])/3,0)</f>
        <v>Q4</v>
      </c>
      <c r="W2655" s="3">
        <f>MONTH(SalesDataTable[[#This Row],[Order Date]])</f>
        <v>12</v>
      </c>
      <c r="X2655" s="2" t="str">
        <f>TEXT(SalesDataTable[[#This Row],[Order Date]],"mmm")</f>
        <v>Dec</v>
      </c>
    </row>
    <row r="2656" spans="1:24" ht="15.6">
      <c r="A2656" s="6">
        <v>4844</v>
      </c>
      <c r="B2656" s="7">
        <v>46379</v>
      </c>
      <c r="C2656" s="8">
        <f>YEAR(SalesDataTable[[#This Row],[Order Date]])</f>
        <v>2026</v>
      </c>
      <c r="D2656" s="9" t="str">
        <f>"Q" &amp;ROUNDUP(MONTH(SalesDataTable[[#This Row],[Order Date]]),0)</f>
        <v>Q12</v>
      </c>
      <c r="E2656" s="9">
        <f>MONTH(SalesDataTable[[#This Row],[Order Date]])</f>
        <v>12</v>
      </c>
      <c r="F2656" s="8" t="str">
        <f>TEXT(SalesDataTable[[#This Row],[Order Date]],"mmm")</f>
        <v>Dec</v>
      </c>
      <c r="G2656" s="8" t="s">
        <v>6</v>
      </c>
      <c r="H2656" s="8" t="s">
        <v>49</v>
      </c>
      <c r="I2656" s="8" t="s">
        <v>2</v>
      </c>
      <c r="J2656" s="8" t="s">
        <v>13</v>
      </c>
      <c r="K2656" s="8" t="s">
        <v>34</v>
      </c>
      <c r="L2656" s="8" t="s">
        <v>42</v>
      </c>
      <c r="M2656" s="3">
        <v>1</v>
      </c>
      <c r="N2656" s="10">
        <v>36.4</v>
      </c>
      <c r="O2656" s="11">
        <v>0</v>
      </c>
      <c r="P2656" s="10">
        <v>14.22</v>
      </c>
      <c r="Q2656" s="10">
        <f t="shared" si="164"/>
        <v>36.4</v>
      </c>
      <c r="R2656" s="10">
        <f t="shared" si="165"/>
        <v>14.22</v>
      </c>
      <c r="S2656" s="10">
        <f t="shared" si="166"/>
        <v>22.18</v>
      </c>
      <c r="T2656" s="2">
        <f t="shared" si="167"/>
        <v>0.6093406593406594</v>
      </c>
      <c r="U2656" s="3">
        <f>YEAR(SalesDataTable[[#This Row],[Order Date]])</f>
        <v>2026</v>
      </c>
      <c r="V2656" s="2" t="str">
        <f>"Q"&amp;ROUNDUP(MONTH(SalesDataTable[[#This Row],[Order Date]])/3,0)</f>
        <v>Q4</v>
      </c>
      <c r="W2656" s="3">
        <f>MONTH(SalesDataTable[[#This Row],[Order Date]])</f>
        <v>12</v>
      </c>
      <c r="X2656" s="2" t="str">
        <f>TEXT(SalesDataTable[[#This Row],[Order Date]],"mmm")</f>
        <v>Dec</v>
      </c>
    </row>
    <row r="2657" spans="1:24" ht="15.6">
      <c r="A2657" s="6">
        <v>678</v>
      </c>
      <c r="B2657" s="7">
        <v>46380</v>
      </c>
      <c r="C2657" s="8">
        <f>YEAR(SalesDataTable[[#This Row],[Order Date]])</f>
        <v>2026</v>
      </c>
      <c r="D2657" s="9" t="str">
        <f>"Q" &amp;ROUNDUP(MONTH(SalesDataTable[[#This Row],[Order Date]]),0)</f>
        <v>Q12</v>
      </c>
      <c r="E2657" s="9">
        <f>MONTH(SalesDataTable[[#This Row],[Order Date]])</f>
        <v>12</v>
      </c>
      <c r="F2657" s="8" t="str">
        <f>TEXT(SalesDataTable[[#This Row],[Order Date]],"mmm")</f>
        <v>Dec</v>
      </c>
      <c r="G2657" s="8" t="s">
        <v>6</v>
      </c>
      <c r="H2657" s="8" t="s">
        <v>41</v>
      </c>
      <c r="I2657" s="8" t="s">
        <v>2</v>
      </c>
      <c r="J2657" s="8" t="s">
        <v>16</v>
      </c>
      <c r="K2657" s="8" t="s">
        <v>9</v>
      </c>
      <c r="L2657" s="8" t="s">
        <v>17</v>
      </c>
      <c r="M2657" s="3">
        <v>1</v>
      </c>
      <c r="N2657" s="10">
        <v>142.15</v>
      </c>
      <c r="O2657" s="11">
        <v>0.05</v>
      </c>
      <c r="P2657" s="10">
        <v>80.5</v>
      </c>
      <c r="Q2657" s="10">
        <f t="shared" si="164"/>
        <v>135.04249999999999</v>
      </c>
      <c r="R2657" s="10">
        <f t="shared" si="165"/>
        <v>80.5</v>
      </c>
      <c r="S2657" s="10">
        <f t="shared" si="166"/>
        <v>54.54249999999999</v>
      </c>
      <c r="T2657" s="2">
        <f t="shared" si="167"/>
        <v>0.40389136753244342</v>
      </c>
      <c r="U2657" s="3">
        <f>YEAR(SalesDataTable[[#This Row],[Order Date]])</f>
        <v>2026</v>
      </c>
      <c r="V2657" s="2" t="str">
        <f>"Q"&amp;ROUNDUP(MONTH(SalesDataTable[[#This Row],[Order Date]])/3,0)</f>
        <v>Q4</v>
      </c>
      <c r="W2657" s="3">
        <f>MONTH(SalesDataTable[[#This Row],[Order Date]])</f>
        <v>12</v>
      </c>
      <c r="X2657" s="2" t="str">
        <f>TEXT(SalesDataTable[[#This Row],[Order Date]],"mmm")</f>
        <v>Dec</v>
      </c>
    </row>
    <row r="2658" spans="1:24" ht="15.6">
      <c r="A2658" s="6">
        <v>1706</v>
      </c>
      <c r="B2658" s="7">
        <v>46380</v>
      </c>
      <c r="C2658" s="8">
        <f>YEAR(SalesDataTable[[#This Row],[Order Date]])</f>
        <v>2026</v>
      </c>
      <c r="D2658" s="9" t="str">
        <f>"Q" &amp;ROUNDUP(MONTH(SalesDataTable[[#This Row],[Order Date]]),0)</f>
        <v>Q12</v>
      </c>
      <c r="E2658" s="9">
        <f>MONTH(SalesDataTable[[#This Row],[Order Date]])</f>
        <v>12</v>
      </c>
      <c r="F2658" s="8" t="str">
        <f>TEXT(SalesDataTable[[#This Row],[Order Date]],"mmm")</f>
        <v>Dec</v>
      </c>
      <c r="G2658" s="8" t="s">
        <v>0</v>
      </c>
      <c r="H2658" s="8" t="s">
        <v>1</v>
      </c>
      <c r="I2658" s="8" t="s">
        <v>2</v>
      </c>
      <c r="J2658" s="8" t="s">
        <v>3</v>
      </c>
      <c r="K2658" s="8" t="s">
        <v>23</v>
      </c>
      <c r="L2658" s="8" t="s">
        <v>24</v>
      </c>
      <c r="M2658" s="3">
        <v>2</v>
      </c>
      <c r="N2658" s="10">
        <v>332.38</v>
      </c>
      <c r="O2658" s="11">
        <v>0.05</v>
      </c>
      <c r="P2658" s="10">
        <v>192.16</v>
      </c>
      <c r="Q2658" s="10">
        <f t="shared" si="164"/>
        <v>631.52199999999993</v>
      </c>
      <c r="R2658" s="10">
        <f t="shared" si="165"/>
        <v>384.32</v>
      </c>
      <c r="S2658" s="10">
        <f t="shared" si="166"/>
        <v>247.20199999999994</v>
      </c>
      <c r="T2658" s="2">
        <f t="shared" si="167"/>
        <v>0.39143846136793331</v>
      </c>
      <c r="U2658" s="3">
        <f>YEAR(SalesDataTable[[#This Row],[Order Date]])</f>
        <v>2026</v>
      </c>
      <c r="V2658" s="2" t="str">
        <f>"Q"&amp;ROUNDUP(MONTH(SalesDataTable[[#This Row],[Order Date]])/3,0)</f>
        <v>Q4</v>
      </c>
      <c r="W2658" s="3">
        <f>MONTH(SalesDataTable[[#This Row],[Order Date]])</f>
        <v>12</v>
      </c>
      <c r="X2658" s="2" t="str">
        <f>TEXT(SalesDataTable[[#This Row],[Order Date]],"mmm")</f>
        <v>Dec</v>
      </c>
    </row>
    <row r="2659" spans="1:24" ht="15.6">
      <c r="A2659" s="6">
        <v>3034</v>
      </c>
      <c r="B2659" s="7">
        <v>46380</v>
      </c>
      <c r="C2659" s="8">
        <f>YEAR(SalesDataTable[[#This Row],[Order Date]])</f>
        <v>2026</v>
      </c>
      <c r="D2659" s="9" t="str">
        <f>"Q" &amp;ROUNDUP(MONTH(SalesDataTable[[#This Row],[Order Date]]),0)</f>
        <v>Q12</v>
      </c>
      <c r="E2659" s="9">
        <f>MONTH(SalesDataTable[[#This Row],[Order Date]])</f>
        <v>12</v>
      </c>
      <c r="F2659" s="8" t="str">
        <f>TEXT(SalesDataTable[[#This Row],[Order Date]],"mmm")</f>
        <v>Dec</v>
      </c>
      <c r="G2659" s="8" t="s">
        <v>6</v>
      </c>
      <c r="H2659" s="8" t="s">
        <v>7</v>
      </c>
      <c r="I2659" s="8" t="s">
        <v>19</v>
      </c>
      <c r="J2659" s="8" t="s">
        <v>13</v>
      </c>
      <c r="K2659" s="8" t="s">
        <v>23</v>
      </c>
      <c r="L2659" s="8" t="s">
        <v>51</v>
      </c>
      <c r="M2659" s="3">
        <v>1</v>
      </c>
      <c r="N2659" s="10">
        <v>122.18</v>
      </c>
      <c r="O2659" s="11">
        <v>0.15</v>
      </c>
      <c r="P2659" s="10">
        <v>61.28</v>
      </c>
      <c r="Q2659" s="10">
        <f t="shared" si="164"/>
        <v>103.85300000000001</v>
      </c>
      <c r="R2659" s="10">
        <f t="shared" si="165"/>
        <v>61.28</v>
      </c>
      <c r="S2659" s="10">
        <f t="shared" si="166"/>
        <v>42.573000000000008</v>
      </c>
      <c r="T2659" s="2">
        <f t="shared" si="167"/>
        <v>0.40993519686479934</v>
      </c>
      <c r="U2659" s="3">
        <f>YEAR(SalesDataTable[[#This Row],[Order Date]])</f>
        <v>2026</v>
      </c>
      <c r="V2659" s="2" t="str">
        <f>"Q"&amp;ROUNDUP(MONTH(SalesDataTable[[#This Row],[Order Date]])/3,0)</f>
        <v>Q4</v>
      </c>
      <c r="W2659" s="3">
        <f>MONTH(SalesDataTable[[#This Row],[Order Date]])</f>
        <v>12</v>
      </c>
      <c r="X2659" s="2" t="str">
        <f>TEXT(SalesDataTable[[#This Row],[Order Date]],"mmm")</f>
        <v>Dec</v>
      </c>
    </row>
    <row r="2660" spans="1:24" ht="15.6">
      <c r="A2660" s="6">
        <v>3883</v>
      </c>
      <c r="B2660" s="7">
        <v>46380</v>
      </c>
      <c r="C2660" s="8">
        <f>YEAR(SalesDataTable[[#This Row],[Order Date]])</f>
        <v>2026</v>
      </c>
      <c r="D2660" s="9" t="str">
        <f>"Q" &amp;ROUNDUP(MONTH(SalesDataTable[[#This Row],[Order Date]]),0)</f>
        <v>Q12</v>
      </c>
      <c r="E2660" s="9">
        <f>MONTH(SalesDataTable[[#This Row],[Order Date]])</f>
        <v>12</v>
      </c>
      <c r="F2660" s="8" t="str">
        <f>TEXT(SalesDataTable[[#This Row],[Order Date]],"mmm")</f>
        <v>Dec</v>
      </c>
      <c r="G2660" s="8" t="s">
        <v>0</v>
      </c>
      <c r="H2660" s="8" t="s">
        <v>1</v>
      </c>
      <c r="I2660" s="8" t="s">
        <v>2</v>
      </c>
      <c r="J2660" s="8" t="s">
        <v>13</v>
      </c>
      <c r="K2660" s="8" t="s">
        <v>23</v>
      </c>
      <c r="L2660" s="8" t="s">
        <v>51</v>
      </c>
      <c r="M2660" s="3">
        <v>1</v>
      </c>
      <c r="N2660" s="10">
        <v>125.66</v>
      </c>
      <c r="O2660" s="11">
        <v>0.15</v>
      </c>
      <c r="P2660" s="10">
        <v>60.6</v>
      </c>
      <c r="Q2660" s="10">
        <f t="shared" si="164"/>
        <v>106.81099999999999</v>
      </c>
      <c r="R2660" s="10">
        <f t="shared" si="165"/>
        <v>60.6</v>
      </c>
      <c r="S2660" s="10">
        <f t="shared" si="166"/>
        <v>46.210999999999991</v>
      </c>
      <c r="T2660" s="2">
        <f t="shared" si="167"/>
        <v>0.43264270533933763</v>
      </c>
      <c r="U2660" s="3">
        <f>YEAR(SalesDataTable[[#This Row],[Order Date]])</f>
        <v>2026</v>
      </c>
      <c r="V2660" s="2" t="str">
        <f>"Q"&amp;ROUNDUP(MONTH(SalesDataTable[[#This Row],[Order Date]])/3,0)</f>
        <v>Q4</v>
      </c>
      <c r="W2660" s="3">
        <f>MONTH(SalesDataTable[[#This Row],[Order Date]])</f>
        <v>12</v>
      </c>
      <c r="X2660" s="2" t="str">
        <f>TEXT(SalesDataTable[[#This Row],[Order Date]],"mmm")</f>
        <v>Dec</v>
      </c>
    </row>
    <row r="2661" spans="1:24" ht="15.6">
      <c r="A2661" s="6">
        <v>4342</v>
      </c>
      <c r="B2661" s="7">
        <v>46380</v>
      </c>
      <c r="C2661" s="8">
        <f>YEAR(SalesDataTable[[#This Row],[Order Date]])</f>
        <v>2026</v>
      </c>
      <c r="D2661" s="9" t="str">
        <f>"Q" &amp;ROUNDUP(MONTH(SalesDataTable[[#This Row],[Order Date]]),0)</f>
        <v>Q12</v>
      </c>
      <c r="E2661" s="9">
        <f>MONTH(SalesDataTable[[#This Row],[Order Date]])</f>
        <v>12</v>
      </c>
      <c r="F2661" s="8" t="str">
        <f>TEXT(SalesDataTable[[#This Row],[Order Date]],"mmm")</f>
        <v>Dec</v>
      </c>
      <c r="G2661" s="8" t="s">
        <v>20</v>
      </c>
      <c r="H2661" s="8" t="s">
        <v>21</v>
      </c>
      <c r="I2661" s="8" t="s">
        <v>2</v>
      </c>
      <c r="J2661" s="8" t="s">
        <v>3</v>
      </c>
      <c r="K2661" s="8" t="s">
        <v>14</v>
      </c>
      <c r="L2661" s="8" t="s">
        <v>32</v>
      </c>
      <c r="M2661" s="3">
        <v>2</v>
      </c>
      <c r="N2661" s="10">
        <v>47.38</v>
      </c>
      <c r="O2661" s="11">
        <v>0.05</v>
      </c>
      <c r="P2661" s="10">
        <v>18.850000000000001</v>
      </c>
      <c r="Q2661" s="10">
        <f t="shared" si="164"/>
        <v>90.022000000000006</v>
      </c>
      <c r="R2661" s="10">
        <f t="shared" si="165"/>
        <v>37.700000000000003</v>
      </c>
      <c r="S2661" s="10">
        <f t="shared" si="166"/>
        <v>52.322000000000003</v>
      </c>
      <c r="T2661" s="2">
        <f t="shared" si="167"/>
        <v>0.58121348114905247</v>
      </c>
      <c r="U2661" s="3">
        <f>YEAR(SalesDataTable[[#This Row],[Order Date]])</f>
        <v>2026</v>
      </c>
      <c r="V2661" s="2" t="str">
        <f>"Q"&amp;ROUNDUP(MONTH(SalesDataTable[[#This Row],[Order Date]])/3,0)</f>
        <v>Q4</v>
      </c>
      <c r="W2661" s="3">
        <f>MONTH(SalesDataTable[[#This Row],[Order Date]])</f>
        <v>12</v>
      </c>
      <c r="X2661" s="2" t="str">
        <f>TEXT(SalesDataTable[[#This Row],[Order Date]],"mmm")</f>
        <v>Dec</v>
      </c>
    </row>
    <row r="2662" spans="1:24" ht="15.6">
      <c r="A2662" s="6">
        <v>4468</v>
      </c>
      <c r="B2662" s="7">
        <v>46380</v>
      </c>
      <c r="C2662" s="8">
        <f>YEAR(SalesDataTable[[#This Row],[Order Date]])</f>
        <v>2026</v>
      </c>
      <c r="D2662" s="9" t="str">
        <f>"Q" &amp;ROUNDUP(MONTH(SalesDataTable[[#This Row],[Order Date]]),0)</f>
        <v>Q12</v>
      </c>
      <c r="E2662" s="9">
        <f>MONTH(SalesDataTable[[#This Row],[Order Date]])</f>
        <v>12</v>
      </c>
      <c r="F2662" s="8" t="str">
        <f>TEXT(SalesDataTable[[#This Row],[Order Date]],"mmm")</f>
        <v>Dec</v>
      </c>
      <c r="G2662" s="8" t="s">
        <v>0</v>
      </c>
      <c r="H2662" s="8" t="s">
        <v>1</v>
      </c>
      <c r="I2662" s="8" t="s">
        <v>2</v>
      </c>
      <c r="J2662" s="8" t="s">
        <v>16</v>
      </c>
      <c r="K2662" s="8" t="s">
        <v>23</v>
      </c>
      <c r="L2662" s="8" t="s">
        <v>40</v>
      </c>
      <c r="M2662" s="3">
        <v>1</v>
      </c>
      <c r="N2662" s="10">
        <v>80.8</v>
      </c>
      <c r="O2662" s="11">
        <v>0.05</v>
      </c>
      <c r="P2662" s="10">
        <v>38.33</v>
      </c>
      <c r="Q2662" s="10">
        <f t="shared" si="164"/>
        <v>76.759999999999991</v>
      </c>
      <c r="R2662" s="10">
        <f t="shared" si="165"/>
        <v>38.33</v>
      </c>
      <c r="S2662" s="10">
        <f t="shared" si="166"/>
        <v>38.429999999999993</v>
      </c>
      <c r="T2662" s="2">
        <f t="shared" si="167"/>
        <v>0.50065138092756645</v>
      </c>
      <c r="U2662" s="3">
        <f>YEAR(SalesDataTable[[#This Row],[Order Date]])</f>
        <v>2026</v>
      </c>
      <c r="V2662" s="2" t="str">
        <f>"Q"&amp;ROUNDUP(MONTH(SalesDataTable[[#This Row],[Order Date]])/3,0)</f>
        <v>Q4</v>
      </c>
      <c r="W2662" s="3">
        <f>MONTH(SalesDataTable[[#This Row],[Order Date]])</f>
        <v>12</v>
      </c>
      <c r="X2662" s="2" t="str">
        <f>TEXT(SalesDataTable[[#This Row],[Order Date]],"mmm")</f>
        <v>Dec</v>
      </c>
    </row>
    <row r="2663" spans="1:24" ht="15.6">
      <c r="A2663" s="6">
        <v>7</v>
      </c>
      <c r="B2663" s="7">
        <v>46381</v>
      </c>
      <c r="C2663" s="8">
        <f>YEAR(SalesDataTable[[#This Row],[Order Date]])</f>
        <v>2026</v>
      </c>
      <c r="D2663" s="9" t="str">
        <f>"Q" &amp;ROUNDUP(MONTH(SalesDataTable[[#This Row],[Order Date]]),0)</f>
        <v>Q12</v>
      </c>
      <c r="E2663" s="9">
        <f>MONTH(SalesDataTable[[#This Row],[Order Date]])</f>
        <v>12</v>
      </c>
      <c r="F2663" s="8" t="str">
        <f>TEXT(SalesDataTable[[#This Row],[Order Date]],"mmm")</f>
        <v>Dec</v>
      </c>
      <c r="G2663" s="8" t="s">
        <v>20</v>
      </c>
      <c r="H2663" s="8" t="s">
        <v>33</v>
      </c>
      <c r="I2663" s="8" t="s">
        <v>2</v>
      </c>
      <c r="J2663" s="8" t="s">
        <v>3</v>
      </c>
      <c r="K2663" s="8" t="s">
        <v>4</v>
      </c>
      <c r="L2663" s="8" t="s">
        <v>30</v>
      </c>
      <c r="M2663" s="3">
        <v>5</v>
      </c>
      <c r="N2663" s="10">
        <v>103.52</v>
      </c>
      <c r="O2663" s="11">
        <v>0.1</v>
      </c>
      <c r="P2663" s="10">
        <v>49.1</v>
      </c>
      <c r="Q2663" s="10">
        <f t="shared" si="164"/>
        <v>465.84000000000003</v>
      </c>
      <c r="R2663" s="10">
        <f t="shared" si="165"/>
        <v>245.5</v>
      </c>
      <c r="S2663" s="10">
        <f t="shared" si="166"/>
        <v>220.34000000000003</v>
      </c>
      <c r="T2663" s="2">
        <f t="shared" si="167"/>
        <v>0.47299501974927016</v>
      </c>
      <c r="U2663" s="3">
        <f>YEAR(SalesDataTable[[#This Row],[Order Date]])</f>
        <v>2026</v>
      </c>
      <c r="V2663" s="2" t="str">
        <f>"Q"&amp;ROUNDUP(MONTH(SalesDataTable[[#This Row],[Order Date]])/3,0)</f>
        <v>Q4</v>
      </c>
      <c r="W2663" s="3">
        <f>MONTH(SalesDataTable[[#This Row],[Order Date]])</f>
        <v>12</v>
      </c>
      <c r="X2663" s="2" t="str">
        <f>TEXT(SalesDataTable[[#This Row],[Order Date]],"mmm")</f>
        <v>Dec</v>
      </c>
    </row>
    <row r="2664" spans="1:24" ht="15.6">
      <c r="A2664" s="6">
        <v>658</v>
      </c>
      <c r="B2664" s="7">
        <v>46381</v>
      </c>
      <c r="C2664" s="8">
        <f>YEAR(SalesDataTable[[#This Row],[Order Date]])</f>
        <v>2026</v>
      </c>
      <c r="D2664" s="9" t="str">
        <f>"Q" &amp;ROUNDUP(MONTH(SalesDataTable[[#This Row],[Order Date]]),0)</f>
        <v>Q12</v>
      </c>
      <c r="E2664" s="9">
        <f>MONTH(SalesDataTable[[#This Row],[Order Date]])</f>
        <v>12</v>
      </c>
      <c r="F2664" s="8" t="str">
        <f>TEXT(SalesDataTable[[#This Row],[Order Date]],"mmm")</f>
        <v>Dec</v>
      </c>
      <c r="G2664" s="8" t="s">
        <v>6</v>
      </c>
      <c r="H2664" s="8" t="s">
        <v>27</v>
      </c>
      <c r="I2664" s="8" t="s">
        <v>19</v>
      </c>
      <c r="J2664" s="8" t="s">
        <v>16</v>
      </c>
      <c r="K2664" s="8" t="s">
        <v>9</v>
      </c>
      <c r="L2664" s="8" t="s">
        <v>37</v>
      </c>
      <c r="M2664" s="3">
        <v>2</v>
      </c>
      <c r="N2664" s="10">
        <v>153.38999999999999</v>
      </c>
      <c r="O2664" s="11">
        <v>0.05</v>
      </c>
      <c r="P2664" s="10">
        <v>78.06</v>
      </c>
      <c r="Q2664" s="10">
        <f t="shared" si="164"/>
        <v>291.44099999999997</v>
      </c>
      <c r="R2664" s="10">
        <f t="shared" si="165"/>
        <v>156.12</v>
      </c>
      <c r="S2664" s="10">
        <f t="shared" si="166"/>
        <v>135.32099999999997</v>
      </c>
      <c r="T2664" s="2">
        <f t="shared" si="167"/>
        <v>0.46431696295305047</v>
      </c>
      <c r="U2664" s="3">
        <f>YEAR(SalesDataTable[[#This Row],[Order Date]])</f>
        <v>2026</v>
      </c>
      <c r="V2664" s="2" t="str">
        <f>"Q"&amp;ROUNDUP(MONTH(SalesDataTable[[#This Row],[Order Date]])/3,0)</f>
        <v>Q4</v>
      </c>
      <c r="W2664" s="3">
        <f>MONTH(SalesDataTable[[#This Row],[Order Date]])</f>
        <v>12</v>
      </c>
      <c r="X2664" s="2" t="str">
        <f>TEXT(SalesDataTable[[#This Row],[Order Date]],"mmm")</f>
        <v>Dec</v>
      </c>
    </row>
    <row r="2665" spans="1:24" ht="15.6">
      <c r="A2665" s="6">
        <v>1192</v>
      </c>
      <c r="B2665" s="7">
        <v>46381</v>
      </c>
      <c r="C2665" s="8">
        <f>YEAR(SalesDataTable[[#This Row],[Order Date]])</f>
        <v>2026</v>
      </c>
      <c r="D2665" s="9" t="str">
        <f>"Q" &amp;ROUNDUP(MONTH(SalesDataTable[[#This Row],[Order Date]]),0)</f>
        <v>Q12</v>
      </c>
      <c r="E2665" s="9">
        <f>MONTH(SalesDataTable[[#This Row],[Order Date]])</f>
        <v>12</v>
      </c>
      <c r="F2665" s="8" t="str">
        <f>TEXT(SalesDataTable[[#This Row],[Order Date]],"mmm")</f>
        <v>Dec</v>
      </c>
      <c r="G2665" s="8" t="s">
        <v>20</v>
      </c>
      <c r="H2665" s="8" t="s">
        <v>47</v>
      </c>
      <c r="I2665" s="8" t="s">
        <v>8</v>
      </c>
      <c r="J2665" s="8" t="s">
        <v>16</v>
      </c>
      <c r="K2665" s="8" t="s">
        <v>34</v>
      </c>
      <c r="L2665" s="8" t="s">
        <v>35</v>
      </c>
      <c r="M2665" s="3">
        <v>6</v>
      </c>
      <c r="N2665" s="10">
        <v>39.49</v>
      </c>
      <c r="O2665" s="11">
        <v>0.05</v>
      </c>
      <c r="P2665" s="10">
        <v>14.49</v>
      </c>
      <c r="Q2665" s="10">
        <f t="shared" si="164"/>
        <v>225.09299999999999</v>
      </c>
      <c r="R2665" s="10">
        <f t="shared" si="165"/>
        <v>86.94</v>
      </c>
      <c r="S2665" s="10">
        <f t="shared" si="166"/>
        <v>138.15299999999999</v>
      </c>
      <c r="T2665" s="2">
        <f t="shared" si="167"/>
        <v>0.61375964601298127</v>
      </c>
      <c r="U2665" s="3">
        <f>YEAR(SalesDataTable[[#This Row],[Order Date]])</f>
        <v>2026</v>
      </c>
      <c r="V2665" s="2" t="str">
        <f>"Q"&amp;ROUNDUP(MONTH(SalesDataTable[[#This Row],[Order Date]])/3,0)</f>
        <v>Q4</v>
      </c>
      <c r="W2665" s="3">
        <f>MONTH(SalesDataTable[[#This Row],[Order Date]])</f>
        <v>12</v>
      </c>
      <c r="X2665" s="2" t="str">
        <f>TEXT(SalesDataTable[[#This Row],[Order Date]],"mmm")</f>
        <v>Dec</v>
      </c>
    </row>
    <row r="2666" spans="1:24" ht="15.6">
      <c r="A2666" s="6">
        <v>3852</v>
      </c>
      <c r="B2666" s="7">
        <v>46381</v>
      </c>
      <c r="C2666" s="8">
        <f>YEAR(SalesDataTable[[#This Row],[Order Date]])</f>
        <v>2026</v>
      </c>
      <c r="D2666" s="9" t="str">
        <f>"Q" &amp;ROUNDUP(MONTH(SalesDataTable[[#This Row],[Order Date]]),0)</f>
        <v>Q12</v>
      </c>
      <c r="E2666" s="9">
        <f>MONTH(SalesDataTable[[#This Row],[Order Date]])</f>
        <v>12</v>
      </c>
      <c r="F2666" s="8" t="str">
        <f>TEXT(SalesDataTable[[#This Row],[Order Date]],"mmm")</f>
        <v>Dec</v>
      </c>
      <c r="G2666" s="8" t="s">
        <v>11</v>
      </c>
      <c r="H2666" s="8" t="s">
        <v>12</v>
      </c>
      <c r="I2666" s="8" t="s">
        <v>19</v>
      </c>
      <c r="J2666" s="8" t="s">
        <v>16</v>
      </c>
      <c r="K2666" s="8" t="s">
        <v>34</v>
      </c>
      <c r="L2666" s="8" t="s">
        <v>42</v>
      </c>
      <c r="M2666" s="3">
        <v>1</v>
      </c>
      <c r="N2666" s="10">
        <v>35.54</v>
      </c>
      <c r="O2666" s="11">
        <v>0.1</v>
      </c>
      <c r="P2666" s="10">
        <v>13.63</v>
      </c>
      <c r="Q2666" s="10">
        <f t="shared" si="164"/>
        <v>31.986000000000001</v>
      </c>
      <c r="R2666" s="10">
        <f t="shared" si="165"/>
        <v>13.63</v>
      </c>
      <c r="S2666" s="10">
        <f t="shared" si="166"/>
        <v>18.356000000000002</v>
      </c>
      <c r="T2666" s="2">
        <f t="shared" si="167"/>
        <v>0.5738760707809667</v>
      </c>
      <c r="U2666" s="3">
        <f>YEAR(SalesDataTable[[#This Row],[Order Date]])</f>
        <v>2026</v>
      </c>
      <c r="V2666" s="2" t="str">
        <f>"Q"&amp;ROUNDUP(MONTH(SalesDataTable[[#This Row],[Order Date]])/3,0)</f>
        <v>Q4</v>
      </c>
      <c r="W2666" s="3">
        <f>MONTH(SalesDataTable[[#This Row],[Order Date]])</f>
        <v>12</v>
      </c>
      <c r="X2666" s="2" t="str">
        <f>TEXT(SalesDataTable[[#This Row],[Order Date]],"mmm")</f>
        <v>Dec</v>
      </c>
    </row>
    <row r="2667" spans="1:24" ht="15.6">
      <c r="A2667" s="6">
        <v>4507</v>
      </c>
      <c r="B2667" s="7">
        <v>46381</v>
      </c>
      <c r="C2667" s="8">
        <f>YEAR(SalesDataTable[[#This Row],[Order Date]])</f>
        <v>2026</v>
      </c>
      <c r="D2667" s="9" t="str">
        <f>"Q" &amp;ROUNDUP(MONTH(SalesDataTable[[#This Row],[Order Date]]),0)</f>
        <v>Q12</v>
      </c>
      <c r="E2667" s="9">
        <f>MONTH(SalesDataTable[[#This Row],[Order Date]])</f>
        <v>12</v>
      </c>
      <c r="F2667" s="8" t="str">
        <f>TEXT(SalesDataTable[[#This Row],[Order Date]],"mmm")</f>
        <v>Dec</v>
      </c>
      <c r="G2667" s="8" t="s">
        <v>6</v>
      </c>
      <c r="H2667" s="8" t="s">
        <v>43</v>
      </c>
      <c r="I2667" s="8" t="s">
        <v>28</v>
      </c>
      <c r="J2667" s="8" t="s">
        <v>3</v>
      </c>
      <c r="K2667" s="8" t="s">
        <v>14</v>
      </c>
      <c r="L2667" s="8" t="s">
        <v>48</v>
      </c>
      <c r="M2667" s="3">
        <v>2</v>
      </c>
      <c r="N2667" s="10">
        <v>167.21</v>
      </c>
      <c r="O2667" s="11">
        <v>0.05</v>
      </c>
      <c r="P2667" s="10">
        <v>88.23</v>
      </c>
      <c r="Q2667" s="10">
        <f t="shared" si="164"/>
        <v>317.69900000000001</v>
      </c>
      <c r="R2667" s="10">
        <f t="shared" si="165"/>
        <v>176.46</v>
      </c>
      <c r="S2667" s="10">
        <f t="shared" si="166"/>
        <v>141.239</v>
      </c>
      <c r="T2667" s="2">
        <f t="shared" si="167"/>
        <v>0.44456860109726504</v>
      </c>
      <c r="U2667" s="3">
        <f>YEAR(SalesDataTable[[#This Row],[Order Date]])</f>
        <v>2026</v>
      </c>
      <c r="V2667" s="2" t="str">
        <f>"Q"&amp;ROUNDUP(MONTH(SalesDataTable[[#This Row],[Order Date]])/3,0)</f>
        <v>Q4</v>
      </c>
      <c r="W2667" s="3">
        <f>MONTH(SalesDataTable[[#This Row],[Order Date]])</f>
        <v>12</v>
      </c>
      <c r="X2667" s="2" t="str">
        <f>TEXT(SalesDataTable[[#This Row],[Order Date]],"mmm")</f>
        <v>Dec</v>
      </c>
    </row>
    <row r="2668" spans="1:24" ht="15.6">
      <c r="A2668" s="6">
        <v>260</v>
      </c>
      <c r="B2668" s="7">
        <v>46382</v>
      </c>
      <c r="C2668" s="8">
        <f>YEAR(SalesDataTable[[#This Row],[Order Date]])</f>
        <v>2026</v>
      </c>
      <c r="D2668" s="9" t="str">
        <f>"Q" &amp;ROUNDUP(MONTH(SalesDataTable[[#This Row],[Order Date]]),0)</f>
        <v>Q12</v>
      </c>
      <c r="E2668" s="9">
        <f>MONTH(SalesDataTable[[#This Row],[Order Date]])</f>
        <v>12</v>
      </c>
      <c r="F2668" s="8" t="str">
        <f>TEXT(SalesDataTable[[#This Row],[Order Date]],"mmm")</f>
        <v>Dec</v>
      </c>
      <c r="G2668" s="8" t="s">
        <v>11</v>
      </c>
      <c r="H2668" s="8" t="s">
        <v>12</v>
      </c>
      <c r="I2668" s="8" t="s">
        <v>2</v>
      </c>
      <c r="J2668" s="8" t="s">
        <v>16</v>
      </c>
      <c r="K2668" s="8" t="s">
        <v>9</v>
      </c>
      <c r="L2668" s="8" t="s">
        <v>46</v>
      </c>
      <c r="M2668" s="3">
        <v>1</v>
      </c>
      <c r="N2668" s="10">
        <v>71.89</v>
      </c>
      <c r="O2668" s="11">
        <v>0.1</v>
      </c>
      <c r="P2668" s="10">
        <v>31.88</v>
      </c>
      <c r="Q2668" s="10">
        <f t="shared" si="164"/>
        <v>64.701000000000008</v>
      </c>
      <c r="R2668" s="10">
        <f t="shared" si="165"/>
        <v>31.88</v>
      </c>
      <c r="S2668" s="10">
        <f t="shared" si="166"/>
        <v>32.821000000000012</v>
      </c>
      <c r="T2668" s="2">
        <f t="shared" si="167"/>
        <v>0.50727191233520363</v>
      </c>
      <c r="U2668" s="3">
        <f>YEAR(SalesDataTable[[#This Row],[Order Date]])</f>
        <v>2026</v>
      </c>
      <c r="V2668" s="2" t="str">
        <f>"Q"&amp;ROUNDUP(MONTH(SalesDataTable[[#This Row],[Order Date]])/3,0)</f>
        <v>Q4</v>
      </c>
      <c r="W2668" s="3">
        <f>MONTH(SalesDataTable[[#This Row],[Order Date]])</f>
        <v>12</v>
      </c>
      <c r="X2668" s="2" t="str">
        <f>TEXT(SalesDataTable[[#This Row],[Order Date]],"mmm")</f>
        <v>Dec</v>
      </c>
    </row>
    <row r="2669" spans="1:24" ht="15.6">
      <c r="A2669" s="6">
        <v>1659</v>
      </c>
      <c r="B2669" s="7">
        <v>46382</v>
      </c>
      <c r="C2669" s="8">
        <f>YEAR(SalesDataTable[[#This Row],[Order Date]])</f>
        <v>2026</v>
      </c>
      <c r="D2669" s="9" t="str">
        <f>"Q" &amp;ROUNDUP(MONTH(SalesDataTable[[#This Row],[Order Date]]),0)</f>
        <v>Q12</v>
      </c>
      <c r="E2669" s="9">
        <f>MONTH(SalesDataTable[[#This Row],[Order Date]])</f>
        <v>12</v>
      </c>
      <c r="F2669" s="8" t="str">
        <f>TEXT(SalesDataTable[[#This Row],[Order Date]],"mmm")</f>
        <v>Dec</v>
      </c>
      <c r="G2669" s="8" t="s">
        <v>0</v>
      </c>
      <c r="H2669" s="8" t="s">
        <v>50</v>
      </c>
      <c r="I2669" s="8" t="s">
        <v>19</v>
      </c>
      <c r="J2669" s="8" t="s">
        <v>13</v>
      </c>
      <c r="K2669" s="8" t="s">
        <v>14</v>
      </c>
      <c r="L2669" s="8" t="s">
        <v>44</v>
      </c>
      <c r="M2669" s="3">
        <v>1</v>
      </c>
      <c r="N2669" s="10">
        <v>133.56</v>
      </c>
      <c r="O2669" s="11">
        <v>0.05</v>
      </c>
      <c r="P2669" s="10">
        <v>68.739999999999995</v>
      </c>
      <c r="Q2669" s="10">
        <f t="shared" si="164"/>
        <v>126.88199999999999</v>
      </c>
      <c r="R2669" s="10">
        <f t="shared" si="165"/>
        <v>68.739999999999995</v>
      </c>
      <c r="S2669" s="10">
        <f t="shared" si="166"/>
        <v>58.141999999999996</v>
      </c>
      <c r="T2669" s="2">
        <f t="shared" si="167"/>
        <v>0.4582367869358932</v>
      </c>
      <c r="U2669" s="3">
        <f>YEAR(SalesDataTable[[#This Row],[Order Date]])</f>
        <v>2026</v>
      </c>
      <c r="V2669" s="2" t="str">
        <f>"Q"&amp;ROUNDUP(MONTH(SalesDataTable[[#This Row],[Order Date]])/3,0)</f>
        <v>Q4</v>
      </c>
      <c r="W2669" s="3">
        <f>MONTH(SalesDataTable[[#This Row],[Order Date]])</f>
        <v>12</v>
      </c>
      <c r="X2669" s="2" t="str">
        <f>TEXT(SalesDataTable[[#This Row],[Order Date]],"mmm")</f>
        <v>Dec</v>
      </c>
    </row>
    <row r="2670" spans="1:24" ht="15.6">
      <c r="A2670" s="6">
        <v>3188</v>
      </c>
      <c r="B2670" s="7">
        <v>46382</v>
      </c>
      <c r="C2670" s="8">
        <f>YEAR(SalesDataTable[[#This Row],[Order Date]])</f>
        <v>2026</v>
      </c>
      <c r="D2670" s="9" t="str">
        <f>"Q" &amp;ROUNDUP(MONTH(SalesDataTable[[#This Row],[Order Date]]),0)</f>
        <v>Q12</v>
      </c>
      <c r="E2670" s="9">
        <f>MONTH(SalesDataTable[[#This Row],[Order Date]])</f>
        <v>12</v>
      </c>
      <c r="F2670" s="8" t="str">
        <f>TEXT(SalesDataTable[[#This Row],[Order Date]],"mmm")</f>
        <v>Dec</v>
      </c>
      <c r="G2670" s="8" t="s">
        <v>20</v>
      </c>
      <c r="H2670" s="8" t="s">
        <v>31</v>
      </c>
      <c r="I2670" s="8" t="s">
        <v>28</v>
      </c>
      <c r="J2670" s="8" t="s">
        <v>13</v>
      </c>
      <c r="K2670" s="8" t="s">
        <v>23</v>
      </c>
      <c r="L2670" s="8" t="s">
        <v>51</v>
      </c>
      <c r="M2670" s="3">
        <v>2</v>
      </c>
      <c r="N2670" s="10">
        <v>122.28</v>
      </c>
      <c r="O2670" s="11">
        <v>0.1</v>
      </c>
      <c r="P2670" s="10">
        <v>61.64</v>
      </c>
      <c r="Q2670" s="10">
        <f t="shared" si="164"/>
        <v>220.10400000000001</v>
      </c>
      <c r="R2670" s="10">
        <f t="shared" si="165"/>
        <v>123.28</v>
      </c>
      <c r="S2670" s="10">
        <f t="shared" si="166"/>
        <v>96.824000000000012</v>
      </c>
      <c r="T2670" s="2">
        <f t="shared" si="167"/>
        <v>0.43990113764402283</v>
      </c>
      <c r="U2670" s="3">
        <f>YEAR(SalesDataTable[[#This Row],[Order Date]])</f>
        <v>2026</v>
      </c>
      <c r="V2670" s="2" t="str">
        <f>"Q"&amp;ROUNDUP(MONTH(SalesDataTable[[#This Row],[Order Date]])/3,0)</f>
        <v>Q4</v>
      </c>
      <c r="W2670" s="3">
        <f>MONTH(SalesDataTable[[#This Row],[Order Date]])</f>
        <v>12</v>
      </c>
      <c r="X2670" s="2" t="str">
        <f>TEXT(SalesDataTable[[#This Row],[Order Date]],"mmm")</f>
        <v>Dec</v>
      </c>
    </row>
    <row r="2671" spans="1:24" ht="15.6">
      <c r="A2671" s="6">
        <v>3673</v>
      </c>
      <c r="B2671" s="7">
        <v>46382</v>
      </c>
      <c r="C2671" s="8">
        <f>YEAR(SalesDataTable[[#This Row],[Order Date]])</f>
        <v>2026</v>
      </c>
      <c r="D2671" s="9" t="str">
        <f>"Q" &amp;ROUNDUP(MONTH(SalesDataTable[[#This Row],[Order Date]]),0)</f>
        <v>Q12</v>
      </c>
      <c r="E2671" s="9">
        <f>MONTH(SalesDataTable[[#This Row],[Order Date]])</f>
        <v>12</v>
      </c>
      <c r="F2671" s="8" t="str">
        <f>TEXT(SalesDataTable[[#This Row],[Order Date]],"mmm")</f>
        <v>Dec</v>
      </c>
      <c r="G2671" s="8" t="s">
        <v>0</v>
      </c>
      <c r="H2671" s="8" t="s">
        <v>50</v>
      </c>
      <c r="I2671" s="8" t="s">
        <v>2</v>
      </c>
      <c r="J2671" s="8" t="s">
        <v>16</v>
      </c>
      <c r="K2671" s="8" t="s">
        <v>34</v>
      </c>
      <c r="L2671" s="8" t="s">
        <v>35</v>
      </c>
      <c r="M2671" s="3">
        <v>1</v>
      </c>
      <c r="N2671" s="10">
        <v>40.619999999999997</v>
      </c>
      <c r="O2671" s="11">
        <v>0</v>
      </c>
      <c r="P2671" s="10">
        <v>14.62</v>
      </c>
      <c r="Q2671" s="10">
        <f t="shared" si="164"/>
        <v>40.619999999999997</v>
      </c>
      <c r="R2671" s="10">
        <f t="shared" si="165"/>
        <v>14.62</v>
      </c>
      <c r="S2671" s="10">
        <f t="shared" si="166"/>
        <v>26</v>
      </c>
      <c r="T2671" s="2">
        <f t="shared" si="167"/>
        <v>0.64007877892663712</v>
      </c>
      <c r="U2671" s="3">
        <f>YEAR(SalesDataTable[[#This Row],[Order Date]])</f>
        <v>2026</v>
      </c>
      <c r="V2671" s="2" t="str">
        <f>"Q"&amp;ROUNDUP(MONTH(SalesDataTable[[#This Row],[Order Date]])/3,0)</f>
        <v>Q4</v>
      </c>
      <c r="W2671" s="3">
        <f>MONTH(SalesDataTable[[#This Row],[Order Date]])</f>
        <v>12</v>
      </c>
      <c r="X2671" s="2" t="str">
        <f>TEXT(SalesDataTable[[#This Row],[Order Date]],"mmm")</f>
        <v>Dec</v>
      </c>
    </row>
    <row r="2672" spans="1:24" ht="15.6">
      <c r="A2672" s="6">
        <v>3805</v>
      </c>
      <c r="B2672" s="7">
        <v>46382</v>
      </c>
      <c r="C2672" s="8">
        <f>YEAR(SalesDataTable[[#This Row],[Order Date]])</f>
        <v>2026</v>
      </c>
      <c r="D2672" s="9" t="str">
        <f>"Q" &amp;ROUNDUP(MONTH(SalesDataTable[[#This Row],[Order Date]]),0)</f>
        <v>Q12</v>
      </c>
      <c r="E2672" s="9">
        <f>MONTH(SalesDataTable[[#This Row],[Order Date]])</f>
        <v>12</v>
      </c>
      <c r="F2672" s="8" t="str">
        <f>TEXT(SalesDataTable[[#This Row],[Order Date]],"mmm")</f>
        <v>Dec</v>
      </c>
      <c r="G2672" s="8" t="s">
        <v>20</v>
      </c>
      <c r="H2672" s="8" t="s">
        <v>21</v>
      </c>
      <c r="I2672" s="8" t="s">
        <v>8</v>
      </c>
      <c r="J2672" s="8" t="s">
        <v>16</v>
      </c>
      <c r="K2672" s="8" t="s">
        <v>14</v>
      </c>
      <c r="L2672" s="8" t="s">
        <v>32</v>
      </c>
      <c r="M2672" s="3">
        <v>8</v>
      </c>
      <c r="N2672" s="10">
        <v>45.54</v>
      </c>
      <c r="O2672" s="11">
        <v>0.15</v>
      </c>
      <c r="P2672" s="10">
        <v>18.54</v>
      </c>
      <c r="Q2672" s="10">
        <f t="shared" si="164"/>
        <v>309.67199999999997</v>
      </c>
      <c r="R2672" s="10">
        <f t="shared" si="165"/>
        <v>148.32</v>
      </c>
      <c r="S2672" s="10">
        <f t="shared" si="166"/>
        <v>161.35199999999998</v>
      </c>
      <c r="T2672" s="2">
        <f t="shared" si="167"/>
        <v>0.52104161822831896</v>
      </c>
      <c r="U2672" s="3">
        <f>YEAR(SalesDataTable[[#This Row],[Order Date]])</f>
        <v>2026</v>
      </c>
      <c r="V2672" s="2" t="str">
        <f>"Q"&amp;ROUNDUP(MONTH(SalesDataTable[[#This Row],[Order Date]])/3,0)</f>
        <v>Q4</v>
      </c>
      <c r="W2672" s="3">
        <f>MONTH(SalesDataTable[[#This Row],[Order Date]])</f>
        <v>12</v>
      </c>
      <c r="X2672" s="2" t="str">
        <f>TEXT(SalesDataTable[[#This Row],[Order Date]],"mmm")</f>
        <v>Dec</v>
      </c>
    </row>
    <row r="2673" spans="1:24" ht="15.6">
      <c r="A2673" s="6">
        <v>3945</v>
      </c>
      <c r="B2673" s="7">
        <v>46382</v>
      </c>
      <c r="C2673" s="8">
        <f>YEAR(SalesDataTable[[#This Row],[Order Date]])</f>
        <v>2026</v>
      </c>
      <c r="D2673" s="9" t="str">
        <f>"Q" &amp;ROUNDUP(MONTH(SalesDataTable[[#This Row],[Order Date]]),0)</f>
        <v>Q12</v>
      </c>
      <c r="E2673" s="9">
        <f>MONTH(SalesDataTable[[#This Row],[Order Date]])</f>
        <v>12</v>
      </c>
      <c r="F2673" s="8" t="str">
        <f>TEXT(SalesDataTable[[#This Row],[Order Date]],"mmm")</f>
        <v>Dec</v>
      </c>
      <c r="G2673" s="8" t="s">
        <v>20</v>
      </c>
      <c r="H2673" s="8" t="s">
        <v>47</v>
      </c>
      <c r="I2673" s="8" t="s">
        <v>8</v>
      </c>
      <c r="J2673" s="8" t="s">
        <v>16</v>
      </c>
      <c r="K2673" s="8" t="s">
        <v>4</v>
      </c>
      <c r="L2673" s="8" t="s">
        <v>22</v>
      </c>
      <c r="M2673" s="3">
        <v>4</v>
      </c>
      <c r="N2673" s="10">
        <v>50.96</v>
      </c>
      <c r="O2673" s="11">
        <v>0.1</v>
      </c>
      <c r="P2673" s="10">
        <v>22.14</v>
      </c>
      <c r="Q2673" s="10">
        <f t="shared" si="164"/>
        <v>183.45600000000002</v>
      </c>
      <c r="R2673" s="10">
        <f t="shared" si="165"/>
        <v>88.56</v>
      </c>
      <c r="S2673" s="10">
        <f t="shared" si="166"/>
        <v>94.896000000000015</v>
      </c>
      <c r="T2673" s="2">
        <f t="shared" si="167"/>
        <v>0.51726844583987441</v>
      </c>
      <c r="U2673" s="3">
        <f>YEAR(SalesDataTable[[#This Row],[Order Date]])</f>
        <v>2026</v>
      </c>
      <c r="V2673" s="2" t="str">
        <f>"Q"&amp;ROUNDUP(MONTH(SalesDataTable[[#This Row],[Order Date]])/3,0)</f>
        <v>Q4</v>
      </c>
      <c r="W2673" s="3">
        <f>MONTH(SalesDataTable[[#This Row],[Order Date]])</f>
        <v>12</v>
      </c>
      <c r="X2673" s="2" t="str">
        <f>TEXT(SalesDataTable[[#This Row],[Order Date]],"mmm")</f>
        <v>Dec</v>
      </c>
    </row>
    <row r="2674" spans="1:24" ht="15.6">
      <c r="A2674" s="6">
        <v>4266</v>
      </c>
      <c r="B2674" s="7">
        <v>46382</v>
      </c>
      <c r="C2674" s="8">
        <f>YEAR(SalesDataTable[[#This Row],[Order Date]])</f>
        <v>2026</v>
      </c>
      <c r="D2674" s="9" t="str">
        <f>"Q" &amp;ROUNDUP(MONTH(SalesDataTable[[#This Row],[Order Date]]),0)</f>
        <v>Q12</v>
      </c>
      <c r="E2674" s="9">
        <f>MONTH(SalesDataTable[[#This Row],[Order Date]])</f>
        <v>12</v>
      </c>
      <c r="F2674" s="8" t="str">
        <f>TEXT(SalesDataTable[[#This Row],[Order Date]],"mmm")</f>
        <v>Dec</v>
      </c>
      <c r="G2674" s="8" t="s">
        <v>6</v>
      </c>
      <c r="H2674" s="8" t="s">
        <v>7</v>
      </c>
      <c r="I2674" s="8" t="s">
        <v>2</v>
      </c>
      <c r="J2674" s="8" t="s">
        <v>13</v>
      </c>
      <c r="K2674" s="8" t="s">
        <v>4</v>
      </c>
      <c r="L2674" s="8" t="s">
        <v>26</v>
      </c>
      <c r="M2674" s="3">
        <v>4</v>
      </c>
      <c r="N2674" s="10">
        <v>40.19</v>
      </c>
      <c r="O2674" s="11">
        <v>0.15</v>
      </c>
      <c r="P2674" s="10">
        <v>16.55</v>
      </c>
      <c r="Q2674" s="10">
        <f t="shared" si="164"/>
        <v>136.64599999999999</v>
      </c>
      <c r="R2674" s="10">
        <f t="shared" si="165"/>
        <v>66.2</v>
      </c>
      <c r="S2674" s="10">
        <f t="shared" si="166"/>
        <v>70.445999999999984</v>
      </c>
      <c r="T2674" s="2">
        <f t="shared" si="167"/>
        <v>0.51553649576277383</v>
      </c>
      <c r="U2674" s="3">
        <f>YEAR(SalesDataTable[[#This Row],[Order Date]])</f>
        <v>2026</v>
      </c>
      <c r="V2674" s="2" t="str">
        <f>"Q"&amp;ROUNDUP(MONTH(SalesDataTable[[#This Row],[Order Date]])/3,0)</f>
        <v>Q4</v>
      </c>
      <c r="W2674" s="3">
        <f>MONTH(SalesDataTable[[#This Row],[Order Date]])</f>
        <v>12</v>
      </c>
      <c r="X2674" s="2" t="str">
        <f>TEXT(SalesDataTable[[#This Row],[Order Date]],"mmm")</f>
        <v>Dec</v>
      </c>
    </row>
    <row r="2675" spans="1:24" ht="15.6">
      <c r="A2675" s="6">
        <v>606</v>
      </c>
      <c r="B2675" s="7">
        <v>46383</v>
      </c>
      <c r="C2675" s="8">
        <f>YEAR(SalesDataTable[[#This Row],[Order Date]])</f>
        <v>2026</v>
      </c>
      <c r="D2675" s="9" t="str">
        <f>"Q" &amp;ROUNDUP(MONTH(SalesDataTable[[#This Row],[Order Date]]),0)</f>
        <v>Q12</v>
      </c>
      <c r="E2675" s="9">
        <f>MONTH(SalesDataTable[[#This Row],[Order Date]])</f>
        <v>12</v>
      </c>
      <c r="F2675" s="8" t="str">
        <f>TEXT(SalesDataTable[[#This Row],[Order Date]],"mmm")</f>
        <v>Dec</v>
      </c>
      <c r="G2675" s="8" t="s">
        <v>6</v>
      </c>
      <c r="H2675" s="8" t="s">
        <v>43</v>
      </c>
      <c r="I2675" s="8" t="s">
        <v>2</v>
      </c>
      <c r="J2675" s="8" t="s">
        <v>13</v>
      </c>
      <c r="K2675" s="8" t="s">
        <v>23</v>
      </c>
      <c r="L2675" s="8" t="s">
        <v>24</v>
      </c>
      <c r="M2675" s="3">
        <v>3</v>
      </c>
      <c r="N2675" s="10">
        <v>333.84</v>
      </c>
      <c r="O2675" s="11">
        <v>0</v>
      </c>
      <c r="P2675" s="10">
        <v>193.05</v>
      </c>
      <c r="Q2675" s="10">
        <f t="shared" si="164"/>
        <v>1001.52</v>
      </c>
      <c r="R2675" s="10">
        <f t="shared" si="165"/>
        <v>579.15000000000009</v>
      </c>
      <c r="S2675" s="10">
        <f t="shared" si="166"/>
        <v>422.36999999999989</v>
      </c>
      <c r="T2675" s="2">
        <f t="shared" si="167"/>
        <v>0.42172897196261672</v>
      </c>
      <c r="U2675" s="3">
        <f>YEAR(SalesDataTable[[#This Row],[Order Date]])</f>
        <v>2026</v>
      </c>
      <c r="V2675" s="2" t="str">
        <f>"Q"&amp;ROUNDUP(MONTH(SalesDataTable[[#This Row],[Order Date]])/3,0)</f>
        <v>Q4</v>
      </c>
      <c r="W2675" s="3">
        <f>MONTH(SalesDataTable[[#This Row],[Order Date]])</f>
        <v>12</v>
      </c>
      <c r="X2675" s="2" t="str">
        <f>TEXT(SalesDataTable[[#This Row],[Order Date]],"mmm")</f>
        <v>Dec</v>
      </c>
    </row>
    <row r="2676" spans="1:24" ht="15.6">
      <c r="A2676" s="6">
        <v>1166</v>
      </c>
      <c r="B2676" s="7">
        <v>46383</v>
      </c>
      <c r="C2676" s="8">
        <f>YEAR(SalesDataTable[[#This Row],[Order Date]])</f>
        <v>2026</v>
      </c>
      <c r="D2676" s="9" t="str">
        <f>"Q" &amp;ROUNDUP(MONTH(SalesDataTable[[#This Row],[Order Date]]),0)</f>
        <v>Q12</v>
      </c>
      <c r="E2676" s="9">
        <f>MONTH(SalesDataTable[[#This Row],[Order Date]])</f>
        <v>12</v>
      </c>
      <c r="F2676" s="8" t="str">
        <f>TEXT(SalesDataTable[[#This Row],[Order Date]],"mmm")</f>
        <v>Dec</v>
      </c>
      <c r="G2676" s="8" t="s">
        <v>11</v>
      </c>
      <c r="H2676" s="8" t="s">
        <v>52</v>
      </c>
      <c r="I2676" s="8" t="s">
        <v>28</v>
      </c>
      <c r="J2676" s="8" t="s">
        <v>3</v>
      </c>
      <c r="K2676" s="8" t="s">
        <v>23</v>
      </c>
      <c r="L2676" s="8" t="s">
        <v>29</v>
      </c>
      <c r="M2676" s="3">
        <v>2</v>
      </c>
      <c r="N2676" s="10">
        <v>198.94</v>
      </c>
      <c r="O2676" s="11">
        <v>0.15</v>
      </c>
      <c r="P2676" s="10">
        <v>102.32</v>
      </c>
      <c r="Q2676" s="10">
        <f t="shared" si="164"/>
        <v>338.19799999999998</v>
      </c>
      <c r="R2676" s="10">
        <f t="shared" si="165"/>
        <v>204.64</v>
      </c>
      <c r="S2676" s="10">
        <f t="shared" si="166"/>
        <v>133.55799999999999</v>
      </c>
      <c r="T2676" s="2">
        <f t="shared" si="167"/>
        <v>0.39491067362905752</v>
      </c>
      <c r="U2676" s="3">
        <f>YEAR(SalesDataTable[[#This Row],[Order Date]])</f>
        <v>2026</v>
      </c>
      <c r="V2676" s="2" t="str">
        <f>"Q"&amp;ROUNDUP(MONTH(SalesDataTable[[#This Row],[Order Date]])/3,0)</f>
        <v>Q4</v>
      </c>
      <c r="W2676" s="3">
        <f>MONTH(SalesDataTable[[#This Row],[Order Date]])</f>
        <v>12</v>
      </c>
      <c r="X2676" s="2" t="str">
        <f>TEXT(SalesDataTable[[#This Row],[Order Date]],"mmm")</f>
        <v>Dec</v>
      </c>
    </row>
    <row r="2677" spans="1:24" ht="15.6">
      <c r="A2677" s="6">
        <v>1913</v>
      </c>
      <c r="B2677" s="7">
        <v>46383</v>
      </c>
      <c r="C2677" s="8">
        <f>YEAR(SalesDataTable[[#This Row],[Order Date]])</f>
        <v>2026</v>
      </c>
      <c r="D2677" s="9" t="str">
        <f>"Q" &amp;ROUNDUP(MONTH(SalesDataTable[[#This Row],[Order Date]]),0)</f>
        <v>Q12</v>
      </c>
      <c r="E2677" s="9">
        <f>MONTH(SalesDataTable[[#This Row],[Order Date]])</f>
        <v>12</v>
      </c>
      <c r="F2677" s="8" t="str">
        <f>TEXT(SalesDataTable[[#This Row],[Order Date]],"mmm")</f>
        <v>Dec</v>
      </c>
      <c r="G2677" s="8" t="s">
        <v>11</v>
      </c>
      <c r="H2677" s="8" t="s">
        <v>25</v>
      </c>
      <c r="I2677" s="8" t="s">
        <v>28</v>
      </c>
      <c r="J2677" s="8" t="s">
        <v>13</v>
      </c>
      <c r="K2677" s="8" t="s">
        <v>34</v>
      </c>
      <c r="L2677" s="8" t="s">
        <v>42</v>
      </c>
      <c r="M2677" s="3">
        <v>3</v>
      </c>
      <c r="N2677" s="10">
        <v>35.979999999999997</v>
      </c>
      <c r="O2677" s="11">
        <v>0</v>
      </c>
      <c r="P2677" s="10">
        <v>13.6</v>
      </c>
      <c r="Q2677" s="10">
        <f t="shared" si="164"/>
        <v>107.94</v>
      </c>
      <c r="R2677" s="10">
        <f t="shared" si="165"/>
        <v>40.799999999999997</v>
      </c>
      <c r="S2677" s="10">
        <f t="shared" si="166"/>
        <v>67.14</v>
      </c>
      <c r="T2677" s="2">
        <f t="shared" si="167"/>
        <v>0.62201222901612008</v>
      </c>
      <c r="U2677" s="3">
        <f>YEAR(SalesDataTable[[#This Row],[Order Date]])</f>
        <v>2026</v>
      </c>
      <c r="V2677" s="2" t="str">
        <f>"Q"&amp;ROUNDUP(MONTH(SalesDataTable[[#This Row],[Order Date]])/3,0)</f>
        <v>Q4</v>
      </c>
      <c r="W2677" s="3">
        <f>MONTH(SalesDataTable[[#This Row],[Order Date]])</f>
        <v>12</v>
      </c>
      <c r="X2677" s="2" t="str">
        <f>TEXT(SalesDataTable[[#This Row],[Order Date]],"mmm")</f>
        <v>Dec</v>
      </c>
    </row>
    <row r="2678" spans="1:24" ht="15.6">
      <c r="A2678" s="6">
        <v>2402</v>
      </c>
      <c r="B2678" s="7">
        <v>46383</v>
      </c>
      <c r="C2678" s="8">
        <f>YEAR(SalesDataTable[[#This Row],[Order Date]])</f>
        <v>2026</v>
      </c>
      <c r="D2678" s="9" t="str">
        <f>"Q" &amp;ROUNDUP(MONTH(SalesDataTable[[#This Row],[Order Date]]),0)</f>
        <v>Q12</v>
      </c>
      <c r="E2678" s="9">
        <f>MONTH(SalesDataTable[[#This Row],[Order Date]])</f>
        <v>12</v>
      </c>
      <c r="F2678" s="8" t="str">
        <f>TEXT(SalesDataTable[[#This Row],[Order Date]],"mmm")</f>
        <v>Dec</v>
      </c>
      <c r="G2678" s="8" t="s">
        <v>6</v>
      </c>
      <c r="H2678" s="8" t="s">
        <v>49</v>
      </c>
      <c r="I2678" s="8" t="s">
        <v>28</v>
      </c>
      <c r="J2678" s="8" t="s">
        <v>13</v>
      </c>
      <c r="K2678" s="8" t="s">
        <v>14</v>
      </c>
      <c r="L2678" s="8" t="s">
        <v>44</v>
      </c>
      <c r="M2678" s="3">
        <v>6</v>
      </c>
      <c r="N2678" s="10">
        <v>133.4</v>
      </c>
      <c r="O2678" s="11">
        <v>0.1</v>
      </c>
      <c r="P2678" s="10">
        <v>66.3</v>
      </c>
      <c r="Q2678" s="10">
        <f t="shared" si="164"/>
        <v>720.36000000000013</v>
      </c>
      <c r="R2678" s="10">
        <f t="shared" si="165"/>
        <v>397.79999999999995</v>
      </c>
      <c r="S2678" s="10">
        <f t="shared" si="166"/>
        <v>322.56000000000017</v>
      </c>
      <c r="T2678" s="2">
        <f t="shared" si="167"/>
        <v>0.44777611194402817</v>
      </c>
      <c r="U2678" s="3">
        <f>YEAR(SalesDataTable[[#This Row],[Order Date]])</f>
        <v>2026</v>
      </c>
      <c r="V2678" s="2" t="str">
        <f>"Q"&amp;ROUNDUP(MONTH(SalesDataTable[[#This Row],[Order Date]])/3,0)</f>
        <v>Q4</v>
      </c>
      <c r="W2678" s="3">
        <f>MONTH(SalesDataTable[[#This Row],[Order Date]])</f>
        <v>12</v>
      </c>
      <c r="X2678" s="2" t="str">
        <f>TEXT(SalesDataTable[[#This Row],[Order Date]],"mmm")</f>
        <v>Dec</v>
      </c>
    </row>
    <row r="2679" spans="1:24" ht="15.6">
      <c r="A2679" s="6">
        <v>3192</v>
      </c>
      <c r="B2679" s="7">
        <v>46383</v>
      </c>
      <c r="C2679" s="8">
        <f>YEAR(SalesDataTable[[#This Row],[Order Date]])</f>
        <v>2026</v>
      </c>
      <c r="D2679" s="9" t="str">
        <f>"Q" &amp;ROUNDUP(MONTH(SalesDataTable[[#This Row],[Order Date]]),0)</f>
        <v>Q12</v>
      </c>
      <c r="E2679" s="9">
        <f>MONTH(SalesDataTable[[#This Row],[Order Date]])</f>
        <v>12</v>
      </c>
      <c r="F2679" s="8" t="str">
        <f>TEXT(SalesDataTable[[#This Row],[Order Date]],"mmm")</f>
        <v>Dec</v>
      </c>
      <c r="G2679" s="8" t="s">
        <v>20</v>
      </c>
      <c r="H2679" s="8" t="s">
        <v>31</v>
      </c>
      <c r="I2679" s="8" t="s">
        <v>2</v>
      </c>
      <c r="J2679" s="8" t="s">
        <v>3</v>
      </c>
      <c r="K2679" s="8" t="s">
        <v>9</v>
      </c>
      <c r="L2679" s="8" t="s">
        <v>10</v>
      </c>
      <c r="M2679" s="3">
        <v>2</v>
      </c>
      <c r="N2679" s="10">
        <v>93.45</v>
      </c>
      <c r="O2679" s="11">
        <v>0</v>
      </c>
      <c r="P2679" s="10">
        <v>45.75</v>
      </c>
      <c r="Q2679" s="10">
        <f t="shared" si="164"/>
        <v>186.9</v>
      </c>
      <c r="R2679" s="10">
        <f t="shared" si="165"/>
        <v>91.5</v>
      </c>
      <c r="S2679" s="10">
        <f t="shared" si="166"/>
        <v>95.4</v>
      </c>
      <c r="T2679" s="2">
        <f t="shared" si="167"/>
        <v>0.5104333868378812</v>
      </c>
      <c r="U2679" s="3">
        <f>YEAR(SalesDataTable[[#This Row],[Order Date]])</f>
        <v>2026</v>
      </c>
      <c r="V2679" s="2" t="str">
        <f>"Q"&amp;ROUNDUP(MONTH(SalesDataTable[[#This Row],[Order Date]])/3,0)</f>
        <v>Q4</v>
      </c>
      <c r="W2679" s="3">
        <f>MONTH(SalesDataTable[[#This Row],[Order Date]])</f>
        <v>12</v>
      </c>
      <c r="X2679" s="2" t="str">
        <f>TEXT(SalesDataTable[[#This Row],[Order Date]],"mmm")</f>
        <v>Dec</v>
      </c>
    </row>
    <row r="2680" spans="1:24" ht="15.6">
      <c r="A2680" s="6">
        <v>3721</v>
      </c>
      <c r="B2680" s="7">
        <v>46383</v>
      </c>
      <c r="C2680" s="8">
        <f>YEAR(SalesDataTable[[#This Row],[Order Date]])</f>
        <v>2026</v>
      </c>
      <c r="D2680" s="9" t="str">
        <f>"Q" &amp;ROUNDUP(MONTH(SalesDataTable[[#This Row],[Order Date]]),0)</f>
        <v>Q12</v>
      </c>
      <c r="E2680" s="9">
        <f>MONTH(SalesDataTable[[#This Row],[Order Date]])</f>
        <v>12</v>
      </c>
      <c r="F2680" s="8" t="str">
        <f>TEXT(SalesDataTable[[#This Row],[Order Date]],"mmm")</f>
        <v>Dec</v>
      </c>
      <c r="G2680" s="8" t="s">
        <v>11</v>
      </c>
      <c r="H2680" s="8" t="s">
        <v>25</v>
      </c>
      <c r="I2680" s="8" t="s">
        <v>28</v>
      </c>
      <c r="J2680" s="8" t="s">
        <v>13</v>
      </c>
      <c r="K2680" s="8" t="s">
        <v>34</v>
      </c>
      <c r="L2680" s="8" t="s">
        <v>45</v>
      </c>
      <c r="M2680" s="3">
        <v>1</v>
      </c>
      <c r="N2680" s="10">
        <v>49.79</v>
      </c>
      <c r="O2680" s="11">
        <v>0.2</v>
      </c>
      <c r="P2680" s="10">
        <v>21.87</v>
      </c>
      <c r="Q2680" s="10">
        <f t="shared" si="164"/>
        <v>39.832000000000001</v>
      </c>
      <c r="R2680" s="10">
        <f t="shared" si="165"/>
        <v>21.87</v>
      </c>
      <c r="S2680" s="10">
        <f t="shared" si="166"/>
        <v>17.962</v>
      </c>
      <c r="T2680" s="2">
        <f t="shared" si="167"/>
        <v>0.45094396465153641</v>
      </c>
      <c r="U2680" s="3">
        <f>YEAR(SalesDataTable[[#This Row],[Order Date]])</f>
        <v>2026</v>
      </c>
      <c r="V2680" s="2" t="str">
        <f>"Q"&amp;ROUNDUP(MONTH(SalesDataTable[[#This Row],[Order Date]])/3,0)</f>
        <v>Q4</v>
      </c>
      <c r="W2680" s="3">
        <f>MONTH(SalesDataTable[[#This Row],[Order Date]])</f>
        <v>12</v>
      </c>
      <c r="X2680" s="2" t="str">
        <f>TEXT(SalesDataTable[[#This Row],[Order Date]],"mmm")</f>
        <v>Dec</v>
      </c>
    </row>
    <row r="2681" spans="1:24" ht="15.6">
      <c r="A2681" s="6">
        <v>3882</v>
      </c>
      <c r="B2681" s="7">
        <v>46383</v>
      </c>
      <c r="C2681" s="8">
        <f>YEAR(SalesDataTable[[#This Row],[Order Date]])</f>
        <v>2026</v>
      </c>
      <c r="D2681" s="9" t="str">
        <f>"Q" &amp;ROUNDUP(MONTH(SalesDataTable[[#This Row],[Order Date]]),0)</f>
        <v>Q12</v>
      </c>
      <c r="E2681" s="9">
        <f>MONTH(SalesDataTable[[#This Row],[Order Date]])</f>
        <v>12</v>
      </c>
      <c r="F2681" s="8" t="str">
        <f>TEXT(SalesDataTable[[#This Row],[Order Date]],"mmm")</f>
        <v>Dec</v>
      </c>
      <c r="G2681" s="8" t="s">
        <v>20</v>
      </c>
      <c r="H2681" s="8" t="s">
        <v>33</v>
      </c>
      <c r="I2681" s="8" t="s">
        <v>28</v>
      </c>
      <c r="J2681" s="8" t="s">
        <v>3</v>
      </c>
      <c r="K2681" s="8" t="s">
        <v>9</v>
      </c>
      <c r="L2681" s="8" t="s">
        <v>46</v>
      </c>
      <c r="M2681" s="3">
        <v>3</v>
      </c>
      <c r="N2681" s="10">
        <v>70.430000000000007</v>
      </c>
      <c r="O2681" s="11">
        <v>0.1</v>
      </c>
      <c r="P2681" s="10">
        <v>32.869999999999997</v>
      </c>
      <c r="Q2681" s="10">
        <f t="shared" si="164"/>
        <v>190.16100000000003</v>
      </c>
      <c r="R2681" s="10">
        <f t="shared" si="165"/>
        <v>98.609999999999985</v>
      </c>
      <c r="S2681" s="10">
        <f t="shared" si="166"/>
        <v>91.551000000000045</v>
      </c>
      <c r="T2681" s="2">
        <f t="shared" si="167"/>
        <v>0.48143941186678674</v>
      </c>
      <c r="U2681" s="3">
        <f>YEAR(SalesDataTable[[#This Row],[Order Date]])</f>
        <v>2026</v>
      </c>
      <c r="V2681" s="2" t="str">
        <f>"Q"&amp;ROUNDUP(MONTH(SalesDataTable[[#This Row],[Order Date]])/3,0)</f>
        <v>Q4</v>
      </c>
      <c r="W2681" s="3">
        <f>MONTH(SalesDataTable[[#This Row],[Order Date]])</f>
        <v>12</v>
      </c>
      <c r="X2681" s="2" t="str">
        <f>TEXT(SalesDataTable[[#This Row],[Order Date]],"mmm")</f>
        <v>Dec</v>
      </c>
    </row>
    <row r="2682" spans="1:24" ht="15.6">
      <c r="A2682" s="6">
        <v>4945</v>
      </c>
      <c r="B2682" s="7">
        <v>46383</v>
      </c>
      <c r="C2682" s="8">
        <f>YEAR(SalesDataTable[[#This Row],[Order Date]])</f>
        <v>2026</v>
      </c>
      <c r="D2682" s="9" t="str">
        <f>"Q" &amp;ROUNDUP(MONTH(SalesDataTable[[#This Row],[Order Date]]),0)</f>
        <v>Q12</v>
      </c>
      <c r="E2682" s="9">
        <f>MONTH(SalesDataTable[[#This Row],[Order Date]])</f>
        <v>12</v>
      </c>
      <c r="F2682" s="8" t="str">
        <f>TEXT(SalesDataTable[[#This Row],[Order Date]],"mmm")</f>
        <v>Dec</v>
      </c>
      <c r="G2682" s="8" t="s">
        <v>11</v>
      </c>
      <c r="H2682" s="8" t="s">
        <v>12</v>
      </c>
      <c r="I2682" s="8" t="s">
        <v>2</v>
      </c>
      <c r="J2682" s="8" t="s">
        <v>16</v>
      </c>
      <c r="K2682" s="8" t="s">
        <v>23</v>
      </c>
      <c r="L2682" s="8" t="s">
        <v>40</v>
      </c>
      <c r="M2682" s="3">
        <v>2</v>
      </c>
      <c r="N2682" s="10">
        <v>82.04</v>
      </c>
      <c r="O2682" s="11">
        <v>0.1</v>
      </c>
      <c r="P2682" s="10">
        <v>38.880000000000003</v>
      </c>
      <c r="Q2682" s="10">
        <f t="shared" si="164"/>
        <v>147.67200000000003</v>
      </c>
      <c r="R2682" s="10">
        <f t="shared" si="165"/>
        <v>77.760000000000005</v>
      </c>
      <c r="S2682" s="10">
        <f t="shared" si="166"/>
        <v>69.91200000000002</v>
      </c>
      <c r="T2682" s="2">
        <f t="shared" si="167"/>
        <v>0.47342759629449055</v>
      </c>
      <c r="U2682" s="3">
        <f>YEAR(SalesDataTable[[#This Row],[Order Date]])</f>
        <v>2026</v>
      </c>
      <c r="V2682" s="2" t="str">
        <f>"Q"&amp;ROUNDUP(MONTH(SalesDataTable[[#This Row],[Order Date]])/3,0)</f>
        <v>Q4</v>
      </c>
      <c r="W2682" s="3">
        <f>MONTH(SalesDataTable[[#This Row],[Order Date]])</f>
        <v>12</v>
      </c>
      <c r="X2682" s="2" t="str">
        <f>TEXT(SalesDataTable[[#This Row],[Order Date]],"mmm")</f>
        <v>Dec</v>
      </c>
    </row>
    <row r="2683" spans="1:24" ht="15.6">
      <c r="A2683" s="6">
        <v>5084</v>
      </c>
      <c r="B2683" s="7">
        <v>46383</v>
      </c>
      <c r="C2683" s="8">
        <f>YEAR(SalesDataTable[[#This Row],[Order Date]])</f>
        <v>2026</v>
      </c>
      <c r="D2683" s="9" t="str">
        <f>"Q" &amp;ROUNDUP(MONTH(SalesDataTable[[#This Row],[Order Date]]),0)</f>
        <v>Q12</v>
      </c>
      <c r="E2683" s="9">
        <f>MONTH(SalesDataTable[[#This Row],[Order Date]])</f>
        <v>12</v>
      </c>
      <c r="F2683" s="8" t="str">
        <f>TEXT(SalesDataTable[[#This Row],[Order Date]],"mmm")</f>
        <v>Dec</v>
      </c>
      <c r="G2683" s="8" t="s">
        <v>6</v>
      </c>
      <c r="H2683" s="8" t="s">
        <v>41</v>
      </c>
      <c r="I2683" s="8" t="s">
        <v>28</v>
      </c>
      <c r="J2683" s="8" t="s">
        <v>3</v>
      </c>
      <c r="K2683" s="8" t="s">
        <v>14</v>
      </c>
      <c r="L2683" s="8" t="s">
        <v>15</v>
      </c>
      <c r="M2683" s="3">
        <v>1</v>
      </c>
      <c r="N2683" s="10">
        <v>35.409999999999997</v>
      </c>
      <c r="O2683" s="11">
        <v>0.2</v>
      </c>
      <c r="P2683" s="10">
        <v>13.54</v>
      </c>
      <c r="Q2683" s="10">
        <f t="shared" si="164"/>
        <v>28.327999999999999</v>
      </c>
      <c r="R2683" s="10">
        <f t="shared" si="165"/>
        <v>13.54</v>
      </c>
      <c r="S2683" s="10">
        <f t="shared" si="166"/>
        <v>14.788</v>
      </c>
      <c r="T2683" s="2">
        <f t="shared" si="167"/>
        <v>0.5220276757977973</v>
      </c>
      <c r="U2683" s="3">
        <f>YEAR(SalesDataTable[[#This Row],[Order Date]])</f>
        <v>2026</v>
      </c>
      <c r="V2683" s="2" t="str">
        <f>"Q"&amp;ROUNDUP(MONTH(SalesDataTable[[#This Row],[Order Date]])/3,0)</f>
        <v>Q4</v>
      </c>
      <c r="W2683" s="3">
        <f>MONTH(SalesDataTable[[#This Row],[Order Date]])</f>
        <v>12</v>
      </c>
      <c r="X2683" s="2" t="str">
        <f>TEXT(SalesDataTable[[#This Row],[Order Date]],"mmm")</f>
        <v>Dec</v>
      </c>
    </row>
    <row r="2684" spans="1:24" ht="15.6">
      <c r="A2684" s="6">
        <v>246</v>
      </c>
      <c r="B2684" s="7">
        <v>46384</v>
      </c>
      <c r="C2684" s="8">
        <f>YEAR(SalesDataTable[[#This Row],[Order Date]])</f>
        <v>2026</v>
      </c>
      <c r="D2684" s="9" t="str">
        <f>"Q" &amp;ROUNDUP(MONTH(SalesDataTable[[#This Row],[Order Date]]),0)</f>
        <v>Q12</v>
      </c>
      <c r="E2684" s="9">
        <f>MONTH(SalesDataTable[[#This Row],[Order Date]])</f>
        <v>12</v>
      </c>
      <c r="F2684" s="8" t="str">
        <f>TEXT(SalesDataTable[[#This Row],[Order Date]],"mmm")</f>
        <v>Dec</v>
      </c>
      <c r="G2684" s="8" t="s">
        <v>20</v>
      </c>
      <c r="H2684" s="8" t="s">
        <v>31</v>
      </c>
      <c r="I2684" s="8" t="s">
        <v>28</v>
      </c>
      <c r="J2684" s="8" t="s">
        <v>16</v>
      </c>
      <c r="K2684" s="8" t="s">
        <v>4</v>
      </c>
      <c r="L2684" s="8" t="s">
        <v>26</v>
      </c>
      <c r="M2684" s="3">
        <v>1</v>
      </c>
      <c r="N2684" s="10">
        <v>41.06</v>
      </c>
      <c r="O2684" s="11">
        <v>0.1</v>
      </c>
      <c r="P2684" s="10">
        <v>16.23</v>
      </c>
      <c r="Q2684" s="10">
        <f t="shared" si="164"/>
        <v>36.954000000000001</v>
      </c>
      <c r="R2684" s="10">
        <f t="shared" si="165"/>
        <v>16.23</v>
      </c>
      <c r="S2684" s="10">
        <f t="shared" si="166"/>
        <v>20.724</v>
      </c>
      <c r="T2684" s="2">
        <f t="shared" si="167"/>
        <v>0.5608053255398604</v>
      </c>
      <c r="U2684" s="3">
        <f>YEAR(SalesDataTable[[#This Row],[Order Date]])</f>
        <v>2026</v>
      </c>
      <c r="V2684" s="2" t="str">
        <f>"Q"&amp;ROUNDUP(MONTH(SalesDataTable[[#This Row],[Order Date]])/3,0)</f>
        <v>Q4</v>
      </c>
      <c r="W2684" s="3">
        <f>MONTH(SalesDataTable[[#This Row],[Order Date]])</f>
        <v>12</v>
      </c>
      <c r="X2684" s="2" t="str">
        <f>TEXT(SalesDataTable[[#This Row],[Order Date]],"mmm")</f>
        <v>Dec</v>
      </c>
    </row>
    <row r="2685" spans="1:24" ht="15.6">
      <c r="A2685" s="6">
        <v>537</v>
      </c>
      <c r="B2685" s="7">
        <v>46384</v>
      </c>
      <c r="C2685" s="8">
        <f>YEAR(SalesDataTable[[#This Row],[Order Date]])</f>
        <v>2026</v>
      </c>
      <c r="D2685" s="9" t="str">
        <f>"Q" &amp;ROUNDUP(MONTH(SalesDataTable[[#This Row],[Order Date]]),0)</f>
        <v>Q12</v>
      </c>
      <c r="E2685" s="9">
        <f>MONTH(SalesDataTable[[#This Row],[Order Date]])</f>
        <v>12</v>
      </c>
      <c r="F2685" s="8" t="str">
        <f>TEXT(SalesDataTable[[#This Row],[Order Date]],"mmm")</f>
        <v>Dec</v>
      </c>
      <c r="G2685" s="8" t="s">
        <v>20</v>
      </c>
      <c r="H2685" s="8" t="s">
        <v>33</v>
      </c>
      <c r="I2685" s="8" t="s">
        <v>8</v>
      </c>
      <c r="J2685" s="8" t="s">
        <v>16</v>
      </c>
      <c r="K2685" s="8" t="s">
        <v>9</v>
      </c>
      <c r="L2685" s="8" t="s">
        <v>10</v>
      </c>
      <c r="M2685" s="3">
        <v>12</v>
      </c>
      <c r="N2685" s="10">
        <v>90.29</v>
      </c>
      <c r="O2685" s="11">
        <v>0.1</v>
      </c>
      <c r="P2685" s="10">
        <v>45.76</v>
      </c>
      <c r="Q2685" s="10">
        <f t="shared" si="164"/>
        <v>975.13200000000006</v>
      </c>
      <c r="R2685" s="10">
        <f t="shared" si="165"/>
        <v>549.12</v>
      </c>
      <c r="S2685" s="10">
        <f t="shared" si="166"/>
        <v>426.01200000000006</v>
      </c>
      <c r="T2685" s="2">
        <f t="shared" si="167"/>
        <v>0.43687623829389255</v>
      </c>
      <c r="U2685" s="3">
        <f>YEAR(SalesDataTable[[#This Row],[Order Date]])</f>
        <v>2026</v>
      </c>
      <c r="V2685" s="2" t="str">
        <f>"Q"&amp;ROUNDUP(MONTH(SalesDataTable[[#This Row],[Order Date]])/3,0)</f>
        <v>Q4</v>
      </c>
      <c r="W2685" s="3">
        <f>MONTH(SalesDataTable[[#This Row],[Order Date]])</f>
        <v>12</v>
      </c>
      <c r="X2685" s="2" t="str">
        <f>TEXT(SalesDataTable[[#This Row],[Order Date]],"mmm")</f>
        <v>Dec</v>
      </c>
    </row>
    <row r="2686" spans="1:24" ht="15.6">
      <c r="A2686" s="6">
        <v>968</v>
      </c>
      <c r="B2686" s="7">
        <v>46384</v>
      </c>
      <c r="C2686" s="8">
        <f>YEAR(SalesDataTable[[#This Row],[Order Date]])</f>
        <v>2026</v>
      </c>
      <c r="D2686" s="9" t="str">
        <f>"Q" &amp;ROUNDUP(MONTH(SalesDataTable[[#This Row],[Order Date]]),0)</f>
        <v>Q12</v>
      </c>
      <c r="E2686" s="9">
        <f>MONTH(SalesDataTable[[#This Row],[Order Date]])</f>
        <v>12</v>
      </c>
      <c r="F2686" s="8" t="str">
        <f>TEXT(SalesDataTable[[#This Row],[Order Date]],"mmm")</f>
        <v>Dec</v>
      </c>
      <c r="G2686" s="8" t="s">
        <v>6</v>
      </c>
      <c r="H2686" s="8" t="s">
        <v>43</v>
      </c>
      <c r="I2686" s="8" t="s">
        <v>19</v>
      </c>
      <c r="J2686" s="8" t="s">
        <v>13</v>
      </c>
      <c r="K2686" s="8" t="s">
        <v>4</v>
      </c>
      <c r="L2686" s="8" t="s">
        <v>30</v>
      </c>
      <c r="M2686" s="3">
        <v>1</v>
      </c>
      <c r="N2686" s="10">
        <v>103.13</v>
      </c>
      <c r="O2686" s="11">
        <v>0.15</v>
      </c>
      <c r="P2686" s="10">
        <v>50.06</v>
      </c>
      <c r="Q2686" s="10">
        <f t="shared" si="164"/>
        <v>87.660499999999999</v>
      </c>
      <c r="R2686" s="10">
        <f t="shared" si="165"/>
        <v>50.06</v>
      </c>
      <c r="S2686" s="10">
        <f t="shared" si="166"/>
        <v>37.600499999999997</v>
      </c>
      <c r="T2686" s="2">
        <f t="shared" si="167"/>
        <v>0.42893321393329947</v>
      </c>
      <c r="U2686" s="3">
        <f>YEAR(SalesDataTable[[#This Row],[Order Date]])</f>
        <v>2026</v>
      </c>
      <c r="V2686" s="2" t="str">
        <f>"Q"&amp;ROUNDUP(MONTH(SalesDataTable[[#This Row],[Order Date]])/3,0)</f>
        <v>Q4</v>
      </c>
      <c r="W2686" s="3">
        <f>MONTH(SalesDataTable[[#This Row],[Order Date]])</f>
        <v>12</v>
      </c>
      <c r="X2686" s="2" t="str">
        <f>TEXT(SalesDataTable[[#This Row],[Order Date]],"mmm")</f>
        <v>Dec</v>
      </c>
    </row>
    <row r="2687" spans="1:24" ht="15.6">
      <c r="A2687" s="6">
        <v>1234</v>
      </c>
      <c r="B2687" s="7">
        <v>46384</v>
      </c>
      <c r="C2687" s="8">
        <f>YEAR(SalesDataTable[[#This Row],[Order Date]])</f>
        <v>2026</v>
      </c>
      <c r="D2687" s="9" t="str">
        <f>"Q" &amp;ROUNDUP(MONTH(SalesDataTable[[#This Row],[Order Date]]),0)</f>
        <v>Q12</v>
      </c>
      <c r="E2687" s="9">
        <f>MONTH(SalesDataTable[[#This Row],[Order Date]])</f>
        <v>12</v>
      </c>
      <c r="F2687" s="8" t="str">
        <f>TEXT(SalesDataTable[[#This Row],[Order Date]],"mmm")</f>
        <v>Dec</v>
      </c>
      <c r="G2687" s="8" t="s">
        <v>20</v>
      </c>
      <c r="H2687" s="8" t="s">
        <v>47</v>
      </c>
      <c r="I2687" s="8" t="s">
        <v>2</v>
      </c>
      <c r="J2687" s="8" t="s">
        <v>3</v>
      </c>
      <c r="K2687" s="8" t="s">
        <v>4</v>
      </c>
      <c r="L2687" s="8" t="s">
        <v>5</v>
      </c>
      <c r="M2687" s="3">
        <v>1</v>
      </c>
      <c r="N2687" s="10">
        <v>81.39</v>
      </c>
      <c r="O2687" s="11">
        <v>0.05</v>
      </c>
      <c r="P2687" s="10">
        <v>43.54</v>
      </c>
      <c r="Q2687" s="10">
        <f t="shared" si="164"/>
        <v>77.320499999999996</v>
      </c>
      <c r="R2687" s="10">
        <f t="shared" si="165"/>
        <v>43.54</v>
      </c>
      <c r="S2687" s="10">
        <f t="shared" si="166"/>
        <v>33.780499999999996</v>
      </c>
      <c r="T2687" s="2">
        <f t="shared" si="167"/>
        <v>0.43688931137279247</v>
      </c>
      <c r="U2687" s="3">
        <f>YEAR(SalesDataTable[[#This Row],[Order Date]])</f>
        <v>2026</v>
      </c>
      <c r="V2687" s="2" t="str">
        <f>"Q"&amp;ROUNDUP(MONTH(SalesDataTable[[#This Row],[Order Date]])/3,0)</f>
        <v>Q4</v>
      </c>
      <c r="W2687" s="3">
        <f>MONTH(SalesDataTable[[#This Row],[Order Date]])</f>
        <v>12</v>
      </c>
      <c r="X2687" s="2" t="str">
        <f>TEXT(SalesDataTable[[#This Row],[Order Date]],"mmm")</f>
        <v>Dec</v>
      </c>
    </row>
    <row r="2688" spans="1:24" ht="15.6">
      <c r="A2688" s="6">
        <v>2061</v>
      </c>
      <c r="B2688" s="7">
        <v>46384</v>
      </c>
      <c r="C2688" s="8">
        <f>YEAR(SalesDataTable[[#This Row],[Order Date]])</f>
        <v>2026</v>
      </c>
      <c r="D2688" s="9" t="str">
        <f>"Q" &amp;ROUNDUP(MONTH(SalesDataTable[[#This Row],[Order Date]]),0)</f>
        <v>Q12</v>
      </c>
      <c r="E2688" s="9">
        <f>MONTH(SalesDataTable[[#This Row],[Order Date]])</f>
        <v>12</v>
      </c>
      <c r="F2688" s="8" t="str">
        <f>TEXT(SalesDataTable[[#This Row],[Order Date]],"mmm")</f>
        <v>Dec</v>
      </c>
      <c r="G2688" s="8" t="s">
        <v>0</v>
      </c>
      <c r="H2688" s="8" t="s">
        <v>50</v>
      </c>
      <c r="I2688" s="8" t="s">
        <v>28</v>
      </c>
      <c r="J2688" s="8" t="s">
        <v>3</v>
      </c>
      <c r="K2688" s="8" t="s">
        <v>23</v>
      </c>
      <c r="L2688" s="8" t="s">
        <v>24</v>
      </c>
      <c r="M2688" s="3">
        <v>2</v>
      </c>
      <c r="N2688" s="10">
        <v>342.78</v>
      </c>
      <c r="O2688" s="11">
        <v>0</v>
      </c>
      <c r="P2688" s="10">
        <v>197.89</v>
      </c>
      <c r="Q2688" s="10">
        <f t="shared" si="164"/>
        <v>685.56</v>
      </c>
      <c r="R2688" s="10">
        <f t="shared" si="165"/>
        <v>395.78</v>
      </c>
      <c r="S2688" s="10">
        <f t="shared" si="166"/>
        <v>289.77999999999997</v>
      </c>
      <c r="T2688" s="2">
        <f t="shared" si="167"/>
        <v>0.4226909387945621</v>
      </c>
      <c r="U2688" s="3">
        <f>YEAR(SalesDataTable[[#This Row],[Order Date]])</f>
        <v>2026</v>
      </c>
      <c r="V2688" s="2" t="str">
        <f>"Q"&amp;ROUNDUP(MONTH(SalesDataTable[[#This Row],[Order Date]])/3,0)</f>
        <v>Q4</v>
      </c>
      <c r="W2688" s="3">
        <f>MONTH(SalesDataTable[[#This Row],[Order Date]])</f>
        <v>12</v>
      </c>
      <c r="X2688" s="2" t="str">
        <f>TEXT(SalesDataTable[[#This Row],[Order Date]],"mmm")</f>
        <v>Dec</v>
      </c>
    </row>
    <row r="2689" spans="1:24" ht="15.6">
      <c r="A2689" s="6">
        <v>2219</v>
      </c>
      <c r="B2689" s="7">
        <v>46384</v>
      </c>
      <c r="C2689" s="8">
        <f>YEAR(SalesDataTable[[#This Row],[Order Date]])</f>
        <v>2026</v>
      </c>
      <c r="D2689" s="9" t="str">
        <f>"Q" &amp;ROUNDUP(MONTH(SalesDataTable[[#This Row],[Order Date]]),0)</f>
        <v>Q12</v>
      </c>
      <c r="E2689" s="9">
        <f>MONTH(SalesDataTable[[#This Row],[Order Date]])</f>
        <v>12</v>
      </c>
      <c r="F2689" s="8" t="str">
        <f>TEXT(SalesDataTable[[#This Row],[Order Date]],"mmm")</f>
        <v>Dec</v>
      </c>
      <c r="G2689" s="8" t="s">
        <v>6</v>
      </c>
      <c r="H2689" s="8" t="s">
        <v>49</v>
      </c>
      <c r="I2689" s="8" t="s">
        <v>2</v>
      </c>
      <c r="J2689" s="8" t="s">
        <v>3</v>
      </c>
      <c r="K2689" s="8" t="s">
        <v>9</v>
      </c>
      <c r="L2689" s="8" t="s">
        <v>17</v>
      </c>
      <c r="M2689" s="3">
        <v>1</v>
      </c>
      <c r="N2689" s="10">
        <v>147</v>
      </c>
      <c r="O2689" s="11">
        <v>0.15</v>
      </c>
      <c r="P2689" s="10">
        <v>79.58</v>
      </c>
      <c r="Q2689" s="10">
        <f t="shared" si="164"/>
        <v>124.95</v>
      </c>
      <c r="R2689" s="10">
        <f t="shared" si="165"/>
        <v>79.58</v>
      </c>
      <c r="S2689" s="10">
        <f t="shared" si="166"/>
        <v>45.370000000000005</v>
      </c>
      <c r="T2689" s="2">
        <f t="shared" si="167"/>
        <v>0.36310524209683875</v>
      </c>
      <c r="U2689" s="3">
        <f>YEAR(SalesDataTable[[#This Row],[Order Date]])</f>
        <v>2026</v>
      </c>
      <c r="V2689" s="2" t="str">
        <f>"Q"&amp;ROUNDUP(MONTH(SalesDataTable[[#This Row],[Order Date]])/3,0)</f>
        <v>Q4</v>
      </c>
      <c r="W2689" s="3">
        <f>MONTH(SalesDataTable[[#This Row],[Order Date]])</f>
        <v>12</v>
      </c>
      <c r="X2689" s="2" t="str">
        <f>TEXT(SalesDataTable[[#This Row],[Order Date]],"mmm")</f>
        <v>Dec</v>
      </c>
    </row>
    <row r="2690" spans="1:24" ht="15.6">
      <c r="A2690" s="6">
        <v>2651</v>
      </c>
      <c r="B2690" s="7">
        <v>46384</v>
      </c>
      <c r="C2690" s="8">
        <f>YEAR(SalesDataTable[[#This Row],[Order Date]])</f>
        <v>2026</v>
      </c>
      <c r="D2690" s="9" t="str">
        <f>"Q" &amp;ROUNDUP(MONTH(SalesDataTable[[#This Row],[Order Date]]),0)</f>
        <v>Q12</v>
      </c>
      <c r="E2690" s="9">
        <f>MONTH(SalesDataTable[[#This Row],[Order Date]])</f>
        <v>12</v>
      </c>
      <c r="F2690" s="8" t="str">
        <f>TEXT(SalesDataTable[[#This Row],[Order Date]],"mmm")</f>
        <v>Dec</v>
      </c>
      <c r="G2690" s="8" t="s">
        <v>0</v>
      </c>
      <c r="H2690" s="8" t="s">
        <v>50</v>
      </c>
      <c r="I2690" s="8" t="s">
        <v>2</v>
      </c>
      <c r="J2690" s="8" t="s">
        <v>13</v>
      </c>
      <c r="K2690" s="8" t="s">
        <v>14</v>
      </c>
      <c r="L2690" s="8" t="s">
        <v>32</v>
      </c>
      <c r="M2690" s="3">
        <v>1</v>
      </c>
      <c r="N2690" s="10">
        <v>45.69</v>
      </c>
      <c r="O2690" s="11">
        <v>0.2</v>
      </c>
      <c r="P2690" s="10">
        <v>18.829999999999998</v>
      </c>
      <c r="Q2690" s="10">
        <f t="shared" ref="Q2690:Q2708" si="168">M2690*N2690*(1-O2690)</f>
        <v>36.552</v>
      </c>
      <c r="R2690" s="10">
        <f t="shared" ref="R2690:R2708" si="169">M2690*P2690</f>
        <v>18.829999999999998</v>
      </c>
      <c r="S2690" s="10">
        <f t="shared" ref="S2690:S2708" si="170">Q2690-R2690</f>
        <v>17.722000000000001</v>
      </c>
      <c r="T2690" s="2">
        <f t="shared" ref="T2690:T2708" si="171">IFERROR(S2690/Q2690,0)</f>
        <v>0.48484351061501429</v>
      </c>
      <c r="U2690" s="3">
        <f>YEAR(SalesDataTable[[#This Row],[Order Date]])</f>
        <v>2026</v>
      </c>
      <c r="V2690" s="2" t="str">
        <f>"Q"&amp;ROUNDUP(MONTH(SalesDataTable[[#This Row],[Order Date]])/3,0)</f>
        <v>Q4</v>
      </c>
      <c r="W2690" s="3">
        <f>MONTH(SalesDataTable[[#This Row],[Order Date]])</f>
        <v>12</v>
      </c>
      <c r="X2690" s="2" t="str">
        <f>TEXT(SalesDataTable[[#This Row],[Order Date]],"mmm")</f>
        <v>Dec</v>
      </c>
    </row>
    <row r="2691" spans="1:24" ht="15.6">
      <c r="A2691" s="6">
        <v>3173</v>
      </c>
      <c r="B2691" s="7">
        <v>46384</v>
      </c>
      <c r="C2691" s="8">
        <f>YEAR(SalesDataTable[[#This Row],[Order Date]])</f>
        <v>2026</v>
      </c>
      <c r="D2691" s="9" t="str">
        <f>"Q" &amp;ROUNDUP(MONTH(SalesDataTable[[#This Row],[Order Date]]),0)</f>
        <v>Q12</v>
      </c>
      <c r="E2691" s="9">
        <f>MONTH(SalesDataTable[[#This Row],[Order Date]])</f>
        <v>12</v>
      </c>
      <c r="F2691" s="8" t="str">
        <f>TEXT(SalesDataTable[[#This Row],[Order Date]],"mmm")</f>
        <v>Dec</v>
      </c>
      <c r="G2691" s="8" t="s">
        <v>6</v>
      </c>
      <c r="H2691" s="8" t="s">
        <v>43</v>
      </c>
      <c r="I2691" s="8" t="s">
        <v>28</v>
      </c>
      <c r="J2691" s="8" t="s">
        <v>3</v>
      </c>
      <c r="K2691" s="8" t="s">
        <v>4</v>
      </c>
      <c r="L2691" s="8" t="s">
        <v>26</v>
      </c>
      <c r="M2691" s="3">
        <v>1</v>
      </c>
      <c r="N2691" s="10">
        <v>39.69</v>
      </c>
      <c r="O2691" s="11">
        <v>0</v>
      </c>
      <c r="P2691" s="10">
        <v>17.09</v>
      </c>
      <c r="Q2691" s="10">
        <f t="shared" si="168"/>
        <v>39.69</v>
      </c>
      <c r="R2691" s="10">
        <f t="shared" si="169"/>
        <v>17.09</v>
      </c>
      <c r="S2691" s="10">
        <f t="shared" si="170"/>
        <v>22.599999999999998</v>
      </c>
      <c r="T2691" s="2">
        <f t="shared" si="171"/>
        <v>0.56941295036533135</v>
      </c>
      <c r="U2691" s="3">
        <f>YEAR(SalesDataTable[[#This Row],[Order Date]])</f>
        <v>2026</v>
      </c>
      <c r="V2691" s="2" t="str">
        <f>"Q"&amp;ROUNDUP(MONTH(SalesDataTable[[#This Row],[Order Date]])/3,0)</f>
        <v>Q4</v>
      </c>
      <c r="W2691" s="3">
        <f>MONTH(SalesDataTable[[#This Row],[Order Date]])</f>
        <v>12</v>
      </c>
      <c r="X2691" s="2" t="str">
        <f>TEXT(SalesDataTable[[#This Row],[Order Date]],"mmm")</f>
        <v>Dec</v>
      </c>
    </row>
    <row r="2692" spans="1:24" ht="15.6">
      <c r="A2692" s="6">
        <v>3409</v>
      </c>
      <c r="B2692" s="7">
        <v>46384</v>
      </c>
      <c r="C2692" s="8">
        <f>YEAR(SalesDataTable[[#This Row],[Order Date]])</f>
        <v>2026</v>
      </c>
      <c r="D2692" s="9" t="str">
        <f>"Q" &amp;ROUNDUP(MONTH(SalesDataTable[[#This Row],[Order Date]]),0)</f>
        <v>Q12</v>
      </c>
      <c r="E2692" s="9">
        <f>MONTH(SalesDataTable[[#This Row],[Order Date]])</f>
        <v>12</v>
      </c>
      <c r="F2692" s="8" t="str">
        <f>TEXT(SalesDataTable[[#This Row],[Order Date]],"mmm")</f>
        <v>Dec</v>
      </c>
      <c r="G2692" s="8" t="s">
        <v>20</v>
      </c>
      <c r="H2692" s="8" t="s">
        <v>21</v>
      </c>
      <c r="I2692" s="8" t="s">
        <v>2</v>
      </c>
      <c r="J2692" s="8" t="s">
        <v>13</v>
      </c>
      <c r="K2692" s="8" t="s">
        <v>23</v>
      </c>
      <c r="L2692" s="8" t="s">
        <v>51</v>
      </c>
      <c r="M2692" s="3">
        <v>5</v>
      </c>
      <c r="N2692" s="10">
        <v>122.42</v>
      </c>
      <c r="O2692" s="11">
        <v>0</v>
      </c>
      <c r="P2692" s="10">
        <v>60.8</v>
      </c>
      <c r="Q2692" s="10">
        <f t="shared" si="168"/>
        <v>612.1</v>
      </c>
      <c r="R2692" s="10">
        <f t="shared" si="169"/>
        <v>304</v>
      </c>
      <c r="S2692" s="10">
        <f t="shared" si="170"/>
        <v>308.10000000000002</v>
      </c>
      <c r="T2692" s="2">
        <f t="shared" si="171"/>
        <v>0.50334912595981052</v>
      </c>
      <c r="U2692" s="3">
        <f>YEAR(SalesDataTable[[#This Row],[Order Date]])</f>
        <v>2026</v>
      </c>
      <c r="V2692" s="2" t="str">
        <f>"Q"&amp;ROUNDUP(MONTH(SalesDataTable[[#This Row],[Order Date]])/3,0)</f>
        <v>Q4</v>
      </c>
      <c r="W2692" s="3">
        <f>MONTH(SalesDataTable[[#This Row],[Order Date]])</f>
        <v>12</v>
      </c>
      <c r="X2692" s="2" t="str">
        <f>TEXT(SalesDataTable[[#This Row],[Order Date]],"mmm")</f>
        <v>Dec</v>
      </c>
    </row>
    <row r="2693" spans="1:24" ht="15.6">
      <c r="A2693" s="6">
        <v>3535</v>
      </c>
      <c r="B2693" s="7">
        <v>46384</v>
      </c>
      <c r="C2693" s="8">
        <f>YEAR(SalesDataTable[[#This Row],[Order Date]])</f>
        <v>2026</v>
      </c>
      <c r="D2693" s="9" t="str">
        <f>"Q" &amp;ROUNDUP(MONTH(SalesDataTable[[#This Row],[Order Date]]),0)</f>
        <v>Q12</v>
      </c>
      <c r="E2693" s="9">
        <f>MONTH(SalesDataTable[[#This Row],[Order Date]])</f>
        <v>12</v>
      </c>
      <c r="F2693" s="8" t="str">
        <f>TEXT(SalesDataTable[[#This Row],[Order Date]],"mmm")</f>
        <v>Dec</v>
      </c>
      <c r="G2693" s="8" t="s">
        <v>6</v>
      </c>
      <c r="H2693" s="8" t="s">
        <v>27</v>
      </c>
      <c r="I2693" s="8" t="s">
        <v>19</v>
      </c>
      <c r="J2693" s="8" t="s">
        <v>13</v>
      </c>
      <c r="K2693" s="8" t="s">
        <v>14</v>
      </c>
      <c r="L2693" s="8" t="s">
        <v>15</v>
      </c>
      <c r="M2693" s="3">
        <v>1</v>
      </c>
      <c r="N2693" s="10">
        <v>37.03</v>
      </c>
      <c r="O2693" s="11">
        <v>0.15</v>
      </c>
      <c r="P2693" s="10">
        <v>13.53</v>
      </c>
      <c r="Q2693" s="10">
        <f t="shared" si="168"/>
        <v>31.4755</v>
      </c>
      <c r="R2693" s="10">
        <f t="shared" si="169"/>
        <v>13.53</v>
      </c>
      <c r="S2693" s="10">
        <f t="shared" si="170"/>
        <v>17.945500000000003</v>
      </c>
      <c r="T2693" s="2">
        <f t="shared" si="171"/>
        <v>0.57014185636447401</v>
      </c>
      <c r="U2693" s="3">
        <f>YEAR(SalesDataTable[[#This Row],[Order Date]])</f>
        <v>2026</v>
      </c>
      <c r="V2693" s="2" t="str">
        <f>"Q"&amp;ROUNDUP(MONTH(SalesDataTable[[#This Row],[Order Date]])/3,0)</f>
        <v>Q4</v>
      </c>
      <c r="W2693" s="3">
        <f>MONTH(SalesDataTable[[#This Row],[Order Date]])</f>
        <v>12</v>
      </c>
      <c r="X2693" s="2" t="str">
        <f>TEXT(SalesDataTable[[#This Row],[Order Date]],"mmm")</f>
        <v>Dec</v>
      </c>
    </row>
    <row r="2694" spans="1:24" ht="15.6">
      <c r="A2694" s="6">
        <v>5134</v>
      </c>
      <c r="B2694" s="7">
        <v>46384</v>
      </c>
      <c r="C2694" s="8">
        <f>YEAR(SalesDataTable[[#This Row],[Order Date]])</f>
        <v>2026</v>
      </c>
      <c r="D2694" s="9" t="str">
        <f>"Q" &amp;ROUNDUP(MONTH(SalesDataTable[[#This Row],[Order Date]]),0)</f>
        <v>Q12</v>
      </c>
      <c r="E2694" s="9">
        <f>MONTH(SalesDataTable[[#This Row],[Order Date]])</f>
        <v>12</v>
      </c>
      <c r="F2694" s="8" t="str">
        <f>TEXT(SalesDataTable[[#This Row],[Order Date]],"mmm")</f>
        <v>Dec</v>
      </c>
      <c r="G2694" s="8" t="s">
        <v>6</v>
      </c>
      <c r="H2694" s="8" t="s">
        <v>49</v>
      </c>
      <c r="I2694" s="8" t="s">
        <v>19</v>
      </c>
      <c r="J2694" s="8" t="s">
        <v>3</v>
      </c>
      <c r="K2694" s="8" t="s">
        <v>9</v>
      </c>
      <c r="L2694" s="8" t="s">
        <v>10</v>
      </c>
      <c r="M2694" s="3">
        <v>1</v>
      </c>
      <c r="N2694" s="10">
        <v>90.99</v>
      </c>
      <c r="O2694" s="11">
        <v>0.05</v>
      </c>
      <c r="P2694" s="10">
        <v>44.78</v>
      </c>
      <c r="Q2694" s="10">
        <f t="shared" si="168"/>
        <v>86.440499999999986</v>
      </c>
      <c r="R2694" s="10">
        <f t="shared" si="169"/>
        <v>44.78</v>
      </c>
      <c r="S2694" s="10">
        <f t="shared" si="170"/>
        <v>41.660499999999985</v>
      </c>
      <c r="T2694" s="2">
        <f t="shared" si="171"/>
        <v>0.48195579618350187</v>
      </c>
      <c r="U2694" s="3">
        <f>YEAR(SalesDataTable[[#This Row],[Order Date]])</f>
        <v>2026</v>
      </c>
      <c r="V2694" s="2" t="str">
        <f>"Q"&amp;ROUNDUP(MONTH(SalesDataTable[[#This Row],[Order Date]])/3,0)</f>
        <v>Q4</v>
      </c>
      <c r="W2694" s="3">
        <f>MONTH(SalesDataTable[[#This Row],[Order Date]])</f>
        <v>12</v>
      </c>
      <c r="X2694" s="2" t="str">
        <f>TEXT(SalesDataTable[[#This Row],[Order Date]],"mmm")</f>
        <v>Dec</v>
      </c>
    </row>
    <row r="2695" spans="1:24" ht="15.6">
      <c r="A2695" s="6">
        <v>2011</v>
      </c>
      <c r="B2695" s="7">
        <v>46385</v>
      </c>
      <c r="C2695" s="8">
        <f>YEAR(SalesDataTable[[#This Row],[Order Date]])</f>
        <v>2026</v>
      </c>
      <c r="D2695" s="9" t="str">
        <f>"Q" &amp;ROUNDUP(MONTH(SalesDataTable[[#This Row],[Order Date]]),0)</f>
        <v>Q12</v>
      </c>
      <c r="E2695" s="9">
        <f>MONTH(SalesDataTable[[#This Row],[Order Date]])</f>
        <v>12</v>
      </c>
      <c r="F2695" s="8" t="str">
        <f>TEXT(SalesDataTable[[#This Row],[Order Date]],"mmm")</f>
        <v>Dec</v>
      </c>
      <c r="G2695" s="8" t="s">
        <v>6</v>
      </c>
      <c r="H2695" s="8" t="s">
        <v>41</v>
      </c>
      <c r="I2695" s="8" t="s">
        <v>2</v>
      </c>
      <c r="J2695" s="8" t="s">
        <v>3</v>
      </c>
      <c r="K2695" s="8" t="s">
        <v>9</v>
      </c>
      <c r="L2695" s="8" t="s">
        <v>10</v>
      </c>
      <c r="M2695" s="3">
        <v>1</v>
      </c>
      <c r="N2695" s="10">
        <v>90.81</v>
      </c>
      <c r="O2695" s="11">
        <v>0.1</v>
      </c>
      <c r="P2695" s="10">
        <v>46.53</v>
      </c>
      <c r="Q2695" s="10">
        <f t="shared" si="168"/>
        <v>81.728999999999999</v>
      </c>
      <c r="R2695" s="10">
        <f t="shared" si="169"/>
        <v>46.53</v>
      </c>
      <c r="S2695" s="10">
        <f t="shared" si="170"/>
        <v>35.198999999999998</v>
      </c>
      <c r="T2695" s="2">
        <f t="shared" si="171"/>
        <v>0.43067944059024332</v>
      </c>
      <c r="U2695" s="3">
        <f>YEAR(SalesDataTable[[#This Row],[Order Date]])</f>
        <v>2026</v>
      </c>
      <c r="V2695" s="2" t="str">
        <f>"Q"&amp;ROUNDUP(MONTH(SalesDataTable[[#This Row],[Order Date]])/3,0)</f>
        <v>Q4</v>
      </c>
      <c r="W2695" s="3">
        <f>MONTH(SalesDataTable[[#This Row],[Order Date]])</f>
        <v>12</v>
      </c>
      <c r="X2695" s="2" t="str">
        <f>TEXT(SalesDataTable[[#This Row],[Order Date]],"mmm")</f>
        <v>Dec</v>
      </c>
    </row>
    <row r="2696" spans="1:24" ht="15.6">
      <c r="A2696" s="6">
        <v>2477</v>
      </c>
      <c r="B2696" s="7">
        <v>46385</v>
      </c>
      <c r="C2696" s="8">
        <f>YEAR(SalesDataTable[[#This Row],[Order Date]])</f>
        <v>2026</v>
      </c>
      <c r="D2696" s="9" t="str">
        <f>"Q" &amp;ROUNDUP(MONTH(SalesDataTable[[#This Row],[Order Date]]),0)</f>
        <v>Q12</v>
      </c>
      <c r="E2696" s="9">
        <f>MONTH(SalesDataTable[[#This Row],[Order Date]])</f>
        <v>12</v>
      </c>
      <c r="F2696" s="8" t="str">
        <f>TEXT(SalesDataTable[[#This Row],[Order Date]],"mmm")</f>
        <v>Dec</v>
      </c>
      <c r="G2696" s="8" t="s">
        <v>0</v>
      </c>
      <c r="H2696" s="8" t="s">
        <v>50</v>
      </c>
      <c r="I2696" s="8" t="s">
        <v>19</v>
      </c>
      <c r="J2696" s="8" t="s">
        <v>13</v>
      </c>
      <c r="K2696" s="8" t="s">
        <v>4</v>
      </c>
      <c r="L2696" s="8" t="s">
        <v>26</v>
      </c>
      <c r="M2696" s="3">
        <v>1</v>
      </c>
      <c r="N2696" s="10">
        <v>41.28</v>
      </c>
      <c r="O2696" s="11">
        <v>0.15</v>
      </c>
      <c r="P2696" s="10">
        <v>16.41</v>
      </c>
      <c r="Q2696" s="10">
        <f t="shared" si="168"/>
        <v>35.088000000000001</v>
      </c>
      <c r="R2696" s="10">
        <f t="shared" si="169"/>
        <v>16.41</v>
      </c>
      <c r="S2696" s="10">
        <f t="shared" si="170"/>
        <v>18.678000000000001</v>
      </c>
      <c r="T2696" s="2">
        <f t="shared" si="171"/>
        <v>0.53231874145006841</v>
      </c>
      <c r="U2696" s="3">
        <f>YEAR(SalesDataTable[[#This Row],[Order Date]])</f>
        <v>2026</v>
      </c>
      <c r="V2696" s="2" t="str">
        <f>"Q"&amp;ROUNDUP(MONTH(SalesDataTable[[#This Row],[Order Date]])/3,0)</f>
        <v>Q4</v>
      </c>
      <c r="W2696" s="3">
        <f>MONTH(SalesDataTable[[#This Row],[Order Date]])</f>
        <v>12</v>
      </c>
      <c r="X2696" s="2" t="str">
        <f>TEXT(SalesDataTable[[#This Row],[Order Date]],"mmm")</f>
        <v>Dec</v>
      </c>
    </row>
    <row r="2697" spans="1:24" ht="15.6">
      <c r="A2697" s="6">
        <v>2745</v>
      </c>
      <c r="B2697" s="7">
        <v>46385</v>
      </c>
      <c r="C2697" s="8">
        <f>YEAR(SalesDataTable[[#This Row],[Order Date]])</f>
        <v>2026</v>
      </c>
      <c r="D2697" s="9" t="str">
        <f>"Q" &amp;ROUNDUP(MONTH(SalesDataTable[[#This Row],[Order Date]]),0)</f>
        <v>Q12</v>
      </c>
      <c r="E2697" s="9">
        <f>MONTH(SalesDataTable[[#This Row],[Order Date]])</f>
        <v>12</v>
      </c>
      <c r="F2697" s="8" t="str">
        <f>TEXT(SalesDataTable[[#This Row],[Order Date]],"mmm")</f>
        <v>Dec</v>
      </c>
      <c r="G2697" s="8" t="s">
        <v>20</v>
      </c>
      <c r="H2697" s="8" t="s">
        <v>47</v>
      </c>
      <c r="I2697" s="8" t="s">
        <v>28</v>
      </c>
      <c r="J2697" s="8" t="s">
        <v>16</v>
      </c>
      <c r="K2697" s="8" t="s">
        <v>14</v>
      </c>
      <c r="L2697" s="8" t="s">
        <v>32</v>
      </c>
      <c r="M2697" s="3">
        <v>1</v>
      </c>
      <c r="N2697" s="10">
        <v>46.07</v>
      </c>
      <c r="O2697" s="11">
        <v>0</v>
      </c>
      <c r="P2697" s="10">
        <v>18.420000000000002</v>
      </c>
      <c r="Q2697" s="10">
        <f t="shared" si="168"/>
        <v>46.07</v>
      </c>
      <c r="R2697" s="10">
        <f t="shared" si="169"/>
        <v>18.420000000000002</v>
      </c>
      <c r="S2697" s="10">
        <f t="shared" si="170"/>
        <v>27.65</v>
      </c>
      <c r="T2697" s="2">
        <f t="shared" si="171"/>
        <v>0.60017364879531143</v>
      </c>
      <c r="U2697" s="3">
        <f>YEAR(SalesDataTable[[#This Row],[Order Date]])</f>
        <v>2026</v>
      </c>
      <c r="V2697" s="2" t="str">
        <f>"Q"&amp;ROUNDUP(MONTH(SalesDataTable[[#This Row],[Order Date]])/3,0)</f>
        <v>Q4</v>
      </c>
      <c r="W2697" s="3">
        <f>MONTH(SalesDataTable[[#This Row],[Order Date]])</f>
        <v>12</v>
      </c>
      <c r="X2697" s="2" t="str">
        <f>TEXT(SalesDataTable[[#This Row],[Order Date]],"mmm")</f>
        <v>Dec</v>
      </c>
    </row>
    <row r="2698" spans="1:24" ht="15.6">
      <c r="A2698" s="6">
        <v>4427</v>
      </c>
      <c r="B2698" s="7">
        <v>46385</v>
      </c>
      <c r="C2698" s="8">
        <f>YEAR(SalesDataTable[[#This Row],[Order Date]])</f>
        <v>2026</v>
      </c>
      <c r="D2698" s="9" t="str">
        <f>"Q" &amp;ROUNDUP(MONTH(SalesDataTable[[#This Row],[Order Date]]),0)</f>
        <v>Q12</v>
      </c>
      <c r="E2698" s="9">
        <f>MONTH(SalesDataTable[[#This Row],[Order Date]])</f>
        <v>12</v>
      </c>
      <c r="F2698" s="8" t="str">
        <f>TEXT(SalesDataTable[[#This Row],[Order Date]],"mmm")</f>
        <v>Dec</v>
      </c>
      <c r="G2698" s="8" t="s">
        <v>6</v>
      </c>
      <c r="H2698" s="8" t="s">
        <v>43</v>
      </c>
      <c r="I2698" s="8" t="s">
        <v>19</v>
      </c>
      <c r="J2698" s="8" t="s">
        <v>16</v>
      </c>
      <c r="K2698" s="8" t="s">
        <v>9</v>
      </c>
      <c r="L2698" s="8" t="s">
        <v>17</v>
      </c>
      <c r="M2698" s="3">
        <v>1</v>
      </c>
      <c r="N2698" s="10">
        <v>147.29</v>
      </c>
      <c r="O2698" s="11">
        <v>0.1</v>
      </c>
      <c r="P2698" s="10">
        <v>78.2</v>
      </c>
      <c r="Q2698" s="10">
        <f t="shared" si="168"/>
        <v>132.56100000000001</v>
      </c>
      <c r="R2698" s="10">
        <f t="shared" si="169"/>
        <v>78.2</v>
      </c>
      <c r="S2698" s="10">
        <f t="shared" si="170"/>
        <v>54.361000000000004</v>
      </c>
      <c r="T2698" s="2">
        <f t="shared" si="171"/>
        <v>0.4100829052285363</v>
      </c>
      <c r="U2698" s="3">
        <f>YEAR(SalesDataTable[[#This Row],[Order Date]])</f>
        <v>2026</v>
      </c>
      <c r="V2698" s="2" t="str">
        <f>"Q"&amp;ROUNDUP(MONTH(SalesDataTable[[#This Row],[Order Date]])/3,0)</f>
        <v>Q4</v>
      </c>
      <c r="W2698" s="3">
        <f>MONTH(SalesDataTable[[#This Row],[Order Date]])</f>
        <v>12</v>
      </c>
      <c r="X2698" s="2" t="str">
        <f>TEXT(SalesDataTable[[#This Row],[Order Date]],"mmm")</f>
        <v>Dec</v>
      </c>
    </row>
    <row r="2699" spans="1:24" ht="15.6">
      <c r="A2699" s="6">
        <v>377</v>
      </c>
      <c r="B2699" s="7">
        <v>46386</v>
      </c>
      <c r="C2699" s="8">
        <f>YEAR(SalesDataTable[[#This Row],[Order Date]])</f>
        <v>2026</v>
      </c>
      <c r="D2699" s="9" t="str">
        <f>"Q" &amp;ROUNDUP(MONTH(SalesDataTable[[#This Row],[Order Date]]),0)</f>
        <v>Q12</v>
      </c>
      <c r="E2699" s="9">
        <f>MONTH(SalesDataTable[[#This Row],[Order Date]])</f>
        <v>12</v>
      </c>
      <c r="F2699" s="8" t="str">
        <f>TEXT(SalesDataTable[[#This Row],[Order Date]],"mmm")</f>
        <v>Dec</v>
      </c>
      <c r="G2699" s="8" t="s">
        <v>20</v>
      </c>
      <c r="H2699" s="8" t="s">
        <v>47</v>
      </c>
      <c r="I2699" s="8" t="s">
        <v>2</v>
      </c>
      <c r="J2699" s="8" t="s">
        <v>13</v>
      </c>
      <c r="K2699" s="8" t="s">
        <v>4</v>
      </c>
      <c r="L2699" s="8" t="s">
        <v>26</v>
      </c>
      <c r="M2699" s="3">
        <v>1</v>
      </c>
      <c r="N2699" s="10">
        <v>40.82</v>
      </c>
      <c r="O2699" s="11">
        <v>0.1</v>
      </c>
      <c r="P2699" s="10">
        <v>17.2</v>
      </c>
      <c r="Q2699" s="10">
        <f t="shared" si="168"/>
        <v>36.738</v>
      </c>
      <c r="R2699" s="10">
        <f t="shared" si="169"/>
        <v>17.2</v>
      </c>
      <c r="S2699" s="10">
        <f t="shared" si="170"/>
        <v>19.538</v>
      </c>
      <c r="T2699" s="2">
        <f t="shared" si="171"/>
        <v>0.53181991398551909</v>
      </c>
      <c r="U2699" s="3">
        <f>YEAR(SalesDataTable[[#This Row],[Order Date]])</f>
        <v>2026</v>
      </c>
      <c r="V2699" s="2" t="str">
        <f>"Q"&amp;ROUNDUP(MONTH(SalesDataTable[[#This Row],[Order Date]])/3,0)</f>
        <v>Q4</v>
      </c>
      <c r="W2699" s="3">
        <f>MONTH(SalesDataTable[[#This Row],[Order Date]])</f>
        <v>12</v>
      </c>
      <c r="X2699" s="2" t="str">
        <f>TEXT(SalesDataTable[[#This Row],[Order Date]],"mmm")</f>
        <v>Dec</v>
      </c>
    </row>
    <row r="2700" spans="1:24" ht="15.6">
      <c r="A2700" s="6">
        <v>1530</v>
      </c>
      <c r="B2700" s="7">
        <v>46386</v>
      </c>
      <c r="C2700" s="8">
        <f>YEAR(SalesDataTable[[#This Row],[Order Date]])</f>
        <v>2026</v>
      </c>
      <c r="D2700" s="9" t="str">
        <f>"Q" &amp;ROUNDUP(MONTH(SalesDataTable[[#This Row],[Order Date]]),0)</f>
        <v>Q12</v>
      </c>
      <c r="E2700" s="9">
        <f>MONTH(SalesDataTable[[#This Row],[Order Date]])</f>
        <v>12</v>
      </c>
      <c r="F2700" s="8" t="str">
        <f>TEXT(SalesDataTable[[#This Row],[Order Date]],"mmm")</f>
        <v>Dec</v>
      </c>
      <c r="G2700" s="8" t="s">
        <v>20</v>
      </c>
      <c r="H2700" s="8" t="s">
        <v>31</v>
      </c>
      <c r="I2700" s="8" t="s">
        <v>2</v>
      </c>
      <c r="J2700" s="8" t="s">
        <v>13</v>
      </c>
      <c r="K2700" s="8" t="s">
        <v>34</v>
      </c>
      <c r="L2700" s="8" t="s">
        <v>45</v>
      </c>
      <c r="M2700" s="3">
        <v>3</v>
      </c>
      <c r="N2700" s="10">
        <v>50.72</v>
      </c>
      <c r="O2700" s="11">
        <v>0</v>
      </c>
      <c r="P2700" s="10">
        <v>22.3</v>
      </c>
      <c r="Q2700" s="10">
        <f t="shared" si="168"/>
        <v>152.16</v>
      </c>
      <c r="R2700" s="10">
        <f t="shared" si="169"/>
        <v>66.900000000000006</v>
      </c>
      <c r="S2700" s="10">
        <f t="shared" si="170"/>
        <v>85.259999999999991</v>
      </c>
      <c r="T2700" s="2">
        <f t="shared" si="171"/>
        <v>0.56033123028391163</v>
      </c>
      <c r="U2700" s="3">
        <f>YEAR(SalesDataTable[[#This Row],[Order Date]])</f>
        <v>2026</v>
      </c>
      <c r="V2700" s="2" t="str">
        <f>"Q"&amp;ROUNDUP(MONTH(SalesDataTable[[#This Row],[Order Date]])/3,0)</f>
        <v>Q4</v>
      </c>
      <c r="W2700" s="3">
        <f>MONTH(SalesDataTable[[#This Row],[Order Date]])</f>
        <v>12</v>
      </c>
      <c r="X2700" s="2" t="str">
        <f>TEXT(SalesDataTable[[#This Row],[Order Date]],"mmm")</f>
        <v>Dec</v>
      </c>
    </row>
    <row r="2701" spans="1:24" ht="15.6">
      <c r="A2701" s="6">
        <v>2135</v>
      </c>
      <c r="B2701" s="7">
        <v>46386</v>
      </c>
      <c r="C2701" s="8">
        <f>YEAR(SalesDataTable[[#This Row],[Order Date]])</f>
        <v>2026</v>
      </c>
      <c r="D2701" s="9" t="str">
        <f>"Q" &amp;ROUNDUP(MONTH(SalesDataTable[[#This Row],[Order Date]]),0)</f>
        <v>Q12</v>
      </c>
      <c r="E2701" s="9">
        <f>MONTH(SalesDataTable[[#This Row],[Order Date]])</f>
        <v>12</v>
      </c>
      <c r="F2701" s="8" t="str">
        <f>TEXT(SalesDataTable[[#This Row],[Order Date]],"mmm")</f>
        <v>Dec</v>
      </c>
      <c r="G2701" s="8" t="s">
        <v>6</v>
      </c>
      <c r="H2701" s="8" t="s">
        <v>43</v>
      </c>
      <c r="I2701" s="8" t="s">
        <v>28</v>
      </c>
      <c r="J2701" s="8" t="s">
        <v>16</v>
      </c>
      <c r="K2701" s="8" t="s">
        <v>23</v>
      </c>
      <c r="L2701" s="8" t="s">
        <v>29</v>
      </c>
      <c r="M2701" s="3">
        <v>3</v>
      </c>
      <c r="N2701" s="10">
        <v>194.7</v>
      </c>
      <c r="O2701" s="11">
        <v>0.1</v>
      </c>
      <c r="P2701" s="10">
        <v>102.62</v>
      </c>
      <c r="Q2701" s="10">
        <f t="shared" si="168"/>
        <v>525.68999999999994</v>
      </c>
      <c r="R2701" s="10">
        <f t="shared" si="169"/>
        <v>307.86</v>
      </c>
      <c r="S2701" s="10">
        <f t="shared" si="170"/>
        <v>217.82999999999993</v>
      </c>
      <c r="T2701" s="2">
        <f t="shared" si="171"/>
        <v>0.41436968555612613</v>
      </c>
      <c r="U2701" s="3">
        <f>YEAR(SalesDataTable[[#This Row],[Order Date]])</f>
        <v>2026</v>
      </c>
      <c r="V2701" s="2" t="str">
        <f>"Q"&amp;ROUNDUP(MONTH(SalesDataTable[[#This Row],[Order Date]])/3,0)</f>
        <v>Q4</v>
      </c>
      <c r="W2701" s="3">
        <f>MONTH(SalesDataTable[[#This Row],[Order Date]])</f>
        <v>12</v>
      </c>
      <c r="X2701" s="2" t="str">
        <f>TEXT(SalesDataTable[[#This Row],[Order Date]],"mmm")</f>
        <v>Dec</v>
      </c>
    </row>
    <row r="2702" spans="1:24" ht="15.6">
      <c r="A2702" s="6">
        <v>2916</v>
      </c>
      <c r="B2702" s="7">
        <v>46386</v>
      </c>
      <c r="C2702" s="8">
        <f>YEAR(SalesDataTable[[#This Row],[Order Date]])</f>
        <v>2026</v>
      </c>
      <c r="D2702" s="9" t="str">
        <f>"Q" &amp;ROUNDUP(MONTH(SalesDataTable[[#This Row],[Order Date]]),0)</f>
        <v>Q12</v>
      </c>
      <c r="E2702" s="9">
        <f>MONTH(SalesDataTable[[#This Row],[Order Date]])</f>
        <v>12</v>
      </c>
      <c r="F2702" s="8" t="str">
        <f>TEXT(SalesDataTable[[#This Row],[Order Date]],"mmm")</f>
        <v>Dec</v>
      </c>
      <c r="G2702" s="8" t="s">
        <v>6</v>
      </c>
      <c r="H2702" s="8" t="s">
        <v>27</v>
      </c>
      <c r="I2702" s="8" t="s">
        <v>19</v>
      </c>
      <c r="J2702" s="8" t="s">
        <v>13</v>
      </c>
      <c r="K2702" s="8" t="s">
        <v>14</v>
      </c>
      <c r="L2702" s="8" t="s">
        <v>15</v>
      </c>
      <c r="M2702" s="3">
        <v>1</v>
      </c>
      <c r="N2702" s="10">
        <v>36.64</v>
      </c>
      <c r="O2702" s="11">
        <v>0.05</v>
      </c>
      <c r="P2702" s="10">
        <v>13.59</v>
      </c>
      <c r="Q2702" s="10">
        <f t="shared" si="168"/>
        <v>34.808</v>
      </c>
      <c r="R2702" s="10">
        <f t="shared" si="169"/>
        <v>13.59</v>
      </c>
      <c r="S2702" s="10">
        <f t="shared" si="170"/>
        <v>21.218</v>
      </c>
      <c r="T2702" s="2">
        <f t="shared" si="171"/>
        <v>0.60957251206619167</v>
      </c>
      <c r="U2702" s="3">
        <f>YEAR(SalesDataTable[[#This Row],[Order Date]])</f>
        <v>2026</v>
      </c>
      <c r="V2702" s="2" t="str">
        <f>"Q"&amp;ROUNDUP(MONTH(SalesDataTable[[#This Row],[Order Date]])/3,0)</f>
        <v>Q4</v>
      </c>
      <c r="W2702" s="3">
        <f>MONTH(SalesDataTable[[#This Row],[Order Date]])</f>
        <v>12</v>
      </c>
      <c r="X2702" s="2" t="str">
        <f>TEXT(SalesDataTable[[#This Row],[Order Date]],"mmm")</f>
        <v>Dec</v>
      </c>
    </row>
    <row r="2703" spans="1:24" ht="15.6">
      <c r="A2703" s="6">
        <v>3449</v>
      </c>
      <c r="B2703" s="7">
        <v>46386</v>
      </c>
      <c r="C2703" s="8">
        <f>YEAR(SalesDataTable[[#This Row],[Order Date]])</f>
        <v>2026</v>
      </c>
      <c r="D2703" s="9" t="str">
        <f>"Q" &amp;ROUNDUP(MONTH(SalesDataTable[[#This Row],[Order Date]]),0)</f>
        <v>Q12</v>
      </c>
      <c r="E2703" s="9">
        <f>MONTH(SalesDataTable[[#This Row],[Order Date]])</f>
        <v>12</v>
      </c>
      <c r="F2703" s="8" t="str">
        <f>TEXT(SalesDataTable[[#This Row],[Order Date]],"mmm")</f>
        <v>Dec</v>
      </c>
      <c r="G2703" s="8" t="s">
        <v>11</v>
      </c>
      <c r="H2703" s="8" t="s">
        <v>39</v>
      </c>
      <c r="I2703" s="8" t="s">
        <v>28</v>
      </c>
      <c r="J2703" s="8" t="s">
        <v>3</v>
      </c>
      <c r="K2703" s="8" t="s">
        <v>23</v>
      </c>
      <c r="L2703" s="8" t="s">
        <v>29</v>
      </c>
      <c r="M2703" s="3">
        <v>6</v>
      </c>
      <c r="N2703" s="10">
        <v>192.9</v>
      </c>
      <c r="O2703" s="11">
        <v>0.2</v>
      </c>
      <c r="P2703" s="10">
        <v>106.89</v>
      </c>
      <c r="Q2703" s="10">
        <f t="shared" si="168"/>
        <v>925.92000000000007</v>
      </c>
      <c r="R2703" s="10">
        <f t="shared" si="169"/>
        <v>641.34</v>
      </c>
      <c r="S2703" s="10">
        <f t="shared" si="170"/>
        <v>284.58000000000004</v>
      </c>
      <c r="T2703" s="2">
        <f t="shared" si="171"/>
        <v>0.30734836702954899</v>
      </c>
      <c r="U2703" s="3">
        <f>YEAR(SalesDataTable[[#This Row],[Order Date]])</f>
        <v>2026</v>
      </c>
      <c r="V2703" s="2" t="str">
        <f>"Q"&amp;ROUNDUP(MONTH(SalesDataTable[[#This Row],[Order Date]])/3,0)</f>
        <v>Q4</v>
      </c>
      <c r="W2703" s="3">
        <f>MONTH(SalesDataTable[[#This Row],[Order Date]])</f>
        <v>12</v>
      </c>
      <c r="X2703" s="2" t="str">
        <f>TEXT(SalesDataTable[[#This Row],[Order Date]],"mmm")</f>
        <v>Dec</v>
      </c>
    </row>
    <row r="2704" spans="1:24" ht="15.6">
      <c r="A2704" s="6">
        <v>3498</v>
      </c>
      <c r="B2704" s="7">
        <v>46386</v>
      </c>
      <c r="C2704" s="8">
        <f>YEAR(SalesDataTable[[#This Row],[Order Date]])</f>
        <v>2026</v>
      </c>
      <c r="D2704" s="9" t="str">
        <f>"Q" &amp;ROUNDUP(MONTH(SalesDataTable[[#This Row],[Order Date]]),0)</f>
        <v>Q12</v>
      </c>
      <c r="E2704" s="9">
        <f>MONTH(SalesDataTable[[#This Row],[Order Date]])</f>
        <v>12</v>
      </c>
      <c r="F2704" s="8" t="str">
        <f>TEXT(SalesDataTable[[#This Row],[Order Date]],"mmm")</f>
        <v>Dec</v>
      </c>
      <c r="G2704" s="8" t="s">
        <v>20</v>
      </c>
      <c r="H2704" s="8" t="s">
        <v>31</v>
      </c>
      <c r="I2704" s="8" t="s">
        <v>28</v>
      </c>
      <c r="J2704" s="8" t="s">
        <v>3</v>
      </c>
      <c r="K2704" s="8" t="s">
        <v>9</v>
      </c>
      <c r="L2704" s="8" t="s">
        <v>46</v>
      </c>
      <c r="M2704" s="3">
        <v>2</v>
      </c>
      <c r="N2704" s="10">
        <v>71.56</v>
      </c>
      <c r="O2704" s="11">
        <v>0.1</v>
      </c>
      <c r="P2704" s="10">
        <v>32.99</v>
      </c>
      <c r="Q2704" s="10">
        <f t="shared" si="168"/>
        <v>128.80800000000002</v>
      </c>
      <c r="R2704" s="10">
        <f t="shared" si="169"/>
        <v>65.98</v>
      </c>
      <c r="S2704" s="10">
        <f t="shared" si="170"/>
        <v>62.828000000000017</v>
      </c>
      <c r="T2704" s="2">
        <f t="shared" si="171"/>
        <v>0.4877647351096206</v>
      </c>
      <c r="U2704" s="3">
        <f>YEAR(SalesDataTable[[#This Row],[Order Date]])</f>
        <v>2026</v>
      </c>
      <c r="V2704" s="2" t="str">
        <f>"Q"&amp;ROUNDUP(MONTH(SalesDataTable[[#This Row],[Order Date]])/3,0)</f>
        <v>Q4</v>
      </c>
      <c r="W2704" s="3">
        <f>MONTH(SalesDataTable[[#This Row],[Order Date]])</f>
        <v>12</v>
      </c>
      <c r="X2704" s="2" t="str">
        <f>TEXT(SalesDataTable[[#This Row],[Order Date]],"mmm")</f>
        <v>Dec</v>
      </c>
    </row>
    <row r="2705" spans="1:24" ht="15.6">
      <c r="A2705" s="6">
        <v>4851</v>
      </c>
      <c r="B2705" s="7">
        <v>46386</v>
      </c>
      <c r="C2705" s="8">
        <f>YEAR(SalesDataTable[[#This Row],[Order Date]])</f>
        <v>2026</v>
      </c>
      <c r="D2705" s="9" t="str">
        <f>"Q" &amp;ROUNDUP(MONTH(SalesDataTable[[#This Row],[Order Date]]),0)</f>
        <v>Q12</v>
      </c>
      <c r="E2705" s="9">
        <f>MONTH(SalesDataTable[[#This Row],[Order Date]])</f>
        <v>12</v>
      </c>
      <c r="F2705" s="8" t="str">
        <f>TEXT(SalesDataTable[[#This Row],[Order Date]],"mmm")</f>
        <v>Dec</v>
      </c>
      <c r="G2705" s="8" t="s">
        <v>20</v>
      </c>
      <c r="H2705" s="8" t="s">
        <v>47</v>
      </c>
      <c r="I2705" s="8" t="s">
        <v>28</v>
      </c>
      <c r="J2705" s="8" t="s">
        <v>13</v>
      </c>
      <c r="K2705" s="8" t="s">
        <v>4</v>
      </c>
      <c r="L2705" s="8" t="s">
        <v>26</v>
      </c>
      <c r="M2705" s="3">
        <v>1</v>
      </c>
      <c r="N2705" s="10">
        <v>40.270000000000003</v>
      </c>
      <c r="O2705" s="11">
        <v>0.1</v>
      </c>
      <c r="P2705" s="10">
        <v>16.63</v>
      </c>
      <c r="Q2705" s="10">
        <f t="shared" si="168"/>
        <v>36.243000000000002</v>
      </c>
      <c r="R2705" s="10">
        <f t="shared" si="169"/>
        <v>16.63</v>
      </c>
      <c r="S2705" s="10">
        <f t="shared" si="170"/>
        <v>19.613000000000003</v>
      </c>
      <c r="T2705" s="2">
        <f t="shared" si="171"/>
        <v>0.54115277432883602</v>
      </c>
      <c r="U2705" s="3">
        <f>YEAR(SalesDataTable[[#This Row],[Order Date]])</f>
        <v>2026</v>
      </c>
      <c r="V2705" s="2" t="str">
        <f>"Q"&amp;ROUNDUP(MONTH(SalesDataTable[[#This Row],[Order Date]])/3,0)</f>
        <v>Q4</v>
      </c>
      <c r="W2705" s="3">
        <f>MONTH(SalesDataTable[[#This Row],[Order Date]])</f>
        <v>12</v>
      </c>
      <c r="X2705" s="2" t="str">
        <f>TEXT(SalesDataTable[[#This Row],[Order Date]],"mmm")</f>
        <v>Dec</v>
      </c>
    </row>
    <row r="2706" spans="1:24" ht="15.6">
      <c r="A2706" s="6">
        <v>4926</v>
      </c>
      <c r="B2706" s="7">
        <v>46386</v>
      </c>
      <c r="C2706" s="8">
        <f>YEAR(SalesDataTable[[#This Row],[Order Date]])</f>
        <v>2026</v>
      </c>
      <c r="D2706" s="9" t="str">
        <f>"Q" &amp;ROUNDUP(MONTH(SalesDataTable[[#This Row],[Order Date]]),0)</f>
        <v>Q12</v>
      </c>
      <c r="E2706" s="9">
        <f>MONTH(SalesDataTable[[#This Row],[Order Date]])</f>
        <v>12</v>
      </c>
      <c r="F2706" s="8" t="str">
        <f>TEXT(SalesDataTable[[#This Row],[Order Date]],"mmm")</f>
        <v>Dec</v>
      </c>
      <c r="G2706" s="8" t="s">
        <v>20</v>
      </c>
      <c r="H2706" s="8" t="s">
        <v>31</v>
      </c>
      <c r="I2706" s="8" t="s">
        <v>19</v>
      </c>
      <c r="J2706" s="8" t="s">
        <v>16</v>
      </c>
      <c r="K2706" s="8" t="s">
        <v>4</v>
      </c>
      <c r="L2706" s="8" t="s">
        <v>5</v>
      </c>
      <c r="M2706" s="3">
        <v>6</v>
      </c>
      <c r="N2706" s="10">
        <v>81.180000000000007</v>
      </c>
      <c r="O2706" s="11">
        <v>0.05</v>
      </c>
      <c r="P2706" s="10">
        <v>43.3</v>
      </c>
      <c r="Q2706" s="10">
        <f t="shared" si="168"/>
        <v>462.726</v>
      </c>
      <c r="R2706" s="10">
        <f t="shared" si="169"/>
        <v>259.79999999999995</v>
      </c>
      <c r="S2706" s="10">
        <f t="shared" si="170"/>
        <v>202.92600000000004</v>
      </c>
      <c r="T2706" s="2">
        <f t="shared" si="171"/>
        <v>0.43854462468069666</v>
      </c>
      <c r="U2706" s="3">
        <f>YEAR(SalesDataTable[[#This Row],[Order Date]])</f>
        <v>2026</v>
      </c>
      <c r="V2706" s="2" t="str">
        <f>"Q"&amp;ROUNDUP(MONTH(SalesDataTable[[#This Row],[Order Date]])/3,0)</f>
        <v>Q4</v>
      </c>
      <c r="W2706" s="3">
        <f>MONTH(SalesDataTable[[#This Row],[Order Date]])</f>
        <v>12</v>
      </c>
      <c r="X2706" s="2" t="str">
        <f>TEXT(SalesDataTable[[#This Row],[Order Date]],"mmm")</f>
        <v>Dec</v>
      </c>
    </row>
    <row r="2707" spans="1:24" ht="15.6">
      <c r="A2707" s="6">
        <v>5035</v>
      </c>
      <c r="B2707" s="7">
        <v>46386</v>
      </c>
      <c r="C2707" s="8">
        <f>YEAR(SalesDataTable[[#This Row],[Order Date]])</f>
        <v>2026</v>
      </c>
      <c r="D2707" s="9" t="str">
        <f>"Q" &amp;ROUNDUP(MONTH(SalesDataTable[[#This Row],[Order Date]]),0)</f>
        <v>Q12</v>
      </c>
      <c r="E2707" s="9">
        <f>MONTH(SalesDataTable[[#This Row],[Order Date]])</f>
        <v>12</v>
      </c>
      <c r="F2707" s="8" t="str">
        <f>TEXT(SalesDataTable[[#This Row],[Order Date]],"mmm")</f>
        <v>Dec</v>
      </c>
      <c r="G2707" s="8" t="s">
        <v>6</v>
      </c>
      <c r="H2707" s="8" t="s">
        <v>43</v>
      </c>
      <c r="I2707" s="8" t="s">
        <v>2</v>
      </c>
      <c r="J2707" s="8" t="s">
        <v>13</v>
      </c>
      <c r="K2707" s="8" t="s">
        <v>4</v>
      </c>
      <c r="L2707" s="8" t="s">
        <v>30</v>
      </c>
      <c r="M2707" s="3">
        <v>2</v>
      </c>
      <c r="N2707" s="10">
        <v>101.73</v>
      </c>
      <c r="O2707" s="11">
        <v>0.1</v>
      </c>
      <c r="P2707" s="10">
        <v>49.3</v>
      </c>
      <c r="Q2707" s="10">
        <f t="shared" si="168"/>
        <v>183.114</v>
      </c>
      <c r="R2707" s="10">
        <f t="shared" si="169"/>
        <v>98.6</v>
      </c>
      <c r="S2707" s="10">
        <f t="shared" si="170"/>
        <v>84.51400000000001</v>
      </c>
      <c r="T2707" s="2">
        <f t="shared" si="171"/>
        <v>0.46153762137247839</v>
      </c>
      <c r="U2707" s="3">
        <f>YEAR(SalesDataTable[[#This Row],[Order Date]])</f>
        <v>2026</v>
      </c>
      <c r="V2707" s="2" t="str">
        <f>"Q"&amp;ROUNDUP(MONTH(SalesDataTable[[#This Row],[Order Date]])/3,0)</f>
        <v>Q4</v>
      </c>
      <c r="W2707" s="3">
        <f>MONTH(SalesDataTable[[#This Row],[Order Date]])</f>
        <v>12</v>
      </c>
      <c r="X2707" s="2" t="str">
        <f>TEXT(SalesDataTable[[#This Row],[Order Date]],"mmm")</f>
        <v>Dec</v>
      </c>
    </row>
    <row r="2708" spans="1:24" ht="15.6">
      <c r="A2708" s="6">
        <v>5135</v>
      </c>
      <c r="B2708" s="7">
        <v>46386</v>
      </c>
      <c r="C2708" s="8">
        <f>YEAR(SalesDataTable[[#This Row],[Order Date]])</f>
        <v>2026</v>
      </c>
      <c r="D2708" s="9" t="str">
        <f>"Q" &amp;ROUNDUP(MONTH(SalesDataTable[[#This Row],[Order Date]]),0)</f>
        <v>Q12</v>
      </c>
      <c r="E2708" s="9">
        <f>MONTH(SalesDataTable[[#This Row],[Order Date]])</f>
        <v>12</v>
      </c>
      <c r="F2708" s="8" t="str">
        <f>TEXT(SalesDataTable[[#This Row],[Order Date]],"mmm")</f>
        <v>Dec</v>
      </c>
      <c r="G2708" s="8" t="s">
        <v>11</v>
      </c>
      <c r="H2708" s="8" t="s">
        <v>39</v>
      </c>
      <c r="I2708" s="8" t="s">
        <v>2</v>
      </c>
      <c r="J2708" s="8" t="s">
        <v>13</v>
      </c>
      <c r="K2708" s="8" t="s">
        <v>4</v>
      </c>
      <c r="L2708" s="8" t="s">
        <v>22</v>
      </c>
      <c r="M2708" s="3">
        <v>5</v>
      </c>
      <c r="N2708" s="10">
        <v>51.78</v>
      </c>
      <c r="O2708" s="11">
        <v>0.15</v>
      </c>
      <c r="P2708" s="10">
        <v>22.37</v>
      </c>
      <c r="Q2708" s="10">
        <f t="shared" si="168"/>
        <v>220.06499999999997</v>
      </c>
      <c r="R2708" s="10">
        <f t="shared" si="169"/>
        <v>111.85000000000001</v>
      </c>
      <c r="S2708" s="10">
        <f t="shared" si="170"/>
        <v>108.21499999999996</v>
      </c>
      <c r="T2708" s="2">
        <f t="shared" si="171"/>
        <v>0.49174107650012483</v>
      </c>
      <c r="U2708" s="3">
        <f>YEAR(SalesDataTable[[#This Row],[Order Date]])</f>
        <v>2026</v>
      </c>
      <c r="V2708" s="2" t="str">
        <f>"Q"&amp;ROUNDUP(MONTH(SalesDataTable[[#This Row],[Order Date]])/3,0)</f>
        <v>Q4</v>
      </c>
      <c r="W2708" s="3">
        <f>MONTH(SalesDataTable[[#This Row],[Order Date]])</f>
        <v>12</v>
      </c>
      <c r="X2708" s="2"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outbounddelhi@gmail.com</cp:lastModifiedBy>
  <dcterms:created xsi:type="dcterms:W3CDTF">2026-09-07T01:30:55Z</dcterms:created>
  <dcterms:modified xsi:type="dcterms:W3CDTF">2026-10-20T05:51:57Z</dcterms:modified>
</cp:coreProperties>
</file>