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E:\Work\Machine Learning Course\Python\Module 4 Tree Based Models\"/>
    </mc:Choice>
  </mc:AlternateContent>
  <bookViews>
    <workbookView xWindow="0" yWindow="0" windowWidth="20490" windowHeight="8685" firstSheet="3" activeTab="6" xr2:uid="{00000000-000D-0000-FFFF-FFFF00000000}"/>
  </bookViews>
  <sheets>
    <sheet name="RSS Beta" sheetId="1" r:id="rId1"/>
    <sheet name="Matrix Algebra" sheetId="2" r:id="rId2"/>
    <sheet name="Regularization" sheetId="3" r:id="rId3"/>
    <sheet name="Regularization_demo" sheetId="6" r:id="rId4"/>
    <sheet name="Image_Flatten" sheetId="4" r:id="rId5"/>
    <sheet name="tf_idf" sheetId="5" r:id="rId6"/>
    <sheet name="partial_dep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7" l="1"/>
  <c r="J8" i="7"/>
  <c r="J5" i="7"/>
  <c r="P6" i="6" l="1"/>
  <c r="P7" i="6"/>
  <c r="O7" i="6"/>
  <c r="N7" i="6"/>
  <c r="E4" i="6" l="1"/>
  <c r="F4" i="6" s="1"/>
  <c r="E5" i="6"/>
  <c r="E6" i="6"/>
  <c r="F6" i="6" s="1"/>
  <c r="E7" i="6"/>
  <c r="F7" i="6" s="1"/>
  <c r="E8" i="6"/>
  <c r="E9" i="6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E17" i="6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E26" i="6"/>
  <c r="F26" i="6" s="1"/>
  <c r="E27" i="6"/>
  <c r="F27" i="6" s="1"/>
  <c r="E28" i="6"/>
  <c r="E29" i="6"/>
  <c r="F29" i="6" s="1"/>
  <c r="E30" i="6"/>
  <c r="F30" i="6" s="1"/>
  <c r="E31" i="6"/>
  <c r="F31" i="6" s="1"/>
  <c r="E32" i="6"/>
  <c r="F32" i="6" s="1"/>
  <c r="E33" i="6"/>
  <c r="E34" i="6"/>
  <c r="F34" i="6" s="1"/>
  <c r="E35" i="6"/>
  <c r="F35" i="6" s="1"/>
  <c r="E36" i="6"/>
  <c r="E37" i="6"/>
  <c r="F37" i="6" s="1"/>
  <c r="E38" i="6"/>
  <c r="F38" i="6" s="1"/>
  <c r="E39" i="6"/>
  <c r="F39" i="6" s="1"/>
  <c r="E40" i="6"/>
  <c r="F40" i="6" s="1"/>
  <c r="E41" i="6"/>
  <c r="E42" i="6"/>
  <c r="F42" i="6" s="1"/>
  <c r="E43" i="6"/>
  <c r="F43" i="6" s="1"/>
  <c r="E44" i="6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E54" i="6"/>
  <c r="F54" i="6" s="1"/>
  <c r="E55" i="6"/>
  <c r="F55" i="6" s="1"/>
  <c r="E56" i="6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E86" i="6"/>
  <c r="F86" i="6" s="1"/>
  <c r="E87" i="6"/>
  <c r="F87" i="6" s="1"/>
  <c r="E88" i="6"/>
  <c r="F88" i="6" s="1"/>
  <c r="E89" i="6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3" i="6"/>
  <c r="F3" i="6" s="1"/>
  <c r="F164" i="6"/>
  <c r="I11" i="6"/>
  <c r="F125" i="6"/>
  <c r="F105" i="6"/>
  <c r="F89" i="6"/>
  <c r="F85" i="6"/>
  <c r="F69" i="6"/>
  <c r="F56" i="6"/>
  <c r="F53" i="6"/>
  <c r="F44" i="6"/>
  <c r="F41" i="6"/>
  <c r="F36" i="6"/>
  <c r="F33" i="6"/>
  <c r="F28" i="6"/>
  <c r="F25" i="6"/>
  <c r="F17" i="6"/>
  <c r="F16" i="6"/>
  <c r="F9" i="6"/>
  <c r="F8" i="6"/>
  <c r="F5" i="6"/>
  <c r="I10" i="6" l="1"/>
  <c r="I12" i="6" s="1"/>
  <c r="A4" i="1"/>
  <c r="A11" i="1" s="1"/>
  <c r="B11" i="1" s="1"/>
  <c r="A5" i="1"/>
  <c r="A12" i="1" s="1"/>
  <c r="B12" i="1" s="1"/>
  <c r="A6" i="1"/>
  <c r="A13" i="1" s="1"/>
  <c r="B13" i="1" s="1"/>
  <c r="A7" i="1"/>
  <c r="A14" i="1" s="1"/>
  <c r="B14" i="1" s="1"/>
  <c r="A3" i="1"/>
  <c r="A10" i="1" s="1"/>
  <c r="B10" i="1" s="1"/>
  <c r="B16" i="1" l="1"/>
</calcChain>
</file>

<file path=xl/sharedStrings.xml><?xml version="1.0" encoding="utf-8"?>
<sst xmlns="http://schemas.openxmlformats.org/spreadsheetml/2006/main" count="90" uniqueCount="59">
  <si>
    <t>TV</t>
  </si>
  <si>
    <t>Radio</t>
  </si>
  <si>
    <t>Sales_Predicted</t>
  </si>
  <si>
    <t>Sales Actual</t>
  </si>
  <si>
    <t>error^2</t>
  </si>
  <si>
    <t>beta1</t>
  </si>
  <si>
    <t>beta2</t>
  </si>
  <si>
    <t>beta0</t>
  </si>
  <si>
    <t>Y</t>
  </si>
  <si>
    <t>X1</t>
  </si>
  <si>
    <t>X2</t>
  </si>
  <si>
    <t>RSS</t>
  </si>
  <si>
    <t>Ones</t>
  </si>
  <si>
    <t>X0</t>
  </si>
  <si>
    <t>Beta</t>
  </si>
  <si>
    <t>β</t>
  </si>
  <si>
    <t>β0</t>
  </si>
  <si>
    <t>β1</t>
  </si>
  <si>
    <t>β2</t>
  </si>
  <si>
    <t>X</t>
  </si>
  <si>
    <t>β0+1β1+5β2</t>
  </si>
  <si>
    <t>β0+2β1+6β2</t>
  </si>
  <si>
    <t>β0+3β1+7β2</t>
  </si>
  <si>
    <t>β0+4β1+8β2</t>
  </si>
  <si>
    <t>β0+5β1+9β2</t>
  </si>
  <si>
    <t>Estimates of Y</t>
  </si>
  <si>
    <t>Word_1</t>
  </si>
  <si>
    <t>Word_2</t>
  </si>
  <si>
    <t>…</t>
  </si>
  <si>
    <t>Word_N</t>
  </si>
  <si>
    <t>Doc_1</t>
  </si>
  <si>
    <t>Doc_2</t>
  </si>
  <si>
    <t>Doc_3</t>
  </si>
  <si>
    <t>count_D1_W1</t>
  </si>
  <si>
    <t>count_D1_W2</t>
  </si>
  <si>
    <t>count_D1_Wn</t>
  </si>
  <si>
    <t>Term Frequency</t>
  </si>
  <si>
    <t>log(Total_Count_W1/count_D1_W1)</t>
  </si>
  <si>
    <t>..</t>
  </si>
  <si>
    <t>IDF</t>
  </si>
  <si>
    <t xml:space="preserve"> </t>
  </si>
  <si>
    <t>Newspaper</t>
  </si>
  <si>
    <t>Sales</t>
  </si>
  <si>
    <t>Prediction_beta_3</t>
  </si>
  <si>
    <t>Parameters</t>
  </si>
  <si>
    <t>beta3</t>
  </si>
  <si>
    <t>Error^2</t>
  </si>
  <si>
    <t>Penalty-L1</t>
  </si>
  <si>
    <t>Cost = RSS+Penalty</t>
  </si>
  <si>
    <t>OLS Estimates</t>
  </si>
  <si>
    <t>LASSO Estimates</t>
  </si>
  <si>
    <t>Estimate 1</t>
  </si>
  <si>
    <t>Cost</t>
  </si>
  <si>
    <t>P1</t>
  </si>
  <si>
    <t>P2</t>
  </si>
  <si>
    <t>P3</t>
  </si>
  <si>
    <t>Partial Dependence</t>
  </si>
  <si>
    <t>E(f(P1|P2,P3))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</si>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</sst>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b/>
      <sz val="24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3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1" fillId="3" borderId="0" xfId="0" applyFont="1" applyFill="1"/>
    <xf numFmtId="0" fontId="1" fillId="0" borderId="1" xfId="0" applyFont="1" applyBorder="1"/>
    <xf numFmtId="0" fontId="1" fillId="3" borderId="2" xfId="0" applyFont="1" applyFill="1" applyBorder="1"/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6" fillId="4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0" xfId="0" applyFill="1"/>
    <xf numFmtId="0" fontId="0" fillId="7" borderId="0" xfId="0" applyFill="1"/>
    <xf numFmtId="0" fontId="1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partial_dep!$M$3</c:f>
              <c:strCache>
                <c:ptCount val="1"/>
                <c:pt idx="0">
                  <c:v>Prediction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partial_dep!$M$4:$M$6</c:f>
              <c:numCache>
                <c:formatCode>General</c:formatCode>
                <c:ptCount val="3"/>
                <c:pt idx="0">
                  <c:v>50</c:v>
                </c:pt>
                <c:pt idx="1">
                  <c:v>68.333330000000004</c:v>
                </c:pt>
                <c:pt idx="2">
                  <c:v>116.66670000000001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A-48CA-A6C7-3A08EDE8D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01328"/>
        <c:axId val="451196080"/>
      </c:lineChart>
      <c:catAx>
        <c:axId val="45120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6080"/>
        <c:crosses val="autoZero"/>
        <c:auto val="1"/>
        <c:lblAlgn val="ctr"/>
        <c:lblOffset val="100"/>
        <c:noMultiLvlLbl val="0"/>
      </c:catAx>
      <c:valAx>
        <c:axId val="4511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104775</xdr:colOff>
      <xdr:row>0</xdr:row>
      <xdr:rowOff>28574</xdr:rowOff>
    </xdr:from>
    <xdr:ext cx="857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 flipH="1">
              <a:off x="104775" y="28574"/>
              <a:ext cx="857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 flipH="1">
              <a:off x="104775" y="28574"/>
              <a:ext cx="857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𝒀 ̂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0</xdr:col>
      <xdr:colOff>9525</xdr:colOff>
      <xdr:row>8</xdr:row>
      <xdr:rowOff>19050</xdr:rowOff>
    </xdr:from>
    <xdr:ext cx="979820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9525" y="1543050"/>
              <a:ext cx="97982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𝒆𝒓𝒓𝒐𝒓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= </m:t>
                    </m:r>
                    <m:acc>
                      <m:accPr>
                        <m:chr m:val="̂"/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  <m:r>
                      <a:rPr lang="en-IN" sz="11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𝒀</m:t>
                    </m:r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525" y="1543050"/>
              <a:ext cx="97982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𝒆𝒓𝒓𝒐𝒓= 𝒀 ̂−𝒀</a:t>
              </a:r>
              <a:endParaRPr lang="en-IN" sz="1100" b="1"/>
            </a:p>
          </xdr:txBody>
        </xdr:sp>
      </mc:Fallback>
    </mc:AlternateContent>
    <xdr:clientData/>
  </xdr:oneCellAnchor>
  <xdr:oneCellAnchor>
    <xdr:from>
      <xdr:col>6</xdr:col>
      <xdr:colOff>9525</xdr:colOff>
      <xdr:row>10</xdr:row>
      <xdr:rowOff>28575</xdr:rowOff>
    </xdr:from>
    <xdr:ext cx="46101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371975" y="1933575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𝑆𝑎𝑙𝑒𝑠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0+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𝑅𝑎𝑑𝑖𝑜</m:t>
                    </m:r>
                  </m:oMath>
                </m:oMathPara>
              </a14:m>
              <a:endParaRPr lang="en-IN" sz="2000" b="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371975" y="1933575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000" b="0" i="0">
                  <a:latin typeface="Cambria Math" panose="02040503050406030204" pitchFamily="18" charset="0"/>
                </a:rPr>
                <a:t>𝑆𝑎𝑙𝑒𝑠=𝑏𝑒𝑡𝑎0+𝑏𝑒𝑡𝑎1𝑇𝑉+𝑏𝑒𝑡𝑎2𝑅𝑎𝑑𝑖𝑜</a:t>
              </a:r>
              <a:endParaRPr lang="en-IN" sz="2000" b="0"/>
            </a:p>
          </xdr:txBody>
        </xdr:sp>
      </mc:Fallback>
    </mc:AlternateContent>
    <xdr:clientData/>
  </xdr:oneCellAnchor>
  <xdr:twoCellAnchor editAs="oneCell">
    <xdr:from>
      <xdr:col>4</xdr:col>
      <xdr:colOff>457200</xdr:colOff>
      <xdr:row>11</xdr:row>
      <xdr:rowOff>152400</xdr:rowOff>
    </xdr:from>
    <xdr:to>
      <xdr:col>14</xdr:col>
      <xdr:colOff>431800</xdr:colOff>
      <xdr:row>30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2247900"/>
          <a:ext cx="6070600" cy="3530600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16</xdr:row>
      <xdr:rowOff>114300</xdr:rowOff>
    </xdr:from>
    <xdr:ext cx="1844095" cy="184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0" y="3162300"/>
              <a:ext cx="1844095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1" i="1">
                        <a:latin typeface="Cambria Math" panose="02040503050406030204" pitchFamily="18" charset="0"/>
                      </a:rPr>
                      <m:t>𝑹𝑺𝑺</m:t>
                    </m:r>
                    <m:r>
                      <a:rPr lang="en-IN" sz="1100" b="1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en-IN" sz="1100" b="1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en-IN" sz="1100" b="1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  <m:r>
                      <a:rPr lang="en-IN" sz="1100" b="1" i="1">
                        <a:latin typeface="Cambria Math" panose="02040503050406030204" pitchFamily="18" charset="0"/>
                      </a:rPr>
                      <m:t>+…+</m:t>
                    </m:r>
                    <m:sSubSup>
                      <m:sSubSupPr>
                        <m:ctrlPr>
                          <a:rPr lang="en-IN" sz="1100" b="1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𝒆</m:t>
                        </m:r>
                      </m:e>
                      <m:sub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𝒏</m:t>
                        </m:r>
                      </m:sub>
                      <m:sup>
                        <m:r>
                          <a:rPr lang="en-IN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bSup>
                  </m:oMath>
                </m:oMathPara>
              </a14:m>
              <a:endParaRPr lang="en-IN" sz="1100" b="1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3162300"/>
              <a:ext cx="1844095" cy="184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1" i="0">
                  <a:latin typeface="Cambria Math" panose="02040503050406030204" pitchFamily="18" charset="0"/>
                </a:rPr>
                <a:t>𝑹𝑺𝑺=𝒆_𝟏^𝟐+𝒆_𝟐^𝟐+𝒆_𝟑^𝟐+…+𝒆_𝒏^𝟐</a:t>
              </a:r>
              <a:endParaRPr lang="en-IN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114300</xdr:rowOff>
    </xdr:from>
    <xdr:ext cx="4610100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0" y="2019300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000" b="0" i="1">
                        <a:latin typeface="Cambria Math" panose="02040503050406030204" pitchFamily="18" charset="0"/>
                      </a:rPr>
                      <m:t>𝑆𝑎𝑙𝑒𝑠</m:t>
                    </m:r>
                    <m:r>
                      <a:rPr lang="en-IN" sz="2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0+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1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𝑇𝑉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𝑏𝑒𝑡𝑎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2</m:t>
                    </m:r>
                    <m:r>
                      <a:rPr lang="en-IN" sz="20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𝑅𝑎𝑑𝑖𝑜</m:t>
                    </m:r>
                  </m:oMath>
                </m:oMathPara>
              </a14:m>
              <a:endParaRPr lang="en-IN" sz="20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019300"/>
              <a:ext cx="4610100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IN" sz="2000" b="0" i="0">
                  <a:latin typeface="Cambria Math" panose="02040503050406030204" pitchFamily="18" charset="0"/>
                </a:rPr>
                <a:t>𝑆𝑎𝑙𝑒𝑠=</a:t>
              </a:r>
              <a:r>
                <a:rPr lang="en-IN" sz="20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𝑏𝑒𝑡𝑎0+𝑏𝑒𝑡𝑎1𝑇𝑉+𝑏𝑒𝑡𝑎2𝑅𝑎𝑑𝑖𝑜</a:t>
              </a:r>
              <a:endParaRPr lang="en-IN" sz="2000" b="0"/>
            </a:p>
          </xdr:txBody>
        </xdr:sp>
      </mc:Fallback>
    </mc:AlternateContent>
    <xdr:clientData/>
  </xdr:oneCellAnchor>
  <xdr:oneCellAnchor>
    <xdr:from>
      <xdr:col>6</xdr:col>
      <xdr:colOff>247650</xdr:colOff>
      <xdr:row>0</xdr:row>
      <xdr:rowOff>9525</xdr:rowOff>
    </xdr:from>
    <xdr:ext cx="262508" cy="3935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905250" y="9525"/>
              <a:ext cx="262508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IN" sz="2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</m:acc>
                  </m:oMath>
                </m:oMathPara>
              </a14:m>
              <a:endParaRPr lang="en-IN" sz="24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905250" y="9525"/>
              <a:ext cx="262508" cy="3935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𝑌 ̂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10</xdr:col>
      <xdr:colOff>9525</xdr:colOff>
      <xdr:row>1</xdr:row>
      <xdr:rowOff>114300</xdr:rowOff>
    </xdr:from>
    <xdr:to>
      <xdr:col>14</xdr:col>
      <xdr:colOff>217337</xdr:colOff>
      <xdr:row>10</xdr:row>
      <xdr:rowOff>57946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6400800" y="304800"/>
              <a:ext cx="2646212" cy="165814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4800" b="1"/>
                <a:t>Y = X </a:t>
              </a:r>
              <a:r>
                <a:rPr lang="el-GR" sz="4800" b="1"/>
                <a:t>β</a:t>
              </a:r>
              <a:endParaRPr lang="en-IN" sz="4800" b="1"/>
            </a:p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l-GR" sz="48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IN" sz="4800" b="1" i="1">
                          <a:latin typeface="Cambria Math" panose="02040503050406030204" pitchFamily="18" charset="0"/>
                        </a:rPr>
                        <m:t>𝒀</m:t>
                      </m:r>
                    </m:e>
                  </m:acc>
                </m:oMath>
              </a14:m>
              <a:r>
                <a:rPr lang="en-IN" sz="4800" b="1"/>
                <a:t>= X </a:t>
              </a:r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IN" sz="4800" b="1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m:rPr>
                          <m:sty m:val="p"/>
                        </m:rPr>
                        <a:rPr lang="el-GR" sz="4800" b="1" i="1">
                          <a:latin typeface="Cambria Math" panose="02040503050406030204" pitchFamily="18" charset="0"/>
                        </a:rPr>
                        <m:t>β</m:t>
                      </m:r>
                    </m:e>
                  </m:acc>
                </m:oMath>
              </a14:m>
              <a:r>
                <a:rPr lang="en-IN" sz="4800" b="1"/>
                <a:t>+</a:t>
              </a:r>
              <a:r>
                <a:rPr lang="el-GR" sz="4800" b="1"/>
                <a:t>ε</a:t>
              </a:r>
            </a:p>
          </xdr:txBody>
        </xdr:sp>
      </mc:Choice>
      <mc:Fallback xmlns="">
        <xdr:sp macro="" textlink="">
          <xdr:nvSpPr>
            <xdr:cNvPr id="4" name="TextBox 13"/>
            <xdr:cNvSpPr txBox="1"/>
          </xdr:nvSpPr>
          <xdr:spPr>
            <a:xfrm>
              <a:off x="6400800" y="304800"/>
              <a:ext cx="2646212" cy="165814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IN" sz="4800" b="1"/>
                <a:t>Y = X </a:t>
              </a:r>
              <a:r>
                <a:rPr lang="el-GR" sz="4800" b="1"/>
                <a:t>β</a:t>
              </a:r>
              <a:endParaRPr lang="en-IN" sz="4800" b="1"/>
            </a:p>
            <a:p>
              <a:r>
                <a:rPr lang="en-IN" sz="4800" b="1" i="0">
                  <a:latin typeface="Cambria Math" panose="02040503050406030204" pitchFamily="18" charset="0"/>
                </a:rPr>
                <a:t>𝒀</a:t>
              </a:r>
              <a:r>
                <a:rPr lang="el-GR" sz="4800" b="1" i="0">
                  <a:latin typeface="Cambria Math" panose="02040503050406030204" pitchFamily="18" charset="0"/>
                </a:rPr>
                <a:t> ̂</a:t>
              </a:r>
              <a:r>
                <a:rPr lang="en-IN" sz="4800" b="1"/>
                <a:t>= X </a:t>
              </a:r>
              <a:r>
                <a:rPr lang="el-GR" sz="4800" b="1" i="0">
                  <a:latin typeface="Cambria Math" panose="02040503050406030204" pitchFamily="18" charset="0"/>
                </a:rPr>
                <a:t>β</a:t>
              </a:r>
              <a:r>
                <a:rPr lang="en-IN" sz="4800" b="1" i="0">
                  <a:latin typeface="Cambria Math" panose="02040503050406030204" pitchFamily="18" charset="0"/>
                </a:rPr>
                <a:t> ̂</a:t>
              </a:r>
              <a:r>
                <a:rPr lang="en-IN" sz="4800" b="1"/>
                <a:t>+</a:t>
              </a:r>
              <a:r>
                <a:rPr lang="el-GR" sz="4800" b="1"/>
                <a:t>ε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104773</xdr:colOff>
      <xdr:row>16</xdr:row>
      <xdr:rowOff>114300</xdr:rowOff>
    </xdr:from>
    <xdr:ext cx="4724401" cy="394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04773" y="304800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2400" i="1" baseline="0">
                      <a:latin typeface="Cambria Math" panose="02040503050406030204" pitchFamily="18" charset="0"/>
                    </a:rPr>
                    <m:t>λΣ</m:t>
                  </m:r>
                  <m:sSubSup>
                    <m:sSubSupPr>
                      <m:ctrlPr>
                        <a:rPr lang="en-IN" sz="2400" b="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2400" i="1" baseline="0">
                          <a:latin typeface="Cambria Math" panose="02040503050406030204" pitchFamily="18" charset="0"/>
                        </a:rPr>
                        <m:t>β</m:t>
                      </m:r>
                    </m:e>
                    <m:sub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′2</m:t>
                      </m:r>
                    </m:sup>
                  </m:sSubSup>
                  <m:r>
                    <a:rPr lang="en-IN" sz="24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IN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04773" y="304800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</a:t>
              </a:r>
              <a:r>
                <a:rPr lang="el-GR" sz="2400" b="0" i="0">
                  <a:latin typeface="Cambria Math" panose="02040503050406030204" pitchFamily="18" charset="0"/>
                </a:rPr>
                <a:t>▒</a:t>
              </a:r>
              <a:r>
                <a:rPr lang="en-IN" sz="2400" b="0" i="0">
                  <a:latin typeface="Cambria Math" panose="02040503050406030204" pitchFamily="18" charset="0"/>
                </a:rPr>
                <a:t>〖(𝑦_𝑖− </a:t>
              </a:r>
              <a:r>
                <a:rPr lang="el-GR" sz="2400" b="1" i="0"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:r>
                <a:rPr lang="el-GR" sz="2400" i="0" baseline="0">
                  <a:latin typeface="Cambria Math" panose="02040503050406030204" pitchFamily="18" charset="0"/>
                </a:rPr>
                <a:t>λΣβ</a:t>
              </a:r>
              <a:r>
                <a:rPr lang="en-IN" sz="2400" b="0" i="0" baseline="0">
                  <a:latin typeface="Cambria Math" panose="02040503050406030204" pitchFamily="18" charset="0"/>
                </a:rPr>
                <a:t>_𝑖^′2  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2</xdr:col>
      <xdr:colOff>342900</xdr:colOff>
      <xdr:row>18</xdr:row>
      <xdr:rowOff>180974</xdr:rowOff>
    </xdr:from>
    <xdr:to>
      <xdr:col>4</xdr:col>
      <xdr:colOff>342900</xdr:colOff>
      <xdr:row>20</xdr:row>
      <xdr:rowOff>133349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5400000">
          <a:off x="2005012" y="309562"/>
          <a:ext cx="333375" cy="12192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561976</xdr:colOff>
      <xdr:row>21</xdr:row>
      <xdr:rowOff>47624</xdr:rowOff>
    </xdr:from>
    <xdr:to>
      <xdr:col>3</xdr:col>
      <xdr:colOff>600076</xdr:colOff>
      <xdr:row>23</xdr:row>
      <xdr:rowOff>114299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1781176" y="1190624"/>
          <a:ext cx="64770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RSS</a:t>
          </a:r>
        </a:p>
      </xdr:txBody>
    </xdr:sp>
    <xdr:clientData/>
  </xdr:twoCellAnchor>
  <xdr:oneCellAnchor>
    <xdr:from>
      <xdr:col>11</xdr:col>
      <xdr:colOff>28573</xdr:colOff>
      <xdr:row>16</xdr:row>
      <xdr:rowOff>123825</xdr:rowOff>
    </xdr:from>
    <xdr:ext cx="6315077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6734173" y="3143250"/>
              <a:ext cx="631507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, if </a:t>
              </a:r>
              <a:r>
                <a:rPr lang="el-GR" sz="2400" baseline="0"/>
                <a:t>λ</a:t>
              </a:r>
              <a14:m>
                <m:oMath xmlns:m="http://schemas.openxmlformats.org/officeDocument/2006/math">
                  <m:r>
                    <a:rPr lang="en-IN" sz="2400" b="0" i="0" baseline="0">
                      <a:latin typeface="Cambria Math" panose="02040503050406030204" pitchFamily="18" charset="0"/>
                    </a:rPr>
                    <m:t>=0 </m:t>
                  </m:r>
                  <m:r>
                    <m:rPr>
                      <m:sty m:val="p"/>
                    </m:rPr>
                    <a:rPr lang="en-IN" sz="2400" b="0" i="0" baseline="0">
                      <a:latin typeface="Cambria Math" panose="02040503050406030204" pitchFamily="18" charset="0"/>
                    </a:rPr>
                    <m:t>or</m:t>
                  </m:r>
                  <m:r>
                    <a:rPr lang="en-IN" sz="2400" b="0" i="0" baseline="0">
                      <a:latin typeface="Cambria Math" panose="02040503050406030204" pitchFamily="18" charset="0"/>
                    </a:rPr>
                    <m:t> </m:t>
                  </m:r>
                  <m:r>
                    <m:rPr>
                      <m:sty m:val="p"/>
                    </m:rPr>
                    <a:rPr lang="en-IN" sz="2400" b="0" i="0" baseline="0">
                      <a:latin typeface="Cambria Math" panose="02040503050406030204" pitchFamily="18" charset="0"/>
                    </a:rPr>
                    <m:t>s</m:t>
                  </m:r>
                  <m:r>
                    <a:rPr lang="en-IN" sz="2400" b="0" i="0" baseline="0">
                      <a:latin typeface="Cambria Math" panose="02040503050406030204" pitchFamily="18" charset="0"/>
                    </a:rPr>
                    <m:t> → </m:t>
                  </m:r>
                  <m:r>
                    <a:rPr lang="en-IN" sz="2400" b="0" i="1" baseline="0">
                      <a:latin typeface="Cambria Math" panose="02040503050406030204" pitchFamily="18" charset="0"/>
                    </a:rPr>
                    <m:t>∞</m:t>
                  </m:r>
                </m:oMath>
              </a14:m>
              <a:endParaRPr lang="en-IN" sz="24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6734173" y="3143250"/>
              <a:ext cx="6315077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</a:t>
              </a:r>
              <a:r>
                <a:rPr lang="el-GR" sz="2400" b="0" i="0">
                  <a:latin typeface="Cambria Math" panose="02040503050406030204" pitchFamily="18" charset="0"/>
                </a:rPr>
                <a:t>▒</a:t>
              </a:r>
              <a:r>
                <a:rPr lang="en-IN" sz="2400" b="0" i="0">
                  <a:latin typeface="Cambria Math" panose="02040503050406030204" pitchFamily="18" charset="0"/>
                </a:rPr>
                <a:t>〖(𝑦_𝑖− </a:t>
              </a:r>
              <a:r>
                <a:rPr lang="el-GR" sz="2400" b="1" i="0"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, if </a:t>
              </a:r>
              <a:r>
                <a:rPr lang="el-GR" sz="2400" baseline="0"/>
                <a:t>λ</a:t>
              </a:r>
              <a:r>
                <a:rPr lang="en-IN" sz="2400" b="0" i="0" baseline="0">
                  <a:latin typeface="Cambria Math" panose="02040503050406030204" pitchFamily="18" charset="0"/>
                </a:rPr>
                <a:t>=0 or s → ∞</a:t>
              </a:r>
              <a:endParaRPr lang="en-IN" sz="2400"/>
            </a:p>
          </xdr:txBody>
        </xdr:sp>
      </mc:Fallback>
    </mc:AlternateContent>
    <xdr:clientData/>
  </xdr:oneCellAnchor>
  <xdr:oneCellAnchor>
    <xdr:from>
      <xdr:col>0</xdr:col>
      <xdr:colOff>438150</xdr:colOff>
      <xdr:row>25</xdr:row>
      <xdr:rowOff>38100</xdr:rowOff>
    </xdr:from>
    <xdr:ext cx="2724150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38150" y="1943100"/>
              <a:ext cx="27241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sz="1600" b="1" i="1">
                        <a:latin typeface="Cambria Math" panose="02040503050406030204" pitchFamily="18" charset="0"/>
                      </a:rPr>
                      <m:t>𝜷</m:t>
                    </m:r>
                    <m:r>
                      <a:rPr lang="en-IN" sz="1600" b="0" i="1">
                        <a:latin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,…..</m:t>
                    </m:r>
                    <m:sSub>
                      <m:sSubPr>
                        <m:ctrlPr>
                          <a:rPr lang="en-IN" sz="16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16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16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IN" sz="16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38150" y="1943100"/>
              <a:ext cx="2724150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l-GR" sz="1600" b="1" i="0">
                  <a:latin typeface="Cambria Math" panose="02040503050406030204" pitchFamily="18" charset="0"/>
                </a:rPr>
                <a:t>𝜷</a:t>
              </a:r>
              <a:r>
                <a:rPr lang="en-IN" sz="1600" b="0" i="0">
                  <a:latin typeface="Cambria Math" panose="02040503050406030204" pitchFamily="18" charset="0"/>
                </a:rPr>
                <a:t>=(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_0,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_1,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_2,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_3,…..</a:t>
              </a:r>
              <a:r>
                <a:rPr lang="el-GR" sz="1600" i="0">
                  <a:latin typeface="Cambria Math" panose="02040503050406030204" pitchFamily="18" charset="0"/>
                </a:rPr>
                <a:t>β</a:t>
              </a:r>
              <a:r>
                <a:rPr lang="en-IN" sz="1600" b="0" i="0">
                  <a:latin typeface="Cambria Math" panose="02040503050406030204" pitchFamily="18" charset="0"/>
                </a:rPr>
                <a:t>_𝑛)</a:t>
              </a:r>
              <a:endParaRPr lang="en-IN" sz="1600"/>
            </a:p>
          </xdr:txBody>
        </xdr:sp>
      </mc:Fallback>
    </mc:AlternateContent>
    <xdr:clientData/>
  </xdr:oneCellAnchor>
  <xdr:oneCellAnchor>
    <xdr:from>
      <xdr:col>0</xdr:col>
      <xdr:colOff>171448</xdr:colOff>
      <xdr:row>41</xdr:row>
      <xdr:rowOff>38100</xdr:rowOff>
    </xdr:from>
    <xdr:ext cx="6829427" cy="3883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71448" y="4991100"/>
              <a:ext cx="6829427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solidFill>
                            <a:srgbClr val="00B050"/>
                          </a:solidFill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2400" i="1" baseline="0">
                      <a:latin typeface="Cambria Math" panose="02040503050406030204" pitchFamily="18" charset="0"/>
                    </a:rPr>
                    <m:t>λ</m:t>
                  </m:r>
                  <m:r>
                    <a:rPr lang="en-IN" sz="2400" b="0" i="1" baseline="0">
                      <a:latin typeface="Cambria Math" panose="02040503050406030204" pitchFamily="18" charset="0"/>
                    </a:rPr>
                    <m:t>(</m:t>
                  </m:r>
                  <m:sSubSup>
                    <m:sSubSupPr>
                      <m:ctrlPr>
                        <a:rPr lang="en-IN" sz="2400" b="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240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β</m:t>
                      </m:r>
                    </m:e>
                    <m:sub>
                      <m:r>
                        <a:rPr lang="en-IN" sz="2400" b="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1</m:t>
                      </m:r>
                    </m:sub>
                    <m:sup>
                      <m:r>
                        <a:rPr lang="en-IN" sz="2400" b="0" i="1" baseline="0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bSup>
                  <m:r>
                    <a:rPr lang="en-IN" sz="2400" b="0" i="1" baseline="0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 </m:t>
                  </m:r>
                </m:oMath>
              </a14:m>
              <a:r>
                <a:rPr lang="en-IN" sz="2400">
                  <a:solidFill>
                    <a:srgbClr val="FF0000"/>
                  </a:solidFill>
                </a:rPr>
                <a:t>+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kumimoji="0" lang="el-GR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2400">
                  <a:solidFill>
                    <a:srgbClr val="FF0000"/>
                  </a:solidFill>
                </a:rPr>
                <a:t> +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kumimoji="0" lang="el-GR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  <m:sup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2400">
                  <a:solidFill>
                    <a:srgbClr val="FF0000"/>
                  </a:solidFill>
                </a:rPr>
                <a:t> +.....+ </a:t>
              </a:r>
              <a14:m>
                <m:oMath xmlns:m="http://schemas.openxmlformats.org/officeDocument/2006/math">
                  <m:sSubSup>
                    <m:sSubSupPr>
                      <m:ctrlP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kumimoji="0" lang="el-GR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β</m:t>
                      </m:r>
                    </m:e>
                    <m:sub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kumimoji="0" lang="en-IN" sz="2400" b="0" i="1" u="none" strike="noStrike" kern="0" cap="none" spc="0" normalizeH="0" baseline="0" noProof="0">
                          <a:ln>
                            <a:noFill/>
                          </a:ln>
                          <a:solidFill>
                            <a:srgbClr val="FF0000"/>
                          </a:solidFill>
                          <a:effectLst/>
                          <a:uLnTx/>
                          <a:uFillTx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IN" sz="2400"/>
                <a:t>)</a:t>
              </a:r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71448" y="4991100"/>
              <a:ext cx="6829427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∑▒〖(𝑦_𝑖− </a:t>
              </a:r>
              <a:r>
                <a:rPr lang="el-GR" sz="2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solidFill>
                    <a:srgbClr val="00B050"/>
                  </a:solidFill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:r>
                <a:rPr lang="el-GR" sz="2400" i="0" baseline="0">
                  <a:latin typeface="Cambria Math" panose="02040503050406030204" pitchFamily="18" charset="0"/>
                </a:rPr>
                <a:t>λ</a:t>
              </a:r>
              <a:r>
                <a:rPr lang="en-IN" sz="2400" b="0" i="0" baseline="0">
                  <a:latin typeface="Cambria Math" panose="02040503050406030204" pitchFamily="18" charset="0"/>
                </a:rPr>
                <a:t>(</a:t>
              </a:r>
              <a:r>
                <a:rPr lang="el-GR" sz="2400" i="0" baseline="0">
                  <a:solidFill>
                    <a:srgbClr val="FF0000"/>
                  </a:solidFill>
                  <a:latin typeface="Cambria Math" panose="02040503050406030204" pitchFamily="18" charset="0"/>
                </a:rPr>
                <a:t>β</a:t>
              </a:r>
              <a:r>
                <a:rPr lang="en-IN" sz="2400" b="0" i="0" baseline="0">
                  <a:solidFill>
                    <a:srgbClr val="FF0000"/>
                  </a:solidFill>
                  <a:latin typeface="Cambria Math" panose="02040503050406030204" pitchFamily="18" charset="0"/>
                </a:rPr>
                <a:t>_1^2  </a:t>
              </a:r>
              <a:r>
                <a:rPr lang="en-IN" sz="2400">
                  <a:solidFill>
                    <a:srgbClr val="FF0000"/>
                  </a:solidFill>
                </a:rPr>
                <a:t>+ </a:t>
              </a: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kumimoji="0" lang="en-IN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_2^2</a:t>
              </a:r>
              <a:r>
                <a:rPr lang="en-IN" sz="2400">
                  <a:solidFill>
                    <a:srgbClr val="FF0000"/>
                  </a:solidFill>
                </a:rPr>
                <a:t> + </a:t>
              </a: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kumimoji="0" lang="en-IN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_3^2</a:t>
              </a:r>
              <a:r>
                <a:rPr lang="en-IN" sz="2400">
                  <a:solidFill>
                    <a:srgbClr val="FF0000"/>
                  </a:solidFill>
                </a:rPr>
                <a:t> +.....+ </a:t>
              </a:r>
              <a:r>
                <a:rPr kumimoji="0" lang="el-GR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β</a:t>
              </a:r>
              <a:r>
                <a:rPr kumimoji="0" lang="en-IN" sz="2400" b="0" i="0" u="none" strike="noStrike" kern="0" cap="none" spc="0" normalizeH="0" baseline="0" noProof="0">
                  <a:ln>
                    <a:noFill/>
                  </a:ln>
                  <a:solidFill>
                    <a:srgbClr val="FF0000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_𝑛^2</a:t>
              </a:r>
              <a:r>
                <a:rPr lang="en-IN" sz="2400"/>
                <a:t>)</a:t>
              </a:r>
            </a:p>
          </xdr:txBody>
        </xdr:sp>
      </mc:Fallback>
    </mc:AlternateContent>
    <xdr:clientData/>
  </xdr:oneCellAnchor>
  <xdr:oneCellAnchor>
    <xdr:from>
      <xdr:col>0</xdr:col>
      <xdr:colOff>76198</xdr:colOff>
      <xdr:row>28</xdr:row>
      <xdr:rowOff>28575</xdr:rowOff>
    </xdr:from>
    <xdr:ext cx="4724401" cy="394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/>
          </xdr:nvSpPr>
          <xdr:spPr>
            <a:xfrm>
              <a:off x="76198" y="2505075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IN" sz="2400" b="0" i="1">
                      <a:latin typeface="Cambria Math" panose="02040503050406030204" pitchFamily="18" charset="0"/>
                    </a:rPr>
                    <m:t>𝐶𝑜𝑠𝑡</m:t>
                  </m:r>
                  <m:r>
                    <a:rPr lang="en-IN" sz="2400" b="0" i="1">
                      <a:latin typeface="Cambria Math" panose="02040503050406030204" pitchFamily="18" charset="0"/>
                    </a:rPr>
                    <m:t>= </m:t>
                  </m:r>
                  <m:nary>
                    <m:naryPr>
                      <m:chr m:val="∑"/>
                      <m:subHide m:val="on"/>
                      <m:supHide m:val="on"/>
                      <m:ctrlPr>
                        <a:rPr lang="en-IN" sz="2400" b="0" i="1"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r>
                        <a:rPr lang="en-IN" sz="2400" b="0" i="1">
                          <a:latin typeface="Cambria Math" panose="02040503050406030204" pitchFamily="18" charset="0"/>
                        </a:rPr>
                        <m:t>(</m:t>
                      </m:r>
                      <m:sSub>
                        <m:sSubPr>
                          <m:ctrlPr>
                            <a:rPr lang="en-IN" sz="2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  <m:sub>
                          <m:r>
                            <a:rPr lang="en-IN" sz="24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IN" sz="2400" b="0" i="1">
                          <a:latin typeface="Cambria Math" panose="02040503050406030204" pitchFamily="18" charset="0"/>
                        </a:rPr>
                        <m:t>− </m:t>
                      </m:r>
                      <m:r>
                        <a:rPr lang="el-GR" sz="2400" b="1" i="1">
                          <a:latin typeface="Cambria Math" panose="02040503050406030204" pitchFamily="18" charset="0"/>
                        </a:rPr>
                        <m:t>𝜷</m:t>
                      </m:r>
                    </m:e>
                  </m:nary>
                  <m:sSub>
                    <m:sSubPr>
                      <m:ctrlPr>
                        <a:rPr lang="en-IN" sz="2400" b="1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𝒙</m:t>
                      </m:r>
                    </m:e>
                    <m:sub>
                      <m:r>
                        <a:rPr lang="en-IN" sz="2400" b="1" i="1">
                          <a:latin typeface="Cambria Math" panose="02040503050406030204" pitchFamily="18" charset="0"/>
                        </a:rPr>
                        <m:t>𝒊</m:t>
                      </m:r>
                    </m:sub>
                  </m:sSub>
                  <m:r>
                    <a:rPr lang="en-IN" sz="24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el-GR" sz="2400" i="1" baseline="0">
                      <a:latin typeface="Cambria Math" panose="02040503050406030204" pitchFamily="18" charset="0"/>
                    </a:rPr>
                    <m:t>λΣ</m:t>
                  </m:r>
                  <m:sSubSup>
                    <m:sSubSupPr>
                      <m:ctrlPr>
                        <a:rPr lang="en-IN" sz="2400" b="0" i="1" baseline="0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m:rPr>
                          <m:sty m:val="p"/>
                        </m:rPr>
                        <a:rPr lang="el-GR" sz="2400" i="1" baseline="0">
                          <a:latin typeface="Cambria Math" panose="02040503050406030204" pitchFamily="18" charset="0"/>
                        </a:rPr>
                        <m:t>β</m:t>
                      </m:r>
                    </m:e>
                    <m:sub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IN" sz="2400" b="0" i="1" baseline="0">
                          <a:latin typeface="Cambria Math" panose="02040503050406030204" pitchFamily="18" charset="0"/>
                        </a:rPr>
                        <m:t>′2</m:t>
                      </m:r>
                    </m:sup>
                  </m:sSubSup>
                  <m:r>
                    <a:rPr lang="en-IN" sz="2400" b="0" i="1" baseline="0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IN" sz="24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6198" y="2505075"/>
              <a:ext cx="4724401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 ∑▒〖(𝑦_𝑖− </a:t>
              </a:r>
              <a:r>
                <a:rPr lang="el-GR" sz="2400" b="1" i="0">
                  <a:latin typeface="Cambria Math" panose="02040503050406030204" pitchFamily="18" charset="0"/>
                </a:rPr>
                <a:t>𝜷</a:t>
              </a:r>
              <a:r>
                <a:rPr lang="en-IN" sz="2400" b="0" i="0">
                  <a:latin typeface="Cambria Math" panose="02040503050406030204" pitchFamily="18" charset="0"/>
                </a:rPr>
                <a:t>〗</a:t>
              </a:r>
              <a:r>
                <a:rPr lang="en-IN" sz="2400" b="1" i="0">
                  <a:latin typeface="Cambria Math" panose="02040503050406030204" pitchFamily="18" charset="0"/>
                </a:rPr>
                <a:t> 𝒙_𝒊</a:t>
              </a:r>
              <a:r>
                <a:rPr lang="en-IN" sz="2400" b="0" i="0">
                  <a:latin typeface="Cambria Math" panose="02040503050406030204" pitchFamily="18" charset="0"/>
                </a:rPr>
                <a:t>)</a:t>
              </a:r>
              <a:r>
                <a:rPr lang="en-IN" sz="2400" baseline="30000"/>
                <a:t>2</a:t>
              </a:r>
              <a:r>
                <a:rPr lang="en-IN" sz="2400" baseline="0"/>
                <a:t> + </a:t>
              </a:r>
              <a:r>
                <a:rPr lang="el-GR" sz="2400" i="0" baseline="0">
                  <a:latin typeface="Cambria Math" panose="02040503050406030204" pitchFamily="18" charset="0"/>
                </a:rPr>
                <a:t>λΣβ</a:t>
              </a:r>
              <a:r>
                <a:rPr lang="en-IN" sz="2400" b="0" i="0" baseline="0">
                  <a:latin typeface="Cambria Math" panose="02040503050406030204" pitchFamily="18" charset="0"/>
                </a:rPr>
                <a:t>_𝑖^′2  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3</xdr:col>
      <xdr:colOff>323850</xdr:colOff>
      <xdr:row>28</xdr:row>
      <xdr:rowOff>0</xdr:rowOff>
    </xdr:from>
    <xdr:to>
      <xdr:col>4</xdr:col>
      <xdr:colOff>266700</xdr:colOff>
      <xdr:row>30</xdr:row>
      <xdr:rowOff>152400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152650" y="2476500"/>
          <a:ext cx="552450" cy="533400"/>
        </a:xfrm>
        <a:prstGeom prst="ellipse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600074</xdr:colOff>
      <xdr:row>30</xdr:row>
      <xdr:rowOff>152400</xdr:rowOff>
    </xdr:from>
    <xdr:to>
      <xdr:col>7</xdr:col>
      <xdr:colOff>342899</xdr:colOff>
      <xdr:row>33</xdr:row>
      <xdr:rowOff>133350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12" idx="4"/>
        </xdr:cNvCxnSpPr>
      </xdr:nvCxnSpPr>
      <xdr:spPr>
        <a:xfrm rot="16200000" flipH="1">
          <a:off x="3243262" y="2195512"/>
          <a:ext cx="552450" cy="218122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219073</xdr:colOff>
      <xdr:row>32</xdr:row>
      <xdr:rowOff>142875</xdr:rowOff>
    </xdr:from>
    <xdr:ext cx="4876801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SpPr txBox="1"/>
          </xdr:nvSpPr>
          <xdr:spPr>
            <a:xfrm>
              <a:off x="4486273" y="3381375"/>
              <a:ext cx="487680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1</m:t>
                        </m:r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+…+</m:t>
                    </m:r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l-GR" sz="2000" b="0" i="1">
                            <a:latin typeface="Cambria Math" panose="02040503050406030204" pitchFamily="18" charset="0"/>
                          </a:rPr>
                          <m:t>β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sSub>
                      <m:sSubPr>
                        <m:ctrlPr>
                          <a:rPr lang="en-IN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IN" sz="20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IN" sz="20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n-IN" sz="20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4486273" y="3381375"/>
              <a:ext cx="4876801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200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_0+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_1 𝑥_1𝑖+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_2 𝑥_2𝑖+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_3 𝑥_3𝑖+…+</a:t>
              </a:r>
              <a:r>
                <a:rPr lang="el-GR" sz="2000" b="0" i="0">
                  <a:latin typeface="Cambria Math" panose="02040503050406030204" pitchFamily="18" charset="0"/>
                </a:rPr>
                <a:t>β</a:t>
              </a:r>
              <a:r>
                <a:rPr lang="en-IN" sz="2000" b="0" i="0">
                  <a:latin typeface="Cambria Math" panose="02040503050406030204" pitchFamily="18" charset="0"/>
                </a:rPr>
                <a:t>_𝑛 𝑥_𝑛 𝑖</a:t>
              </a:r>
              <a:endParaRPr lang="en-IN" sz="2000"/>
            </a:p>
          </xdr:txBody>
        </xdr:sp>
      </mc:Fallback>
    </mc:AlternateContent>
    <xdr:clientData/>
  </xdr:oneCellAnchor>
  <xdr:twoCellAnchor>
    <xdr:from>
      <xdr:col>0</xdr:col>
      <xdr:colOff>114301</xdr:colOff>
      <xdr:row>38</xdr:row>
      <xdr:rowOff>0</xdr:rowOff>
    </xdr:from>
    <xdr:to>
      <xdr:col>3</xdr:col>
      <xdr:colOff>276225</xdr:colOff>
      <xdr:row>40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14301" y="4381500"/>
          <a:ext cx="1990724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oneCellAnchor>
    <xdr:from>
      <xdr:col>9</xdr:col>
      <xdr:colOff>457200</xdr:colOff>
      <xdr:row>39</xdr:row>
      <xdr:rowOff>85725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14F1748-DE15-4D37-936F-5A282AE50EC3}"/>
            </a:ext>
          </a:extLst>
        </xdr:cNvPr>
        <xdr:cNvSpPr txBox="1"/>
      </xdr:nvSpPr>
      <xdr:spPr>
        <a:xfrm>
          <a:off x="5943600" y="4657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76200</xdr:colOff>
      <xdr:row>0</xdr:row>
      <xdr:rowOff>95250</xdr:rowOff>
    </xdr:from>
    <xdr:to>
      <xdr:col>3</xdr:col>
      <xdr:colOff>238124</xdr:colOff>
      <xdr:row>3</xdr:row>
      <xdr:rowOff>66675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A508FB0C-F95C-47C0-8454-D853D2224B56}"/>
            </a:ext>
          </a:extLst>
        </xdr:cNvPr>
        <xdr:cNvSpPr txBox="1"/>
      </xdr:nvSpPr>
      <xdr:spPr>
        <a:xfrm>
          <a:off x="76200" y="95250"/>
          <a:ext cx="1990724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oneCellAnchor>
    <xdr:from>
      <xdr:col>0</xdr:col>
      <xdr:colOff>19049</xdr:colOff>
      <xdr:row>4</xdr:row>
      <xdr:rowOff>85725</xdr:rowOff>
    </xdr:from>
    <xdr:ext cx="5495926" cy="394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C1254BE-C698-4062-A93C-92A8BEB4C097}"/>
                </a:ext>
              </a:extLst>
            </xdr:cNvPr>
            <xdr:cNvSpPr txBox="1"/>
          </xdr:nvSpPr>
          <xdr:spPr>
            <a:xfrm>
              <a:off x="19049" y="847725"/>
              <a:ext cx="5495926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400" b="0" i="1">
                        <a:latin typeface="Cambria Math" panose="02040503050406030204" pitchFamily="18" charset="0"/>
                      </a:rPr>
                      <m:t>𝐶𝑜𝑠𝑡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=∑</m:t>
                    </m:r>
                    <m:sSup>
                      <m:s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i</m:t>
                                </m:r>
                              </m:sub>
                            </m:sSub>
                            <m:r>
                              <a:rPr lang="en-IN" sz="2400" b="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𝑠𝑢𝑏𝑗𝑒𝑐𝑡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∑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′2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≤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IN" sz="24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C1254BE-C698-4062-A93C-92A8BEB4C097}"/>
                </a:ext>
              </a:extLst>
            </xdr:cNvPr>
            <xdr:cNvSpPr txBox="1"/>
          </xdr:nvSpPr>
          <xdr:spPr>
            <a:xfrm>
              <a:off x="19049" y="847725"/>
              <a:ext cx="5495926" cy="394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𝐶𝑜𝑠𝑡=∑(y_i−𝛽_𝑖 𝑥_𝑖 )^2  𝑠𝑢𝑏𝑗𝑒𝑐𝑡 𝑡𝑜 ∑𝛽_𝑖^′2≤𝑠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11</xdr:col>
      <xdr:colOff>180975</xdr:colOff>
      <xdr:row>0</xdr:row>
      <xdr:rowOff>114299</xdr:rowOff>
    </xdr:from>
    <xdr:to>
      <xdr:col>14</xdr:col>
      <xdr:colOff>333375</xdr:colOff>
      <xdr:row>3</xdr:row>
      <xdr:rowOff>28574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69C6DD65-E0CC-413A-AF51-DEE254AF5A1E}"/>
            </a:ext>
          </a:extLst>
        </xdr:cNvPr>
        <xdr:cNvSpPr txBox="1"/>
      </xdr:nvSpPr>
      <xdr:spPr>
        <a:xfrm>
          <a:off x="6886575" y="114299"/>
          <a:ext cx="1981200" cy="485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oneCellAnchor>
    <xdr:from>
      <xdr:col>11</xdr:col>
      <xdr:colOff>95248</xdr:colOff>
      <xdr:row>4</xdr:row>
      <xdr:rowOff>76200</xdr:rowOff>
    </xdr:from>
    <xdr:ext cx="8191501" cy="3883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86DC53B-0137-4313-A7CA-82D49F0A7D3C}"/>
                </a:ext>
              </a:extLst>
            </xdr:cNvPr>
            <xdr:cNvSpPr txBox="1"/>
          </xdr:nvSpPr>
          <xdr:spPr>
            <a:xfrm>
              <a:off x="6800848" y="838200"/>
              <a:ext cx="8191501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2400" b="0" i="1">
                        <a:latin typeface="Cambria Math" panose="02040503050406030204" pitchFamily="18" charset="0"/>
                      </a:rPr>
                      <m:t>𝐶𝑜𝑠𝑡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=∑</m:t>
                    </m:r>
                    <m:sSup>
                      <m:s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IN" sz="2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y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IN" sz="2400" b="0" i="0">
                                    <a:latin typeface="Cambria Math" panose="02040503050406030204" pitchFamily="18" charset="0"/>
                                  </a:rPr>
                                  <m:t>i</m:t>
                                </m:r>
                              </m:sub>
                            </m:sSub>
                            <m:r>
                              <a:rPr lang="en-IN" sz="2400" b="0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IN" sz="2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𝑠𝑢𝑏𝑗𝑒𝑐𝑡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𝑡𝑜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 (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+ ….+</m:t>
                    </m:r>
                    <m:sSubSup>
                      <m:sSubSupPr>
                        <m:ctrlPr>
                          <a:rPr lang="en-IN" sz="2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>
                        <m:r>
                          <a:rPr lang="en-IN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2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en-IN" sz="2400" b="0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en-IN" sz="24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86DC53B-0137-4313-A7CA-82D49F0A7D3C}"/>
                </a:ext>
              </a:extLst>
            </xdr:cNvPr>
            <xdr:cNvSpPr txBox="1"/>
          </xdr:nvSpPr>
          <xdr:spPr>
            <a:xfrm>
              <a:off x="6800848" y="838200"/>
              <a:ext cx="8191501" cy="3883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2400" b="0" i="0">
                  <a:latin typeface="Cambria Math" panose="02040503050406030204" pitchFamily="18" charset="0"/>
                </a:rPr>
                <a:t>𝐶𝑜𝑠𝑡=∑(y_i−𝛽_𝑖 𝑥_𝑖 )^2  𝑠𝑢𝑏𝑗𝑒𝑐𝑡 𝑡𝑜 (𝛽_1^2+𝛽_2^2+𝛽_3^2+ ….+𝛽_𝑛^2)≤𝑠</a:t>
              </a:r>
              <a:endParaRPr lang="en-IN" sz="2400"/>
            </a:p>
          </xdr:txBody>
        </xdr:sp>
      </mc:Fallback>
    </mc:AlternateContent>
    <xdr:clientData/>
  </xdr:oneCellAnchor>
  <xdr:twoCellAnchor>
    <xdr:from>
      <xdr:col>0</xdr:col>
      <xdr:colOff>114300</xdr:colOff>
      <xdr:row>12</xdr:row>
      <xdr:rowOff>171450</xdr:rowOff>
    </xdr:from>
    <xdr:to>
      <xdr:col>3</xdr:col>
      <xdr:colOff>276224</xdr:colOff>
      <xdr:row>15</xdr:row>
      <xdr:rowOff>142875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CC15208F-F315-4F0E-9810-64CCA78925A8}"/>
            </a:ext>
          </a:extLst>
        </xdr:cNvPr>
        <xdr:cNvSpPr txBox="1"/>
      </xdr:nvSpPr>
      <xdr:spPr>
        <a:xfrm>
          <a:off x="114300" y="3600450"/>
          <a:ext cx="1990724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200" b="1"/>
            <a:t>Minimise</a:t>
          </a:r>
        </a:p>
      </xdr:txBody>
    </xdr:sp>
    <xdr:clientData/>
  </xdr:twoCellAnchor>
  <xdr:twoCellAnchor>
    <xdr:from>
      <xdr:col>2</xdr:col>
      <xdr:colOff>19050</xdr:colOff>
      <xdr:row>6</xdr:row>
      <xdr:rowOff>104774</xdr:rowOff>
    </xdr:from>
    <xdr:to>
      <xdr:col>4</xdr:col>
      <xdr:colOff>19050</xdr:colOff>
      <xdr:row>8</xdr:row>
      <xdr:rowOff>57149</xdr:rowOff>
    </xdr:to>
    <xdr:sp macro="" textlink="">
      <xdr:nvSpPr>
        <xdr:cNvPr id="24" name="Right Brace 23">
          <a:extLst>
            <a:ext uri="{FF2B5EF4-FFF2-40B4-BE49-F238E27FC236}">
              <a16:creationId xmlns:a16="http://schemas.microsoft.com/office/drawing/2014/main" id="{8C5C210C-19C6-4EC7-B357-506488183457}"/>
            </a:ext>
          </a:extLst>
        </xdr:cNvPr>
        <xdr:cNvSpPr/>
      </xdr:nvSpPr>
      <xdr:spPr>
        <a:xfrm rot="5400000">
          <a:off x="1681162" y="804862"/>
          <a:ext cx="333375" cy="12192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238126</xdr:colOff>
      <xdr:row>8</xdr:row>
      <xdr:rowOff>161925</xdr:rowOff>
    </xdr:from>
    <xdr:to>
      <xdr:col>3</xdr:col>
      <xdr:colOff>276226</xdr:colOff>
      <xdr:row>11</xdr:row>
      <xdr:rowOff>76201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B6AF2529-4909-46E4-9A86-002F508F0928}"/>
            </a:ext>
          </a:extLst>
        </xdr:cNvPr>
        <xdr:cNvSpPr txBox="1"/>
      </xdr:nvSpPr>
      <xdr:spPr>
        <a:xfrm>
          <a:off x="1457326" y="1685925"/>
          <a:ext cx="647700" cy="4667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/>
            <a:t>RSS</a:t>
          </a:r>
        </a:p>
      </xdr:txBody>
    </xdr:sp>
    <xdr:clientData/>
  </xdr:twoCellAnchor>
  <xdr:twoCellAnchor>
    <xdr:from>
      <xdr:col>25</xdr:col>
      <xdr:colOff>247650</xdr:colOff>
      <xdr:row>2</xdr:row>
      <xdr:rowOff>161925</xdr:rowOff>
    </xdr:from>
    <xdr:to>
      <xdr:col>36</xdr:col>
      <xdr:colOff>428625</xdr:colOff>
      <xdr:row>7</xdr:row>
      <xdr:rowOff>95250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50B1034-D065-4469-AC69-FCCB58E658BE}"/>
            </a:ext>
          </a:extLst>
        </xdr:cNvPr>
        <xdr:cNvSpPr txBox="1"/>
      </xdr:nvSpPr>
      <xdr:spPr>
        <a:xfrm>
          <a:off x="15487650" y="542925"/>
          <a:ext cx="6886575" cy="885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This is an example</a:t>
          </a:r>
          <a:r>
            <a:rPr lang="en-IN" sz="1100" baseline="0"/>
            <a:t> of constrained optimization, a popular way to solve constrained optimization problems is to use langrangian multipliers method</a:t>
          </a:r>
        </a:p>
        <a:p>
          <a:endParaRPr lang="en-IN" sz="1100" baseline="0"/>
        </a:p>
        <a:p>
          <a:r>
            <a:rPr lang="en-IN" sz="1100" baseline="0"/>
            <a:t>Ref: A course in Multivariable Calculus and Analysis, Springer, Chapter 4, pp 162</a:t>
          </a:r>
          <a:endParaRPr lang="en-IN" sz="1100"/>
        </a:p>
      </xdr:txBody>
    </xdr:sp>
    <xdr:clientData/>
  </xdr:twoCellAnchor>
  <xdr:oneCellAnchor>
    <xdr:from>
      <xdr:col>25</xdr:col>
      <xdr:colOff>247648</xdr:colOff>
      <xdr:row>9</xdr:row>
      <xdr:rowOff>9525</xdr:rowOff>
    </xdr:from>
    <xdr:ext cx="3295651" cy="2912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3CE9D0D-E1A0-4B6C-8850-D54C3B3F6160}"/>
                </a:ext>
              </a:extLst>
            </xdr:cNvPr>
            <xdr:cNvSpPr txBox="1"/>
          </xdr:nvSpPr>
          <xdr:spPr>
            <a:xfrm>
              <a:off x="15487648" y="1724025"/>
              <a:ext cx="3295651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+</m:t>
                    </m:r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+ …+</m:t>
                    </m:r>
                    <m:sSubSup>
                      <m:sSubSupPr>
                        <m:ctrlPr>
                          <a:rPr lang="en-IN" sz="18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300 </m:t>
                        </m:r>
                      </m:sub>
                      <m:sup>
                        <m:r>
                          <a:rPr lang="en-IN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IN" sz="1800" b="0" i="1">
                        <a:latin typeface="Cambria Math" panose="02040503050406030204" pitchFamily="18" charset="0"/>
                      </a:rPr>
                      <m:t>≤1</m:t>
                    </m:r>
                  </m:oMath>
                </m:oMathPara>
              </a14:m>
              <a:endParaRPr lang="en-IN" sz="18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53CE9D0D-E1A0-4B6C-8850-D54C3B3F6160}"/>
                </a:ext>
              </a:extLst>
            </xdr:cNvPr>
            <xdr:cNvSpPr txBox="1"/>
          </xdr:nvSpPr>
          <xdr:spPr>
            <a:xfrm>
              <a:off x="15487648" y="1724025"/>
              <a:ext cx="3295651" cy="2912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IN" sz="1800" b="0" i="0">
                  <a:latin typeface="Cambria Math" panose="02040503050406030204" pitchFamily="18" charset="0"/>
                </a:rPr>
                <a:t>𝛽_1^2+𝛽_2^2+𝛽_3^2+ …+𝛽_(300 )^2≤1</a:t>
              </a:r>
              <a:endParaRPr lang="en-IN" sz="1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104775</xdr:colOff>
      <xdr:row>7</xdr:row>
      <xdr:rowOff>28575</xdr:rowOff>
    </xdr:from>
    <xdr:ext cx="1073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C543B9-D47A-4F3B-AE19-BAA062D5A555}"/>
                </a:ext>
              </a:extLst>
            </xdr:cNvPr>
            <xdr:cNvSpPr txBox="1"/>
          </xdr:nvSpPr>
          <xdr:spPr>
            <a:xfrm>
              <a:off x="5057775" y="40414575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𝜆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DC543B9-D47A-4F3B-AE19-BAA062D5A555}"/>
                </a:ext>
              </a:extLst>
            </xdr:cNvPr>
            <xdr:cNvSpPr txBox="1"/>
          </xdr:nvSpPr>
          <xdr:spPr>
            <a:xfrm>
              <a:off x="5057775" y="40414575"/>
              <a:ext cx="1073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𝜆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123825</xdr:colOff>
      <xdr:row>9</xdr:row>
      <xdr:rowOff>85725</xdr:rowOff>
    </xdr:from>
    <xdr:ext cx="28318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C639AA-971D-47BD-8574-E2E679ED2086}"/>
                </a:ext>
              </a:extLst>
            </xdr:cNvPr>
            <xdr:cNvSpPr txBox="1"/>
          </xdr:nvSpPr>
          <xdr:spPr>
            <a:xfrm>
              <a:off x="9086850" y="1800225"/>
              <a:ext cx="283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𝑀𝑖𝑛𝑖𝑚𝑖𝑠𝑒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</m:d>
                    <m:r>
                      <a:rPr lang="en-IN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IN" sz="1100" b="0" i="0">
                        <a:latin typeface="Cambria Math" panose="02040503050406030204" pitchFamily="18" charset="0"/>
                      </a:rPr>
                      <m:t>subject</m:t>
                    </m:r>
                    <m:r>
                      <a:rPr lang="en-IN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IN" sz="1100" b="0" i="0">
                        <a:latin typeface="Cambria Math" panose="02040503050406030204" pitchFamily="18" charset="0"/>
                      </a:rPr>
                      <m:t>to</m:t>
                    </m:r>
                    <m:r>
                      <a:rPr lang="en-IN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∑</m:t>
                    </m:r>
                    <m:d>
                      <m:dPr>
                        <m:begChr m:val="|"/>
                        <m:endChr m:val="|"/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IN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p>
                            <m:r>
                              <a:rPr lang="en-IN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r>
                      <a:rPr lang="en-IN" sz="1100" b="0" i="1">
                        <a:latin typeface="Cambria Math" panose="02040503050406030204" pitchFamily="18" charset="0"/>
                      </a:rPr>
                      <m:t>≤0.230975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CC639AA-971D-47BD-8574-E2E679ED2086}"/>
                </a:ext>
              </a:extLst>
            </xdr:cNvPr>
            <xdr:cNvSpPr txBox="1"/>
          </xdr:nvSpPr>
          <xdr:spPr>
            <a:xfrm>
              <a:off x="9086850" y="1800225"/>
              <a:ext cx="283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𝑀𝑖𝑛𝑖𝑚𝑖𝑠𝑒 𝑅𝑆𝑆(𝛽)  subject to ∑|𝛽^′ |≤0.230975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11</xdr:col>
      <xdr:colOff>152400</xdr:colOff>
      <xdr:row>11</xdr:row>
      <xdr:rowOff>123825</xdr:rowOff>
    </xdr:from>
    <xdr:ext cx="17778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B0650-EF50-4FD4-9D33-D7E0EDA2E998}"/>
                </a:ext>
              </a:extLst>
            </xdr:cNvPr>
            <xdr:cNvSpPr txBox="1"/>
          </xdr:nvSpPr>
          <xdr:spPr>
            <a:xfrm>
              <a:off x="9115425" y="2219325"/>
              <a:ext cx="1777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𝑀𝑖𝑛𝑖𝑚𝑖𝑠𝑒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𝑅𝑆𝑆</m:t>
                    </m:r>
                    <m:d>
                      <m:d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</m:d>
                    <m:r>
                      <a:rPr lang="en-IN" sz="1100" b="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0.6∑|</m:t>
                    </m:r>
                    <m:sSup>
                      <m:sSupPr>
                        <m:ctrlPr>
                          <a:rPr lang="en-IN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p>
                        <m:r>
                          <a:rPr lang="en-IN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IN" sz="1100" b="0" i="1">
                        <a:latin typeface="Cambria Math" panose="02040503050406030204" pitchFamily="18" charset="0"/>
                      </a:rPr>
                      <m:t>|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12B0650-EF50-4FD4-9D33-D7E0EDA2E998}"/>
                </a:ext>
              </a:extLst>
            </xdr:cNvPr>
            <xdr:cNvSpPr txBox="1"/>
          </xdr:nvSpPr>
          <xdr:spPr>
            <a:xfrm>
              <a:off x="9115425" y="2219325"/>
              <a:ext cx="17778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𝑀𝑖𝑛𝑖𝑚𝑖𝑠𝑒 𝑅𝑆𝑆(𝛽)+0.6∑|𝛽^′ |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12</xdr:col>
      <xdr:colOff>19050</xdr:colOff>
      <xdr:row>5</xdr:row>
      <xdr:rowOff>180975</xdr:rowOff>
    </xdr:from>
    <xdr:ext cx="3429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C84D170-E77F-4B8B-B8F3-40235B3F25BD}"/>
                </a:ext>
              </a:extLst>
            </xdr:cNvPr>
            <xdr:cNvSpPr txBox="1"/>
          </xdr:nvSpPr>
          <xdr:spPr>
            <a:xfrm>
              <a:off x="9591675" y="1133475"/>
              <a:ext cx="3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∑|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′|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C84D170-E77F-4B8B-B8F3-40235B3F25BD}"/>
                </a:ext>
              </a:extLst>
            </xdr:cNvPr>
            <xdr:cNvSpPr txBox="1"/>
          </xdr:nvSpPr>
          <xdr:spPr>
            <a:xfrm>
              <a:off x="9591675" y="1133475"/>
              <a:ext cx="3429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∑|𝛽′|</a:t>
              </a:r>
              <a:endParaRPr lang="en-IN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19</xdr:row>
      <xdr:rowOff>0</xdr:rowOff>
    </xdr:from>
    <xdr:to>
      <xdr:col>17</xdr:col>
      <xdr:colOff>485775</xdr:colOff>
      <xdr:row>39</xdr:row>
      <xdr:rowOff>152400</xdr:rowOff>
    </xdr:to>
    <xdr:pic>
      <xdr:nvPicPr>
        <xdr:cNvPr id="2" name="Picture 1" descr="Image result for image processing matrix">
          <a:extLst>
            <a:ext uri="{FF2B5EF4-FFF2-40B4-BE49-F238E27FC236}">
              <a16:creationId xmlns:a16="http://schemas.microsoft.com/office/drawing/2014/main" id="{BFD2502E-6781-4E5F-B49C-81592FD74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619500"/>
          <a:ext cx="5362575" cy="396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9</xdr:row>
      <xdr:rowOff>38100</xdr:rowOff>
    </xdr:from>
    <xdr:to>
      <xdr:col>17</xdr:col>
      <xdr:colOff>552450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D463F0-EB61-4F17-87A9-FA4AC0519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showGridLines="0" workbookViewId="0"/>
  </sheetViews>
  <sheetFormatPr defaultRowHeight="15" x14ac:dyDescent="0.25"/>
  <cols>
    <col min="1" max="1" width="15.28515625" bestFit="1" customWidth="1"/>
    <col min="2" max="2" width="13.5703125" customWidth="1"/>
  </cols>
  <sheetData>
    <row r="1" spans="1:13" x14ac:dyDescent="0.25">
      <c r="A1" s="2"/>
      <c r="B1" s="2" t="s">
        <v>8</v>
      </c>
      <c r="C1" s="2" t="s">
        <v>9</v>
      </c>
      <c r="D1" s="2" t="s">
        <v>10</v>
      </c>
    </row>
    <row r="2" spans="1:13" x14ac:dyDescent="0.25">
      <c r="A2" s="2" t="s">
        <v>2</v>
      </c>
      <c r="B2" s="2" t="s">
        <v>3</v>
      </c>
      <c r="C2" s="2" t="s">
        <v>0</v>
      </c>
      <c r="D2" s="2" t="s">
        <v>1</v>
      </c>
    </row>
    <row r="3" spans="1:13" x14ac:dyDescent="0.25">
      <c r="A3" s="1">
        <f>G$5+C3*G$3+D3*G$4</f>
        <v>0</v>
      </c>
      <c r="B3" s="1">
        <v>1.53</v>
      </c>
      <c r="C3" s="1">
        <v>1</v>
      </c>
      <c r="D3" s="1">
        <v>5</v>
      </c>
      <c r="F3" s="6" t="s">
        <v>5</v>
      </c>
      <c r="G3" s="1"/>
      <c r="J3">
        <v>0.7</v>
      </c>
    </row>
    <row r="4" spans="1:13" x14ac:dyDescent="0.25">
      <c r="A4" s="1">
        <f t="shared" ref="A4:A7" si="0">G$5+C4*G$3+D4*G$4</f>
        <v>0</v>
      </c>
      <c r="B4" s="1">
        <v>1.93</v>
      </c>
      <c r="C4" s="1">
        <v>2</v>
      </c>
      <c r="D4" s="1">
        <v>6</v>
      </c>
      <c r="F4" s="6" t="s">
        <v>6</v>
      </c>
      <c r="G4" s="1"/>
      <c r="J4">
        <v>-0.3</v>
      </c>
    </row>
    <row r="5" spans="1:13" x14ac:dyDescent="0.25">
      <c r="A5" s="1">
        <f t="shared" si="0"/>
        <v>0</v>
      </c>
      <c r="B5" s="1">
        <v>2.33</v>
      </c>
      <c r="C5" s="1">
        <v>3</v>
      </c>
      <c r="D5" s="1">
        <v>7</v>
      </c>
      <c r="F5" s="6" t="s">
        <v>7</v>
      </c>
      <c r="G5" s="1"/>
      <c r="J5">
        <v>2.33</v>
      </c>
    </row>
    <row r="6" spans="1:13" x14ac:dyDescent="0.25">
      <c r="A6" s="1">
        <f t="shared" si="0"/>
        <v>0</v>
      </c>
      <c r="B6" s="1">
        <v>2.73</v>
      </c>
      <c r="C6" s="1">
        <v>4</v>
      </c>
      <c r="D6" s="1">
        <v>8</v>
      </c>
    </row>
    <row r="7" spans="1:13" x14ac:dyDescent="0.25">
      <c r="A7" s="1">
        <f t="shared" si="0"/>
        <v>0</v>
      </c>
      <c r="B7" s="1">
        <v>3.13</v>
      </c>
      <c r="C7" s="1">
        <v>5</v>
      </c>
      <c r="D7" s="1">
        <v>9</v>
      </c>
    </row>
    <row r="8" spans="1:13" x14ac:dyDescent="0.25">
      <c r="F8" s="3"/>
      <c r="G8" s="4"/>
      <c r="H8" s="4"/>
      <c r="I8" s="4"/>
      <c r="J8" s="4"/>
      <c r="K8" s="4"/>
      <c r="L8" s="4"/>
      <c r="M8" s="4"/>
    </row>
    <row r="9" spans="1:13" x14ac:dyDescent="0.25">
      <c r="A9" s="2"/>
      <c r="B9" s="2" t="s">
        <v>4</v>
      </c>
    </row>
    <row r="10" spans="1:13" x14ac:dyDescent="0.25">
      <c r="A10" s="1">
        <f>A3-B3</f>
        <v>-1.53</v>
      </c>
      <c r="B10" s="1">
        <f>A10^2</f>
        <v>2.3409</v>
      </c>
    </row>
    <row r="11" spans="1:13" x14ac:dyDescent="0.25">
      <c r="A11" s="1">
        <f t="shared" ref="A11:A13" si="1">A4-B4</f>
        <v>-1.93</v>
      </c>
      <c r="B11" s="1">
        <f t="shared" ref="B11:B14" si="2">A11^2</f>
        <v>3.7248999999999999</v>
      </c>
    </row>
    <row r="12" spans="1:13" x14ac:dyDescent="0.25">
      <c r="A12" s="1">
        <f t="shared" si="1"/>
        <v>-2.33</v>
      </c>
      <c r="B12" s="1">
        <f t="shared" si="2"/>
        <v>5.4289000000000005</v>
      </c>
    </row>
    <row r="13" spans="1:13" x14ac:dyDescent="0.25">
      <c r="A13" s="1">
        <f t="shared" si="1"/>
        <v>-2.73</v>
      </c>
      <c r="B13" s="1">
        <f t="shared" si="2"/>
        <v>7.4528999999999996</v>
      </c>
    </row>
    <row r="14" spans="1:13" x14ac:dyDescent="0.25">
      <c r="A14" s="1">
        <f>A7-B7</f>
        <v>-3.13</v>
      </c>
      <c r="B14" s="1">
        <f t="shared" si="2"/>
        <v>9.7968999999999991</v>
      </c>
    </row>
    <row r="16" spans="1:13" x14ac:dyDescent="0.25">
      <c r="A16" s="5" t="s">
        <v>11</v>
      </c>
      <c r="B16" s="5">
        <f>SUM(B10:B14)</f>
        <v>28.744500000000002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showGridLines="0" workbookViewId="0">
      <selection activeCell="J17" sqref="J17"/>
    </sheetView>
  </sheetViews>
  <sheetFormatPr defaultRowHeight="15" x14ac:dyDescent="0.25"/>
  <cols>
    <col min="7" max="7" width="13.5703125" bestFit="1" customWidth="1"/>
  </cols>
  <sheetData>
    <row r="1" spans="1:7" x14ac:dyDescent="0.25">
      <c r="B1" s="33" t="s">
        <v>19</v>
      </c>
      <c r="E1" s="35" t="s">
        <v>15</v>
      </c>
      <c r="G1" s="36"/>
    </row>
    <row r="2" spans="1:7" x14ac:dyDescent="0.25">
      <c r="B2" s="34"/>
      <c r="E2" s="33"/>
      <c r="G2" s="36"/>
    </row>
    <row r="3" spans="1:7" x14ac:dyDescent="0.25">
      <c r="A3" s="2" t="s">
        <v>13</v>
      </c>
      <c r="B3" s="2" t="s">
        <v>9</v>
      </c>
      <c r="C3" s="2" t="s">
        <v>10</v>
      </c>
      <c r="E3" s="7" t="s">
        <v>14</v>
      </c>
      <c r="G3" s="37" t="s">
        <v>25</v>
      </c>
    </row>
    <row r="4" spans="1:7" x14ac:dyDescent="0.25">
      <c r="A4" s="2" t="s">
        <v>12</v>
      </c>
      <c r="B4" s="2" t="s">
        <v>0</v>
      </c>
      <c r="C4" s="2" t="s">
        <v>1</v>
      </c>
      <c r="E4" s="7" t="s">
        <v>15</v>
      </c>
      <c r="G4" s="38"/>
    </row>
    <row r="5" spans="1:7" x14ac:dyDescent="0.25">
      <c r="A5" s="9">
        <v>1</v>
      </c>
      <c r="B5" s="9">
        <v>1</v>
      </c>
      <c r="C5" s="9">
        <v>5</v>
      </c>
      <c r="E5" s="10" t="s">
        <v>16</v>
      </c>
      <c r="G5" s="11" t="s">
        <v>20</v>
      </c>
    </row>
    <row r="6" spans="1:7" x14ac:dyDescent="0.25">
      <c r="A6" s="1">
        <v>1</v>
      </c>
      <c r="B6" s="1">
        <v>2</v>
      </c>
      <c r="C6" s="1">
        <v>6</v>
      </c>
      <c r="E6" s="10" t="s">
        <v>17</v>
      </c>
      <c r="G6" s="8" t="s">
        <v>21</v>
      </c>
    </row>
    <row r="7" spans="1:7" x14ac:dyDescent="0.25">
      <c r="A7" s="1">
        <v>1</v>
      </c>
      <c r="B7" s="1">
        <v>3</v>
      </c>
      <c r="C7" s="1">
        <v>7</v>
      </c>
      <c r="E7" s="10" t="s">
        <v>18</v>
      </c>
      <c r="G7" s="8" t="s">
        <v>22</v>
      </c>
    </row>
    <row r="8" spans="1:7" x14ac:dyDescent="0.25">
      <c r="A8" s="1">
        <v>1</v>
      </c>
      <c r="B8" s="1">
        <v>4</v>
      </c>
      <c r="C8" s="1">
        <v>8</v>
      </c>
      <c r="G8" s="8" t="s">
        <v>23</v>
      </c>
    </row>
    <row r="9" spans="1:7" x14ac:dyDescent="0.25">
      <c r="A9" s="1">
        <v>1</v>
      </c>
      <c r="B9" s="1">
        <v>5</v>
      </c>
      <c r="C9" s="1">
        <v>9</v>
      </c>
      <c r="G9" s="8" t="s">
        <v>24</v>
      </c>
    </row>
  </sheetData>
  <mergeCells count="4">
    <mergeCell ref="B1:B2"/>
    <mergeCell ref="E1:E2"/>
    <mergeCell ref="G1:G2"/>
    <mergeCell ref="G3:G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J50"/>
  <sheetViews>
    <sheetView showGridLines="0" topLeftCell="W1" workbookViewId="0">
      <selection activeCell="AF21" sqref="AF21"/>
    </sheetView>
  </sheetViews>
  <sheetFormatPr defaultRowHeight="15" x14ac:dyDescent="0.25"/>
  <cols>
    <col min="1" max="1" width="9.140625" customWidth="1"/>
  </cols>
  <sheetData>
    <row r="6" spans="10:10" x14ac:dyDescent="0.25">
      <c r="J6" t="s">
        <v>40</v>
      </c>
    </row>
    <row r="10" spans="10:10" ht="14.25" customHeight="1" x14ac:dyDescent="0.25"/>
    <row r="11" spans="10:10" ht="14.25" customHeight="1" x14ac:dyDescent="0.25"/>
    <row r="12" spans="10:10" ht="14.25" customHeight="1" x14ac:dyDescent="0.25"/>
    <row r="41" spans="1:5" x14ac:dyDescent="0.25">
      <c r="A41" s="13"/>
    </row>
    <row r="46" spans="1:5" x14ac:dyDescent="0.25">
      <c r="A46" s="13"/>
      <c r="B46" s="13"/>
      <c r="C46" s="13"/>
      <c r="D46" s="13"/>
      <c r="E46" s="13"/>
    </row>
    <row r="50" spans="2:2" x14ac:dyDescent="0.25">
      <c r="B50" t="s">
        <v>40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202"/>
  <sheetViews>
    <sheetView showGridLines="0" topLeftCell="F1" workbookViewId="0">
      <selection activeCell="J7" sqref="J7"/>
    </sheetView>
  </sheetViews>
  <sheetFormatPr defaultRowHeight="15" x14ac:dyDescent="0.25"/>
  <cols>
    <col min="3" max="3" width="11.140625" bestFit="1" customWidth="1"/>
    <col min="5" max="5" width="17.42578125" bestFit="1" customWidth="1"/>
    <col min="8" max="8" width="22" bestFit="1" customWidth="1"/>
    <col min="9" max="9" width="17" bestFit="1" customWidth="1"/>
    <col min="10" max="10" width="12" bestFit="1" customWidth="1"/>
    <col min="13" max="13" width="9.140625" customWidth="1"/>
    <col min="14" max="14" width="14.7109375" customWidth="1"/>
    <col min="15" max="15" width="15.7109375" bestFit="1" customWidth="1"/>
    <col min="16" max="16" width="12" bestFit="1" customWidth="1"/>
  </cols>
  <sheetData>
    <row r="2" spans="1:16" x14ac:dyDescent="0.25">
      <c r="A2" t="s">
        <v>0</v>
      </c>
      <c r="B2" t="s">
        <v>1</v>
      </c>
      <c r="C2" t="s">
        <v>41</v>
      </c>
      <c r="D2" t="s">
        <v>42</v>
      </c>
      <c r="E2" t="s">
        <v>43</v>
      </c>
      <c r="F2" t="s">
        <v>46</v>
      </c>
      <c r="M2" s="1"/>
      <c r="N2" s="22" t="s">
        <v>49</v>
      </c>
      <c r="O2" s="6" t="s">
        <v>50</v>
      </c>
      <c r="P2" s="6" t="s">
        <v>51</v>
      </c>
    </row>
    <row r="3" spans="1:16" x14ac:dyDescent="0.25">
      <c r="A3">
        <v>230.1</v>
      </c>
      <c r="B3">
        <v>37.799999999999997</v>
      </c>
      <c r="C3">
        <v>69.2</v>
      </c>
      <c r="D3">
        <v>22.1</v>
      </c>
      <c r="E3">
        <f>I$4+I$5*A3+I$6*B3+I$7*C3</f>
        <v>20.511302968747742</v>
      </c>
      <c r="F3">
        <f>(D3-E3)^2</f>
        <v>2.5239582571097419</v>
      </c>
      <c r="H3" s="6" t="s">
        <v>44</v>
      </c>
      <c r="I3" s="1"/>
      <c r="M3" s="1" t="s">
        <v>7</v>
      </c>
      <c r="N3" s="19">
        <v>2.9388893694594</v>
      </c>
      <c r="O3" s="21">
        <v>2.9925684167477402</v>
      </c>
      <c r="P3" s="19">
        <v>2.9388893694594</v>
      </c>
    </row>
    <row r="4" spans="1:16" x14ac:dyDescent="0.25">
      <c r="A4">
        <v>44.5</v>
      </c>
      <c r="B4">
        <v>39.299999999999997</v>
      </c>
      <c r="C4">
        <v>45.1</v>
      </c>
      <c r="D4">
        <v>10.4</v>
      </c>
      <c r="E4">
        <f t="shared" ref="E4:E67" si="0">I$4+I$5*A4+I$6*B4+I$7*C4</f>
        <v>12.307523895747739</v>
      </c>
      <c r="F4">
        <f t="shared" ref="F4:F67" si="1">(D4-E4)^2</f>
        <v>3.6386474128486292</v>
      </c>
      <c r="H4" s="1" t="s">
        <v>7</v>
      </c>
      <c r="I4" s="21">
        <v>2.9925684167477402</v>
      </c>
      <c r="M4" s="1" t="s">
        <v>5</v>
      </c>
      <c r="N4" s="20">
        <v>4.5764649999999997E-2</v>
      </c>
      <c r="O4" s="21">
        <v>4.5698780000000001E-2</v>
      </c>
      <c r="P4" s="21">
        <v>0.05</v>
      </c>
    </row>
    <row r="5" spans="1:16" x14ac:dyDescent="0.25">
      <c r="A5">
        <v>17.2</v>
      </c>
      <c r="B5">
        <v>45.9</v>
      </c>
      <c r="C5">
        <v>69.3</v>
      </c>
      <c r="D5">
        <v>9.3000000000000007</v>
      </c>
      <c r="E5">
        <f t="shared" si="0"/>
        <v>12.282770979747738</v>
      </c>
      <c r="F5">
        <f t="shared" si="1"/>
        <v>8.8969227176252783</v>
      </c>
      <c r="H5" s="1" t="s">
        <v>5</v>
      </c>
      <c r="I5" s="21">
        <v>4.5698780000000001E-2</v>
      </c>
      <c r="M5" s="1" t="s">
        <v>6</v>
      </c>
      <c r="N5" s="20">
        <v>0.18853001999999999</v>
      </c>
      <c r="O5" s="21">
        <v>0.18527632999999999</v>
      </c>
      <c r="P5" s="21">
        <v>0.2</v>
      </c>
    </row>
    <row r="6" spans="1:16" x14ac:dyDescent="0.25">
      <c r="A6">
        <v>151.5</v>
      </c>
      <c r="B6">
        <v>41.3</v>
      </c>
      <c r="C6">
        <v>58.5</v>
      </c>
      <c r="D6">
        <v>18.5</v>
      </c>
      <c r="E6">
        <f t="shared" si="0"/>
        <v>17.56784601574774</v>
      </c>
      <c r="F6">
        <f t="shared" si="1"/>
        <v>0.86891105035736205</v>
      </c>
      <c r="H6" s="1" t="s">
        <v>6</v>
      </c>
      <c r="I6" s="21">
        <v>0.18527632999999999</v>
      </c>
      <c r="M6" s="1" t="s">
        <v>45</v>
      </c>
      <c r="N6" s="20">
        <v>-1.0374900000000001E-3</v>
      </c>
      <c r="O6" s="21">
        <v>0</v>
      </c>
      <c r="P6" s="21">
        <f>P7-P5-P4</f>
        <v>-1.902489000000003E-2</v>
      </c>
    </row>
    <row r="7" spans="1:16" x14ac:dyDescent="0.25">
      <c r="A7">
        <v>180.8</v>
      </c>
      <c r="B7">
        <v>10.8</v>
      </c>
      <c r="C7">
        <v>58.4</v>
      </c>
      <c r="D7">
        <v>12.9</v>
      </c>
      <c r="E7">
        <f t="shared" si="0"/>
        <v>13.255892204747742</v>
      </c>
      <c r="F7">
        <f t="shared" si="1"/>
        <v>0.12665926140020822</v>
      </c>
      <c r="H7" s="1" t="s">
        <v>45</v>
      </c>
      <c r="I7" s="21">
        <v>0</v>
      </c>
      <c r="M7" s="1"/>
      <c r="N7" s="23">
        <f>ABS(N4)+ABS(N5)+ABS(N6)</f>
        <v>0.23533215999999998</v>
      </c>
      <c r="O7" s="21">
        <f>ABS(O4)+ABS(O5)+ABS(O6)</f>
        <v>0.23097510999999998</v>
      </c>
      <c r="P7" s="21">
        <f>O7</f>
        <v>0.23097510999999998</v>
      </c>
    </row>
    <row r="8" spans="1:16" x14ac:dyDescent="0.25">
      <c r="A8">
        <v>8.6999999999999993</v>
      </c>
      <c r="B8">
        <v>48.9</v>
      </c>
      <c r="C8">
        <v>75</v>
      </c>
      <c r="D8">
        <v>7.2</v>
      </c>
      <c r="E8">
        <f t="shared" si="0"/>
        <v>12.45016033974774</v>
      </c>
      <c r="F8">
        <f t="shared" si="1"/>
        <v>27.5641835930601</v>
      </c>
      <c r="H8" s="1"/>
      <c r="I8" s="21">
        <v>0.6</v>
      </c>
      <c r="J8" s="18"/>
      <c r="M8" s="1" t="s">
        <v>52</v>
      </c>
      <c r="N8" s="1">
        <v>556.82526289999998</v>
      </c>
      <c r="O8" s="21">
        <v>557.38543549999997</v>
      </c>
      <c r="P8" s="21">
        <v>631.46967529999995</v>
      </c>
    </row>
    <row r="9" spans="1:16" x14ac:dyDescent="0.25">
      <c r="A9">
        <v>57.5</v>
      </c>
      <c r="B9">
        <v>32.799999999999997</v>
      </c>
      <c r="C9">
        <v>23.5</v>
      </c>
      <c r="D9">
        <v>11.8</v>
      </c>
      <c r="E9">
        <f t="shared" si="0"/>
        <v>11.69731189074774</v>
      </c>
      <c r="F9">
        <f t="shared" si="1"/>
        <v>1.0544847781804317E-2</v>
      </c>
    </row>
    <row r="10" spans="1:16" x14ac:dyDescent="0.25">
      <c r="A10">
        <v>120.2</v>
      </c>
      <c r="B10">
        <v>19.600000000000001</v>
      </c>
      <c r="C10">
        <v>11.6</v>
      </c>
      <c r="D10">
        <v>13.2</v>
      </c>
      <c r="E10">
        <f t="shared" si="0"/>
        <v>12.11697784074774</v>
      </c>
      <c r="F10">
        <f t="shared" si="1"/>
        <v>1.1729369974314257</v>
      </c>
      <c r="H10" t="s">
        <v>11</v>
      </c>
      <c r="I10">
        <f>SUM(F3:F202)</f>
        <v>557.24685043913598</v>
      </c>
    </row>
    <row r="11" spans="1:16" x14ac:dyDescent="0.25">
      <c r="A11">
        <v>8.6</v>
      </c>
      <c r="B11">
        <v>2.1</v>
      </c>
      <c r="C11">
        <v>1</v>
      </c>
      <c r="D11">
        <v>4.8</v>
      </c>
      <c r="E11">
        <f t="shared" si="0"/>
        <v>3.7746582177477404</v>
      </c>
      <c r="F11">
        <f t="shared" si="1"/>
        <v>1.0513257704322398</v>
      </c>
      <c r="H11" t="s">
        <v>47</v>
      </c>
      <c r="I11">
        <f>I8*(ABS(I5)+ABS(I6)+ABS(I7))</f>
        <v>0.13858506599999998</v>
      </c>
    </row>
    <row r="12" spans="1:16" x14ac:dyDescent="0.25">
      <c r="A12">
        <v>199.8</v>
      </c>
      <c r="B12">
        <v>2.6</v>
      </c>
      <c r="C12">
        <v>21.2</v>
      </c>
      <c r="D12">
        <v>10.6</v>
      </c>
      <c r="E12">
        <f t="shared" si="0"/>
        <v>12.604903118747741</v>
      </c>
      <c r="F12">
        <f t="shared" si="1"/>
        <v>4.0196365155644189</v>
      </c>
      <c r="H12" t="s">
        <v>48</v>
      </c>
      <c r="I12">
        <f>I10+I11</f>
        <v>557.385435505136</v>
      </c>
    </row>
    <row r="13" spans="1:16" x14ac:dyDescent="0.25">
      <c r="A13">
        <v>66.099999999999994</v>
      </c>
      <c r="B13">
        <v>5.8</v>
      </c>
      <c r="C13">
        <v>24.2</v>
      </c>
      <c r="D13">
        <v>8.6</v>
      </c>
      <c r="E13">
        <f t="shared" si="0"/>
        <v>7.0878604887477401</v>
      </c>
      <c r="F13">
        <f t="shared" si="1"/>
        <v>2.2865659014902224</v>
      </c>
      <c r="H13" s="13"/>
    </row>
    <row r="14" spans="1:16" x14ac:dyDescent="0.25">
      <c r="A14">
        <v>214.7</v>
      </c>
      <c r="B14">
        <v>24</v>
      </c>
      <c r="C14">
        <v>4</v>
      </c>
      <c r="D14">
        <v>17.399999999999999</v>
      </c>
      <c r="E14">
        <f t="shared" si="0"/>
        <v>17.25072840274774</v>
      </c>
      <c r="F14">
        <f t="shared" si="1"/>
        <v>2.2282009746240592E-2</v>
      </c>
    </row>
    <row r="15" spans="1:16" x14ac:dyDescent="0.25">
      <c r="A15">
        <v>23.8</v>
      </c>
      <c r="B15">
        <v>35.1</v>
      </c>
      <c r="C15">
        <v>65.900000000000006</v>
      </c>
      <c r="D15">
        <v>9.1999999999999993</v>
      </c>
      <c r="E15">
        <f t="shared" si="0"/>
        <v>10.583398563747739</v>
      </c>
      <c r="F15">
        <f t="shared" si="1"/>
        <v>1.9137915861793091</v>
      </c>
      <c r="H15" s="13"/>
    </row>
    <row r="16" spans="1:16" x14ac:dyDescent="0.25">
      <c r="A16">
        <v>97.5</v>
      </c>
      <c r="B16">
        <v>7.6</v>
      </c>
      <c r="C16">
        <v>7.2</v>
      </c>
      <c r="D16">
        <v>9.6999999999999993</v>
      </c>
      <c r="E16">
        <f t="shared" si="0"/>
        <v>8.8562995747477391</v>
      </c>
      <c r="F16">
        <f t="shared" si="1"/>
        <v>0.7118304075708447</v>
      </c>
    </row>
    <row r="17" spans="1:6" x14ac:dyDescent="0.25">
      <c r="A17">
        <v>204.1</v>
      </c>
      <c r="B17">
        <v>32.9</v>
      </c>
      <c r="C17">
        <v>46</v>
      </c>
      <c r="D17">
        <v>19</v>
      </c>
      <c r="E17">
        <f t="shared" si="0"/>
        <v>18.415280671747741</v>
      </c>
      <c r="F17">
        <f t="shared" si="1"/>
        <v>0.34189669283177293</v>
      </c>
    </row>
    <row r="18" spans="1:6" x14ac:dyDescent="0.25">
      <c r="A18">
        <v>195.4</v>
      </c>
      <c r="B18">
        <v>47.7</v>
      </c>
      <c r="C18">
        <v>52.9</v>
      </c>
      <c r="D18">
        <v>22.4</v>
      </c>
      <c r="E18">
        <f t="shared" si="0"/>
        <v>20.759790969747741</v>
      </c>
      <c r="F18">
        <f t="shared" si="1"/>
        <v>2.690285662921053</v>
      </c>
    </row>
    <row r="19" spans="1:6" x14ac:dyDescent="0.25">
      <c r="A19">
        <v>67.8</v>
      </c>
      <c r="B19">
        <v>36.6</v>
      </c>
      <c r="C19">
        <v>114</v>
      </c>
      <c r="D19">
        <v>12.5</v>
      </c>
      <c r="E19">
        <f t="shared" si="0"/>
        <v>12.872059378747739</v>
      </c>
      <c r="F19">
        <f t="shared" si="1"/>
        <v>0.13842818131415358</v>
      </c>
    </row>
    <row r="20" spans="1:6" x14ac:dyDescent="0.25">
      <c r="A20">
        <v>281.39999999999998</v>
      </c>
      <c r="B20">
        <v>39.6</v>
      </c>
      <c r="C20">
        <v>55.8</v>
      </c>
      <c r="D20">
        <v>24.4</v>
      </c>
      <c r="E20">
        <f t="shared" si="0"/>
        <v>23.189147776747738</v>
      </c>
      <c r="F20">
        <f t="shared" si="1"/>
        <v>1.4661631065549416</v>
      </c>
    </row>
    <row r="21" spans="1:6" x14ac:dyDescent="0.25">
      <c r="A21">
        <v>69.2</v>
      </c>
      <c r="B21">
        <v>20.5</v>
      </c>
      <c r="C21">
        <v>18.3</v>
      </c>
      <c r="D21">
        <v>11.3</v>
      </c>
      <c r="E21">
        <f t="shared" si="0"/>
        <v>9.9530887577477394</v>
      </c>
      <c r="F21">
        <f t="shared" si="1"/>
        <v>1.8141698945055298</v>
      </c>
    </row>
    <row r="22" spans="1:6" x14ac:dyDescent="0.25">
      <c r="A22">
        <v>147.30000000000001</v>
      </c>
      <c r="B22">
        <v>23.9</v>
      </c>
      <c r="C22">
        <v>19.100000000000001</v>
      </c>
      <c r="D22">
        <v>14.6</v>
      </c>
      <c r="E22">
        <f t="shared" si="0"/>
        <v>14.15210299774774</v>
      </c>
      <c r="F22">
        <f t="shared" si="1"/>
        <v>0.20061172462656093</v>
      </c>
    </row>
    <row r="23" spans="1:6" x14ac:dyDescent="0.25">
      <c r="A23">
        <v>218.4</v>
      </c>
      <c r="B23">
        <v>27.7</v>
      </c>
      <c r="C23">
        <v>53.4</v>
      </c>
      <c r="D23">
        <v>18</v>
      </c>
      <c r="E23">
        <f t="shared" si="0"/>
        <v>18.105336309747742</v>
      </c>
      <c r="F23">
        <f t="shared" si="1"/>
        <v>1.1095738151272152E-2</v>
      </c>
    </row>
    <row r="24" spans="1:6" x14ac:dyDescent="0.25">
      <c r="A24">
        <v>237.4</v>
      </c>
      <c r="B24">
        <v>5.0999999999999996</v>
      </c>
      <c r="C24">
        <v>23.5</v>
      </c>
      <c r="D24">
        <v>12.5</v>
      </c>
      <c r="E24">
        <f t="shared" si="0"/>
        <v>14.786368071747741</v>
      </c>
      <c r="F24">
        <f t="shared" si="1"/>
        <v>5.2274789595074855</v>
      </c>
    </row>
    <row r="25" spans="1:6" x14ac:dyDescent="0.25">
      <c r="A25">
        <v>13.2</v>
      </c>
      <c r="B25">
        <v>15.9</v>
      </c>
      <c r="C25">
        <v>49.6</v>
      </c>
      <c r="D25">
        <v>5.6</v>
      </c>
      <c r="E25">
        <f t="shared" si="0"/>
        <v>6.5416859597477401</v>
      </c>
      <c r="F25">
        <f t="shared" si="1"/>
        <v>0.88677244678602318</v>
      </c>
    </row>
    <row r="26" spans="1:6" x14ac:dyDescent="0.25">
      <c r="A26">
        <v>228.3</v>
      </c>
      <c r="B26">
        <v>16.899999999999999</v>
      </c>
      <c r="C26">
        <v>26.2</v>
      </c>
      <c r="D26">
        <v>15.5</v>
      </c>
      <c r="E26">
        <f t="shared" si="0"/>
        <v>16.556769867747743</v>
      </c>
      <c r="F26">
        <f t="shared" si="1"/>
        <v>1.1167625533795824</v>
      </c>
    </row>
    <row r="27" spans="1:6" x14ac:dyDescent="0.25">
      <c r="A27">
        <v>62.3</v>
      </c>
      <c r="B27">
        <v>12.6</v>
      </c>
      <c r="C27">
        <v>18.3</v>
      </c>
      <c r="D27">
        <v>9.6999999999999993</v>
      </c>
      <c r="E27">
        <f t="shared" si="0"/>
        <v>8.1740841687477399</v>
      </c>
      <c r="F27">
        <f t="shared" si="1"/>
        <v>2.3284191240662739</v>
      </c>
    </row>
    <row r="28" spans="1:6" x14ac:dyDescent="0.25">
      <c r="A28">
        <v>262.89999999999998</v>
      </c>
      <c r="B28">
        <v>3.5</v>
      </c>
      <c r="C28">
        <v>19.5</v>
      </c>
      <c r="D28">
        <v>12</v>
      </c>
      <c r="E28">
        <f t="shared" si="0"/>
        <v>15.655244833747741</v>
      </c>
      <c r="F28">
        <f t="shared" si="1"/>
        <v>13.360814794639548</v>
      </c>
    </row>
    <row r="29" spans="1:6" x14ac:dyDescent="0.25">
      <c r="A29">
        <v>142.9</v>
      </c>
      <c r="B29">
        <v>29.3</v>
      </c>
      <c r="C29">
        <v>12.6</v>
      </c>
      <c r="D29">
        <v>15</v>
      </c>
      <c r="E29">
        <f t="shared" si="0"/>
        <v>14.951520547747741</v>
      </c>
      <c r="F29">
        <f t="shared" si="1"/>
        <v>2.3502572906790734E-3</v>
      </c>
    </row>
    <row r="30" spans="1:6" x14ac:dyDescent="0.25">
      <c r="A30">
        <v>240.1</v>
      </c>
      <c r="B30">
        <v>16.7</v>
      </c>
      <c r="C30">
        <v>22.9</v>
      </c>
      <c r="D30">
        <v>15.9</v>
      </c>
      <c r="E30">
        <f t="shared" si="0"/>
        <v>17.058960205747738</v>
      </c>
      <c r="F30">
        <f t="shared" si="1"/>
        <v>1.3431887585068381</v>
      </c>
    </row>
    <row r="31" spans="1:6" x14ac:dyDescent="0.25">
      <c r="A31">
        <v>248.8</v>
      </c>
      <c r="B31">
        <v>27.1</v>
      </c>
      <c r="C31">
        <v>22.9</v>
      </c>
      <c r="D31">
        <v>18.899999999999999</v>
      </c>
      <c r="E31">
        <f t="shared" si="0"/>
        <v>19.38341342374774</v>
      </c>
      <c r="F31">
        <f t="shared" si="1"/>
        <v>0.23368853825951341</v>
      </c>
    </row>
    <row r="32" spans="1:6" x14ac:dyDescent="0.25">
      <c r="A32">
        <v>70.599999999999994</v>
      </c>
      <c r="B32">
        <v>16</v>
      </c>
      <c r="C32">
        <v>40.799999999999997</v>
      </c>
      <c r="D32">
        <v>10.5</v>
      </c>
      <c r="E32">
        <f t="shared" si="0"/>
        <v>9.1833235647477398</v>
      </c>
      <c r="F32">
        <f t="shared" si="1"/>
        <v>1.7336368351485993</v>
      </c>
    </row>
    <row r="33" spans="1:6" x14ac:dyDescent="0.25">
      <c r="A33">
        <v>292.89999999999998</v>
      </c>
      <c r="B33">
        <v>28.3</v>
      </c>
      <c r="C33">
        <v>43.2</v>
      </c>
      <c r="D33">
        <v>21.4</v>
      </c>
      <c r="E33">
        <f t="shared" si="0"/>
        <v>21.621061217747737</v>
      </c>
      <c r="F33">
        <f t="shared" si="1"/>
        <v>4.8868061992113132E-2</v>
      </c>
    </row>
    <row r="34" spans="1:6" x14ac:dyDescent="0.25">
      <c r="A34">
        <v>112.9</v>
      </c>
      <c r="B34">
        <v>17.399999999999999</v>
      </c>
      <c r="C34">
        <v>38.6</v>
      </c>
      <c r="D34">
        <v>11.9</v>
      </c>
      <c r="E34">
        <f t="shared" si="0"/>
        <v>11.375768820747741</v>
      </c>
      <c r="F34">
        <f t="shared" si="1"/>
        <v>0.27481832930021471</v>
      </c>
    </row>
    <row r="35" spans="1:6" x14ac:dyDescent="0.25">
      <c r="A35">
        <v>97.2</v>
      </c>
      <c r="B35">
        <v>1.5</v>
      </c>
      <c r="C35">
        <v>30</v>
      </c>
      <c r="D35">
        <v>9.6</v>
      </c>
      <c r="E35">
        <f t="shared" si="0"/>
        <v>7.7124043277477403</v>
      </c>
      <c r="F35">
        <f t="shared" si="1"/>
        <v>3.5630174219054589</v>
      </c>
    </row>
    <row r="36" spans="1:6" x14ac:dyDescent="0.25">
      <c r="A36">
        <v>265.60000000000002</v>
      </c>
      <c r="B36">
        <v>20</v>
      </c>
      <c r="C36">
        <v>0.3</v>
      </c>
      <c r="D36">
        <v>17.399999999999999</v>
      </c>
      <c r="E36">
        <f t="shared" si="0"/>
        <v>18.835690984747743</v>
      </c>
      <c r="F36">
        <f t="shared" si="1"/>
        <v>2.0612086036859467</v>
      </c>
    </row>
    <row r="37" spans="1:6" x14ac:dyDescent="0.25">
      <c r="A37">
        <v>95.7</v>
      </c>
      <c r="B37">
        <v>1.4</v>
      </c>
      <c r="C37">
        <v>7.4</v>
      </c>
      <c r="D37">
        <v>9.5</v>
      </c>
      <c r="E37">
        <f t="shared" si="0"/>
        <v>7.6253285247477409</v>
      </c>
      <c r="F37">
        <f t="shared" si="1"/>
        <v>3.5143931401244815</v>
      </c>
    </row>
    <row r="38" spans="1:6" x14ac:dyDescent="0.25">
      <c r="A38">
        <v>290.7</v>
      </c>
      <c r="B38">
        <v>4.0999999999999996</v>
      </c>
      <c r="C38">
        <v>8.5</v>
      </c>
      <c r="D38">
        <v>12.8</v>
      </c>
      <c r="E38">
        <f t="shared" si="0"/>
        <v>17.036836715747739</v>
      </c>
      <c r="F38">
        <f t="shared" si="1"/>
        <v>17.950785355908085</v>
      </c>
    </row>
    <row r="39" spans="1:6" x14ac:dyDescent="0.25">
      <c r="A39">
        <v>266.89999999999998</v>
      </c>
      <c r="B39">
        <v>43.8</v>
      </c>
      <c r="C39">
        <v>5</v>
      </c>
      <c r="D39">
        <v>25.4</v>
      </c>
      <c r="E39">
        <f t="shared" si="0"/>
        <v>23.304676052747737</v>
      </c>
      <c r="F39">
        <f t="shared" si="1"/>
        <v>4.3903824439287966</v>
      </c>
    </row>
    <row r="40" spans="1:6" x14ac:dyDescent="0.25">
      <c r="A40">
        <v>74.7</v>
      </c>
      <c r="B40">
        <v>49.4</v>
      </c>
      <c r="C40">
        <v>45.7</v>
      </c>
      <c r="D40">
        <v>14.7</v>
      </c>
      <c r="E40">
        <f t="shared" si="0"/>
        <v>15.55891798474774</v>
      </c>
      <c r="F40">
        <f t="shared" si="1"/>
        <v>0.73774010452312078</v>
      </c>
    </row>
    <row r="41" spans="1:6" x14ac:dyDescent="0.25">
      <c r="A41">
        <v>43.1</v>
      </c>
      <c r="B41">
        <v>26.7</v>
      </c>
      <c r="C41">
        <v>35.1</v>
      </c>
      <c r="D41">
        <v>10.1</v>
      </c>
      <c r="E41">
        <f t="shared" si="0"/>
        <v>9.90906384574774</v>
      </c>
      <c r="F41">
        <f t="shared" si="1"/>
        <v>3.6456615000642685E-2</v>
      </c>
    </row>
    <row r="42" spans="1:6" x14ac:dyDescent="0.25">
      <c r="A42">
        <v>228</v>
      </c>
      <c r="B42">
        <v>37.700000000000003</v>
      </c>
      <c r="C42">
        <v>32</v>
      </c>
      <c r="D42">
        <v>21.5</v>
      </c>
      <c r="E42">
        <f t="shared" si="0"/>
        <v>20.396807897747742</v>
      </c>
      <c r="F42">
        <f t="shared" si="1"/>
        <v>1.2170328144717568</v>
      </c>
    </row>
    <row r="43" spans="1:6" x14ac:dyDescent="0.25">
      <c r="A43">
        <v>202.5</v>
      </c>
      <c r="B43">
        <v>22.3</v>
      </c>
      <c r="C43">
        <v>31.6</v>
      </c>
      <c r="D43">
        <v>16.600000000000001</v>
      </c>
      <c r="E43">
        <f t="shared" si="0"/>
        <v>16.378233525747742</v>
      </c>
      <c r="F43">
        <f t="shared" si="1"/>
        <v>4.9180369102278021E-2</v>
      </c>
    </row>
    <row r="44" spans="1:6" x14ac:dyDescent="0.25">
      <c r="A44">
        <v>177</v>
      </c>
      <c r="B44">
        <v>33.4</v>
      </c>
      <c r="C44">
        <v>38.700000000000003</v>
      </c>
      <c r="D44">
        <v>17.100000000000001</v>
      </c>
      <c r="E44">
        <f t="shared" si="0"/>
        <v>17.269481898747742</v>
      </c>
      <c r="F44">
        <f t="shared" si="1"/>
        <v>2.8724114003139345E-2</v>
      </c>
    </row>
    <row r="45" spans="1:6" x14ac:dyDescent="0.25">
      <c r="A45">
        <v>293.60000000000002</v>
      </c>
      <c r="B45">
        <v>27.7</v>
      </c>
      <c r="C45">
        <v>1.8</v>
      </c>
      <c r="D45">
        <v>20.7</v>
      </c>
      <c r="E45">
        <f t="shared" si="0"/>
        <v>21.54188456574774</v>
      </c>
      <c r="F45">
        <f t="shared" si="1"/>
        <v>0.70876962204426164</v>
      </c>
    </row>
    <row r="46" spans="1:6" x14ac:dyDescent="0.25">
      <c r="A46">
        <v>206.9</v>
      </c>
      <c r="B46">
        <v>8.4</v>
      </c>
      <c r="C46">
        <v>26.4</v>
      </c>
      <c r="D46">
        <v>12.9</v>
      </c>
      <c r="E46">
        <f t="shared" si="0"/>
        <v>14.003967170747742</v>
      </c>
      <c r="F46">
        <f t="shared" si="1"/>
        <v>1.2187435140887743</v>
      </c>
    </row>
    <row r="47" spans="1:6" x14ac:dyDescent="0.25">
      <c r="A47">
        <v>25.1</v>
      </c>
      <c r="B47">
        <v>25.7</v>
      </c>
      <c r="C47">
        <v>43.3</v>
      </c>
      <c r="D47">
        <v>8.5</v>
      </c>
      <c r="E47">
        <f t="shared" si="0"/>
        <v>8.9012094757477396</v>
      </c>
      <c r="F47">
        <f t="shared" si="1"/>
        <v>0.16096904342977603</v>
      </c>
    </row>
    <row r="48" spans="1:6" x14ac:dyDescent="0.25">
      <c r="A48">
        <v>175.1</v>
      </c>
      <c r="B48">
        <v>22.5</v>
      </c>
      <c r="C48">
        <v>31.5</v>
      </c>
      <c r="D48">
        <v>14.9</v>
      </c>
      <c r="E48">
        <f t="shared" si="0"/>
        <v>15.163142219747741</v>
      </c>
      <c r="F48">
        <f t="shared" si="1"/>
        <v>6.9243827813768005E-2</v>
      </c>
    </row>
    <row r="49" spans="1:6" x14ac:dyDescent="0.25">
      <c r="A49">
        <v>89.7</v>
      </c>
      <c r="B49">
        <v>9.9</v>
      </c>
      <c r="C49">
        <v>35.700000000000003</v>
      </c>
      <c r="D49">
        <v>10.6</v>
      </c>
      <c r="E49">
        <f t="shared" si="0"/>
        <v>8.9259846497477398</v>
      </c>
      <c r="F49">
        <f t="shared" si="1"/>
        <v>2.8023273928801964</v>
      </c>
    </row>
    <row r="50" spans="1:6" x14ac:dyDescent="0.25">
      <c r="A50">
        <v>239.9</v>
      </c>
      <c r="B50">
        <v>41.5</v>
      </c>
      <c r="C50">
        <v>18.5</v>
      </c>
      <c r="D50">
        <v>23.2</v>
      </c>
      <c r="E50">
        <f t="shared" si="0"/>
        <v>21.644673433747741</v>
      </c>
      <c r="F50">
        <f t="shared" si="1"/>
        <v>2.4190407276900405</v>
      </c>
    </row>
    <row r="51" spans="1:6" x14ac:dyDescent="0.25">
      <c r="A51">
        <v>227.2</v>
      </c>
      <c r="B51">
        <v>15.8</v>
      </c>
      <c r="C51">
        <v>49.9</v>
      </c>
      <c r="D51">
        <v>14.8</v>
      </c>
      <c r="E51">
        <f t="shared" si="0"/>
        <v>16.302697246747741</v>
      </c>
      <c r="F51">
        <f t="shared" si="1"/>
        <v>2.2580990153832383</v>
      </c>
    </row>
    <row r="52" spans="1:6" x14ac:dyDescent="0.25">
      <c r="A52">
        <v>66.900000000000006</v>
      </c>
      <c r="B52">
        <v>11.7</v>
      </c>
      <c r="C52">
        <v>36.799999999999997</v>
      </c>
      <c r="D52">
        <v>9.6999999999999993</v>
      </c>
      <c r="E52">
        <f t="shared" si="0"/>
        <v>8.2175498597477414</v>
      </c>
      <c r="F52">
        <f t="shared" si="1"/>
        <v>2.1976584183339392</v>
      </c>
    </row>
    <row r="53" spans="1:6" x14ac:dyDescent="0.25">
      <c r="A53">
        <v>199.8</v>
      </c>
      <c r="B53">
        <v>3.1</v>
      </c>
      <c r="C53">
        <v>34.6</v>
      </c>
      <c r="D53">
        <v>11.4</v>
      </c>
      <c r="E53">
        <f t="shared" si="0"/>
        <v>12.697541283747741</v>
      </c>
      <c r="F53">
        <f t="shared" si="1"/>
        <v>1.6836133830297348</v>
      </c>
    </row>
    <row r="54" spans="1:6" x14ac:dyDescent="0.25">
      <c r="A54">
        <v>100.4</v>
      </c>
      <c r="B54">
        <v>9.6</v>
      </c>
      <c r="C54">
        <v>3.6</v>
      </c>
      <c r="D54">
        <v>10.7</v>
      </c>
      <c r="E54">
        <f t="shared" si="0"/>
        <v>9.3593786967477417</v>
      </c>
      <c r="F54">
        <f t="shared" si="1"/>
        <v>1.7972654787337816</v>
      </c>
    </row>
    <row r="55" spans="1:6" x14ac:dyDescent="0.25">
      <c r="A55">
        <v>216.4</v>
      </c>
      <c r="B55">
        <v>41.7</v>
      </c>
      <c r="C55">
        <v>39.6</v>
      </c>
      <c r="D55">
        <v>22.6</v>
      </c>
      <c r="E55">
        <f t="shared" si="0"/>
        <v>20.607807369747739</v>
      </c>
      <c r="F55">
        <f t="shared" si="1"/>
        <v>3.9688314760314265</v>
      </c>
    </row>
    <row r="56" spans="1:6" x14ac:dyDescent="0.25">
      <c r="A56">
        <v>182.6</v>
      </c>
      <c r="B56">
        <v>46.2</v>
      </c>
      <c r="C56">
        <v>58.7</v>
      </c>
      <c r="D56">
        <v>21.2</v>
      </c>
      <c r="E56">
        <f t="shared" si="0"/>
        <v>19.89693209074774</v>
      </c>
      <c r="F56">
        <f t="shared" si="1"/>
        <v>1.6979859761230554</v>
      </c>
    </row>
    <row r="57" spans="1:6" x14ac:dyDescent="0.25">
      <c r="A57">
        <v>262.7</v>
      </c>
      <c r="B57">
        <v>28.8</v>
      </c>
      <c r="C57">
        <v>15.9</v>
      </c>
      <c r="D57">
        <v>20.2</v>
      </c>
      <c r="E57">
        <f t="shared" si="0"/>
        <v>20.333596226747741</v>
      </c>
      <c r="F57">
        <f t="shared" si="1"/>
        <v>1.7847951801233906E-2</v>
      </c>
    </row>
    <row r="58" spans="1:6" x14ac:dyDescent="0.25">
      <c r="A58">
        <v>198.9</v>
      </c>
      <c r="B58">
        <v>49.4</v>
      </c>
      <c r="C58">
        <v>60</v>
      </c>
      <c r="D58">
        <v>23.7</v>
      </c>
      <c r="E58">
        <f t="shared" si="0"/>
        <v>21.234706460747738</v>
      </c>
      <c r="F58">
        <f t="shared" si="1"/>
        <v>6.0776722346789418</v>
      </c>
    </row>
    <row r="59" spans="1:6" x14ac:dyDescent="0.25">
      <c r="A59">
        <v>7.3</v>
      </c>
      <c r="B59">
        <v>28.1</v>
      </c>
      <c r="C59">
        <v>41.4</v>
      </c>
      <c r="D59">
        <v>5.5</v>
      </c>
      <c r="E59">
        <f t="shared" si="0"/>
        <v>8.5324343837477414</v>
      </c>
      <c r="F59">
        <f t="shared" si="1"/>
        <v>9.1956582917355441</v>
      </c>
    </row>
    <row r="60" spans="1:6" x14ac:dyDescent="0.25">
      <c r="A60">
        <v>136.19999999999999</v>
      </c>
      <c r="B60">
        <v>19.2</v>
      </c>
      <c r="C60">
        <v>16.600000000000001</v>
      </c>
      <c r="D60">
        <v>13.2</v>
      </c>
      <c r="E60">
        <f t="shared" si="0"/>
        <v>12.774047788747739</v>
      </c>
      <c r="F60">
        <f t="shared" si="1"/>
        <v>0.1814352862706905</v>
      </c>
    </row>
    <row r="61" spans="1:6" x14ac:dyDescent="0.25">
      <c r="A61">
        <v>210.8</v>
      </c>
      <c r="B61">
        <v>49.6</v>
      </c>
      <c r="C61">
        <v>37.700000000000003</v>
      </c>
      <c r="D61">
        <v>23.8</v>
      </c>
      <c r="E61">
        <f t="shared" si="0"/>
        <v>21.81557720874774</v>
      </c>
      <c r="F61">
        <f t="shared" si="1"/>
        <v>3.9379338144414127</v>
      </c>
    </row>
    <row r="62" spans="1:6" x14ac:dyDescent="0.25">
      <c r="A62">
        <v>210.7</v>
      </c>
      <c r="B62">
        <v>29.5</v>
      </c>
      <c r="C62">
        <v>9.3000000000000007</v>
      </c>
      <c r="D62">
        <v>18.399999999999999</v>
      </c>
      <c r="E62">
        <f t="shared" si="0"/>
        <v>18.086953097747738</v>
      </c>
      <c r="F62">
        <f t="shared" si="1"/>
        <v>9.7998363009736272E-2</v>
      </c>
    </row>
    <row r="63" spans="1:6" x14ac:dyDescent="0.25">
      <c r="A63">
        <v>53.5</v>
      </c>
      <c r="B63">
        <v>2</v>
      </c>
      <c r="C63">
        <v>21.4</v>
      </c>
      <c r="D63">
        <v>8.1</v>
      </c>
      <c r="E63">
        <f t="shared" si="0"/>
        <v>5.8080058067477403</v>
      </c>
      <c r="F63">
        <f t="shared" si="1"/>
        <v>5.2532373819020757</v>
      </c>
    </row>
    <row r="64" spans="1:6" x14ac:dyDescent="0.25">
      <c r="A64">
        <v>261.3</v>
      </c>
      <c r="B64">
        <v>42.7</v>
      </c>
      <c r="C64">
        <v>54.7</v>
      </c>
      <c r="D64">
        <v>24.2</v>
      </c>
      <c r="E64">
        <f t="shared" si="0"/>
        <v>22.84495892174774</v>
      </c>
      <c r="F64">
        <f t="shared" si="1"/>
        <v>1.8361363237510466</v>
      </c>
    </row>
    <row r="65" spans="1:6" x14ac:dyDescent="0.25">
      <c r="A65">
        <v>239.3</v>
      </c>
      <c r="B65">
        <v>15.5</v>
      </c>
      <c r="C65">
        <v>27.3</v>
      </c>
      <c r="D65">
        <v>15.7</v>
      </c>
      <c r="E65">
        <f t="shared" si="0"/>
        <v>16.800069585747742</v>
      </c>
      <c r="F65">
        <f t="shared" si="1"/>
        <v>1.2101530934872113</v>
      </c>
    </row>
    <row r="66" spans="1:6" x14ac:dyDescent="0.25">
      <c r="A66">
        <v>102.7</v>
      </c>
      <c r="B66">
        <v>29.6</v>
      </c>
      <c r="C66">
        <v>8.4</v>
      </c>
      <c r="D66">
        <v>14</v>
      </c>
      <c r="E66">
        <f t="shared" si="0"/>
        <v>13.170012490747739</v>
      </c>
      <c r="F66">
        <f t="shared" si="1"/>
        <v>0.68887926551477174</v>
      </c>
    </row>
    <row r="67" spans="1:6" x14ac:dyDescent="0.25">
      <c r="A67">
        <v>131.1</v>
      </c>
      <c r="B67">
        <v>42.8</v>
      </c>
      <c r="C67">
        <v>28.9</v>
      </c>
      <c r="D67">
        <v>18</v>
      </c>
      <c r="E67">
        <f t="shared" si="0"/>
        <v>16.913505398747741</v>
      </c>
      <c r="F67">
        <f t="shared" si="1"/>
        <v>1.1804705185503046</v>
      </c>
    </row>
    <row r="68" spans="1:6" x14ac:dyDescent="0.25">
      <c r="A68">
        <v>69</v>
      </c>
      <c r="B68">
        <v>9.3000000000000007</v>
      </c>
      <c r="C68">
        <v>0.9</v>
      </c>
      <c r="D68">
        <v>9.3000000000000007</v>
      </c>
      <c r="E68">
        <f t="shared" ref="E68:E131" si="2">I$4+I$5*A68+I$6*B68+I$7*C68</f>
        <v>7.8688541057477401</v>
      </c>
      <c r="F68">
        <f t="shared" ref="F68:F131" si="3">(D68-E68)^2</f>
        <v>2.0481785706351028</v>
      </c>
    </row>
    <row r="69" spans="1:6" x14ac:dyDescent="0.25">
      <c r="A69">
        <v>31.5</v>
      </c>
      <c r="B69">
        <v>24.6</v>
      </c>
      <c r="C69">
        <v>2.2000000000000002</v>
      </c>
      <c r="D69">
        <v>9.5</v>
      </c>
      <c r="E69">
        <f t="shared" si="2"/>
        <v>8.9898777047477409</v>
      </c>
      <c r="F69">
        <f t="shared" si="3"/>
        <v>0.26022475611343293</v>
      </c>
    </row>
    <row r="70" spans="1:6" x14ac:dyDescent="0.25">
      <c r="A70">
        <v>139.30000000000001</v>
      </c>
      <c r="B70">
        <v>14.5</v>
      </c>
      <c r="C70">
        <v>10.199999999999999</v>
      </c>
      <c r="D70">
        <v>13.4</v>
      </c>
      <c r="E70">
        <f t="shared" si="2"/>
        <v>12.044915255747739</v>
      </c>
      <c r="F70">
        <f t="shared" si="3"/>
        <v>1.8362546641052164</v>
      </c>
    </row>
    <row r="71" spans="1:6" x14ac:dyDescent="0.25">
      <c r="A71">
        <v>237.4</v>
      </c>
      <c r="B71">
        <v>27.5</v>
      </c>
      <c r="C71">
        <v>11</v>
      </c>
      <c r="D71">
        <v>18.899999999999999</v>
      </c>
      <c r="E71">
        <f t="shared" si="2"/>
        <v>18.936557863747741</v>
      </c>
      <c r="F71">
        <f t="shared" si="3"/>
        <v>1.3364774017984649E-3</v>
      </c>
    </row>
    <row r="72" spans="1:6" x14ac:dyDescent="0.25">
      <c r="A72">
        <v>216.8</v>
      </c>
      <c r="B72">
        <v>43.9</v>
      </c>
      <c r="C72">
        <v>27.2</v>
      </c>
      <c r="D72">
        <v>22.3</v>
      </c>
      <c r="E72">
        <f t="shared" si="2"/>
        <v>21.033694807747743</v>
      </c>
      <c r="F72">
        <f t="shared" si="3"/>
        <v>1.6035288399250274</v>
      </c>
    </row>
    <row r="73" spans="1:6" x14ac:dyDescent="0.25">
      <c r="A73">
        <v>199.1</v>
      </c>
      <c r="B73">
        <v>30.6</v>
      </c>
      <c r="C73">
        <v>38.700000000000003</v>
      </c>
      <c r="D73">
        <v>18.3</v>
      </c>
      <c r="E73">
        <f t="shared" si="2"/>
        <v>17.760651212747739</v>
      </c>
      <c r="F73">
        <f t="shared" si="3"/>
        <v>0.29089711431048576</v>
      </c>
    </row>
    <row r="74" spans="1:6" x14ac:dyDescent="0.25">
      <c r="A74">
        <v>109.8</v>
      </c>
      <c r="B74">
        <v>14.3</v>
      </c>
      <c r="C74">
        <v>31.7</v>
      </c>
      <c r="D74">
        <v>12.4</v>
      </c>
      <c r="E74">
        <f t="shared" si="2"/>
        <v>10.65974597974774</v>
      </c>
      <c r="F74">
        <f t="shared" si="3"/>
        <v>3.0284840550041552</v>
      </c>
    </row>
    <row r="75" spans="1:6" x14ac:dyDescent="0.25">
      <c r="A75">
        <v>26.8</v>
      </c>
      <c r="B75">
        <v>33</v>
      </c>
      <c r="C75">
        <v>19.3</v>
      </c>
      <c r="D75">
        <v>8.8000000000000007</v>
      </c>
      <c r="E75">
        <f t="shared" si="2"/>
        <v>10.331414610747739</v>
      </c>
      <c r="F75">
        <f t="shared" si="3"/>
        <v>2.3452307100116472</v>
      </c>
    </row>
    <row r="76" spans="1:6" x14ac:dyDescent="0.25">
      <c r="A76">
        <v>129.4</v>
      </c>
      <c r="B76">
        <v>5.7</v>
      </c>
      <c r="C76">
        <v>31.3</v>
      </c>
      <c r="D76">
        <v>11</v>
      </c>
      <c r="E76">
        <f t="shared" si="2"/>
        <v>9.9620656297477392</v>
      </c>
      <c r="F76">
        <f t="shared" si="3"/>
        <v>1.077307756950957</v>
      </c>
    </row>
    <row r="77" spans="1:6" x14ac:dyDescent="0.25">
      <c r="A77">
        <v>213.4</v>
      </c>
      <c r="B77">
        <v>24.6</v>
      </c>
      <c r="C77">
        <v>13.1</v>
      </c>
      <c r="D77">
        <v>17</v>
      </c>
      <c r="E77">
        <f t="shared" si="2"/>
        <v>17.302485786747742</v>
      </c>
      <c r="F77">
        <f t="shared" si="3"/>
        <v>9.1497651184400161E-2</v>
      </c>
    </row>
    <row r="78" spans="1:6" x14ac:dyDescent="0.25">
      <c r="A78">
        <v>16.899999999999999</v>
      </c>
      <c r="B78">
        <v>43.7</v>
      </c>
      <c r="C78">
        <v>89.4</v>
      </c>
      <c r="D78">
        <v>8.6999999999999993</v>
      </c>
      <c r="E78">
        <f t="shared" si="2"/>
        <v>11.86145341974774</v>
      </c>
      <c r="F78">
        <f t="shared" si="3"/>
        <v>9.9947877252346817</v>
      </c>
    </row>
    <row r="79" spans="1:6" x14ac:dyDescent="0.25">
      <c r="A79">
        <v>27.5</v>
      </c>
      <c r="B79">
        <v>1.6</v>
      </c>
      <c r="C79">
        <v>20.7</v>
      </c>
      <c r="D79">
        <v>6.9</v>
      </c>
      <c r="E79">
        <f t="shared" si="2"/>
        <v>4.5457269947477403</v>
      </c>
      <c r="F79">
        <f t="shared" si="3"/>
        <v>5.542601383259508</v>
      </c>
    </row>
    <row r="80" spans="1:6" x14ac:dyDescent="0.25">
      <c r="A80">
        <v>120.5</v>
      </c>
      <c r="B80">
        <v>28.5</v>
      </c>
      <c r="C80">
        <v>14.2</v>
      </c>
      <c r="D80">
        <v>14.2</v>
      </c>
      <c r="E80">
        <f t="shared" si="2"/>
        <v>13.779646811747739</v>
      </c>
      <c r="F80">
        <f t="shared" si="3"/>
        <v>0.17669680287384029</v>
      </c>
    </row>
    <row r="81" spans="1:6" x14ac:dyDescent="0.25">
      <c r="A81">
        <v>5.4</v>
      </c>
      <c r="B81">
        <v>29.9</v>
      </c>
      <c r="C81">
        <v>9.4</v>
      </c>
      <c r="D81">
        <v>5.3</v>
      </c>
      <c r="E81">
        <f t="shared" si="2"/>
        <v>8.7791040957477406</v>
      </c>
      <c r="F81">
        <f t="shared" si="3"/>
        <v>12.104165309048705</v>
      </c>
    </row>
    <row r="82" spans="1:6" x14ac:dyDescent="0.25">
      <c r="A82">
        <v>116</v>
      </c>
      <c r="B82">
        <v>7.7</v>
      </c>
      <c r="C82">
        <v>23.1</v>
      </c>
      <c r="D82">
        <v>11</v>
      </c>
      <c r="E82">
        <f t="shared" si="2"/>
        <v>9.7202546377477397</v>
      </c>
      <c r="F82">
        <f t="shared" si="3"/>
        <v>1.637748192206169</v>
      </c>
    </row>
    <row r="83" spans="1:6" x14ac:dyDescent="0.25">
      <c r="A83">
        <v>76.400000000000006</v>
      </c>
      <c r="B83">
        <v>26.7</v>
      </c>
      <c r="C83">
        <v>22.3</v>
      </c>
      <c r="D83">
        <v>11.8</v>
      </c>
      <c r="E83">
        <f t="shared" si="2"/>
        <v>11.43083321974774</v>
      </c>
      <c r="F83">
        <f t="shared" si="3"/>
        <v>0.13628411164182108</v>
      </c>
    </row>
    <row r="84" spans="1:6" x14ac:dyDescent="0.25">
      <c r="A84">
        <v>239.8</v>
      </c>
      <c r="B84">
        <v>4.0999999999999996</v>
      </c>
      <c r="C84">
        <v>36.9</v>
      </c>
      <c r="D84">
        <v>12.3</v>
      </c>
      <c r="E84">
        <f t="shared" si="2"/>
        <v>14.710768813747743</v>
      </c>
      <c r="F84">
        <f t="shared" si="3"/>
        <v>5.8118062733386955</v>
      </c>
    </row>
    <row r="85" spans="1:6" x14ac:dyDescent="0.25">
      <c r="A85">
        <v>75.3</v>
      </c>
      <c r="B85">
        <v>20.3</v>
      </c>
      <c r="C85">
        <v>32.5</v>
      </c>
      <c r="D85">
        <v>11.3</v>
      </c>
      <c r="E85">
        <f t="shared" si="2"/>
        <v>10.19479604974774</v>
      </c>
      <c r="F85">
        <f t="shared" si="3"/>
        <v>1.2214757716532008</v>
      </c>
    </row>
    <row r="86" spans="1:6" x14ac:dyDescent="0.25">
      <c r="A86">
        <v>68.400000000000006</v>
      </c>
      <c r="B86">
        <v>44.5</v>
      </c>
      <c r="C86">
        <v>35.6</v>
      </c>
      <c r="D86">
        <v>13.6</v>
      </c>
      <c r="E86">
        <f t="shared" si="2"/>
        <v>14.363161653747738</v>
      </c>
      <c r="F86">
        <f t="shared" si="3"/>
        <v>0.58241570975098356</v>
      </c>
    </row>
    <row r="87" spans="1:6" x14ac:dyDescent="0.25">
      <c r="A87">
        <v>213.5</v>
      </c>
      <c r="B87">
        <v>43</v>
      </c>
      <c r="C87">
        <v>33.799999999999997</v>
      </c>
      <c r="D87">
        <v>21.7</v>
      </c>
      <c r="E87">
        <f t="shared" si="2"/>
        <v>20.71614013674774</v>
      </c>
      <c r="F87">
        <f t="shared" si="3"/>
        <v>0.96798023051875515</v>
      </c>
    </row>
    <row r="88" spans="1:6" x14ac:dyDescent="0.25">
      <c r="A88">
        <v>193.2</v>
      </c>
      <c r="B88">
        <v>18.399999999999999</v>
      </c>
      <c r="C88">
        <v>65.7</v>
      </c>
      <c r="D88">
        <v>15.2</v>
      </c>
      <c r="E88">
        <f t="shared" si="2"/>
        <v>15.23065718474774</v>
      </c>
      <c r="F88">
        <f t="shared" si="3"/>
        <v>9.3986297665708503E-4</v>
      </c>
    </row>
    <row r="89" spans="1:6" x14ac:dyDescent="0.25">
      <c r="A89">
        <v>76.3</v>
      </c>
      <c r="B89">
        <v>27.5</v>
      </c>
      <c r="C89">
        <v>16</v>
      </c>
      <c r="D89">
        <v>12</v>
      </c>
      <c r="E89">
        <f t="shared" si="2"/>
        <v>11.574484405747739</v>
      </c>
      <c r="F89">
        <f t="shared" si="3"/>
        <v>0.18106352095185446</v>
      </c>
    </row>
    <row r="90" spans="1:6" x14ac:dyDescent="0.25">
      <c r="A90">
        <v>110.7</v>
      </c>
      <c r="B90">
        <v>40.6</v>
      </c>
      <c r="C90">
        <v>63.2</v>
      </c>
      <c r="D90">
        <v>16</v>
      </c>
      <c r="E90">
        <f t="shared" si="2"/>
        <v>15.573642360747741</v>
      </c>
      <c r="F90">
        <f t="shared" si="3"/>
        <v>0.18178083654875982</v>
      </c>
    </row>
    <row r="91" spans="1:6" x14ac:dyDescent="0.25">
      <c r="A91">
        <v>88.3</v>
      </c>
      <c r="B91">
        <v>25.5</v>
      </c>
      <c r="C91">
        <v>73.400000000000006</v>
      </c>
      <c r="D91">
        <v>12.9</v>
      </c>
      <c r="E91">
        <f t="shared" si="2"/>
        <v>11.752317105747739</v>
      </c>
      <c r="F91">
        <f t="shared" si="3"/>
        <v>1.3171760257592471</v>
      </c>
    </row>
    <row r="92" spans="1:6" x14ac:dyDescent="0.25">
      <c r="A92">
        <v>109.8</v>
      </c>
      <c r="B92">
        <v>47.8</v>
      </c>
      <c r="C92">
        <v>51.4</v>
      </c>
      <c r="D92">
        <v>16.7</v>
      </c>
      <c r="E92">
        <f t="shared" si="2"/>
        <v>16.866503034747737</v>
      </c>
      <c r="F92">
        <f t="shared" si="3"/>
        <v>2.772326058020633E-2</v>
      </c>
    </row>
    <row r="93" spans="1:6" x14ac:dyDescent="0.25">
      <c r="A93">
        <v>134.30000000000001</v>
      </c>
      <c r="B93">
        <v>4.9000000000000004</v>
      </c>
      <c r="C93">
        <v>9.3000000000000007</v>
      </c>
      <c r="D93">
        <v>11.2</v>
      </c>
      <c r="E93">
        <f t="shared" si="2"/>
        <v>10.03776858774774</v>
      </c>
      <c r="F93">
        <f t="shared" si="3"/>
        <v>1.350781855625881</v>
      </c>
    </row>
    <row r="94" spans="1:6" x14ac:dyDescent="0.25">
      <c r="A94">
        <v>28.6</v>
      </c>
      <c r="B94">
        <v>1.5</v>
      </c>
      <c r="C94">
        <v>33</v>
      </c>
      <c r="D94">
        <v>7.3</v>
      </c>
      <c r="E94">
        <f t="shared" si="2"/>
        <v>4.57746801974774</v>
      </c>
      <c r="F94">
        <f t="shared" si="3"/>
        <v>7.4121803834962909</v>
      </c>
    </row>
    <row r="95" spans="1:6" x14ac:dyDescent="0.25">
      <c r="A95">
        <v>217.7</v>
      </c>
      <c r="B95">
        <v>33.5</v>
      </c>
      <c r="C95">
        <v>59</v>
      </c>
      <c r="D95">
        <v>19.399999999999999</v>
      </c>
      <c r="E95">
        <f t="shared" si="2"/>
        <v>19.147949877747742</v>
      </c>
      <c r="F95">
        <f t="shared" si="3"/>
        <v>6.3529264127377638E-2</v>
      </c>
    </row>
    <row r="96" spans="1:6" x14ac:dyDescent="0.25">
      <c r="A96">
        <v>250.9</v>
      </c>
      <c r="B96">
        <v>36.5</v>
      </c>
      <c r="C96">
        <v>72.3</v>
      </c>
      <c r="D96">
        <v>22.2</v>
      </c>
      <c r="E96">
        <f t="shared" si="2"/>
        <v>21.22097836374774</v>
      </c>
      <c r="F96">
        <f t="shared" si="3"/>
        <v>0.95848336425005098</v>
      </c>
    </row>
    <row r="97" spans="1:6" x14ac:dyDescent="0.25">
      <c r="A97">
        <v>107.4</v>
      </c>
      <c r="B97">
        <v>14</v>
      </c>
      <c r="C97">
        <v>10.9</v>
      </c>
      <c r="D97">
        <v>11.5</v>
      </c>
      <c r="E97">
        <f t="shared" si="2"/>
        <v>10.494486008747741</v>
      </c>
      <c r="F97">
        <f t="shared" si="3"/>
        <v>1.011058386604049</v>
      </c>
    </row>
    <row r="98" spans="1:6" x14ac:dyDescent="0.25">
      <c r="A98">
        <v>163.30000000000001</v>
      </c>
      <c r="B98">
        <v>31.6</v>
      </c>
      <c r="C98">
        <v>52.9</v>
      </c>
      <c r="D98">
        <v>16.899999999999999</v>
      </c>
      <c r="E98">
        <f t="shared" si="2"/>
        <v>16.30991121874774</v>
      </c>
      <c r="F98">
        <f t="shared" si="3"/>
        <v>0.34820476975977643</v>
      </c>
    </row>
    <row r="99" spans="1:6" x14ac:dyDescent="0.25">
      <c r="A99">
        <v>197.6</v>
      </c>
      <c r="B99">
        <v>3.5</v>
      </c>
      <c r="C99">
        <v>5.9</v>
      </c>
      <c r="D99">
        <v>11.7</v>
      </c>
      <c r="E99">
        <f t="shared" si="2"/>
        <v>12.671114499747741</v>
      </c>
      <c r="F99">
        <f t="shared" si="3"/>
        <v>0.94306337162030696</v>
      </c>
    </row>
    <row r="100" spans="1:6" x14ac:dyDescent="0.25">
      <c r="A100">
        <v>184.9</v>
      </c>
      <c r="B100">
        <v>21</v>
      </c>
      <c r="C100">
        <v>22</v>
      </c>
      <c r="D100">
        <v>15.5</v>
      </c>
      <c r="E100">
        <f t="shared" si="2"/>
        <v>15.33307576874774</v>
      </c>
      <c r="F100">
        <f t="shared" si="3"/>
        <v>2.7863698979157928E-2</v>
      </c>
    </row>
    <row r="101" spans="1:6" x14ac:dyDescent="0.25">
      <c r="A101">
        <v>289.7</v>
      </c>
      <c r="B101">
        <v>42.3</v>
      </c>
      <c r="C101">
        <v>51.2</v>
      </c>
      <c r="D101">
        <v>25.4</v>
      </c>
      <c r="E101">
        <f t="shared" si="2"/>
        <v>24.06869374174774</v>
      </c>
      <c r="F101">
        <f t="shared" si="3"/>
        <v>1.7723763532616288</v>
      </c>
    </row>
    <row r="102" spans="1:6" x14ac:dyDescent="0.25">
      <c r="A102">
        <v>135.19999999999999</v>
      </c>
      <c r="B102">
        <v>41.7</v>
      </c>
      <c r="C102">
        <v>45.9</v>
      </c>
      <c r="D102">
        <v>17.2</v>
      </c>
      <c r="E102">
        <f t="shared" si="2"/>
        <v>16.897066433747739</v>
      </c>
      <c r="F102">
        <f t="shared" si="3"/>
        <v>9.1768745562312723E-2</v>
      </c>
    </row>
    <row r="103" spans="1:6" x14ac:dyDescent="0.25">
      <c r="A103">
        <v>222.4</v>
      </c>
      <c r="B103">
        <v>4.3</v>
      </c>
      <c r="C103">
        <v>49.8</v>
      </c>
      <c r="D103">
        <v>11.7</v>
      </c>
      <c r="E103">
        <f t="shared" si="2"/>
        <v>13.952665307747742</v>
      </c>
      <c r="F103">
        <f t="shared" si="3"/>
        <v>5.0745009887302306</v>
      </c>
    </row>
    <row r="104" spans="1:6" x14ac:dyDescent="0.25">
      <c r="A104">
        <v>296.39999999999998</v>
      </c>
      <c r="B104">
        <v>36.299999999999997</v>
      </c>
      <c r="C104">
        <v>100.9</v>
      </c>
      <c r="D104">
        <v>23.8</v>
      </c>
      <c r="E104">
        <f t="shared" si="2"/>
        <v>23.263217587747739</v>
      </c>
      <c r="F104">
        <f t="shared" si="3"/>
        <v>0.28813535810335661</v>
      </c>
    </row>
    <row r="105" spans="1:6" x14ac:dyDescent="0.25">
      <c r="A105">
        <v>280.2</v>
      </c>
      <c r="B105">
        <v>10.1</v>
      </c>
      <c r="C105">
        <v>21.4</v>
      </c>
      <c r="D105">
        <v>14.8</v>
      </c>
      <c r="E105">
        <f t="shared" si="2"/>
        <v>17.668657505747742</v>
      </c>
      <c r="F105">
        <f t="shared" si="3"/>
        <v>8.2291958852828522</v>
      </c>
    </row>
    <row r="106" spans="1:6" x14ac:dyDescent="0.25">
      <c r="A106">
        <v>187.9</v>
      </c>
      <c r="B106">
        <v>17.2</v>
      </c>
      <c r="C106">
        <v>17.899999999999999</v>
      </c>
      <c r="D106">
        <v>14.7</v>
      </c>
      <c r="E106">
        <f t="shared" si="2"/>
        <v>14.766122054747742</v>
      </c>
      <c r="F106">
        <f t="shared" si="3"/>
        <v>4.3721261240634371E-3</v>
      </c>
    </row>
    <row r="107" spans="1:6" x14ac:dyDescent="0.25">
      <c r="A107">
        <v>238.2</v>
      </c>
      <c r="B107">
        <v>34.299999999999997</v>
      </c>
      <c r="C107">
        <v>5.3</v>
      </c>
      <c r="D107">
        <v>20.7</v>
      </c>
      <c r="E107">
        <f t="shared" si="2"/>
        <v>20.232995931747741</v>
      </c>
      <c r="F107">
        <f t="shared" si="3"/>
        <v>0.21809279976415991</v>
      </c>
    </row>
    <row r="108" spans="1:6" x14ac:dyDescent="0.25">
      <c r="A108">
        <v>137.9</v>
      </c>
      <c r="B108">
        <v>46.4</v>
      </c>
      <c r="C108">
        <v>59</v>
      </c>
      <c r="D108">
        <v>19.2</v>
      </c>
      <c r="E108">
        <f t="shared" si="2"/>
        <v>17.891251890747739</v>
      </c>
      <c r="F108">
        <f t="shared" si="3"/>
        <v>1.7128216134713659</v>
      </c>
    </row>
    <row r="109" spans="1:6" x14ac:dyDescent="0.25">
      <c r="A109">
        <v>25</v>
      </c>
      <c r="B109">
        <v>11</v>
      </c>
      <c r="C109">
        <v>29.7</v>
      </c>
      <c r="D109">
        <v>7.2</v>
      </c>
      <c r="E109">
        <f t="shared" si="2"/>
        <v>6.1730775467477406</v>
      </c>
      <c r="F109">
        <f t="shared" si="3"/>
        <v>1.0545697249936394</v>
      </c>
    </row>
    <row r="110" spans="1:6" x14ac:dyDescent="0.25">
      <c r="A110">
        <v>90.4</v>
      </c>
      <c r="B110">
        <v>0.3</v>
      </c>
      <c r="C110">
        <v>23.2</v>
      </c>
      <c r="D110">
        <v>8.6999999999999993</v>
      </c>
      <c r="E110">
        <f t="shared" si="2"/>
        <v>7.1793210277477408</v>
      </c>
      <c r="F110">
        <f t="shared" si="3"/>
        <v>2.312464536650185</v>
      </c>
    </row>
    <row r="111" spans="1:6" x14ac:dyDescent="0.25">
      <c r="A111">
        <v>13.1</v>
      </c>
      <c r="B111">
        <v>0.4</v>
      </c>
      <c r="C111">
        <v>25.6</v>
      </c>
      <c r="D111">
        <v>5.3</v>
      </c>
      <c r="E111">
        <f t="shared" si="2"/>
        <v>3.6653329667477403</v>
      </c>
      <c r="F111">
        <f t="shared" si="3"/>
        <v>2.6721363096017434</v>
      </c>
    </row>
    <row r="112" spans="1:6" x14ac:dyDescent="0.25">
      <c r="A112">
        <v>255.4</v>
      </c>
      <c r="B112">
        <v>26.9</v>
      </c>
      <c r="C112">
        <v>5.5</v>
      </c>
      <c r="D112">
        <v>19.8</v>
      </c>
      <c r="E112">
        <f t="shared" si="2"/>
        <v>19.647970105747742</v>
      </c>
      <c r="F112">
        <f t="shared" si="3"/>
        <v>2.3113088746352949E-2</v>
      </c>
    </row>
    <row r="113" spans="1:6" x14ac:dyDescent="0.25">
      <c r="A113">
        <v>225.8</v>
      </c>
      <c r="B113">
        <v>8.1999999999999993</v>
      </c>
      <c r="C113">
        <v>56.5</v>
      </c>
      <c r="D113">
        <v>13.4</v>
      </c>
      <c r="E113">
        <f t="shared" si="2"/>
        <v>14.830618846747742</v>
      </c>
      <c r="F113">
        <f t="shared" si="3"/>
        <v>2.0466702846698372</v>
      </c>
    </row>
    <row r="114" spans="1:6" x14ac:dyDescent="0.25">
      <c r="A114">
        <v>241.7</v>
      </c>
      <c r="B114">
        <v>38</v>
      </c>
      <c r="C114">
        <v>23.2</v>
      </c>
      <c r="D114">
        <v>21.8</v>
      </c>
      <c r="E114">
        <f t="shared" si="2"/>
        <v>21.07846408274774</v>
      </c>
      <c r="F114">
        <f t="shared" si="3"/>
        <v>0.5206140798850617</v>
      </c>
    </row>
    <row r="115" spans="1:6" x14ac:dyDescent="0.25">
      <c r="A115">
        <v>175.7</v>
      </c>
      <c r="B115">
        <v>15.4</v>
      </c>
      <c r="C115">
        <v>2.4</v>
      </c>
      <c r="D115">
        <v>14.1</v>
      </c>
      <c r="E115">
        <f t="shared" si="2"/>
        <v>13.875099544747741</v>
      </c>
      <c r="F115">
        <f t="shared" si="3"/>
        <v>5.0580214772673299E-2</v>
      </c>
    </row>
    <row r="116" spans="1:6" x14ac:dyDescent="0.25">
      <c r="A116">
        <v>209.6</v>
      </c>
      <c r="B116">
        <v>20.6</v>
      </c>
      <c r="C116">
        <v>10.7</v>
      </c>
      <c r="D116">
        <v>15.9</v>
      </c>
      <c r="E116">
        <f t="shared" si="2"/>
        <v>16.387725102747741</v>
      </c>
      <c r="F116">
        <f t="shared" si="3"/>
        <v>0.23787577585029382</v>
      </c>
    </row>
    <row r="117" spans="1:6" x14ac:dyDescent="0.25">
      <c r="A117">
        <v>78.2</v>
      </c>
      <c r="B117">
        <v>46.8</v>
      </c>
      <c r="C117">
        <v>34.5</v>
      </c>
      <c r="D117">
        <v>14.6</v>
      </c>
      <c r="E117">
        <f t="shared" si="2"/>
        <v>15.237145256747739</v>
      </c>
      <c r="F117">
        <f t="shared" si="3"/>
        <v>0.40595407819614326</v>
      </c>
    </row>
    <row r="118" spans="1:6" x14ac:dyDescent="0.25">
      <c r="A118">
        <v>75.099999999999994</v>
      </c>
      <c r="B118">
        <v>35</v>
      </c>
      <c r="C118">
        <v>52.7</v>
      </c>
      <c r="D118">
        <v>12.6</v>
      </c>
      <c r="E118">
        <f t="shared" si="2"/>
        <v>12.909218344747739</v>
      </c>
      <c r="F118">
        <f t="shared" si="3"/>
        <v>9.5615984728531708E-2</v>
      </c>
    </row>
    <row r="119" spans="1:6" x14ac:dyDescent="0.25">
      <c r="A119">
        <v>139.19999999999999</v>
      </c>
      <c r="B119">
        <v>14.3</v>
      </c>
      <c r="C119">
        <v>25.6</v>
      </c>
      <c r="D119">
        <v>12.2</v>
      </c>
      <c r="E119">
        <f t="shared" si="2"/>
        <v>12.00329011174774</v>
      </c>
      <c r="F119">
        <f t="shared" si="3"/>
        <v>3.8694780136216439E-2</v>
      </c>
    </row>
    <row r="120" spans="1:6" x14ac:dyDescent="0.25">
      <c r="A120">
        <v>76.400000000000006</v>
      </c>
      <c r="B120">
        <v>0.8</v>
      </c>
      <c r="C120">
        <v>14.8</v>
      </c>
      <c r="D120">
        <v>9.4</v>
      </c>
      <c r="E120">
        <f t="shared" si="2"/>
        <v>6.6321762727477411</v>
      </c>
      <c r="F120">
        <f t="shared" si="3"/>
        <v>7.6608481851405887</v>
      </c>
    </row>
    <row r="121" spans="1:6" x14ac:dyDescent="0.25">
      <c r="A121">
        <v>125.7</v>
      </c>
      <c r="B121">
        <v>36.9</v>
      </c>
      <c r="C121">
        <v>79.2</v>
      </c>
      <c r="D121">
        <v>15.9</v>
      </c>
      <c r="E121">
        <f t="shared" si="2"/>
        <v>15.573601639747741</v>
      </c>
      <c r="F121">
        <f t="shared" si="3"/>
        <v>0.10653588957536365</v>
      </c>
    </row>
    <row r="122" spans="1:6" x14ac:dyDescent="0.25">
      <c r="A122">
        <v>19.399999999999999</v>
      </c>
      <c r="B122">
        <v>16</v>
      </c>
      <c r="C122">
        <v>22.3</v>
      </c>
      <c r="D122">
        <v>6.6</v>
      </c>
      <c r="E122">
        <f t="shared" si="2"/>
        <v>6.8435460287477401</v>
      </c>
      <c r="F122">
        <f t="shared" si="3"/>
        <v>5.9314668118795218E-2</v>
      </c>
    </row>
    <row r="123" spans="1:6" x14ac:dyDescent="0.25">
      <c r="A123">
        <v>141.30000000000001</v>
      </c>
      <c r="B123">
        <v>26.8</v>
      </c>
      <c r="C123">
        <v>46.2</v>
      </c>
      <c r="D123">
        <v>15.5</v>
      </c>
      <c r="E123">
        <f t="shared" si="2"/>
        <v>14.415211674747741</v>
      </c>
      <c r="F123">
        <f t="shared" si="3"/>
        <v>1.1767657106035998</v>
      </c>
    </row>
    <row r="124" spans="1:6" x14ac:dyDescent="0.25">
      <c r="A124">
        <v>18.8</v>
      </c>
      <c r="B124">
        <v>21.7</v>
      </c>
      <c r="C124">
        <v>50.4</v>
      </c>
      <c r="D124">
        <v>7</v>
      </c>
      <c r="E124">
        <f t="shared" si="2"/>
        <v>7.8722018417477395</v>
      </c>
      <c r="F124">
        <f t="shared" si="3"/>
        <v>0.76073605274814882</v>
      </c>
    </row>
    <row r="125" spans="1:6" x14ac:dyDescent="0.25">
      <c r="A125">
        <v>224</v>
      </c>
      <c r="B125">
        <v>2.4</v>
      </c>
      <c r="C125">
        <v>15.6</v>
      </c>
      <c r="D125">
        <v>11.6</v>
      </c>
      <c r="E125">
        <f t="shared" si="2"/>
        <v>13.673758328747741</v>
      </c>
      <c r="F125">
        <f t="shared" si="3"/>
        <v>4.3004736060506268</v>
      </c>
    </row>
    <row r="126" spans="1:6" x14ac:dyDescent="0.25">
      <c r="A126">
        <v>123.1</v>
      </c>
      <c r="B126">
        <v>34.6</v>
      </c>
      <c r="C126">
        <v>12.4</v>
      </c>
      <c r="D126">
        <v>15.2</v>
      </c>
      <c r="E126">
        <f t="shared" si="2"/>
        <v>15.028649252747741</v>
      </c>
      <c r="F126">
        <f t="shared" si="3"/>
        <v>2.9361078583907418E-2</v>
      </c>
    </row>
    <row r="127" spans="1:6" x14ac:dyDescent="0.25">
      <c r="A127">
        <v>229.5</v>
      </c>
      <c r="B127">
        <v>32.299999999999997</v>
      </c>
      <c r="C127">
        <v>74.2</v>
      </c>
      <c r="D127">
        <v>19.7</v>
      </c>
      <c r="E127">
        <f t="shared" si="2"/>
        <v>19.464863885747739</v>
      </c>
      <c r="F127">
        <f t="shared" si="3"/>
        <v>5.5288992225651812E-2</v>
      </c>
    </row>
    <row r="128" spans="1:6" x14ac:dyDescent="0.25">
      <c r="A128">
        <v>87.2</v>
      </c>
      <c r="B128">
        <v>11.8</v>
      </c>
      <c r="C128">
        <v>25.9</v>
      </c>
      <c r="D128">
        <v>10.6</v>
      </c>
      <c r="E128">
        <f t="shared" si="2"/>
        <v>9.1637627267477395</v>
      </c>
      <c r="F128">
        <f t="shared" si="3"/>
        <v>2.0627775050790875</v>
      </c>
    </row>
    <row r="129" spans="1:6" x14ac:dyDescent="0.25">
      <c r="A129">
        <v>7.8</v>
      </c>
      <c r="B129">
        <v>38.9</v>
      </c>
      <c r="C129">
        <v>50.6</v>
      </c>
      <c r="D129">
        <v>6.6</v>
      </c>
      <c r="E129">
        <f t="shared" si="2"/>
        <v>10.55626813774774</v>
      </c>
      <c r="F129">
        <f t="shared" si="3"/>
        <v>15.65205757775797</v>
      </c>
    </row>
    <row r="130" spans="1:6" x14ac:dyDescent="0.25">
      <c r="A130">
        <v>80.2</v>
      </c>
      <c r="B130">
        <v>0</v>
      </c>
      <c r="C130">
        <v>9.1999999999999993</v>
      </c>
      <c r="D130">
        <v>8.8000000000000007</v>
      </c>
      <c r="E130">
        <f t="shared" si="2"/>
        <v>6.6576105727477408</v>
      </c>
      <c r="F130">
        <f t="shared" si="3"/>
        <v>4.5898324580022658</v>
      </c>
    </row>
    <row r="131" spans="1:6" x14ac:dyDescent="0.25">
      <c r="A131">
        <v>220.3</v>
      </c>
      <c r="B131">
        <v>49</v>
      </c>
      <c r="C131">
        <v>3.2</v>
      </c>
      <c r="D131">
        <v>24.7</v>
      </c>
      <c r="E131">
        <f t="shared" si="2"/>
        <v>22.138549820747741</v>
      </c>
      <c r="F131">
        <f t="shared" si="3"/>
        <v>6.5610270207914256</v>
      </c>
    </row>
    <row r="132" spans="1:6" x14ac:dyDescent="0.25">
      <c r="A132">
        <v>59.6</v>
      </c>
      <c r="B132">
        <v>12</v>
      </c>
      <c r="C132">
        <v>43.1</v>
      </c>
      <c r="D132">
        <v>9.6999999999999993</v>
      </c>
      <c r="E132">
        <f t="shared" ref="E132:E195" si="4">I$4+I$5*A132+I$6*B132+I$7*C132</f>
        <v>7.9395316647477401</v>
      </c>
      <c r="F132">
        <f t="shared" ref="F132:F195" si="5">(D132-E132)^2</f>
        <v>3.0992487594258611</v>
      </c>
    </row>
    <row r="133" spans="1:6" x14ac:dyDescent="0.25">
      <c r="A133">
        <v>0.7</v>
      </c>
      <c r="B133">
        <v>39.6</v>
      </c>
      <c r="C133">
        <v>8.6999999999999993</v>
      </c>
      <c r="D133">
        <v>1.6</v>
      </c>
      <c r="E133">
        <f t="shared" si="4"/>
        <v>10.36150023074774</v>
      </c>
      <c r="F133">
        <f t="shared" si="5"/>
        <v>76.763886293392716</v>
      </c>
    </row>
    <row r="134" spans="1:6" x14ac:dyDescent="0.25">
      <c r="A134">
        <v>265.2</v>
      </c>
      <c r="B134">
        <v>2.9</v>
      </c>
      <c r="C134">
        <v>43</v>
      </c>
      <c r="D134">
        <v>12.7</v>
      </c>
      <c r="E134">
        <f t="shared" si="4"/>
        <v>15.649186229747741</v>
      </c>
      <c r="F134">
        <f t="shared" si="5"/>
        <v>8.6976994177337001</v>
      </c>
    </row>
    <row r="135" spans="1:6" x14ac:dyDescent="0.25">
      <c r="A135">
        <v>8.4</v>
      </c>
      <c r="B135">
        <v>27.2</v>
      </c>
      <c r="C135">
        <v>2.1</v>
      </c>
      <c r="D135">
        <v>5.7</v>
      </c>
      <c r="E135">
        <f t="shared" si="4"/>
        <v>8.415954344747739</v>
      </c>
      <c r="F135">
        <f t="shared" si="5"/>
        <v>7.3764080027541192</v>
      </c>
    </row>
    <row r="136" spans="1:6" x14ac:dyDescent="0.25">
      <c r="A136">
        <v>219.8</v>
      </c>
      <c r="B136">
        <v>33.5</v>
      </c>
      <c r="C136">
        <v>45.1</v>
      </c>
      <c r="D136">
        <v>19.600000000000001</v>
      </c>
      <c r="E136">
        <f t="shared" si="4"/>
        <v>19.243917315747741</v>
      </c>
      <c r="F136">
        <f t="shared" si="5"/>
        <v>0.12679487802429532</v>
      </c>
    </row>
    <row r="137" spans="1:6" x14ac:dyDescent="0.25">
      <c r="A137">
        <v>36.9</v>
      </c>
      <c r="B137">
        <v>38.6</v>
      </c>
      <c r="C137">
        <v>65.599999999999994</v>
      </c>
      <c r="D137">
        <v>10.8</v>
      </c>
      <c r="E137">
        <f t="shared" si="4"/>
        <v>11.830519736747739</v>
      </c>
      <c r="F137">
        <f t="shared" si="5"/>
        <v>1.0619709278266278</v>
      </c>
    </row>
    <row r="138" spans="1:6" x14ac:dyDescent="0.25">
      <c r="A138">
        <v>48.3</v>
      </c>
      <c r="B138">
        <v>47</v>
      </c>
      <c r="C138">
        <v>8.5</v>
      </c>
      <c r="D138">
        <v>11.6</v>
      </c>
      <c r="E138">
        <f t="shared" si="4"/>
        <v>13.907807000747738</v>
      </c>
      <c r="F138">
        <f t="shared" si="5"/>
        <v>5.3259731527002714</v>
      </c>
    </row>
    <row r="139" spans="1:6" x14ac:dyDescent="0.25">
      <c r="A139">
        <v>25.6</v>
      </c>
      <c r="B139">
        <v>39</v>
      </c>
      <c r="C139">
        <v>9.3000000000000007</v>
      </c>
      <c r="D139">
        <v>9.5</v>
      </c>
      <c r="E139">
        <f t="shared" si="4"/>
        <v>11.388234054747741</v>
      </c>
      <c r="F139">
        <f t="shared" si="5"/>
        <v>3.5654278455090958</v>
      </c>
    </row>
    <row r="140" spans="1:6" x14ac:dyDescent="0.25">
      <c r="A140">
        <v>273.7</v>
      </c>
      <c r="B140">
        <v>28.9</v>
      </c>
      <c r="C140">
        <v>59.7</v>
      </c>
      <c r="D140">
        <v>20.8</v>
      </c>
      <c r="E140">
        <f t="shared" si="4"/>
        <v>20.854810439747741</v>
      </c>
      <c r="F140">
        <f t="shared" si="5"/>
        <v>3.0041843053406638E-3</v>
      </c>
    </row>
    <row r="141" spans="1:6" x14ac:dyDescent="0.25">
      <c r="A141">
        <v>43</v>
      </c>
      <c r="B141">
        <v>25.9</v>
      </c>
      <c r="C141">
        <v>20.5</v>
      </c>
      <c r="D141">
        <v>9.6</v>
      </c>
      <c r="E141">
        <f t="shared" si="4"/>
        <v>9.7562729037477389</v>
      </c>
      <c r="F141">
        <f t="shared" si="5"/>
        <v>2.4421220445750184E-2</v>
      </c>
    </row>
    <row r="142" spans="1:6" x14ac:dyDescent="0.25">
      <c r="A142">
        <v>184.9</v>
      </c>
      <c r="B142">
        <v>43.9</v>
      </c>
      <c r="C142">
        <v>1.7</v>
      </c>
      <c r="D142">
        <v>20.7</v>
      </c>
      <c r="E142">
        <f t="shared" si="4"/>
        <v>19.57590372574774</v>
      </c>
      <c r="F142">
        <f t="shared" si="5"/>
        <v>1.2635924337878117</v>
      </c>
    </row>
    <row r="143" spans="1:6" x14ac:dyDescent="0.25">
      <c r="A143">
        <v>73.400000000000006</v>
      </c>
      <c r="B143">
        <v>17</v>
      </c>
      <c r="C143">
        <v>12.9</v>
      </c>
      <c r="D143">
        <v>10.9</v>
      </c>
      <c r="E143">
        <f t="shared" si="4"/>
        <v>9.4965564787477401</v>
      </c>
      <c r="F143">
        <f t="shared" si="5"/>
        <v>1.9696537173449435</v>
      </c>
    </row>
    <row r="144" spans="1:6" x14ac:dyDescent="0.25">
      <c r="A144">
        <v>193.7</v>
      </c>
      <c r="B144">
        <v>35.4</v>
      </c>
      <c r="C144">
        <v>75.599999999999994</v>
      </c>
      <c r="D144">
        <v>19.2</v>
      </c>
      <c r="E144">
        <f t="shared" si="4"/>
        <v>18.403204184747739</v>
      </c>
      <c r="F144">
        <f t="shared" si="5"/>
        <v>0.63488357120351335</v>
      </c>
    </row>
    <row r="145" spans="1:6" x14ac:dyDescent="0.25">
      <c r="A145">
        <v>220.5</v>
      </c>
      <c r="B145">
        <v>33.200000000000003</v>
      </c>
      <c r="C145">
        <v>37.9</v>
      </c>
      <c r="D145">
        <v>20.100000000000001</v>
      </c>
      <c r="E145">
        <f t="shared" si="4"/>
        <v>19.22032356274774</v>
      </c>
      <c r="F145">
        <f t="shared" si="5"/>
        <v>0.77383063425683107</v>
      </c>
    </row>
    <row r="146" spans="1:6" x14ac:dyDescent="0.25">
      <c r="A146">
        <v>104.6</v>
      </c>
      <c r="B146">
        <v>5.7</v>
      </c>
      <c r="C146">
        <v>34.4</v>
      </c>
      <c r="D146">
        <v>10.4</v>
      </c>
      <c r="E146">
        <f t="shared" si="4"/>
        <v>8.82873588574774</v>
      </c>
      <c r="F146">
        <f t="shared" si="5"/>
        <v>2.46887091673694</v>
      </c>
    </row>
    <row r="147" spans="1:6" x14ac:dyDescent="0.25">
      <c r="A147">
        <v>96.2</v>
      </c>
      <c r="B147">
        <v>14.8</v>
      </c>
      <c r="C147">
        <v>38.9</v>
      </c>
      <c r="D147">
        <v>11.4</v>
      </c>
      <c r="E147">
        <f t="shared" si="4"/>
        <v>10.13088073674774</v>
      </c>
      <c r="F147">
        <f t="shared" si="5"/>
        <v>1.6106637043579612</v>
      </c>
    </row>
    <row r="148" spans="1:6" x14ac:dyDescent="0.25">
      <c r="A148">
        <v>140.30000000000001</v>
      </c>
      <c r="B148">
        <v>1.9</v>
      </c>
      <c r="C148">
        <v>9</v>
      </c>
      <c r="D148">
        <v>10.3</v>
      </c>
      <c r="E148">
        <f t="shared" si="4"/>
        <v>9.7561322777477404</v>
      </c>
      <c r="F148">
        <f t="shared" si="5"/>
        <v>0.29579209930786177</v>
      </c>
    </row>
    <row r="149" spans="1:6" x14ac:dyDescent="0.25">
      <c r="A149">
        <v>240.1</v>
      </c>
      <c r="B149">
        <v>7.3</v>
      </c>
      <c r="C149">
        <v>8.6999999999999993</v>
      </c>
      <c r="D149">
        <v>13.2</v>
      </c>
      <c r="E149">
        <f t="shared" si="4"/>
        <v>15.31736270374774</v>
      </c>
      <c r="F149">
        <f t="shared" si="5"/>
        <v>4.4832248192219435</v>
      </c>
    </row>
    <row r="150" spans="1:6" x14ac:dyDescent="0.25">
      <c r="A150">
        <v>243.2</v>
      </c>
      <c r="B150">
        <v>49</v>
      </c>
      <c r="C150">
        <v>44.3</v>
      </c>
      <c r="D150">
        <v>25.4</v>
      </c>
      <c r="E150">
        <f t="shared" si="4"/>
        <v>23.185051882747743</v>
      </c>
      <c r="F150">
        <f t="shared" si="5"/>
        <v>4.9059951621193116</v>
      </c>
    </row>
    <row r="151" spans="1:6" x14ac:dyDescent="0.25">
      <c r="A151">
        <v>38</v>
      </c>
      <c r="B151">
        <v>40.299999999999997</v>
      </c>
      <c r="C151">
        <v>11.9</v>
      </c>
      <c r="D151">
        <v>10.9</v>
      </c>
      <c r="E151">
        <f t="shared" si="4"/>
        <v>12.19575815574774</v>
      </c>
      <c r="F151">
        <f t="shared" si="5"/>
        <v>1.6789891981867826</v>
      </c>
    </row>
    <row r="152" spans="1:6" x14ac:dyDescent="0.25">
      <c r="A152">
        <v>44.7</v>
      </c>
      <c r="B152">
        <v>25.8</v>
      </c>
      <c r="C152">
        <v>20.6</v>
      </c>
      <c r="D152">
        <v>10.1</v>
      </c>
      <c r="E152">
        <f t="shared" si="4"/>
        <v>9.8154331967477404</v>
      </c>
      <c r="F152">
        <f t="shared" si="5"/>
        <v>8.0978265513210024E-2</v>
      </c>
    </row>
    <row r="153" spans="1:6" x14ac:dyDescent="0.25">
      <c r="A153">
        <v>280.7</v>
      </c>
      <c r="B153">
        <v>13.9</v>
      </c>
      <c r="C153">
        <v>37</v>
      </c>
      <c r="D153">
        <v>16.100000000000001</v>
      </c>
      <c r="E153">
        <f t="shared" si="4"/>
        <v>18.395556949747739</v>
      </c>
      <c r="F153">
        <f t="shared" si="5"/>
        <v>5.2695817095351378</v>
      </c>
    </row>
    <row r="154" spans="1:6" x14ac:dyDescent="0.25">
      <c r="A154">
        <v>121</v>
      </c>
      <c r="B154">
        <v>8.4</v>
      </c>
      <c r="C154">
        <v>48.7</v>
      </c>
      <c r="D154">
        <v>11.6</v>
      </c>
      <c r="E154">
        <f t="shared" si="4"/>
        <v>10.078441968747741</v>
      </c>
      <c r="F154">
        <f t="shared" si="5"/>
        <v>2.3151388424682482</v>
      </c>
    </row>
    <row r="155" spans="1:6" x14ac:dyDescent="0.25">
      <c r="A155">
        <v>197.6</v>
      </c>
      <c r="B155">
        <v>23.3</v>
      </c>
      <c r="C155">
        <v>14.2</v>
      </c>
      <c r="D155">
        <v>16.600000000000001</v>
      </c>
      <c r="E155">
        <f t="shared" si="4"/>
        <v>16.339585833747741</v>
      </c>
      <c r="F155">
        <f t="shared" si="5"/>
        <v>6.7815537984860119E-2</v>
      </c>
    </row>
    <row r="156" spans="1:6" x14ac:dyDescent="0.25">
      <c r="A156">
        <v>171.3</v>
      </c>
      <c r="B156">
        <v>39.700000000000003</v>
      </c>
      <c r="C156">
        <v>37.700000000000003</v>
      </c>
      <c r="D156">
        <v>19</v>
      </c>
      <c r="E156">
        <f t="shared" si="4"/>
        <v>18.176239731747742</v>
      </c>
      <c r="F156">
        <f t="shared" si="5"/>
        <v>0.67858097955103169</v>
      </c>
    </row>
    <row r="157" spans="1:6" x14ac:dyDescent="0.25">
      <c r="A157">
        <v>187.8</v>
      </c>
      <c r="B157">
        <v>21.1</v>
      </c>
      <c r="C157">
        <v>9.5</v>
      </c>
      <c r="D157">
        <v>15.6</v>
      </c>
      <c r="E157">
        <f t="shared" si="4"/>
        <v>15.484129863747743</v>
      </c>
      <c r="F157">
        <f t="shared" si="5"/>
        <v>1.3425888475116539E-2</v>
      </c>
    </row>
    <row r="158" spans="1:6" x14ac:dyDescent="0.25">
      <c r="A158">
        <v>4.0999999999999996</v>
      </c>
      <c r="B158">
        <v>11.6</v>
      </c>
      <c r="C158">
        <v>5.7</v>
      </c>
      <c r="D158">
        <v>3.2</v>
      </c>
      <c r="E158">
        <f t="shared" si="4"/>
        <v>5.3291388427477404</v>
      </c>
      <c r="F158">
        <f t="shared" si="5"/>
        <v>4.5332322116971868</v>
      </c>
    </row>
    <row r="159" spans="1:6" x14ac:dyDescent="0.25">
      <c r="A159">
        <v>93.9</v>
      </c>
      <c r="B159">
        <v>43.5</v>
      </c>
      <c r="C159">
        <v>50.5</v>
      </c>
      <c r="D159">
        <v>15.3</v>
      </c>
      <c r="E159">
        <f t="shared" si="4"/>
        <v>15.343204213747741</v>
      </c>
      <c r="F159">
        <f t="shared" si="5"/>
        <v>1.8666040855604613E-3</v>
      </c>
    </row>
    <row r="160" spans="1:6" x14ac:dyDescent="0.25">
      <c r="A160">
        <v>149.80000000000001</v>
      </c>
      <c r="B160">
        <v>1.3</v>
      </c>
      <c r="C160">
        <v>24.3</v>
      </c>
      <c r="D160">
        <v>10.1</v>
      </c>
      <c r="E160">
        <f t="shared" si="4"/>
        <v>10.079104889747741</v>
      </c>
      <c r="F160">
        <f t="shared" si="5"/>
        <v>4.3660563245403073E-4</v>
      </c>
    </row>
    <row r="161" spans="1:6" x14ac:dyDescent="0.25">
      <c r="A161">
        <v>11.7</v>
      </c>
      <c r="B161">
        <v>36.9</v>
      </c>
      <c r="C161">
        <v>45.2</v>
      </c>
      <c r="D161">
        <v>7.3</v>
      </c>
      <c r="E161">
        <f t="shared" si="4"/>
        <v>10.36394071974774</v>
      </c>
      <c r="F161">
        <f t="shared" si="5"/>
        <v>9.387732734128301</v>
      </c>
    </row>
    <row r="162" spans="1:6" x14ac:dyDescent="0.25">
      <c r="A162">
        <v>131.69999999999999</v>
      </c>
      <c r="B162">
        <v>18.399999999999999</v>
      </c>
      <c r="C162">
        <v>34.6</v>
      </c>
      <c r="D162">
        <v>12.9</v>
      </c>
      <c r="E162">
        <f t="shared" si="4"/>
        <v>12.42018221474774</v>
      </c>
      <c r="F162">
        <f t="shared" si="5"/>
        <v>0.23022510704438415</v>
      </c>
    </row>
    <row r="163" spans="1:6" x14ac:dyDescent="0.25">
      <c r="A163">
        <v>172.5</v>
      </c>
      <c r="B163">
        <v>18.100000000000001</v>
      </c>
      <c r="C163">
        <v>30.7</v>
      </c>
      <c r="D163">
        <v>14.4</v>
      </c>
      <c r="E163">
        <f t="shared" si="4"/>
        <v>14.229109539747739</v>
      </c>
      <c r="F163">
        <f t="shared" si="5"/>
        <v>2.9203549405229658E-2</v>
      </c>
    </row>
    <row r="164" spans="1:6" x14ac:dyDescent="0.25">
      <c r="A164">
        <v>85.7</v>
      </c>
      <c r="B164">
        <v>35.799999999999997</v>
      </c>
      <c r="C164">
        <v>49.3</v>
      </c>
      <c r="D164">
        <v>13.3</v>
      </c>
      <c r="E164">
        <f t="shared" si="4"/>
        <v>13.54184647674774</v>
      </c>
      <c r="F164">
        <f t="shared" si="5"/>
        <v>5.8489718315294585E-2</v>
      </c>
    </row>
    <row r="165" spans="1:6" x14ac:dyDescent="0.25">
      <c r="A165">
        <v>188.4</v>
      </c>
      <c r="B165">
        <v>18.100000000000001</v>
      </c>
      <c r="C165">
        <v>25.6</v>
      </c>
      <c r="D165">
        <v>14.9</v>
      </c>
      <c r="E165">
        <f t="shared" si="4"/>
        <v>14.95572014174774</v>
      </c>
      <c r="F165">
        <f t="shared" si="5"/>
        <v>3.1047341963882113E-3</v>
      </c>
    </row>
    <row r="166" spans="1:6" x14ac:dyDescent="0.25">
      <c r="A166">
        <v>163.5</v>
      </c>
      <c r="B166">
        <v>36.799999999999997</v>
      </c>
      <c r="C166">
        <v>7.4</v>
      </c>
      <c r="D166">
        <v>18</v>
      </c>
      <c r="E166">
        <f t="shared" si="4"/>
        <v>17.282487890747738</v>
      </c>
      <c r="F166">
        <f t="shared" si="5"/>
        <v>0.51482362692362937</v>
      </c>
    </row>
    <row r="167" spans="1:6" x14ac:dyDescent="0.25">
      <c r="A167">
        <v>117.2</v>
      </c>
      <c r="B167">
        <v>14.7</v>
      </c>
      <c r="C167">
        <v>5.4</v>
      </c>
      <c r="D167">
        <v>11.9</v>
      </c>
      <c r="E167">
        <f t="shared" si="4"/>
        <v>11.072027483747741</v>
      </c>
      <c r="F167">
        <f t="shared" si="5"/>
        <v>0.6855384876690982</v>
      </c>
    </row>
    <row r="168" spans="1:6" x14ac:dyDescent="0.25">
      <c r="A168">
        <v>234.5</v>
      </c>
      <c r="B168">
        <v>3.4</v>
      </c>
      <c r="C168">
        <v>84.8</v>
      </c>
      <c r="D168">
        <v>11.9</v>
      </c>
      <c r="E168">
        <f t="shared" si="4"/>
        <v>14.33887184874774</v>
      </c>
      <c r="F168">
        <f t="shared" si="5"/>
        <v>5.9480958946142168</v>
      </c>
    </row>
    <row r="169" spans="1:6" x14ac:dyDescent="0.25">
      <c r="A169">
        <v>17.899999999999999</v>
      </c>
      <c r="B169">
        <v>37.6</v>
      </c>
      <c r="C169">
        <v>21.6</v>
      </c>
      <c r="D169">
        <v>8</v>
      </c>
      <c r="E169">
        <f t="shared" si="4"/>
        <v>10.77696658674774</v>
      </c>
      <c r="F169">
        <f t="shared" si="5"/>
        <v>7.7115434239133931</v>
      </c>
    </row>
    <row r="170" spans="1:6" x14ac:dyDescent="0.25">
      <c r="A170">
        <v>206.8</v>
      </c>
      <c r="B170">
        <v>5.2</v>
      </c>
      <c r="C170">
        <v>19.399999999999999</v>
      </c>
      <c r="D170">
        <v>12.2</v>
      </c>
      <c r="E170">
        <f t="shared" si="4"/>
        <v>13.406513036747741</v>
      </c>
      <c r="F170">
        <f t="shared" si="5"/>
        <v>1.4556737078422579</v>
      </c>
    </row>
    <row r="171" spans="1:6" x14ac:dyDescent="0.25">
      <c r="A171">
        <v>215.4</v>
      </c>
      <c r="B171">
        <v>23.6</v>
      </c>
      <c r="C171">
        <v>57.6</v>
      </c>
      <c r="D171">
        <v>17.100000000000001</v>
      </c>
      <c r="E171">
        <f t="shared" si="4"/>
        <v>17.208607016747742</v>
      </c>
      <c r="F171">
        <f t="shared" si="5"/>
        <v>1.1795484086843921E-2</v>
      </c>
    </row>
    <row r="172" spans="1:6" x14ac:dyDescent="0.25">
      <c r="A172">
        <v>284.3</v>
      </c>
      <c r="B172">
        <v>10.6</v>
      </c>
      <c r="C172">
        <v>6.4</v>
      </c>
      <c r="D172">
        <v>15</v>
      </c>
      <c r="E172">
        <f t="shared" si="4"/>
        <v>17.948660668747742</v>
      </c>
      <c r="F172">
        <f t="shared" si="5"/>
        <v>8.6945997394198802</v>
      </c>
    </row>
    <row r="173" spans="1:6" x14ac:dyDescent="0.25">
      <c r="A173">
        <v>50</v>
      </c>
      <c r="B173">
        <v>11.6</v>
      </c>
      <c r="C173">
        <v>18.399999999999999</v>
      </c>
      <c r="D173">
        <v>8.4</v>
      </c>
      <c r="E173">
        <f t="shared" si="4"/>
        <v>7.4267128447477404</v>
      </c>
      <c r="F173">
        <f t="shared" si="5"/>
        <v>0.94728788657903673</v>
      </c>
    </row>
    <row r="174" spans="1:6" x14ac:dyDescent="0.25">
      <c r="A174">
        <v>164.5</v>
      </c>
      <c r="B174">
        <v>20.9</v>
      </c>
      <c r="C174">
        <v>47.4</v>
      </c>
      <c r="D174">
        <v>14.5</v>
      </c>
      <c r="E174">
        <f t="shared" si="4"/>
        <v>14.38229302374774</v>
      </c>
      <c r="F174">
        <f t="shared" si="5"/>
        <v>1.3854932258449998E-2</v>
      </c>
    </row>
    <row r="175" spans="1:6" x14ac:dyDescent="0.25">
      <c r="A175">
        <v>19.600000000000001</v>
      </c>
      <c r="B175">
        <v>20.100000000000001</v>
      </c>
      <c r="C175">
        <v>17</v>
      </c>
      <c r="D175">
        <v>7.6</v>
      </c>
      <c r="E175">
        <f t="shared" si="4"/>
        <v>7.6123187377477404</v>
      </c>
      <c r="F175">
        <f t="shared" si="5"/>
        <v>1.5175129969761229E-4</v>
      </c>
    </row>
    <row r="176" spans="1:6" x14ac:dyDescent="0.25">
      <c r="A176">
        <v>168.4</v>
      </c>
      <c r="B176">
        <v>7.1</v>
      </c>
      <c r="C176">
        <v>12.8</v>
      </c>
      <c r="D176">
        <v>11.7</v>
      </c>
      <c r="E176">
        <f t="shared" si="4"/>
        <v>12.003704911747739</v>
      </c>
      <c r="F176">
        <f t="shared" si="5"/>
        <v>9.2236673419702639E-2</v>
      </c>
    </row>
    <row r="177" spans="1:6" x14ac:dyDescent="0.25">
      <c r="A177">
        <v>222.4</v>
      </c>
      <c r="B177">
        <v>3.4</v>
      </c>
      <c r="C177">
        <v>13.1</v>
      </c>
      <c r="D177">
        <v>11.5</v>
      </c>
      <c r="E177">
        <f t="shared" si="4"/>
        <v>13.785916610747741</v>
      </c>
      <c r="F177">
        <f t="shared" si="5"/>
        <v>5.2254147512924378</v>
      </c>
    </row>
    <row r="178" spans="1:6" x14ac:dyDescent="0.25">
      <c r="A178">
        <v>276.89999999999998</v>
      </c>
      <c r="B178">
        <v>48.9</v>
      </c>
      <c r="C178">
        <v>41.8</v>
      </c>
      <c r="D178">
        <v>27</v>
      </c>
      <c r="E178">
        <f t="shared" si="4"/>
        <v>24.706573135747739</v>
      </c>
      <c r="F178">
        <f t="shared" si="5"/>
        <v>5.2598067816739587</v>
      </c>
    </row>
    <row r="179" spans="1:6" x14ac:dyDescent="0.25">
      <c r="A179">
        <v>248.4</v>
      </c>
      <c r="B179">
        <v>30.2</v>
      </c>
      <c r="C179">
        <v>20.3</v>
      </c>
      <c r="D179">
        <v>20.2</v>
      </c>
      <c r="E179">
        <f t="shared" si="4"/>
        <v>19.93949053474774</v>
      </c>
      <c r="F179">
        <f t="shared" si="5"/>
        <v>6.7865181486017848E-2</v>
      </c>
    </row>
    <row r="180" spans="1:6" x14ac:dyDescent="0.25">
      <c r="A180">
        <v>170.2</v>
      </c>
      <c r="B180">
        <v>7.8</v>
      </c>
      <c r="C180">
        <v>35.200000000000003</v>
      </c>
      <c r="D180">
        <v>11.7</v>
      </c>
      <c r="E180">
        <f t="shared" si="4"/>
        <v>12.21565614674774</v>
      </c>
      <c r="F180">
        <f t="shared" si="5"/>
        <v>0.26590126167872774</v>
      </c>
    </row>
    <row r="181" spans="1:6" x14ac:dyDescent="0.25">
      <c r="A181">
        <v>276.7</v>
      </c>
      <c r="B181">
        <v>2.2999999999999998</v>
      </c>
      <c r="C181">
        <v>23.7</v>
      </c>
      <c r="D181">
        <v>11.8</v>
      </c>
      <c r="E181">
        <f t="shared" si="4"/>
        <v>16.063556401747739</v>
      </c>
      <c r="F181">
        <f t="shared" si="5"/>
        <v>18.177913190884123</v>
      </c>
    </row>
    <row r="182" spans="1:6" x14ac:dyDescent="0.25">
      <c r="A182">
        <v>165.6</v>
      </c>
      <c r="B182">
        <v>10</v>
      </c>
      <c r="C182">
        <v>17.600000000000001</v>
      </c>
      <c r="D182">
        <v>12.6</v>
      </c>
      <c r="E182">
        <f t="shared" si="4"/>
        <v>12.41304968474774</v>
      </c>
      <c r="F182">
        <f t="shared" si="5"/>
        <v>3.4950420372919157E-2</v>
      </c>
    </row>
    <row r="183" spans="1:6" x14ac:dyDescent="0.25">
      <c r="A183">
        <v>156.6</v>
      </c>
      <c r="B183">
        <v>2.6</v>
      </c>
      <c r="C183">
        <v>8.3000000000000007</v>
      </c>
      <c r="D183">
        <v>10.5</v>
      </c>
      <c r="E183">
        <f t="shared" si="4"/>
        <v>10.630715822747741</v>
      </c>
      <c r="F183">
        <f t="shared" si="5"/>
        <v>1.7086626316618718E-2</v>
      </c>
    </row>
    <row r="184" spans="1:6" x14ac:dyDescent="0.25">
      <c r="A184">
        <v>218.5</v>
      </c>
      <c r="B184">
        <v>5.4</v>
      </c>
      <c r="C184">
        <v>27.4</v>
      </c>
      <c r="D184">
        <v>12.2</v>
      </c>
      <c r="E184">
        <f t="shared" si="4"/>
        <v>13.978244028747742</v>
      </c>
      <c r="F184">
        <f t="shared" si="5"/>
        <v>3.1621518257770029</v>
      </c>
    </row>
    <row r="185" spans="1:6" x14ac:dyDescent="0.25">
      <c r="A185">
        <v>56.2</v>
      </c>
      <c r="B185">
        <v>5.7</v>
      </c>
      <c r="C185">
        <v>29.7</v>
      </c>
      <c r="D185">
        <v>8.6999999999999993</v>
      </c>
      <c r="E185">
        <f t="shared" si="4"/>
        <v>6.61691493374774</v>
      </c>
      <c r="F185">
        <f t="shared" si="5"/>
        <v>4.33924339324318</v>
      </c>
    </row>
    <row r="186" spans="1:6" x14ac:dyDescent="0.25">
      <c r="A186">
        <v>287.60000000000002</v>
      </c>
      <c r="B186">
        <v>43</v>
      </c>
      <c r="C186">
        <v>71.8</v>
      </c>
      <c r="D186">
        <v>26.2</v>
      </c>
      <c r="E186">
        <f t="shared" si="4"/>
        <v>24.102419734747741</v>
      </c>
      <c r="F186">
        <f t="shared" si="5"/>
        <v>4.3998429691757339</v>
      </c>
    </row>
    <row r="187" spans="1:6" x14ac:dyDescent="0.25">
      <c r="A187">
        <v>253.8</v>
      </c>
      <c r="B187">
        <v>21.3</v>
      </c>
      <c r="C187">
        <v>30</v>
      </c>
      <c r="D187">
        <v>17.600000000000001</v>
      </c>
      <c r="E187">
        <f t="shared" si="4"/>
        <v>18.537304609747743</v>
      </c>
      <c r="F187">
        <f t="shared" si="5"/>
        <v>0.87853993145436571</v>
      </c>
    </row>
    <row r="188" spans="1:6" x14ac:dyDescent="0.25">
      <c r="A188">
        <v>205</v>
      </c>
      <c r="B188">
        <v>45.1</v>
      </c>
      <c r="C188">
        <v>19.600000000000001</v>
      </c>
      <c r="D188">
        <v>22.6</v>
      </c>
      <c r="E188">
        <f t="shared" si="4"/>
        <v>20.716780799747738</v>
      </c>
      <c r="F188">
        <f t="shared" si="5"/>
        <v>3.5465145561987739</v>
      </c>
    </row>
    <row r="189" spans="1:6" x14ac:dyDescent="0.25">
      <c r="A189">
        <v>139.5</v>
      </c>
      <c r="B189">
        <v>2.1</v>
      </c>
      <c r="C189">
        <v>26.6</v>
      </c>
      <c r="D189">
        <v>10.3</v>
      </c>
      <c r="E189">
        <f t="shared" si="4"/>
        <v>9.7566285197477391</v>
      </c>
      <c r="F189">
        <f t="shared" si="5"/>
        <v>0.2952525655515339</v>
      </c>
    </row>
    <row r="190" spans="1:6" x14ac:dyDescent="0.25">
      <c r="A190">
        <v>191.1</v>
      </c>
      <c r="B190">
        <v>28.7</v>
      </c>
      <c r="C190">
        <v>18.2</v>
      </c>
      <c r="D190">
        <v>17.3</v>
      </c>
      <c r="E190">
        <f t="shared" si="4"/>
        <v>17.043035945747739</v>
      </c>
      <c r="F190">
        <f t="shared" si="5"/>
        <v>6.6030525177759106E-2</v>
      </c>
    </row>
    <row r="191" spans="1:6" x14ac:dyDescent="0.25">
      <c r="A191">
        <v>286</v>
      </c>
      <c r="B191">
        <v>13.9</v>
      </c>
      <c r="C191">
        <v>3.7</v>
      </c>
      <c r="D191">
        <v>15.9</v>
      </c>
      <c r="E191">
        <f t="shared" si="4"/>
        <v>18.637760483747741</v>
      </c>
      <c r="F191">
        <f t="shared" si="5"/>
        <v>7.4953324663706606</v>
      </c>
    </row>
    <row r="192" spans="1:6" x14ac:dyDescent="0.25">
      <c r="A192">
        <v>18.7</v>
      </c>
      <c r="B192">
        <v>12.1</v>
      </c>
      <c r="C192">
        <v>23.4</v>
      </c>
      <c r="D192">
        <v>6.7</v>
      </c>
      <c r="E192">
        <f t="shared" si="4"/>
        <v>6.0889791957477399</v>
      </c>
      <c r="F192">
        <f t="shared" si="5"/>
        <v>0.37334642322907891</v>
      </c>
    </row>
    <row r="193" spans="1:6" x14ac:dyDescent="0.25">
      <c r="A193">
        <v>39.5</v>
      </c>
      <c r="B193">
        <v>41.1</v>
      </c>
      <c r="C193">
        <v>5.8</v>
      </c>
      <c r="D193">
        <v>10.8</v>
      </c>
      <c r="E193">
        <f t="shared" si="4"/>
        <v>12.412527389747741</v>
      </c>
      <c r="F193">
        <f t="shared" si="5"/>
        <v>2.6002445826866594</v>
      </c>
    </row>
    <row r="194" spans="1:6" x14ac:dyDescent="0.25">
      <c r="A194">
        <v>75.5</v>
      </c>
      <c r="B194">
        <v>10.8</v>
      </c>
      <c r="C194">
        <v>6</v>
      </c>
      <c r="D194">
        <v>9.9</v>
      </c>
      <c r="E194">
        <f t="shared" si="4"/>
        <v>8.4438106707477409</v>
      </c>
      <c r="F194">
        <f t="shared" si="5"/>
        <v>2.1204873626281451</v>
      </c>
    </row>
    <row r="195" spans="1:6" x14ac:dyDescent="0.25">
      <c r="A195">
        <v>17.2</v>
      </c>
      <c r="B195">
        <v>4.0999999999999996</v>
      </c>
      <c r="C195">
        <v>31.6</v>
      </c>
      <c r="D195">
        <v>5.9</v>
      </c>
      <c r="E195">
        <f t="shared" si="4"/>
        <v>4.5382203857477403</v>
      </c>
      <c r="F195">
        <f t="shared" si="5"/>
        <v>1.8544437177930342</v>
      </c>
    </row>
    <row r="196" spans="1:6" x14ac:dyDescent="0.25">
      <c r="A196">
        <v>166.8</v>
      </c>
      <c r="B196">
        <v>42</v>
      </c>
      <c r="C196">
        <v>3.6</v>
      </c>
      <c r="D196">
        <v>19.600000000000001</v>
      </c>
      <c r="E196">
        <f t="shared" ref="E196:E202" si="6">I$4+I$5*A196+I$6*B196+I$7*C196</f>
        <v>18.396730780747738</v>
      </c>
      <c r="F196">
        <f t="shared" ref="F196:F202" si="7">(D196-E196)^2</f>
        <v>1.447856813999951</v>
      </c>
    </row>
    <row r="197" spans="1:6" x14ac:dyDescent="0.25">
      <c r="A197">
        <v>149.69999999999999</v>
      </c>
      <c r="B197">
        <v>35.6</v>
      </c>
      <c r="C197">
        <v>6</v>
      </c>
      <c r="D197">
        <v>17.3</v>
      </c>
      <c r="E197">
        <f t="shared" si="6"/>
        <v>16.42951313074774</v>
      </c>
      <c r="F197">
        <f t="shared" si="7"/>
        <v>0.75774738954060283</v>
      </c>
    </row>
    <row r="198" spans="1:6" x14ac:dyDescent="0.25">
      <c r="A198">
        <v>38.200000000000003</v>
      </c>
      <c r="B198">
        <v>3.7</v>
      </c>
      <c r="C198">
        <v>13.8</v>
      </c>
      <c r="D198">
        <v>7.6</v>
      </c>
      <c r="E198">
        <f t="shared" si="6"/>
        <v>5.4237842337477407</v>
      </c>
      <c r="F198">
        <f t="shared" si="7"/>
        <v>4.7359150612849064</v>
      </c>
    </row>
    <row r="199" spans="1:6" x14ac:dyDescent="0.25">
      <c r="A199">
        <v>94.2</v>
      </c>
      <c r="B199">
        <v>4.9000000000000004</v>
      </c>
      <c r="C199">
        <v>8.1</v>
      </c>
      <c r="D199">
        <v>9.6999999999999993</v>
      </c>
      <c r="E199">
        <f t="shared" si="6"/>
        <v>8.2052475097477409</v>
      </c>
      <c r="F199">
        <f t="shared" si="7"/>
        <v>2.2342850071153277</v>
      </c>
    </row>
    <row r="200" spans="1:6" x14ac:dyDescent="0.25">
      <c r="A200">
        <v>177</v>
      </c>
      <c r="B200">
        <v>9.3000000000000007</v>
      </c>
      <c r="C200">
        <v>6.4</v>
      </c>
      <c r="D200">
        <v>12.8</v>
      </c>
      <c r="E200">
        <f t="shared" si="6"/>
        <v>12.804322345747741</v>
      </c>
      <c r="F200">
        <f t="shared" si="7"/>
        <v>1.8682672763005459E-5</v>
      </c>
    </row>
    <row r="201" spans="1:6" x14ac:dyDescent="0.25">
      <c r="A201">
        <v>283.60000000000002</v>
      </c>
      <c r="B201">
        <v>42</v>
      </c>
      <c r="C201">
        <v>66.2</v>
      </c>
      <c r="D201">
        <v>25.5</v>
      </c>
      <c r="E201">
        <f t="shared" si="6"/>
        <v>23.734348284747739</v>
      </c>
      <c r="F201">
        <f t="shared" si="7"/>
        <v>3.1175259795732515</v>
      </c>
    </row>
    <row r="202" spans="1:6" x14ac:dyDescent="0.25">
      <c r="A202">
        <v>232.1</v>
      </c>
      <c r="B202">
        <v>8.6</v>
      </c>
      <c r="C202">
        <v>8.6999999999999993</v>
      </c>
      <c r="D202">
        <v>13.4</v>
      </c>
      <c r="E202">
        <f t="shared" si="6"/>
        <v>15.192631692747741</v>
      </c>
      <c r="F202">
        <f t="shared" si="7"/>
        <v>3.2135283858436283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S16"/>
  <sheetViews>
    <sheetView zoomScaleNormal="100" workbookViewId="0">
      <selection activeCell="H20" sqref="H20"/>
    </sheetView>
  </sheetViews>
  <sheetFormatPr defaultRowHeight="15" x14ac:dyDescent="0.25"/>
  <cols>
    <col min="5" max="5" width="4.5703125" customWidth="1"/>
  </cols>
  <sheetData>
    <row r="4" spans="4:19" x14ac:dyDescent="0.25">
      <c r="H4" s="12">
        <v>1</v>
      </c>
      <c r="I4" s="12">
        <v>2</v>
      </c>
      <c r="J4" s="12">
        <v>3</v>
      </c>
      <c r="K4" s="12">
        <v>4</v>
      </c>
      <c r="L4" s="12">
        <v>5</v>
      </c>
      <c r="M4" s="12">
        <v>6</v>
      </c>
      <c r="N4" s="12">
        <v>7</v>
      </c>
      <c r="O4" s="12">
        <v>8</v>
      </c>
      <c r="P4" s="12">
        <v>9</v>
      </c>
      <c r="Q4" s="12">
        <v>10</v>
      </c>
      <c r="R4" s="12">
        <v>11</v>
      </c>
      <c r="S4" s="12">
        <v>12</v>
      </c>
    </row>
    <row r="5" spans="4:19" x14ac:dyDescent="0.25">
      <c r="D5" s="1">
        <v>1</v>
      </c>
      <c r="E5" s="14">
        <v>2</v>
      </c>
      <c r="F5" s="1">
        <v>3</v>
      </c>
      <c r="H5" s="16"/>
      <c r="I5" s="15"/>
      <c r="J5" s="16"/>
      <c r="K5" s="16"/>
      <c r="L5" s="15"/>
      <c r="M5" s="16"/>
      <c r="N5" s="16"/>
      <c r="O5" s="15"/>
      <c r="P5" s="16"/>
      <c r="Q5" s="16"/>
      <c r="R5" s="15"/>
      <c r="S5" s="16"/>
    </row>
    <row r="6" spans="4:19" x14ac:dyDescent="0.25">
      <c r="D6" s="1">
        <v>4</v>
      </c>
      <c r="E6" s="14">
        <v>5</v>
      </c>
      <c r="F6" s="1">
        <v>6</v>
      </c>
    </row>
    <row r="7" spans="4:19" x14ac:dyDescent="0.25">
      <c r="D7" s="1">
        <v>7</v>
      </c>
      <c r="E7" s="14">
        <v>8</v>
      </c>
      <c r="F7" s="1">
        <v>9</v>
      </c>
    </row>
    <row r="8" spans="4:19" x14ac:dyDescent="0.25">
      <c r="D8" s="1">
        <v>10</v>
      </c>
      <c r="E8" s="14">
        <v>11</v>
      </c>
      <c r="F8" s="1">
        <v>12</v>
      </c>
    </row>
    <row r="12" spans="4:19" x14ac:dyDescent="0.25">
      <c r="H12" s="12">
        <v>1</v>
      </c>
      <c r="I12" s="12">
        <v>2</v>
      </c>
      <c r="J12" s="12">
        <v>3</v>
      </c>
      <c r="K12" s="12">
        <v>4</v>
      </c>
      <c r="L12" s="12">
        <v>5</v>
      </c>
      <c r="M12" s="12">
        <v>6</v>
      </c>
      <c r="N12" s="12">
        <v>7</v>
      </c>
      <c r="O12" s="12">
        <v>8</v>
      </c>
      <c r="P12" s="12">
        <v>9</v>
      </c>
      <c r="Q12" s="12">
        <v>10</v>
      </c>
      <c r="R12" s="12">
        <v>11</v>
      </c>
      <c r="S12" s="12">
        <v>12</v>
      </c>
    </row>
    <row r="13" spans="4:19" x14ac:dyDescent="0.25">
      <c r="D13" s="1">
        <v>255</v>
      </c>
      <c r="E13" s="1">
        <v>0</v>
      </c>
      <c r="F13" s="1">
        <v>255</v>
      </c>
      <c r="H13" s="1">
        <v>255</v>
      </c>
      <c r="I13" s="1">
        <v>0</v>
      </c>
      <c r="J13" s="1">
        <v>255</v>
      </c>
      <c r="K13" s="1">
        <v>255</v>
      </c>
      <c r="L13" s="1">
        <v>0</v>
      </c>
      <c r="M13" s="1">
        <v>255</v>
      </c>
      <c r="N13" s="1">
        <v>255</v>
      </c>
      <c r="O13" s="1">
        <v>0</v>
      </c>
      <c r="P13" s="1">
        <v>255</v>
      </c>
      <c r="Q13" s="1">
        <v>255</v>
      </c>
      <c r="R13" s="1">
        <v>0</v>
      </c>
      <c r="S13" s="1">
        <v>255</v>
      </c>
    </row>
    <row r="14" spans="4:19" x14ac:dyDescent="0.25">
      <c r="D14" s="1">
        <v>255</v>
      </c>
      <c r="E14" s="1">
        <v>0</v>
      </c>
      <c r="F14" s="1">
        <v>255</v>
      </c>
    </row>
    <row r="15" spans="4:19" x14ac:dyDescent="0.25">
      <c r="D15" s="1">
        <v>255</v>
      </c>
      <c r="E15" s="1">
        <v>0</v>
      </c>
      <c r="F15" s="1">
        <v>255</v>
      </c>
    </row>
    <row r="16" spans="4:19" x14ac:dyDescent="0.25">
      <c r="D16" s="1">
        <v>255</v>
      </c>
      <c r="E16" s="1">
        <v>0</v>
      </c>
      <c r="F16" s="1">
        <v>255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7"/>
  <sheetViews>
    <sheetView workbookViewId="0">
      <selection activeCell="H1" sqref="H1"/>
    </sheetView>
  </sheetViews>
  <sheetFormatPr defaultRowHeight="15" x14ac:dyDescent="0.25"/>
  <cols>
    <col min="2" max="2" width="13.28515625" bestFit="1" customWidth="1"/>
    <col min="3" max="3" width="15.42578125" customWidth="1"/>
    <col min="5" max="5" width="13.42578125" bestFit="1" customWidth="1"/>
    <col min="9" max="9" width="33.42578125" bestFit="1" customWidth="1"/>
    <col min="10" max="10" width="13.28515625" bestFit="1" customWidth="1"/>
    <col min="11" max="11" width="9.7109375" customWidth="1"/>
    <col min="12" max="12" width="13.42578125" bestFit="1" customWidth="1"/>
  </cols>
  <sheetData>
    <row r="2" spans="1:12" x14ac:dyDescent="0.25">
      <c r="C2" s="13" t="s">
        <v>36</v>
      </c>
      <c r="I2" s="17" t="s">
        <v>39</v>
      </c>
    </row>
    <row r="4" spans="1:12" x14ac:dyDescent="0.25">
      <c r="A4" s="1"/>
      <c r="B4" s="1" t="s">
        <v>26</v>
      </c>
      <c r="C4" s="1" t="s">
        <v>27</v>
      </c>
      <c r="D4" s="1" t="s">
        <v>28</v>
      </c>
      <c r="E4" s="1" t="s">
        <v>29</v>
      </c>
      <c r="H4" s="1"/>
      <c r="I4" s="1" t="s">
        <v>26</v>
      </c>
      <c r="J4" s="1" t="s">
        <v>27</v>
      </c>
      <c r="K4" s="1" t="s">
        <v>28</v>
      </c>
      <c r="L4" s="1" t="s">
        <v>29</v>
      </c>
    </row>
    <row r="5" spans="1:12" x14ac:dyDescent="0.25">
      <c r="A5" s="1" t="s">
        <v>30</v>
      </c>
      <c r="B5" s="1" t="s">
        <v>33</v>
      </c>
      <c r="C5" s="1" t="s">
        <v>34</v>
      </c>
      <c r="D5" s="1" t="s">
        <v>28</v>
      </c>
      <c r="E5" s="1" t="s">
        <v>35</v>
      </c>
      <c r="H5" s="1" t="s">
        <v>30</v>
      </c>
      <c r="I5" s="1" t="s">
        <v>37</v>
      </c>
      <c r="J5" s="1" t="s">
        <v>38</v>
      </c>
      <c r="K5" s="1" t="s">
        <v>38</v>
      </c>
      <c r="L5" s="1" t="s">
        <v>38</v>
      </c>
    </row>
    <row r="6" spans="1:12" x14ac:dyDescent="0.25">
      <c r="A6" s="1" t="s">
        <v>31</v>
      </c>
      <c r="B6" s="1"/>
      <c r="C6" s="1"/>
      <c r="D6" s="1"/>
      <c r="E6" s="1"/>
      <c r="H6" s="1" t="s">
        <v>31</v>
      </c>
      <c r="I6" s="1"/>
      <c r="J6" s="1"/>
      <c r="K6" s="1"/>
      <c r="L6" s="1"/>
    </row>
    <row r="7" spans="1:12" x14ac:dyDescent="0.25">
      <c r="A7" s="1" t="s">
        <v>32</v>
      </c>
      <c r="B7" s="1"/>
      <c r="C7" s="1"/>
      <c r="D7" s="1"/>
      <c r="E7" s="1"/>
      <c r="H7" s="1" t="s">
        <v>32</v>
      </c>
      <c r="I7" s="1"/>
      <c r="J7" s="1"/>
      <c r="K7" s="1"/>
      <c r="L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AEC7-1693-4615-95D1-ED0784E1A7D2}">
  <dimension ref="A1:M12"/>
  <sheetViews>
    <sheetView tabSelected="1" workbookViewId="0">
      <selection activeCell="I8" sqref="I8:I10"/>
    </sheetView>
  </sheetViews>
  <sheetFormatPr defaultRowHeight="15" x14ac:dyDescent="0.25"/>
  <cols>
    <col min="5" max="5" width="18.7109375" bestFit="1" customWidth="1"/>
    <col min="6" max="6" width="14.28515625" customWidth="1"/>
    <col min="9" max="9" width="13" customWidth="1"/>
    <col min="13" max="13" width="10.5703125" customWidth="1"/>
  </cols>
  <sheetData>
    <row r="1" spans="1:13" x14ac:dyDescent="0.25">
      <c r="E1" s="13" t="s">
        <v>56</v>
      </c>
      <c r="F1" s="13" t="s">
        <v>57</v>
      </c>
    </row>
    <row r="3" spans="1:13" x14ac:dyDescent="0.25">
      <c r="A3" s="21" t="s">
        <v>53</v>
      </c>
      <c r="B3" s="21" t="s">
        <v>54</v>
      </c>
      <c r="C3" s="21" t="s">
        <v>55</v>
      </c>
      <c r="D3" s="24"/>
      <c r="F3" s="32" t="s">
        <v>53</v>
      </c>
      <c r="G3" s="32" t="s">
        <v>54</v>
      </c>
      <c r="H3" s="32" t="s">
        <v>55</v>
      </c>
      <c r="I3" s="32" t="s">
        <v>58</v>
      </c>
      <c r="L3" s="32" t="s">
        <v>53</v>
      </c>
      <c r="M3" s="32" t="s">
        <v>58</v>
      </c>
    </row>
    <row r="4" spans="1:13" x14ac:dyDescent="0.25">
      <c r="A4" s="21">
        <v>1</v>
      </c>
      <c r="B4" s="21">
        <v>2</v>
      </c>
      <c r="C4" s="21">
        <v>3</v>
      </c>
      <c r="D4" s="24"/>
      <c r="F4" s="26">
        <v>1</v>
      </c>
      <c r="G4" s="26">
        <v>2</v>
      </c>
      <c r="H4" s="26">
        <v>3</v>
      </c>
      <c r="I4" s="26">
        <v>40</v>
      </c>
      <c r="L4" s="25">
        <v>1</v>
      </c>
      <c r="M4" s="25">
        <v>50</v>
      </c>
    </row>
    <row r="5" spans="1:13" x14ac:dyDescent="0.25">
      <c r="A5" s="21">
        <v>2</v>
      </c>
      <c r="B5" s="21">
        <v>4</v>
      </c>
      <c r="C5" s="21">
        <v>5</v>
      </c>
      <c r="D5" s="24"/>
      <c r="F5" s="26">
        <v>1</v>
      </c>
      <c r="G5" s="26">
        <v>4</v>
      </c>
      <c r="H5" s="26">
        <v>5</v>
      </c>
      <c r="I5" s="26">
        <v>30</v>
      </c>
      <c r="J5" s="27">
        <f>AVERAGE(I4:I6)</f>
        <v>50</v>
      </c>
      <c r="L5" s="25">
        <v>2</v>
      </c>
      <c r="M5" s="25">
        <v>68.333330000000004</v>
      </c>
    </row>
    <row r="6" spans="1:13" x14ac:dyDescent="0.25">
      <c r="A6" s="21">
        <v>3</v>
      </c>
      <c r="B6" s="21">
        <v>6</v>
      </c>
      <c r="C6" s="21">
        <v>7</v>
      </c>
      <c r="D6" s="24"/>
      <c r="F6" s="26">
        <v>1</v>
      </c>
      <c r="G6" s="26">
        <v>6</v>
      </c>
      <c r="H6" s="26">
        <v>7</v>
      </c>
      <c r="I6" s="26">
        <v>80</v>
      </c>
      <c r="L6" s="25">
        <v>3</v>
      </c>
      <c r="M6" s="25">
        <v>116.66670000000001</v>
      </c>
    </row>
    <row r="7" spans="1:13" x14ac:dyDescent="0.25">
      <c r="F7" s="28">
        <v>2</v>
      </c>
      <c r="G7" s="28">
        <v>2</v>
      </c>
      <c r="H7" s="28">
        <v>3</v>
      </c>
      <c r="I7" s="28">
        <v>35</v>
      </c>
    </row>
    <row r="8" spans="1:13" x14ac:dyDescent="0.25">
      <c r="F8" s="28">
        <v>2</v>
      </c>
      <c r="G8" s="28">
        <v>4</v>
      </c>
      <c r="H8" s="28">
        <v>5</v>
      </c>
      <c r="I8" s="28">
        <v>80</v>
      </c>
      <c r="J8" s="30">
        <f>AVERAGE(I7:I9)</f>
        <v>68.333333333333329</v>
      </c>
    </row>
    <row r="9" spans="1:13" x14ac:dyDescent="0.25">
      <c r="F9" s="28">
        <v>2</v>
      </c>
      <c r="G9" s="28">
        <v>6</v>
      </c>
      <c r="H9" s="28">
        <v>7</v>
      </c>
      <c r="I9" s="28">
        <v>90</v>
      </c>
    </row>
    <row r="10" spans="1:13" x14ac:dyDescent="0.25">
      <c r="F10" s="29">
        <v>3</v>
      </c>
      <c r="G10" s="29">
        <v>2</v>
      </c>
      <c r="H10" s="29">
        <v>3</v>
      </c>
      <c r="I10" s="29">
        <v>100</v>
      </c>
    </row>
    <row r="11" spans="1:13" x14ac:dyDescent="0.25">
      <c r="F11" s="29">
        <v>3</v>
      </c>
      <c r="G11" s="29">
        <v>4</v>
      </c>
      <c r="H11" s="29">
        <v>5</v>
      </c>
      <c r="I11" s="29">
        <v>110</v>
      </c>
      <c r="J11" s="31">
        <f>AVERAGE(I10:I12)</f>
        <v>116.66666666666667</v>
      </c>
    </row>
    <row r="12" spans="1:13" x14ac:dyDescent="0.25">
      <c r="F12" s="29">
        <v>3</v>
      </c>
      <c r="G12" s="29">
        <v>6</v>
      </c>
      <c r="H12" s="29">
        <v>7</v>
      </c>
      <c r="I12" s="29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RSS Beta</vt:lpstr>
      <vt:lpstr>Matrix Algebra</vt:lpstr>
      <vt:lpstr>Regularization</vt:lpstr>
      <vt:lpstr>Regularization_demo</vt:lpstr>
      <vt:lpstr>Image_Flatten</vt:lpstr>
      <vt:lpstr>tf_idf</vt:lpstr>
      <vt:lpstr>partial_dep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Gunnvant</cp:lastModifiedBy>
  <dcterms:created xsi:type="dcterms:W3CDTF">2016-08-16T16:06:00Z</dcterms:created>
  <dcterms:modified xsi:type="dcterms:W3CDTF">2017-08-28T16:40:07Z</dcterms:modified>
</cp:coreProperties>
</file>