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ildasgupta/Documents/Personal/17GitHub/data/candy-power-ranking/"/>
    </mc:Choice>
  </mc:AlternateContent>
  <xr:revisionPtr revIDLastSave="0" documentId="13_ncr:1_{88FF7877-AA8C-554B-80E5-09772AE9C6C9}" xr6:coauthVersionLast="36" xr6:coauthVersionMax="36" xr10:uidLastSave="{00000000-0000-0000-0000-000000000000}"/>
  <bookViews>
    <workbookView xWindow="0" yWindow="460" windowWidth="28800" windowHeight="17540" activeTab="4" xr2:uid="{DDD49857-D0BB-C243-A6D4-5A26F30EB25D}"/>
  </bookViews>
  <sheets>
    <sheet name="Sheet1" sheetId="1" r:id="rId1"/>
    <sheet name="Sheet6" sheetId="7" r:id="rId2"/>
    <sheet name="Sheet2" sheetId="2" r:id="rId3"/>
    <sheet name="Sheet4" sheetId="5" r:id="rId4"/>
    <sheet name="Data" sheetId="3" r:id="rId5"/>
    <sheet name="Sheet5" sheetId="6" r:id="rId6"/>
    <sheet name="Sheet3" sheetId="4" r:id="rId7"/>
  </sheets>
  <definedNames>
    <definedName name="_xlnm._FilterDatabase" localSheetId="4" hidden="1">Data!$A$1:$J$87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3" l="1"/>
  <c r="J41" i="3"/>
  <c r="J44" i="3"/>
  <c r="J42" i="3"/>
  <c r="J43" i="3"/>
  <c r="J9" i="3"/>
  <c r="J80" i="3"/>
  <c r="J82" i="3"/>
  <c r="J81" i="3"/>
  <c r="J55" i="3"/>
  <c r="J54" i="3"/>
  <c r="J50" i="3"/>
  <c r="J14" i="3"/>
  <c r="J10" i="3"/>
  <c r="J26" i="3"/>
  <c r="J58" i="3"/>
  <c r="J59" i="3"/>
  <c r="J30" i="3"/>
  <c r="J53" i="3"/>
  <c r="J61" i="3"/>
  <c r="J39" i="3"/>
  <c r="J75" i="3"/>
  <c r="J78" i="3"/>
  <c r="J83" i="3"/>
  <c r="J31" i="3"/>
  <c r="J68" i="3"/>
  <c r="J72" i="3"/>
  <c r="J86" i="3"/>
  <c r="J37" i="3"/>
  <c r="J71" i="3"/>
  <c r="J63" i="3"/>
  <c r="J3" i="3"/>
  <c r="J73" i="3"/>
  <c r="J11" i="3"/>
  <c r="J27" i="3"/>
  <c r="J60" i="3"/>
  <c r="J65" i="3"/>
  <c r="J57" i="3"/>
  <c r="J84" i="3"/>
  <c r="J76" i="3"/>
  <c r="J7" i="3"/>
  <c r="J25" i="3"/>
  <c r="J8" i="3"/>
  <c r="J20" i="3"/>
  <c r="J21" i="3"/>
  <c r="J85" i="3"/>
  <c r="J12" i="3"/>
  <c r="J64" i="3"/>
  <c r="J62" i="3"/>
  <c r="J17" i="3"/>
  <c r="J18" i="3"/>
  <c r="J22" i="3"/>
  <c r="J6" i="3"/>
  <c r="J67" i="3"/>
  <c r="J36" i="3"/>
  <c r="J15" i="3"/>
  <c r="J66" i="3"/>
  <c r="J33" i="3"/>
  <c r="J51" i="3"/>
  <c r="J2" i="3"/>
  <c r="J35" i="3"/>
  <c r="J23" i="3"/>
  <c r="J79" i="3"/>
  <c r="J13" i="3"/>
  <c r="J16" i="3"/>
  <c r="J28" i="3"/>
  <c r="J24" i="3"/>
  <c r="J74" i="3"/>
  <c r="J48" i="3"/>
  <c r="J19" i="3"/>
  <c r="J56" i="3"/>
  <c r="J45" i="3"/>
  <c r="J70" i="3"/>
  <c r="J69" i="3"/>
  <c r="J52" i="3"/>
  <c r="J29" i="3"/>
  <c r="J34" i="3"/>
  <c r="J49" i="3"/>
  <c r="J47" i="3"/>
  <c r="J38" i="3"/>
  <c r="J46" i="3"/>
  <c r="J4" i="3"/>
  <c r="J5" i="3"/>
  <c r="J32" i="3"/>
  <c r="J77" i="3"/>
  <c r="U92" i="3"/>
  <c r="H20" i="1" l="1"/>
  <c r="E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<sst xmlns="http://schemas.openxmlformats.org/spreadsheetml/2006/main" count="249" uniqueCount="181">
  <si>
    <t>Y_pred(1st model)</t>
  </si>
  <si>
    <t>Y_pred(after back propagation)</t>
  </si>
  <si>
    <t>Y_test</t>
  </si>
  <si>
    <t>loss</t>
  </si>
  <si>
    <t>loss-sqaure</t>
  </si>
  <si>
    <t>loss-square</t>
  </si>
  <si>
    <t>Sum</t>
  </si>
  <si>
    <t>Will 11 IDV</t>
  </si>
  <si>
    <t>With 7 IDV</t>
  </si>
  <si>
    <t>coef</t>
  </si>
  <si>
    <t>std err</t>
  </si>
  <si>
    <t>t</t>
  </si>
  <si>
    <t>P&gt;|t|</t>
  </si>
  <si>
    <t>[95.0% Conf. Int.]</t>
  </si>
  <si>
    <t>const</t>
  </si>
  <si>
    <t>25.924 43.144</t>
  </si>
  <si>
    <t>x1</t>
  </si>
  <si>
    <t>11.978 27.518</t>
  </si>
  <si>
    <t>x2</t>
  </si>
  <si>
    <t>1.923 16.922</t>
  </si>
  <si>
    <t>x3</t>
  </si>
  <si>
    <t>-5.065 9.514</t>
  </si>
  <si>
    <t>x4</t>
  </si>
  <si>
    <t>2.864 17.277</t>
  </si>
  <si>
    <t>x5</t>
  </si>
  <si>
    <t>-10.588 12.197</t>
  </si>
  <si>
    <t>x6</t>
  </si>
  <si>
    <t>-1.580 19.418</t>
  </si>
  <si>
    <t>x7</t>
  </si>
  <si>
    <t>-13.051 0.721</t>
  </si>
  <si>
    <t>x8</t>
  </si>
  <si>
    <t>-9.645 10.528</t>
  </si>
  <si>
    <t>x9</t>
  </si>
  <si>
    <t>-6.913 5.204</t>
  </si>
  <si>
    <t>x10</t>
  </si>
  <si>
    <t>-0.200 18.373</t>
  </si>
  <si>
    <t>x11</t>
  </si>
  <si>
    <t>-16.916 5.060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</si>
  <si>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</si>
  <si>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</si>
  <si>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</si>
  <si>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</si>
  <si>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</si>
  <si>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</si>
  <si>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</si>
  <si>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</si>
  <si>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</si>
  <si>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</si>
  <si>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</si>
  <si>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attribute</t>
  </si>
  <si>
    <t>26.888 41.898</t>
  </si>
  <si>
    <t>12.681 27.294</t>
  </si>
  <si>
    <t>1.523 15.723</t>
  </si>
  <si>
    <t>3.108 16.979</t>
  </si>
  <si>
    <t>0.294 18.554</t>
  </si>
  <si>
    <t>-12.626 0.535</t>
  </si>
  <si>
    <t>0.824 18.255</t>
  </si>
  <si>
    <t>-15.658 4.733</t>
  </si>
  <si>
    <t>#x1</t>
  </si>
  <si>
    <t>(index</t>
  </si>
  <si>
    <t>1)</t>
  </si>
  <si>
    <t>#x2</t>
  </si>
  <si>
    <t>2)</t>
  </si>
  <si>
    <t>#x3</t>
  </si>
  <si>
    <t>4)</t>
  </si>
  <si>
    <t>#x4</t>
  </si>
  <si>
    <t>6)</t>
  </si>
  <si>
    <t>#x5</t>
  </si>
  <si>
    <t>7)</t>
  </si>
  <si>
    <t>#x6</t>
  </si>
  <si>
    <t>10)</t>
  </si>
  <si>
    <t>sugarpercentage</t>
  </si>
  <si>
    <t>#x7</t>
  </si>
  <si>
    <t>11)</t>
  </si>
  <si>
    <t>pricepercentage</t>
  </si>
  <si>
    <t>competitorname</t>
  </si>
  <si>
    <t>winpercent</t>
  </si>
  <si>
    <t>100 Grand</t>
  </si>
  <si>
    <t>3 Musketeers</t>
  </si>
  <si>
    <t>One dime</t>
  </si>
  <si>
    <t>One quarter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</si>
  <si>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</si>
  <si>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</si>
  <si>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</si>
  <si>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</si>
  <si>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</si>
  <si>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</si>
  <si>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</si>
  <si>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</si>
  <si>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</si>
  <si>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</si>
  <si>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</si>
  <si>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</si>
  <si>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</si>
  <si>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</si>
  <si>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</si>
  <si>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</si>
  <si>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</si>
  <si>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</si>
  <si>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Hershey√ïs Kisses</t>
  </si>
  <si>
    <t>Hershey√ïs Krackel</t>
  </si>
  <si>
    <t>Hershey√ïs Milk Chocolate</t>
  </si>
  <si>
    <t>Hershey√ïs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</si>
  <si>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</si>
  <si>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</si>
  <si>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</si>
  <si>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</si>
  <si>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</si>
  <si>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</si>
  <si>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M&amp;M√ïs</t>
  </si>
  <si>
    <t>M&amp;M√ïs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</si>
  <si>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</si>
  <si>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</si>
  <si>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</si>
  <si>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</si>
  <si>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</si>
  <si>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</si>
  <si>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</si>
  <si>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</si>
  <si>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</si>
  <si>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</si>
  <si>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</si>
  <si>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</si>
  <si>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</si>
  <si>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</si>
  <si>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</si>
  <si>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</si>
  <si>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</si>
  <si>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Reese√ïs Miniatures</t>
  </si>
  <si>
    <t>Reese√ïs Peanut Butter cup</t>
  </si>
  <si>
    <t>Reese√ïs pieces</t>
  </si>
  <si>
    <t>Reese√ïs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</si>
  <si>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</si>
  <si>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</si>
  <si>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</si>
  <si>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</si>
  <si>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</si>
  <si>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</si>
  <si>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</si>
  <si>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</si>
  <si>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</si>
  <si>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</si>
  <si>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</si>
  <si>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</si>
  <si>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</si>
  <si>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</si>
  <si>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</si>
  <si>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</si>
  <si>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</si>
  <si>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</si>
  <si>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</si>
  <si>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</si>
  <si>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</si>
  <si>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</si>
  <si>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</si>
  <si>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</si>
  <si>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</si>
  <si>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</si>
  <si>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</si>
  <si>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Welch√ïs Fruit Snacks</t>
  </si>
  <si>
    <t>Werther√ïs Original Caramel</t>
  </si>
  <si>
    <t>Whoppers</t>
  </si>
  <si>
    <t>CANDY TYPE</t>
  </si>
  <si>
    <t>VALUE ADD TO WIN %</t>
  </si>
  <si>
    <t>Chocolate</t>
  </si>
  <si>
    <t>Fruit</t>
  </si>
  <si>
    <t>Peanuts &amp; nuts</t>
  </si>
  <si>
    <t>Crispy</t>
  </si>
  <si>
    <t>Caramel</t>
  </si>
  <si>
    <t>Nougat</t>
  </si>
  <si>
    <t>Candy bar</t>
  </si>
  <si>
    <t>Hard candy</t>
  </si>
  <si>
    <t>AVG. WIN SHARE %</t>
  </si>
  <si>
    <t>Crispedrcewafer</t>
  </si>
  <si>
    <t>Total</t>
  </si>
  <si>
    <t>predicted value</t>
  </si>
  <si>
    <t>Feature1</t>
  </si>
  <si>
    <t>Feature2</t>
  </si>
  <si>
    <t>corr</t>
  </si>
  <si>
    <t>sugarbyprice</t>
  </si>
  <si>
    <t>winbyprice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</si>
</sst>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sz val="9.6"/>
      <color rgb="FF222222"/>
      <name val="Inherit"/>
    </font>
    <font>
      <sz val="9.6"/>
      <color rgb="FF222222"/>
      <name val="Consolas"/>
      <family val="2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3"/>
      <color rgb="FF222222"/>
      <name val="Georgia"/>
      <family val="1"/>
    </font>
    <font>
      <sz val="14"/>
      <color rgb="FF000000"/>
      <name val="Courier New"/>
      <family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2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Fill="1" applyBorder="1"/>
    <xf numFmtId="0" fontId="8" fillId="0" borderId="1" xfId="0" applyFont="1" applyBorder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14" fontId="11" fillId="0" borderId="0" xfId="0" applyNumberFormat="1" applyFont="1"/>
    <xf numFmtId="0" fontId="5" fillId="0" borderId="0" xfId="1"/>
    <xf numFmtId="10" fontId="11" fillId="0" borderId="0" xfId="0" applyNumberFormat="1" applyFont="1"/>
    <xf numFmtId="2" fontId="0" fillId="0" borderId="1" xfId="0" applyNumberForma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C05F-FA8C-2F4A-9BDF-C190C6F91871}">
  <dimension ref="A1:H20"/>
  <sheetViews>
    <sheetView workbookViewId="0">
      <selection activeCell="C1" sqref="C1:E1"/>
    </sheetView>
  </sheetViews>
  <sheetFormatPr baseColWidth="10" defaultColWidth="15.6640625" defaultRowHeight="16"/>
  <cols>
    <col min="1" max="1" width="15.6640625" style="2"/>
    <col min="2" max="6" width="15.6640625" style="1"/>
    <col min="7" max="7" width="15.6640625" style="2"/>
    <col min="8" max="8" width="15.6640625" style="1"/>
    <col min="9" max="16384" width="15.6640625" style="2"/>
  </cols>
  <sheetData>
    <row r="1" spans="1:8" ht="34" customHeight="1">
      <c r="A1" s="8"/>
      <c r="B1" s="3"/>
      <c r="C1" s="23" t="s">
        <v>7</v>
      </c>
      <c r="D1" s="23"/>
      <c r="E1" s="23"/>
      <c r="F1" s="23" t="s">
        <v>8</v>
      </c>
      <c r="G1" s="23"/>
      <c r="H1" s="23"/>
    </row>
    <row r="2" spans="1:8" ht="34">
      <c r="A2" s="8"/>
      <c r="B2" s="3" t="s">
        <v>2</v>
      </c>
      <c r="C2" s="3" t="s">
        <v>0</v>
      </c>
      <c r="D2" s="3" t="s">
        <v>3</v>
      </c>
      <c r="E2" s="3" t="s">
        <v>5</v>
      </c>
      <c r="F2" s="3" t="s">
        <v>1</v>
      </c>
      <c r="G2" s="3" t="s">
        <v>3</v>
      </c>
      <c r="H2" s="3" t="s">
        <v>4</v>
      </c>
    </row>
    <row r="3" spans="1:8">
      <c r="A3" s="8"/>
      <c r="B3" s="3">
        <v>45.736747999999899</v>
      </c>
      <c r="C3" s="3">
        <v>59.140239621114603</v>
      </c>
      <c r="D3" s="3">
        <f>C3-B3</f>
        <v>13.403491621114703</v>
      </c>
      <c r="E3" s="3">
        <f>D3^2</f>
        <v>179.65358763729205</v>
      </c>
      <c r="F3" s="3">
        <v>58.555121074552098</v>
      </c>
      <c r="G3" s="3">
        <f>F3-B3</f>
        <v>12.818373074552198</v>
      </c>
      <c r="H3" s="3">
        <f>G3^2</f>
        <v>164.31068827840477</v>
      </c>
    </row>
    <row r="4" spans="1:8">
      <c r="A4" s="8"/>
      <c r="B4" s="3">
        <v>33.437550000000002</v>
      </c>
      <c r="C4" s="3">
        <v>37.746490624217202</v>
      </c>
      <c r="D4" s="3">
        <f t="shared" ref="D4:D19" si="0">C4-B4</f>
        <v>4.3089406242172004</v>
      </c>
      <c r="E4" s="3">
        <f t="shared" ref="E4:E19" si="1">D4^2</f>
        <v>18.566969303029317</v>
      </c>
      <c r="F4" s="3">
        <v>39.465990515345602</v>
      </c>
      <c r="G4" s="3">
        <f t="shared" ref="G4:G19" si="2">F4-B4</f>
        <v>6.0284405153456007</v>
      </c>
      <c r="H4" s="3">
        <f t="shared" ref="H4:H19" si="3">G4^2</f>
        <v>36.342095047060333</v>
      </c>
    </row>
    <row r="5" spans="1:8">
      <c r="A5" s="8"/>
      <c r="B5" s="3">
        <v>81.642914000000005</v>
      </c>
      <c r="C5" s="3">
        <v>57.668900203635999</v>
      </c>
      <c r="D5" s="3">
        <f t="shared" si="0"/>
        <v>-23.974013796364005</v>
      </c>
      <c r="E5" s="3">
        <f t="shared" si="1"/>
        <v>574.75333750825166</v>
      </c>
      <c r="F5" s="3">
        <v>60.151517407922697</v>
      </c>
      <c r="G5" s="3">
        <f t="shared" si="2"/>
        <v>-21.491396592077308</v>
      </c>
      <c r="H5" s="3">
        <f t="shared" si="3"/>
        <v>461.8801274779521</v>
      </c>
    </row>
    <row r="6" spans="1:8">
      <c r="A6" s="8"/>
      <c r="B6" s="3">
        <v>41.389557000000003</v>
      </c>
      <c r="C6" s="3">
        <v>45.783186197415503</v>
      </c>
      <c r="D6" s="3">
        <f t="shared" si="0"/>
        <v>4.3936291974154997</v>
      </c>
      <c r="E6" s="3">
        <f t="shared" si="1"/>
        <v>19.303977524381967</v>
      </c>
      <c r="F6" s="3">
        <v>46.000638122863798</v>
      </c>
      <c r="G6" s="3">
        <f t="shared" si="2"/>
        <v>4.6110811228637942</v>
      </c>
      <c r="H6" s="3">
        <f t="shared" si="3"/>
        <v>21.26206912163083</v>
      </c>
    </row>
    <row r="7" spans="1:8">
      <c r="A7" s="8"/>
      <c r="B7" s="3">
        <v>52.3414649999999</v>
      </c>
      <c r="C7" s="3">
        <v>48.918105067279001</v>
      </c>
      <c r="D7" s="3">
        <f t="shared" si="0"/>
        <v>-3.4233599327208992</v>
      </c>
      <c r="E7" s="3">
        <f t="shared" si="1"/>
        <v>11.71939322895884</v>
      </c>
      <c r="F7" s="3">
        <v>48.2555625620912</v>
      </c>
      <c r="G7" s="3">
        <f t="shared" si="2"/>
        <v>-4.0859024379087003</v>
      </c>
      <c r="H7" s="3">
        <f t="shared" si="3"/>
        <v>16.694598732108261</v>
      </c>
    </row>
    <row r="8" spans="1:8">
      <c r="A8" s="8"/>
      <c r="B8" s="3">
        <v>41.904308</v>
      </c>
      <c r="C8" s="3">
        <v>27.4181829026736</v>
      </c>
      <c r="D8" s="3">
        <f t="shared" si="0"/>
        <v>-14.486125097326401</v>
      </c>
      <c r="E8" s="3">
        <f t="shared" si="1"/>
        <v>209.84782033538983</v>
      </c>
      <c r="F8" s="3">
        <v>30.496773845513999</v>
      </c>
      <c r="G8" s="3">
        <f t="shared" si="2"/>
        <v>-11.407534154486001</v>
      </c>
      <c r="H8" s="3">
        <f t="shared" si="3"/>
        <v>130.13183548576464</v>
      </c>
    </row>
    <row r="9" spans="1:8">
      <c r="A9" s="8"/>
      <c r="B9" s="3">
        <v>76.673781999999903</v>
      </c>
      <c r="C9" s="3">
        <v>60.250294118508897</v>
      </c>
      <c r="D9" s="3">
        <f t="shared" si="0"/>
        <v>-16.423487881491006</v>
      </c>
      <c r="E9" s="3">
        <f t="shared" si="1"/>
        <v>269.73095419348192</v>
      </c>
      <c r="F9" s="3">
        <v>67.813785099724399</v>
      </c>
      <c r="G9" s="3">
        <f t="shared" si="2"/>
        <v>-8.8599969002755046</v>
      </c>
      <c r="H9" s="3">
        <f t="shared" si="3"/>
        <v>78.49954507289155</v>
      </c>
    </row>
    <row r="10" spans="1:8">
      <c r="A10" s="8"/>
      <c r="B10" s="3">
        <v>44.375518999999898</v>
      </c>
      <c r="C10" s="3">
        <v>44.943686204426498</v>
      </c>
      <c r="D10" s="3">
        <f t="shared" si="0"/>
        <v>0.56816720442660085</v>
      </c>
      <c r="E10" s="3">
        <f t="shared" si="1"/>
        <v>0.32281397218593882</v>
      </c>
      <c r="F10" s="3">
        <v>44.911073906818501</v>
      </c>
      <c r="G10" s="3">
        <f t="shared" si="2"/>
        <v>0.53555490681860363</v>
      </c>
      <c r="H10" s="3">
        <f t="shared" si="3"/>
        <v>0.28681905821748321</v>
      </c>
    </row>
    <row r="11" spans="1:8">
      <c r="A11" s="8"/>
      <c r="B11" s="3">
        <v>54.526451000000002</v>
      </c>
      <c r="C11" s="3">
        <v>65.233445200119405</v>
      </c>
      <c r="D11" s="3">
        <f t="shared" si="0"/>
        <v>10.706994200119404</v>
      </c>
      <c r="E11" s="3">
        <f t="shared" si="1"/>
        <v>114.63972480139054</v>
      </c>
      <c r="F11" s="3">
        <v>63.146027059799103</v>
      </c>
      <c r="G11" s="3">
        <f t="shared" si="2"/>
        <v>8.6195760597991011</v>
      </c>
      <c r="H11" s="3">
        <f t="shared" si="3"/>
        <v>74.297091450661796</v>
      </c>
    </row>
    <row r="12" spans="1:8">
      <c r="A12" s="8"/>
      <c r="B12" s="3">
        <v>59.863997999999903</v>
      </c>
      <c r="C12" s="3">
        <v>44.373939118884003</v>
      </c>
      <c r="D12" s="3">
        <f t="shared" si="0"/>
        <v>-15.4900588811159</v>
      </c>
      <c r="E12" s="3">
        <f t="shared" si="1"/>
        <v>239.94192414043755</v>
      </c>
      <c r="F12" s="3">
        <v>44.6586168628411</v>
      </c>
      <c r="G12" s="3">
        <f t="shared" si="2"/>
        <v>-15.205381137158803</v>
      </c>
      <c r="H12" s="3">
        <f t="shared" si="3"/>
        <v>231.20361552626471</v>
      </c>
    </row>
    <row r="13" spans="1:8">
      <c r="A13" s="8"/>
      <c r="B13" s="3">
        <v>23.4178239999999</v>
      </c>
      <c r="C13" s="3">
        <v>50.150629272990798</v>
      </c>
      <c r="D13" s="3">
        <f t="shared" si="0"/>
        <v>26.732805272990898</v>
      </c>
      <c r="E13" s="3">
        <f t="shared" si="1"/>
        <v>714.64287776364995</v>
      </c>
      <c r="F13" s="3">
        <v>48.338679021326897</v>
      </c>
      <c r="G13" s="3">
        <f t="shared" si="2"/>
        <v>24.920855021326997</v>
      </c>
      <c r="H13" s="3">
        <f t="shared" si="3"/>
        <v>621.04901499399898</v>
      </c>
    </row>
    <row r="14" spans="1:8">
      <c r="A14" s="8"/>
      <c r="B14" s="3">
        <v>71.465050000000005</v>
      </c>
      <c r="C14" s="3">
        <v>72.3319522897051</v>
      </c>
      <c r="D14" s="3">
        <f t="shared" si="0"/>
        <v>0.86690228970509509</v>
      </c>
      <c r="E14" s="3">
        <f t="shared" si="1"/>
        <v>0.75151957989593665</v>
      </c>
      <c r="F14" s="3">
        <v>70.293413663743394</v>
      </c>
      <c r="G14" s="3">
        <f t="shared" si="2"/>
        <v>-1.1716363362566113</v>
      </c>
      <c r="H14" s="3">
        <f t="shared" si="3"/>
        <v>1.3727317044368152</v>
      </c>
    </row>
    <row r="15" spans="1:8">
      <c r="A15" s="8"/>
      <c r="B15" s="3">
        <v>29.7036909999999</v>
      </c>
      <c r="C15" s="3">
        <v>38.738576395270201</v>
      </c>
      <c r="D15" s="3">
        <f t="shared" si="0"/>
        <v>9.034885395270301</v>
      </c>
      <c r="E15" s="3">
        <f t="shared" si="1"/>
        <v>81.629154105668576</v>
      </c>
      <c r="F15" s="3">
        <v>37.275213830624097</v>
      </c>
      <c r="G15" s="3">
        <f t="shared" si="2"/>
        <v>7.5715228306241968</v>
      </c>
      <c r="H15" s="3">
        <f t="shared" si="3"/>
        <v>57.327957974663448</v>
      </c>
    </row>
    <row r="16" spans="1:8">
      <c r="A16" s="8"/>
      <c r="B16" s="3">
        <v>34.722000000000001</v>
      </c>
      <c r="C16" s="3">
        <v>58.930528502988402</v>
      </c>
      <c r="D16" s="3">
        <f t="shared" si="0"/>
        <v>24.208528502988401</v>
      </c>
      <c r="E16" s="3">
        <f t="shared" si="1"/>
        <v>586.05285228000184</v>
      </c>
      <c r="F16" s="3">
        <v>58.283098584947403</v>
      </c>
      <c r="G16" s="3">
        <f t="shared" si="2"/>
        <v>23.561098584947402</v>
      </c>
      <c r="H16" s="3">
        <f t="shared" si="3"/>
        <v>555.12536652961046</v>
      </c>
    </row>
    <row r="17" spans="1:8">
      <c r="A17" s="8"/>
      <c r="B17" s="3">
        <v>60.800700999999997</v>
      </c>
      <c r="C17" s="3">
        <v>51.384854126231197</v>
      </c>
      <c r="D17" s="3">
        <f t="shared" si="0"/>
        <v>-9.4158468737687997</v>
      </c>
      <c r="E17" s="3">
        <f t="shared" si="1"/>
        <v>88.65817235026168</v>
      </c>
      <c r="F17" s="3">
        <v>59.332012512747603</v>
      </c>
      <c r="G17" s="3">
        <f t="shared" si="2"/>
        <v>-1.4686884872523933</v>
      </c>
      <c r="H17" s="3">
        <f t="shared" si="3"/>
        <v>2.1570458725877235</v>
      </c>
    </row>
    <row r="18" spans="1:8">
      <c r="A18" s="8"/>
      <c r="B18" s="3">
        <v>73.099556000000007</v>
      </c>
      <c r="C18" s="3">
        <v>48.062033743104998</v>
      </c>
      <c r="D18" s="3">
        <f t="shared" si="0"/>
        <v>-25.037522256895009</v>
      </c>
      <c r="E18" s="3">
        <f t="shared" si="1"/>
        <v>626.87752076451295</v>
      </c>
      <c r="F18" s="3">
        <v>56.151854102040701</v>
      </c>
      <c r="G18" s="3">
        <f t="shared" si="2"/>
        <v>-16.947701897959305</v>
      </c>
      <c r="H18" s="3">
        <f t="shared" si="3"/>
        <v>287.22459962209342</v>
      </c>
    </row>
    <row r="19" spans="1:8">
      <c r="A19" s="8"/>
      <c r="B19" s="3">
        <v>27.303864999999998</v>
      </c>
      <c r="C19" s="3">
        <v>45.195841036878697</v>
      </c>
      <c r="D19" s="3">
        <f t="shared" si="0"/>
        <v>17.891976036878699</v>
      </c>
      <c r="E19" s="3">
        <f t="shared" si="1"/>
        <v>320.12280650424157</v>
      </c>
      <c r="F19" s="3">
        <v>45.4851597649144</v>
      </c>
      <c r="G19" s="3">
        <f t="shared" si="2"/>
        <v>18.181294764914401</v>
      </c>
      <c r="H19" s="3">
        <f t="shared" si="3"/>
        <v>330.55947932870384</v>
      </c>
    </row>
    <row r="20" spans="1:8" ht="17">
      <c r="A20" s="8" t="s">
        <v>6</v>
      </c>
      <c r="B20" s="3"/>
      <c r="C20" s="3"/>
      <c r="D20" s="3"/>
      <c r="E20" s="3">
        <f>SUM(E3:E19)</f>
        <v>4057.2154059930322</v>
      </c>
      <c r="F20" s="3"/>
      <c r="G20" s="8"/>
      <c r="H20" s="3">
        <f>SUM(H3:H19)</f>
        <v>3069.7246812770513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092A-3B44-B149-895B-0A731A877AB7}">
  <dimension ref="A1:D11"/>
  <sheetViews>
    <sheetView workbookViewId="0">
      <selection activeCell="D11" sqref="A1:D11"/>
    </sheetView>
  </sheetViews>
  <sheetFormatPr baseColWidth="10" defaultRowHeight="16"/>
  <cols>
    <col min="1" max="1" width="8.5" customWidth="1"/>
    <col min="2" max="2" width="15" customWidth="1"/>
    <col min="3" max="4" width="13.1640625" customWidth="1"/>
  </cols>
  <sheetData>
    <row r="1" spans="1:4" ht="19">
      <c r="A1" s="18"/>
      <c r="B1" s="4" t="s">
        <v>176</v>
      </c>
      <c r="C1" s="4" t="s">
        <v>177</v>
      </c>
      <c r="D1" s="4" t="s">
        <v>178</v>
      </c>
    </row>
    <row r="2" spans="1:4" ht="19">
      <c r="A2" s="18">
        <v>0</v>
      </c>
      <c r="B2" s="4" t="s">
        <v>38</v>
      </c>
      <c r="C2" s="4" t="s">
        <v>39</v>
      </c>
      <c r="D2" s="4">
        <v>0.74172099999999996</v>
      </c>
    </row>
    <row r="3" spans="1:4" ht="19">
      <c r="A3" s="18">
        <v>1</v>
      </c>
      <c r="B3" s="4" t="s">
        <v>179</v>
      </c>
      <c r="C3" s="4" t="s">
        <v>180</v>
      </c>
      <c r="D3" s="4">
        <v>0.67509399999999997</v>
      </c>
    </row>
    <row r="4" spans="1:4" ht="19">
      <c r="A4" s="18">
        <v>2</v>
      </c>
      <c r="B4" s="4" t="s">
        <v>38</v>
      </c>
      <c r="C4" s="4" t="s">
        <v>76</v>
      </c>
      <c r="D4" s="4">
        <v>0.636517</v>
      </c>
    </row>
    <row r="5" spans="1:4" ht="19">
      <c r="A5" s="18">
        <v>3</v>
      </c>
      <c r="B5" s="4" t="s">
        <v>38</v>
      </c>
      <c r="C5" s="4" t="s">
        <v>45</v>
      </c>
      <c r="D5" s="4">
        <v>0.59742099999999998</v>
      </c>
    </row>
    <row r="6" spans="1:4" ht="19">
      <c r="A6" s="18">
        <v>4</v>
      </c>
      <c r="B6" s="4" t="s">
        <v>45</v>
      </c>
      <c r="C6" s="4" t="s">
        <v>46</v>
      </c>
      <c r="D6" s="4">
        <v>0.59340899999999996</v>
      </c>
    </row>
    <row r="7" spans="1:4" ht="19">
      <c r="A7" s="18">
        <v>5</v>
      </c>
      <c r="B7" s="4" t="s">
        <v>42</v>
      </c>
      <c r="C7" s="4" t="s">
        <v>45</v>
      </c>
      <c r="D7" s="4">
        <v>0.522976</v>
      </c>
    </row>
    <row r="8" spans="1:4" ht="19">
      <c r="A8" s="18">
        <v>6</v>
      </c>
      <c r="B8" s="4" t="s">
        <v>45</v>
      </c>
      <c r="C8" s="4" t="s">
        <v>48</v>
      </c>
      <c r="D8" s="4">
        <v>0.51840699999999995</v>
      </c>
    </row>
    <row r="9" spans="1:4" ht="19">
      <c r="A9" s="18">
        <v>7</v>
      </c>
      <c r="B9" s="4" t="s">
        <v>39</v>
      </c>
      <c r="C9" s="4" t="s">
        <v>45</v>
      </c>
      <c r="D9" s="4">
        <v>0.51506600000000002</v>
      </c>
    </row>
    <row r="10" spans="1:4" ht="19">
      <c r="A10" s="18">
        <v>8</v>
      </c>
      <c r="B10" s="4" t="s">
        <v>38</v>
      </c>
      <c r="C10" s="4" t="s">
        <v>48</v>
      </c>
      <c r="D10" s="4">
        <v>0.50467499999999998</v>
      </c>
    </row>
    <row r="11" spans="1:4" ht="19">
      <c r="A11" s="18">
        <v>9</v>
      </c>
      <c r="B11" s="4" t="s">
        <v>48</v>
      </c>
      <c r="C11" s="4" t="s">
        <v>180</v>
      </c>
      <c r="D11" s="4">
        <v>0.47180899999999998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C17-3181-1E41-BA81-5C65C89B459E}">
  <dimension ref="A1:R27"/>
  <sheetViews>
    <sheetView workbookViewId="0">
      <selection activeCell="K5" sqref="K5:Q13"/>
    </sheetView>
  </sheetViews>
  <sheetFormatPr baseColWidth="10" defaultRowHeight="16"/>
  <cols>
    <col min="1" max="1" width="8.83203125" customWidth="1"/>
    <col min="2" max="2" width="18" customWidth="1"/>
    <col min="3" max="3" width="16" customWidth="1"/>
    <col min="4" max="4" width="10.6640625" customWidth="1"/>
    <col min="5" max="5" width="10.83203125" customWidth="1"/>
    <col min="6" max="6" width="10.33203125" customWidth="1"/>
    <col min="7" max="7" width="22" customWidth="1"/>
    <col min="16" max="16" width="14" customWidth="1"/>
    <col min="17" max="17" width="22.5" customWidth="1"/>
  </cols>
  <sheetData>
    <row r="1" spans="1:18" ht="18">
      <c r="A1" s="4"/>
      <c r="B1" s="5" t="s">
        <v>49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18" ht="18">
      <c r="A2" s="5" t="s">
        <v>14</v>
      </c>
      <c r="B2" s="5"/>
      <c r="C2" s="6">
        <v>34.533999999999999</v>
      </c>
      <c r="D2" s="6">
        <v>4.32</v>
      </c>
      <c r="E2" s="6">
        <v>7.9939999999999998</v>
      </c>
      <c r="F2" s="6">
        <v>0</v>
      </c>
      <c r="G2" s="6" t="s">
        <v>15</v>
      </c>
    </row>
    <row r="3" spans="1:18" ht="18">
      <c r="A3" s="5" t="s">
        <v>16</v>
      </c>
      <c r="B3" s="6" t="s">
        <v>38</v>
      </c>
      <c r="C3" s="6">
        <v>19.748100000000001</v>
      </c>
      <c r="D3" s="6">
        <v>3.899</v>
      </c>
      <c r="E3" s="6">
        <v>5.0650000000000004</v>
      </c>
      <c r="F3" s="6">
        <v>0</v>
      </c>
      <c r="G3" s="6" t="s">
        <v>17</v>
      </c>
    </row>
    <row r="4" spans="1:18" ht="18">
      <c r="A4" s="5" t="s">
        <v>18</v>
      </c>
      <c r="B4" s="6" t="s">
        <v>39</v>
      </c>
      <c r="C4" s="6">
        <v>9.4222999999999999</v>
      </c>
      <c r="D4" s="6">
        <v>3.7629999999999999</v>
      </c>
      <c r="E4" s="6">
        <v>2.504</v>
      </c>
      <c r="F4" s="6">
        <v>1.4999999999999999E-2</v>
      </c>
      <c r="G4" s="6" t="s">
        <v>19</v>
      </c>
    </row>
    <row r="5" spans="1:18" ht="18">
      <c r="A5" s="5" t="s">
        <v>20</v>
      </c>
      <c r="B5" s="6" t="s">
        <v>40</v>
      </c>
      <c r="C5" s="6">
        <v>2.2244999999999999</v>
      </c>
      <c r="D5" s="6">
        <v>3.657</v>
      </c>
      <c r="E5" s="6">
        <v>0.60799999999999998</v>
      </c>
      <c r="F5" s="7">
        <v>0.54500000000000004</v>
      </c>
      <c r="G5" s="6" t="s">
        <v>21</v>
      </c>
      <c r="K5" s="5"/>
      <c r="L5" s="5" t="s">
        <v>49</v>
      </c>
      <c r="M5" s="5" t="s">
        <v>9</v>
      </c>
      <c r="N5" s="5" t="s">
        <v>10</v>
      </c>
      <c r="O5" s="5" t="s">
        <v>11</v>
      </c>
      <c r="P5" s="5" t="s">
        <v>12</v>
      </c>
      <c r="Q5" s="5" t="s">
        <v>13</v>
      </c>
      <c r="R5" s="4"/>
    </row>
    <row r="6" spans="1:18" ht="18">
      <c r="A6" s="5" t="s">
        <v>22</v>
      </c>
      <c r="B6" s="6" t="s">
        <v>41</v>
      </c>
      <c r="C6" s="6">
        <v>10.0707</v>
      </c>
      <c r="D6" s="6">
        <v>3.6160000000000001</v>
      </c>
      <c r="E6" s="6">
        <v>2.7850000000000001</v>
      </c>
      <c r="F6" s="6">
        <v>7.0000000000000001E-3</v>
      </c>
      <c r="G6" s="6" t="s">
        <v>23</v>
      </c>
      <c r="K6" s="5" t="s">
        <v>14</v>
      </c>
      <c r="L6" s="5"/>
      <c r="M6" s="6">
        <v>34.3934</v>
      </c>
      <c r="N6" s="6">
        <v>3.7690000000000001</v>
      </c>
      <c r="O6" s="6">
        <v>9.125</v>
      </c>
      <c r="P6" s="6">
        <v>0</v>
      </c>
      <c r="Q6" s="6" t="s">
        <v>50</v>
      </c>
      <c r="R6" s="4"/>
    </row>
    <row r="7" spans="1:18" ht="18">
      <c r="A7" s="5" t="s">
        <v>24</v>
      </c>
      <c r="B7" s="6" t="s">
        <v>42</v>
      </c>
      <c r="C7" s="6">
        <v>0.80430000000000001</v>
      </c>
      <c r="D7" s="6">
        <v>5.7160000000000002</v>
      </c>
      <c r="E7" s="6">
        <v>0.14099999999999999</v>
      </c>
      <c r="F7" s="7">
        <v>0.88800000000000001</v>
      </c>
      <c r="G7" s="6" t="s">
        <v>25</v>
      </c>
      <c r="K7" s="5" t="s">
        <v>16</v>
      </c>
      <c r="L7" s="4" t="s">
        <v>38</v>
      </c>
      <c r="M7" s="6">
        <v>19.987300000000001</v>
      </c>
      <c r="N7" s="6">
        <v>3.669</v>
      </c>
      <c r="O7" s="6">
        <v>5.4470000000000001</v>
      </c>
      <c r="P7" s="6">
        <v>0</v>
      </c>
      <c r="Q7" s="6" t="s">
        <v>51</v>
      </c>
      <c r="R7" s="4"/>
    </row>
    <row r="8" spans="1:18" ht="18">
      <c r="A8" s="5" t="s">
        <v>26</v>
      </c>
      <c r="B8" s="6" t="s">
        <v>43</v>
      </c>
      <c r="C8" s="6">
        <v>8.9190000000000005</v>
      </c>
      <c r="D8" s="6">
        <v>5.2679999999999998</v>
      </c>
      <c r="E8" s="6">
        <v>1.6930000000000001</v>
      </c>
      <c r="F8" s="6">
        <v>9.5000000000000001E-2</v>
      </c>
      <c r="G8" s="6" t="s">
        <v>27</v>
      </c>
      <c r="K8" s="5" t="s">
        <v>18</v>
      </c>
      <c r="L8" s="4" t="s">
        <v>39</v>
      </c>
      <c r="M8" s="6">
        <v>8.6227999999999998</v>
      </c>
      <c r="N8" s="6">
        <v>3.5659999999999998</v>
      </c>
      <c r="O8" s="6">
        <v>2.4180000000000001</v>
      </c>
      <c r="P8" s="6">
        <v>1.7999999999999999E-2</v>
      </c>
      <c r="Q8" s="6" t="s">
        <v>52</v>
      </c>
      <c r="R8" s="4"/>
    </row>
    <row r="9" spans="1:18" ht="18">
      <c r="A9" s="5" t="s">
        <v>28</v>
      </c>
      <c r="B9" s="6" t="s">
        <v>44</v>
      </c>
      <c r="C9" s="6">
        <v>-6.1653000000000002</v>
      </c>
      <c r="D9" s="6">
        <v>3.4550000000000001</v>
      </c>
      <c r="E9" s="6">
        <v>-1.784</v>
      </c>
      <c r="F9" s="6">
        <v>7.9000000000000001E-2</v>
      </c>
      <c r="G9" s="6" t="s">
        <v>29</v>
      </c>
      <c r="K9" s="5" t="s">
        <v>20</v>
      </c>
      <c r="L9" s="4" t="s">
        <v>41</v>
      </c>
      <c r="M9" s="6">
        <v>10.0435</v>
      </c>
      <c r="N9" s="6">
        <v>3.4830000000000001</v>
      </c>
      <c r="O9" s="6">
        <v>2.883</v>
      </c>
      <c r="P9" s="6">
        <v>5.0000000000000001E-3</v>
      </c>
      <c r="Q9" s="6" t="s">
        <v>53</v>
      </c>
      <c r="R9" s="4"/>
    </row>
    <row r="10" spans="1:18" ht="18">
      <c r="A10" s="5" t="s">
        <v>30</v>
      </c>
      <c r="B10" s="6" t="s">
        <v>45</v>
      </c>
      <c r="C10" s="6">
        <v>0.4415</v>
      </c>
      <c r="D10" s="6">
        <v>5.0609999999999999</v>
      </c>
      <c r="E10" s="6">
        <v>8.6999999999999994E-2</v>
      </c>
      <c r="F10" s="7">
        <v>0.93100000000000005</v>
      </c>
      <c r="G10" s="6" t="s">
        <v>31</v>
      </c>
      <c r="K10" s="5" t="s">
        <v>22</v>
      </c>
      <c r="L10" s="4" t="s">
        <v>43</v>
      </c>
      <c r="M10" s="6">
        <v>9.4243000000000006</v>
      </c>
      <c r="N10" s="6">
        <v>4.585</v>
      </c>
      <c r="O10" s="6">
        <v>2.0550000000000002</v>
      </c>
      <c r="P10" s="6">
        <v>4.2999999999999997E-2</v>
      </c>
      <c r="Q10" s="6" t="s">
        <v>54</v>
      </c>
      <c r="R10" s="4"/>
    </row>
    <row r="11" spans="1:18" ht="18">
      <c r="A11" s="5" t="s">
        <v>32</v>
      </c>
      <c r="B11" s="6" t="s">
        <v>46</v>
      </c>
      <c r="C11" s="6">
        <v>-0.85450000000000004</v>
      </c>
      <c r="D11" s="6">
        <v>3.04</v>
      </c>
      <c r="E11" s="6">
        <v>-0.28100000000000003</v>
      </c>
      <c r="F11" s="7">
        <v>0.77900000000000003</v>
      </c>
      <c r="G11" s="6" t="s">
        <v>33</v>
      </c>
      <c r="K11" s="5" t="s">
        <v>24</v>
      </c>
      <c r="L11" s="4" t="s">
        <v>44</v>
      </c>
      <c r="M11" s="6">
        <v>-6.0456000000000003</v>
      </c>
      <c r="N11" s="6">
        <v>3.3050000000000002</v>
      </c>
      <c r="O11" s="6">
        <v>-1.829</v>
      </c>
      <c r="P11" s="6">
        <v>7.0999999999999994E-2</v>
      </c>
      <c r="Q11" s="6" t="s">
        <v>55</v>
      </c>
      <c r="R11" s="4"/>
    </row>
    <row r="12" spans="1:18" ht="18">
      <c r="A12" s="5" t="s">
        <v>34</v>
      </c>
      <c r="B12" s="6" t="s">
        <v>47</v>
      </c>
      <c r="C12" s="6">
        <v>9.0868000000000002</v>
      </c>
      <c r="D12" s="6">
        <v>4.6589999999999998</v>
      </c>
      <c r="E12" s="6">
        <v>1.95</v>
      </c>
      <c r="F12" s="6">
        <v>5.5E-2</v>
      </c>
      <c r="G12" s="6" t="s">
        <v>35</v>
      </c>
      <c r="K12" s="5" t="s">
        <v>26</v>
      </c>
      <c r="L12" s="4" t="s">
        <v>71</v>
      </c>
      <c r="M12" s="6">
        <v>9.5396000000000001</v>
      </c>
      <c r="N12" s="6">
        <v>4.3769999999999998</v>
      </c>
      <c r="O12" s="6">
        <v>2.1800000000000002</v>
      </c>
      <c r="P12" s="6">
        <v>3.2000000000000001E-2</v>
      </c>
      <c r="Q12" s="6" t="s">
        <v>56</v>
      </c>
      <c r="R12" s="4"/>
    </row>
    <row r="13" spans="1:18" ht="18">
      <c r="A13" s="5" t="s">
        <v>36</v>
      </c>
      <c r="B13" s="6" t="s">
        <v>48</v>
      </c>
      <c r="C13" s="6">
        <v>-5.9283999999999999</v>
      </c>
      <c r="D13" s="6">
        <v>5.5129999999999999</v>
      </c>
      <c r="E13" s="6">
        <v>-1.075</v>
      </c>
      <c r="F13" s="6">
        <v>0.28599999999999998</v>
      </c>
      <c r="G13" s="6" t="s">
        <v>37</v>
      </c>
      <c r="K13" s="5" t="s">
        <v>28</v>
      </c>
      <c r="L13" s="4" t="s">
        <v>74</v>
      </c>
      <c r="M13" s="6">
        <v>-5.4627999999999997</v>
      </c>
      <c r="N13" s="6">
        <v>5.12</v>
      </c>
      <c r="O13" s="6">
        <v>-1.0669999999999999</v>
      </c>
      <c r="P13" s="6">
        <v>0.28899999999999998</v>
      </c>
      <c r="Q13" s="6" t="s">
        <v>57</v>
      </c>
      <c r="R13" s="4"/>
    </row>
    <row r="21" spans="8:10">
      <c r="H21" t="s">
        <v>58</v>
      </c>
      <c r="I21" t="s">
        <v>59</v>
      </c>
      <c r="J21" t="s">
        <v>60</v>
      </c>
    </row>
    <row r="22" spans="8:10">
      <c r="H22" t="s">
        <v>61</v>
      </c>
      <c r="I22" t="s">
        <v>59</v>
      </c>
      <c r="J22" t="s">
        <v>62</v>
      </c>
    </row>
    <row r="23" spans="8:10">
      <c r="H23" t="s">
        <v>63</v>
      </c>
      <c r="I23" t="s">
        <v>59</v>
      </c>
      <c r="J23" t="s">
        <v>64</v>
      </c>
    </row>
    <row r="24" spans="8:10">
      <c r="H24" t="s">
        <v>65</v>
      </c>
      <c r="I24" t="s">
        <v>59</v>
      </c>
      <c r="J24" t="s">
        <v>66</v>
      </c>
    </row>
    <row r="25" spans="8:10">
      <c r="H25" t="s">
        <v>67</v>
      </c>
      <c r="I25" t="s">
        <v>59</v>
      </c>
      <c r="J25" t="s">
        <v>68</v>
      </c>
    </row>
    <row r="26" spans="8:10">
      <c r="H26" t="s">
        <v>69</v>
      </c>
      <c r="I26" t="s">
        <v>59</v>
      </c>
      <c r="J26" t="s">
        <v>70</v>
      </c>
    </row>
    <row r="27" spans="8:10">
      <c r="H27" t="s">
        <v>72</v>
      </c>
      <c r="I27" t="s">
        <v>59</v>
      </c>
      <c r="J27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BF6B-8D2C-B348-898D-45C34744AA54}">
  <dimension ref="A1:K13"/>
  <sheetViews>
    <sheetView workbookViewId="0">
      <selection activeCell="A5" sqref="A5"/>
    </sheetView>
  </sheetViews>
  <sheetFormatPr baseColWidth="10" defaultRowHeight="16"/>
  <cols>
    <col min="1" max="1" width="13.5" customWidth="1"/>
    <col min="2" max="2" width="17" customWidth="1"/>
    <col min="3" max="3" width="16" customWidth="1"/>
  </cols>
  <sheetData>
    <row r="1" spans="1:11">
      <c r="A1" s="9" t="s">
        <v>162</v>
      </c>
      <c r="B1" s="9" t="s">
        <v>172</v>
      </c>
      <c r="C1" s="9" t="s">
        <v>163</v>
      </c>
    </row>
    <row r="2" spans="1:11" ht="17" thickBot="1">
      <c r="A2" s="9" t="s">
        <v>164</v>
      </c>
      <c r="B2" s="10">
        <v>61</v>
      </c>
      <c r="C2" s="13">
        <v>19.748100000000001</v>
      </c>
    </row>
    <row r="3" spans="1:11" ht="17" thickBot="1">
      <c r="A3" s="9" t="s">
        <v>165</v>
      </c>
      <c r="B3" s="10">
        <v>44</v>
      </c>
      <c r="C3" s="13">
        <v>9.4222999999999999</v>
      </c>
    </row>
    <row r="4" spans="1:11" ht="17" thickBot="1">
      <c r="A4" s="9" t="s">
        <v>166</v>
      </c>
      <c r="B4" s="10">
        <v>57</v>
      </c>
      <c r="C4" s="13">
        <v>2.2244999999999999</v>
      </c>
    </row>
    <row r="5" spans="1:11" ht="18" customHeight="1" thickBot="1">
      <c r="A5" s="9" t="s">
        <v>173</v>
      </c>
      <c r="B5" s="10">
        <v>41</v>
      </c>
      <c r="C5" s="13">
        <v>-6.1653000000000002</v>
      </c>
    </row>
    <row r="6" spans="1:11" ht="17" thickBot="1">
      <c r="A6" s="9" t="s">
        <v>171</v>
      </c>
      <c r="B6" s="10">
        <v>47</v>
      </c>
      <c r="C6" s="13">
        <v>-0.85450000000000004</v>
      </c>
    </row>
    <row r="7" spans="1:11" ht="17" thickBot="1">
      <c r="A7" s="13" t="s">
        <v>71</v>
      </c>
      <c r="C7" s="13">
        <v>9.5396000000000001</v>
      </c>
      <c r="J7" s="13" t="s">
        <v>38</v>
      </c>
      <c r="K7" s="13">
        <v>19.987300000000001</v>
      </c>
    </row>
    <row r="8" spans="1:11" ht="17" thickBot="1">
      <c r="A8" s="13" t="s">
        <v>74</v>
      </c>
      <c r="C8" s="13">
        <v>-5.4627999999999997</v>
      </c>
      <c r="J8" s="13" t="s">
        <v>39</v>
      </c>
      <c r="K8" s="13">
        <v>8.6227999999999998</v>
      </c>
    </row>
    <row r="9" spans="1:11" ht="17" thickBot="1">
      <c r="J9" s="13" t="s">
        <v>41</v>
      </c>
      <c r="K9" s="13">
        <v>10.0435</v>
      </c>
    </row>
    <row r="10" spans="1:11" ht="17" thickBot="1">
      <c r="J10" s="13" t="s">
        <v>43</v>
      </c>
      <c r="K10" s="13">
        <v>9.4243000000000006</v>
      </c>
    </row>
    <row r="11" spans="1:11" ht="17" thickBot="1">
      <c r="J11" s="13" t="s">
        <v>44</v>
      </c>
      <c r="K11" s="13">
        <v>-6.0456000000000003</v>
      </c>
    </row>
    <row r="12" spans="1:11" ht="17" thickBot="1">
      <c r="J12" s="13" t="s">
        <v>71</v>
      </c>
      <c r="K12" s="13">
        <v>9.5396000000000001</v>
      </c>
    </row>
    <row r="13" spans="1:11" ht="17" thickBot="1">
      <c r="J13" s="13" t="s">
        <v>74</v>
      </c>
      <c r="K13" s="13">
        <v>-5.4627999999999997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2404-701B-034A-BA6F-2E00586834DE}">
  <dimension ref="A1:U111"/>
  <sheetViews>
    <sheetView tabSelected="1" workbookViewId="0">
      <selection sqref="A1:A1048576"/>
    </sheetView>
  </sheetViews>
  <sheetFormatPr baseColWidth="10" defaultRowHeight="16"/>
  <cols>
    <col min="1" max="1" width="29.5" customWidth="1"/>
  </cols>
  <sheetData>
    <row r="1" spans="1:10">
      <c r="A1" t="s">
        <v>75</v>
      </c>
      <c r="B1" t="s">
        <v>38</v>
      </c>
      <c r="C1" t="s">
        <v>39</v>
      </c>
      <c r="D1" t="s">
        <v>41</v>
      </c>
      <c r="E1" t="s">
        <v>43</v>
      </c>
      <c r="F1" t="s">
        <v>44</v>
      </c>
      <c r="G1" t="s">
        <v>47</v>
      </c>
      <c r="H1" t="s">
        <v>48</v>
      </c>
      <c r="I1" t="s">
        <v>76</v>
      </c>
      <c r="J1" t="s">
        <v>175</v>
      </c>
    </row>
    <row r="2" spans="1:10">
      <c r="A2" t="s">
        <v>153</v>
      </c>
      <c r="B2">
        <v>1</v>
      </c>
      <c r="C2">
        <v>0</v>
      </c>
      <c r="D2">
        <v>0</v>
      </c>
      <c r="E2">
        <v>0</v>
      </c>
      <c r="F2">
        <v>0</v>
      </c>
      <c r="G2">
        <v>0.17399998999999999</v>
      </c>
      <c r="H2">
        <v>1.0999999999999999E-2</v>
      </c>
      <c r="I2">
        <v>45.736747999999999</v>
      </c>
      <c r="J2">
        <f t="shared" ref="J2:J33" si="0">34.3+(19.98*B2)+(8.62*C2)+(10.04*D2)+(9.42*E2)+(-6*F2)+(9.53*G2)+(-5.46*H2)</f>
        <v>55.878159904699999</v>
      </c>
    </row>
    <row r="3" spans="1:10">
      <c r="A3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9.3000001999999998E-2</v>
      </c>
      <c r="H3">
        <v>2.3E-2</v>
      </c>
      <c r="I3">
        <v>37.722335999999999</v>
      </c>
      <c r="J3">
        <f t="shared" si="0"/>
        <v>35.060710019059997</v>
      </c>
    </row>
    <row r="4" spans="1:10">
      <c r="A4" t="s">
        <v>91</v>
      </c>
      <c r="B4">
        <v>0</v>
      </c>
      <c r="C4">
        <v>1</v>
      </c>
      <c r="D4">
        <v>0</v>
      </c>
      <c r="E4">
        <v>0</v>
      </c>
      <c r="F4">
        <v>1</v>
      </c>
      <c r="G4">
        <v>0.73199999000000004</v>
      </c>
      <c r="H4">
        <v>3.4000002000000001E-2</v>
      </c>
      <c r="I4">
        <v>39.460555999999997</v>
      </c>
      <c r="J4">
        <f t="shared" si="0"/>
        <v>43.710319893779996</v>
      </c>
    </row>
    <row r="5" spans="1:10">
      <c r="A5" t="s">
        <v>92</v>
      </c>
      <c r="B5">
        <v>0</v>
      </c>
      <c r="C5">
        <v>1</v>
      </c>
      <c r="D5">
        <v>0</v>
      </c>
      <c r="E5">
        <v>0</v>
      </c>
      <c r="F5">
        <v>0</v>
      </c>
      <c r="G5">
        <v>0.127</v>
      </c>
      <c r="H5">
        <v>3.4000002000000001E-2</v>
      </c>
      <c r="I5">
        <v>43.088923999999999</v>
      </c>
      <c r="J5">
        <f t="shared" si="0"/>
        <v>43.944669989079998</v>
      </c>
    </row>
    <row r="6" spans="1:10">
      <c r="A6" t="s">
        <v>146</v>
      </c>
      <c r="B6">
        <v>0</v>
      </c>
      <c r="C6">
        <v>1</v>
      </c>
      <c r="D6">
        <v>0</v>
      </c>
      <c r="E6">
        <v>0</v>
      </c>
      <c r="F6">
        <v>1</v>
      </c>
      <c r="G6">
        <v>0.56900001</v>
      </c>
      <c r="H6">
        <v>5.7999997999999997E-2</v>
      </c>
      <c r="I6">
        <v>34.578991000000002</v>
      </c>
      <c r="J6">
        <f t="shared" si="0"/>
        <v>42.02589010621999</v>
      </c>
    </row>
    <row r="7" spans="1:10">
      <c r="A7" t="s">
        <v>134</v>
      </c>
      <c r="B7">
        <v>0</v>
      </c>
      <c r="C7">
        <v>0</v>
      </c>
      <c r="D7">
        <v>0</v>
      </c>
      <c r="E7">
        <v>0</v>
      </c>
      <c r="F7">
        <v>1</v>
      </c>
      <c r="G7">
        <v>0.73199999000000004</v>
      </c>
      <c r="H7">
        <v>6.8999998000000007E-2</v>
      </c>
      <c r="I7">
        <v>29.703690999999999</v>
      </c>
      <c r="J7">
        <f t="shared" si="0"/>
        <v>34.899219915619994</v>
      </c>
    </row>
    <row r="8" spans="1:10">
      <c r="A8" t="s">
        <v>136</v>
      </c>
      <c r="B8">
        <v>1</v>
      </c>
      <c r="C8">
        <v>0</v>
      </c>
      <c r="D8">
        <v>0</v>
      </c>
      <c r="E8">
        <v>0</v>
      </c>
      <c r="F8">
        <v>0</v>
      </c>
      <c r="G8">
        <v>0.22</v>
      </c>
      <c r="H8">
        <v>8.1000000000000003E-2</v>
      </c>
      <c r="I8">
        <v>34.722000000000001</v>
      </c>
      <c r="J8">
        <f t="shared" si="0"/>
        <v>55.934340000000006</v>
      </c>
    </row>
    <row r="9" spans="1:10">
      <c r="A9" t="s">
        <v>99</v>
      </c>
      <c r="B9">
        <v>1</v>
      </c>
      <c r="C9">
        <v>0</v>
      </c>
      <c r="D9">
        <v>0</v>
      </c>
      <c r="E9">
        <v>0</v>
      </c>
      <c r="F9">
        <v>0</v>
      </c>
      <c r="G9">
        <v>0.127</v>
      </c>
      <c r="H9">
        <v>9.3000001999999998E-2</v>
      </c>
      <c r="I9">
        <v>55.375453999999998</v>
      </c>
      <c r="J9">
        <f t="shared" si="0"/>
        <v>54.98252998908</v>
      </c>
    </row>
    <row r="10" spans="1:10">
      <c r="A10" t="s">
        <v>107</v>
      </c>
      <c r="B10">
        <v>0</v>
      </c>
      <c r="C10">
        <v>1</v>
      </c>
      <c r="D10">
        <v>0</v>
      </c>
      <c r="E10">
        <v>0</v>
      </c>
      <c r="F10">
        <v>1</v>
      </c>
      <c r="G10">
        <v>4.5999999999999999E-2</v>
      </c>
      <c r="H10">
        <v>0.104</v>
      </c>
      <c r="I10">
        <v>39.141055999999999</v>
      </c>
      <c r="J10">
        <f t="shared" si="0"/>
        <v>36.79054</v>
      </c>
    </row>
    <row r="11" spans="1:10">
      <c r="A11" t="s">
        <v>127</v>
      </c>
      <c r="B11">
        <v>0</v>
      </c>
      <c r="C11">
        <v>1</v>
      </c>
      <c r="D11">
        <v>0</v>
      </c>
      <c r="E11">
        <v>0</v>
      </c>
      <c r="F11">
        <v>0</v>
      </c>
      <c r="G11">
        <v>0.58099997000000003</v>
      </c>
      <c r="H11">
        <v>0.11600000000000001</v>
      </c>
      <c r="I11">
        <v>37.348522000000003</v>
      </c>
      <c r="J11">
        <f t="shared" si="0"/>
        <v>47.823569714099989</v>
      </c>
    </row>
    <row r="12" spans="1:10">
      <c r="A12" t="s">
        <v>140</v>
      </c>
      <c r="B12">
        <v>0</v>
      </c>
      <c r="C12">
        <v>1</v>
      </c>
      <c r="D12">
        <v>0</v>
      </c>
      <c r="E12">
        <v>0</v>
      </c>
      <c r="F12">
        <v>1</v>
      </c>
      <c r="G12">
        <v>0.26699999000000002</v>
      </c>
      <c r="H12">
        <v>0.11600000000000001</v>
      </c>
      <c r="I12">
        <v>45.995826999999998</v>
      </c>
      <c r="J12">
        <f t="shared" si="0"/>
        <v>38.831149904699991</v>
      </c>
    </row>
    <row r="13" spans="1:10">
      <c r="A13" t="s">
        <v>157</v>
      </c>
      <c r="B13">
        <v>0</v>
      </c>
      <c r="C13">
        <v>1</v>
      </c>
      <c r="D13">
        <v>0</v>
      </c>
      <c r="E13">
        <v>0</v>
      </c>
      <c r="F13">
        <v>0</v>
      </c>
      <c r="G13">
        <v>0.22</v>
      </c>
      <c r="H13">
        <v>0.11600000000000001</v>
      </c>
      <c r="I13">
        <v>45.466282</v>
      </c>
      <c r="J13">
        <f t="shared" si="0"/>
        <v>44.383239999999994</v>
      </c>
    </row>
    <row r="14" spans="1:10">
      <c r="A14" t="s">
        <v>106</v>
      </c>
      <c r="B14">
        <v>0</v>
      </c>
      <c r="C14">
        <v>1</v>
      </c>
      <c r="D14">
        <v>0</v>
      </c>
      <c r="E14">
        <v>0</v>
      </c>
      <c r="F14">
        <v>0</v>
      </c>
      <c r="G14">
        <v>0.22</v>
      </c>
      <c r="H14">
        <v>0.11600000000000001</v>
      </c>
      <c r="I14">
        <v>41.389557000000003</v>
      </c>
      <c r="J14">
        <f t="shared" si="0"/>
        <v>44.383239999999994</v>
      </c>
    </row>
    <row r="15" spans="1:10">
      <c r="A15" t="s">
        <v>149</v>
      </c>
      <c r="B15">
        <v>0</v>
      </c>
      <c r="C15">
        <v>1</v>
      </c>
      <c r="D15">
        <v>0</v>
      </c>
      <c r="E15">
        <v>0</v>
      </c>
      <c r="F15">
        <v>0</v>
      </c>
      <c r="G15">
        <v>0.16200000000000001</v>
      </c>
      <c r="H15">
        <v>0.11600000000000001</v>
      </c>
      <c r="I15">
        <v>27.303864999999998</v>
      </c>
      <c r="J15">
        <f t="shared" si="0"/>
        <v>43.830499999999994</v>
      </c>
    </row>
    <row r="16" spans="1:10">
      <c r="A16" t="s">
        <v>158</v>
      </c>
      <c r="B16">
        <v>0</v>
      </c>
      <c r="C16">
        <v>1</v>
      </c>
      <c r="D16">
        <v>0</v>
      </c>
      <c r="E16">
        <v>0</v>
      </c>
      <c r="F16">
        <v>1</v>
      </c>
      <c r="G16">
        <v>9.3000001999999998E-2</v>
      </c>
      <c r="H16">
        <v>0.11600000000000001</v>
      </c>
      <c r="I16">
        <v>39.011898000000002</v>
      </c>
      <c r="J16">
        <f t="shared" si="0"/>
        <v>37.17293001905999</v>
      </c>
    </row>
    <row r="17" spans="1:10">
      <c r="A17" t="s">
        <v>143</v>
      </c>
      <c r="B17">
        <v>0</v>
      </c>
      <c r="C17">
        <v>1</v>
      </c>
      <c r="D17">
        <v>0</v>
      </c>
      <c r="E17">
        <v>0</v>
      </c>
      <c r="F17">
        <v>0</v>
      </c>
      <c r="G17">
        <v>6.8999998000000007E-2</v>
      </c>
      <c r="H17">
        <v>0.11600000000000001</v>
      </c>
      <c r="I17">
        <v>59.863998000000002</v>
      </c>
      <c r="J17">
        <f t="shared" si="0"/>
        <v>42.944209980939995</v>
      </c>
    </row>
    <row r="18" spans="1:10">
      <c r="A18" t="s">
        <v>144</v>
      </c>
      <c r="B18">
        <v>0</v>
      </c>
      <c r="C18">
        <v>1</v>
      </c>
      <c r="D18">
        <v>0</v>
      </c>
      <c r="E18">
        <v>0</v>
      </c>
      <c r="F18">
        <v>0</v>
      </c>
      <c r="G18">
        <v>6.8999998000000007E-2</v>
      </c>
      <c r="H18">
        <v>0.11600000000000001</v>
      </c>
      <c r="I18">
        <v>52.825946999999999</v>
      </c>
      <c r="J18">
        <f t="shared" si="0"/>
        <v>42.944209980939995</v>
      </c>
    </row>
    <row r="19" spans="1:10">
      <c r="A19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1.0999999999999999E-2</v>
      </c>
      <c r="H19">
        <v>0.11600000000000001</v>
      </c>
      <c r="I19">
        <v>32.261085999999999</v>
      </c>
      <c r="J19">
        <f t="shared" si="0"/>
        <v>33.771469999999994</v>
      </c>
    </row>
    <row r="20" spans="1:10">
      <c r="A20" t="s">
        <v>137</v>
      </c>
      <c r="B20">
        <v>0</v>
      </c>
      <c r="C20">
        <v>1</v>
      </c>
      <c r="D20">
        <v>0</v>
      </c>
      <c r="E20">
        <v>0</v>
      </c>
      <c r="F20">
        <v>0</v>
      </c>
      <c r="G20">
        <v>0.94099997999999996</v>
      </c>
      <c r="H20">
        <v>0.22</v>
      </c>
      <c r="I20">
        <v>63.085140000000003</v>
      </c>
      <c r="J20">
        <f t="shared" si="0"/>
        <v>50.686529809399993</v>
      </c>
    </row>
    <row r="21" spans="1:10">
      <c r="A21" t="s">
        <v>138</v>
      </c>
      <c r="B21">
        <v>0</v>
      </c>
      <c r="C21">
        <v>1</v>
      </c>
      <c r="D21">
        <v>0</v>
      </c>
      <c r="E21">
        <v>0</v>
      </c>
      <c r="F21">
        <v>0</v>
      </c>
      <c r="G21">
        <v>0.94099997999999996</v>
      </c>
      <c r="H21">
        <v>0.22</v>
      </c>
      <c r="I21">
        <v>55.103695000000002</v>
      </c>
      <c r="J21">
        <f t="shared" si="0"/>
        <v>50.686529809399993</v>
      </c>
    </row>
    <row r="22" spans="1:10">
      <c r="A22" t="s">
        <v>145</v>
      </c>
      <c r="B22">
        <v>0</v>
      </c>
      <c r="C22">
        <v>1</v>
      </c>
      <c r="D22">
        <v>0</v>
      </c>
      <c r="E22">
        <v>0</v>
      </c>
      <c r="F22">
        <v>0</v>
      </c>
      <c r="G22">
        <v>0.15099999</v>
      </c>
      <c r="H22">
        <v>0.22</v>
      </c>
      <c r="I22">
        <v>67.037627999999998</v>
      </c>
      <c r="J22">
        <f t="shared" si="0"/>
        <v>43.157829904699994</v>
      </c>
    </row>
    <row r="23" spans="1:10">
      <c r="A23" t="s">
        <v>155</v>
      </c>
      <c r="B23">
        <v>0</v>
      </c>
      <c r="C23">
        <v>1</v>
      </c>
      <c r="D23">
        <v>0</v>
      </c>
      <c r="E23">
        <v>0</v>
      </c>
      <c r="F23">
        <v>0</v>
      </c>
      <c r="G23">
        <v>0.31299999000000001</v>
      </c>
      <c r="H23">
        <v>0.255</v>
      </c>
      <c r="I23">
        <v>47.173228999999999</v>
      </c>
      <c r="J23">
        <f t="shared" si="0"/>
        <v>44.510589904699998</v>
      </c>
    </row>
    <row r="24" spans="1:10">
      <c r="A24" t="s">
        <v>160</v>
      </c>
      <c r="B24">
        <v>0</v>
      </c>
      <c r="C24">
        <v>0</v>
      </c>
      <c r="D24">
        <v>0</v>
      </c>
      <c r="E24">
        <v>0</v>
      </c>
      <c r="F24">
        <v>1</v>
      </c>
      <c r="G24">
        <v>0.186</v>
      </c>
      <c r="H24">
        <v>0.26699999000000002</v>
      </c>
      <c r="I24">
        <v>41.904308</v>
      </c>
      <c r="J24">
        <f t="shared" si="0"/>
        <v>28.614760054599998</v>
      </c>
    </row>
    <row r="25" spans="1:10">
      <c r="A25" t="s">
        <v>135</v>
      </c>
      <c r="B25">
        <v>0</v>
      </c>
      <c r="C25">
        <v>1</v>
      </c>
      <c r="D25">
        <v>0</v>
      </c>
      <c r="E25">
        <v>0</v>
      </c>
      <c r="F25">
        <v>1</v>
      </c>
      <c r="G25">
        <v>0.87199998000000001</v>
      </c>
      <c r="H25">
        <v>0.27900001000000002</v>
      </c>
      <c r="I25">
        <v>42.849144000000003</v>
      </c>
      <c r="J25">
        <f t="shared" si="0"/>
        <v>43.706819754799994</v>
      </c>
    </row>
    <row r="26" spans="1:10">
      <c r="A26" t="s">
        <v>108</v>
      </c>
      <c r="B26">
        <v>0</v>
      </c>
      <c r="C26">
        <v>1</v>
      </c>
      <c r="D26">
        <v>0</v>
      </c>
      <c r="E26">
        <v>0</v>
      </c>
      <c r="F26">
        <v>0</v>
      </c>
      <c r="G26">
        <v>0.26699999000000002</v>
      </c>
      <c r="H26">
        <v>0.27900001000000002</v>
      </c>
      <c r="I26">
        <v>52.911391999999999</v>
      </c>
      <c r="J26">
        <f t="shared" si="0"/>
        <v>43.941169850099996</v>
      </c>
    </row>
    <row r="27" spans="1:10">
      <c r="A27" t="s">
        <v>128</v>
      </c>
      <c r="B27">
        <v>1</v>
      </c>
      <c r="C27">
        <v>0</v>
      </c>
      <c r="D27">
        <v>1</v>
      </c>
      <c r="E27">
        <v>0</v>
      </c>
      <c r="F27">
        <v>0</v>
      </c>
      <c r="G27">
        <v>3.4000002000000001E-2</v>
      </c>
      <c r="H27">
        <v>0.27900001000000002</v>
      </c>
      <c r="I27">
        <v>81.866257000000004</v>
      </c>
      <c r="J27">
        <f t="shared" si="0"/>
        <v>63.120679964459995</v>
      </c>
    </row>
    <row r="28" spans="1:10">
      <c r="A28" t="s">
        <v>159</v>
      </c>
      <c r="B28">
        <v>0</v>
      </c>
      <c r="C28">
        <v>1</v>
      </c>
      <c r="D28">
        <v>0</v>
      </c>
      <c r="E28">
        <v>0</v>
      </c>
      <c r="F28">
        <v>0</v>
      </c>
      <c r="G28">
        <v>0.31299999000000001</v>
      </c>
      <c r="H28">
        <v>0.31299999000000001</v>
      </c>
      <c r="I28">
        <v>44.375518999999997</v>
      </c>
      <c r="J28">
        <f t="shared" si="0"/>
        <v>44.193909959299994</v>
      </c>
    </row>
    <row r="29" spans="1:10">
      <c r="A29" t="s">
        <v>85</v>
      </c>
      <c r="B29">
        <v>0</v>
      </c>
      <c r="C29">
        <v>0</v>
      </c>
      <c r="D29">
        <v>0</v>
      </c>
      <c r="E29">
        <v>0</v>
      </c>
      <c r="F29">
        <v>0</v>
      </c>
      <c r="G29">
        <v>0.90600002000000002</v>
      </c>
      <c r="H29">
        <v>0.32499999000000002</v>
      </c>
      <c r="I29">
        <v>38.010962999999997</v>
      </c>
      <c r="J29">
        <f t="shared" si="0"/>
        <v>41.159680245199993</v>
      </c>
    </row>
    <row r="30" spans="1:10">
      <c r="A30" t="s">
        <v>111</v>
      </c>
      <c r="B30">
        <v>0</v>
      </c>
      <c r="C30">
        <v>1</v>
      </c>
      <c r="D30">
        <v>0</v>
      </c>
      <c r="E30">
        <v>0</v>
      </c>
      <c r="F30">
        <v>0</v>
      </c>
      <c r="G30">
        <v>0.87199998000000001</v>
      </c>
      <c r="H30">
        <v>0.32499999000000002</v>
      </c>
      <c r="I30">
        <v>46.411715999999998</v>
      </c>
      <c r="J30">
        <f t="shared" si="0"/>
        <v>49.45565986399999</v>
      </c>
    </row>
    <row r="31" spans="1:10">
      <c r="A31" t="s">
        <v>118</v>
      </c>
      <c r="B31">
        <v>0</v>
      </c>
      <c r="C31">
        <v>1</v>
      </c>
      <c r="D31">
        <v>0</v>
      </c>
      <c r="E31">
        <v>0</v>
      </c>
      <c r="F31">
        <v>1</v>
      </c>
      <c r="G31">
        <v>0.84799999000000004</v>
      </c>
      <c r="H31">
        <v>0.32499999000000002</v>
      </c>
      <c r="I31">
        <v>55.354045999999997</v>
      </c>
      <c r="J31">
        <f t="shared" si="0"/>
        <v>43.22693995929999</v>
      </c>
    </row>
    <row r="32" spans="1:10">
      <c r="A32" t="s">
        <v>93</v>
      </c>
      <c r="B32">
        <v>0</v>
      </c>
      <c r="C32">
        <v>1</v>
      </c>
      <c r="D32">
        <v>0</v>
      </c>
      <c r="E32">
        <v>0</v>
      </c>
      <c r="F32">
        <v>1</v>
      </c>
      <c r="G32">
        <v>0.73199999000000004</v>
      </c>
      <c r="H32">
        <v>0.32499999000000002</v>
      </c>
      <c r="I32">
        <v>39.185504999999999</v>
      </c>
      <c r="J32">
        <f t="shared" si="0"/>
        <v>42.12145995929999</v>
      </c>
    </row>
    <row r="33" spans="1:10">
      <c r="A33" t="s">
        <v>151</v>
      </c>
      <c r="B33">
        <v>1</v>
      </c>
      <c r="C33">
        <v>1</v>
      </c>
      <c r="D33">
        <v>0</v>
      </c>
      <c r="E33">
        <v>0</v>
      </c>
      <c r="F33">
        <v>1</v>
      </c>
      <c r="G33">
        <v>0.60399997000000005</v>
      </c>
      <c r="H33">
        <v>0.32499999000000002</v>
      </c>
      <c r="I33">
        <v>48.982650999999997</v>
      </c>
      <c r="J33">
        <f t="shared" si="0"/>
        <v>60.881619768699998</v>
      </c>
    </row>
    <row r="34" spans="1:10">
      <c r="A34" t="s">
        <v>86</v>
      </c>
      <c r="B34">
        <v>0</v>
      </c>
      <c r="C34">
        <v>1</v>
      </c>
      <c r="D34">
        <v>0</v>
      </c>
      <c r="E34">
        <v>0</v>
      </c>
      <c r="F34">
        <v>0</v>
      </c>
      <c r="G34">
        <v>0.60399997000000005</v>
      </c>
      <c r="H34">
        <v>0.32499999000000002</v>
      </c>
      <c r="I34">
        <v>34.517681000000003</v>
      </c>
      <c r="J34">
        <f t="shared" ref="J34:J65" si="1">34.3+(19.98*B34)+(8.62*C34)+(10.04*D34)+(9.42*E34)+(-6*F34)+(9.53*G34)+(-5.46*H34)</f>
        <v>46.901619768699994</v>
      </c>
    </row>
    <row r="35" spans="1:10">
      <c r="A35" t="s">
        <v>154</v>
      </c>
      <c r="B35">
        <v>1</v>
      </c>
      <c r="C35">
        <v>0</v>
      </c>
      <c r="D35">
        <v>0</v>
      </c>
      <c r="E35">
        <v>0</v>
      </c>
      <c r="F35">
        <v>0</v>
      </c>
      <c r="G35">
        <v>0.46500000000000002</v>
      </c>
      <c r="H35">
        <v>0.32499999000000002</v>
      </c>
      <c r="I35">
        <v>49.653503000000001</v>
      </c>
      <c r="J35">
        <f t="shared" si="1"/>
        <v>56.936950054599997</v>
      </c>
    </row>
    <row r="36" spans="1:10">
      <c r="A36" t="s">
        <v>148</v>
      </c>
      <c r="B36">
        <v>0</v>
      </c>
      <c r="C36">
        <v>0</v>
      </c>
      <c r="D36">
        <v>0</v>
      </c>
      <c r="E36">
        <v>0</v>
      </c>
      <c r="F36">
        <v>0</v>
      </c>
      <c r="G36">
        <v>0.41800000999999998</v>
      </c>
      <c r="H36">
        <v>0.32499999000000002</v>
      </c>
      <c r="I36">
        <v>32.230995</v>
      </c>
      <c r="J36">
        <f t="shared" si="1"/>
        <v>36.509040149899995</v>
      </c>
    </row>
    <row r="37" spans="1:10">
      <c r="A37" t="s">
        <v>122</v>
      </c>
      <c r="B37">
        <v>0</v>
      </c>
      <c r="C37">
        <v>1</v>
      </c>
      <c r="D37">
        <v>0</v>
      </c>
      <c r="E37">
        <v>0</v>
      </c>
      <c r="F37">
        <v>0</v>
      </c>
      <c r="G37">
        <v>0.22</v>
      </c>
      <c r="H37">
        <v>0.32499999000000002</v>
      </c>
      <c r="I37">
        <v>39.446800000000003</v>
      </c>
      <c r="J37">
        <f t="shared" si="1"/>
        <v>43.242100054599995</v>
      </c>
    </row>
    <row r="38" spans="1:10">
      <c r="A38" t="s">
        <v>89</v>
      </c>
      <c r="B38">
        <v>0</v>
      </c>
      <c r="C38">
        <v>1</v>
      </c>
      <c r="D38">
        <v>0</v>
      </c>
      <c r="E38">
        <v>0</v>
      </c>
      <c r="F38">
        <v>0</v>
      </c>
      <c r="G38">
        <v>4.5999999999999999E-2</v>
      </c>
      <c r="H38">
        <v>0.32499999000000002</v>
      </c>
      <c r="I38">
        <v>24.524988</v>
      </c>
      <c r="J38">
        <f t="shared" si="1"/>
        <v>41.583880054599994</v>
      </c>
    </row>
    <row r="39" spans="1:10">
      <c r="A39" t="s">
        <v>114</v>
      </c>
      <c r="B39">
        <v>1</v>
      </c>
      <c r="C39">
        <v>0</v>
      </c>
      <c r="D39">
        <v>0</v>
      </c>
      <c r="E39">
        <v>0</v>
      </c>
      <c r="F39">
        <v>0</v>
      </c>
      <c r="G39">
        <v>0.73199999000000004</v>
      </c>
      <c r="H39">
        <v>0.44100001</v>
      </c>
      <c r="I39">
        <v>60.800700999999997</v>
      </c>
      <c r="J39">
        <f t="shared" si="1"/>
        <v>58.848099850099999</v>
      </c>
    </row>
    <row r="40" spans="1:10">
      <c r="A40" t="s">
        <v>94</v>
      </c>
      <c r="B40">
        <v>0</v>
      </c>
      <c r="C40">
        <v>1</v>
      </c>
      <c r="D40">
        <v>0</v>
      </c>
      <c r="E40">
        <v>0</v>
      </c>
      <c r="F40">
        <v>1</v>
      </c>
      <c r="G40">
        <v>0.90600002000000002</v>
      </c>
      <c r="H40">
        <v>0.45300001000000001</v>
      </c>
      <c r="I40">
        <v>46.783347999999997</v>
      </c>
      <c r="J40">
        <f t="shared" si="1"/>
        <v>43.080800135999993</v>
      </c>
    </row>
    <row r="41" spans="1:10">
      <c r="A41" t="s">
        <v>95</v>
      </c>
      <c r="B41">
        <v>0</v>
      </c>
      <c r="C41">
        <v>1</v>
      </c>
      <c r="D41">
        <v>0</v>
      </c>
      <c r="E41">
        <v>0</v>
      </c>
      <c r="F41">
        <v>0</v>
      </c>
      <c r="G41">
        <v>0.46500000000000002</v>
      </c>
      <c r="H41">
        <v>0.46500000000000002</v>
      </c>
      <c r="I41">
        <v>57.11974</v>
      </c>
      <c r="J41">
        <f t="shared" si="1"/>
        <v>44.812549999999995</v>
      </c>
    </row>
    <row r="42" spans="1:10">
      <c r="A42" t="s">
        <v>97</v>
      </c>
      <c r="B42">
        <v>0</v>
      </c>
      <c r="C42">
        <v>1</v>
      </c>
      <c r="D42">
        <v>0</v>
      </c>
      <c r="E42">
        <v>0</v>
      </c>
      <c r="F42">
        <v>0</v>
      </c>
      <c r="G42">
        <v>0.46500000000000002</v>
      </c>
      <c r="H42">
        <v>0.46500000000000002</v>
      </c>
      <c r="I42">
        <v>51.412430000000001</v>
      </c>
      <c r="J42">
        <f t="shared" si="1"/>
        <v>44.812549999999995</v>
      </c>
    </row>
    <row r="43" spans="1:10">
      <c r="A43" t="s">
        <v>98</v>
      </c>
      <c r="B43">
        <v>0</v>
      </c>
      <c r="C43">
        <v>1</v>
      </c>
      <c r="D43">
        <v>0</v>
      </c>
      <c r="E43">
        <v>0</v>
      </c>
      <c r="F43">
        <v>0</v>
      </c>
      <c r="G43">
        <v>0.46500000000000002</v>
      </c>
      <c r="H43">
        <v>0.46500000000000002</v>
      </c>
      <c r="I43">
        <v>42.178772000000002</v>
      </c>
      <c r="J43">
        <f t="shared" si="1"/>
        <v>44.812549999999995</v>
      </c>
    </row>
    <row r="44" spans="1:10">
      <c r="A44" t="s">
        <v>96</v>
      </c>
      <c r="B44">
        <v>0</v>
      </c>
      <c r="C44">
        <v>0</v>
      </c>
      <c r="D44">
        <v>0</v>
      </c>
      <c r="E44">
        <v>0</v>
      </c>
      <c r="F44">
        <v>0</v>
      </c>
      <c r="G44">
        <v>0.46500000000000002</v>
      </c>
      <c r="H44">
        <v>0.46500000000000002</v>
      </c>
      <c r="I44">
        <v>34.158957999999998</v>
      </c>
      <c r="J44">
        <f t="shared" si="1"/>
        <v>36.192549999999997</v>
      </c>
    </row>
    <row r="45" spans="1:10">
      <c r="A45" t="s">
        <v>81</v>
      </c>
      <c r="B45">
        <v>0</v>
      </c>
      <c r="C45">
        <v>1</v>
      </c>
      <c r="D45">
        <v>0</v>
      </c>
      <c r="E45">
        <v>0</v>
      </c>
      <c r="F45">
        <v>0</v>
      </c>
      <c r="G45">
        <v>0.90600002000000002</v>
      </c>
      <c r="H45">
        <v>0.51099998000000002</v>
      </c>
      <c r="I45">
        <v>52.341464999999999</v>
      </c>
      <c r="J45">
        <f t="shared" si="1"/>
        <v>48.764120299799991</v>
      </c>
    </row>
    <row r="46" spans="1:10">
      <c r="A46" t="s">
        <v>90</v>
      </c>
      <c r="B46">
        <v>0</v>
      </c>
      <c r="C46">
        <v>1</v>
      </c>
      <c r="D46">
        <v>0</v>
      </c>
      <c r="E46">
        <v>0</v>
      </c>
      <c r="F46">
        <v>0</v>
      </c>
      <c r="G46">
        <v>0.73199999000000004</v>
      </c>
      <c r="H46">
        <v>0.51099998000000002</v>
      </c>
      <c r="I46">
        <v>42.272075999999998</v>
      </c>
      <c r="J46">
        <f t="shared" si="1"/>
        <v>47.105900013899991</v>
      </c>
    </row>
    <row r="47" spans="1:10">
      <c r="A47" t="s">
        <v>88</v>
      </c>
      <c r="B47">
        <v>0</v>
      </c>
      <c r="C47">
        <v>1</v>
      </c>
      <c r="D47">
        <v>0</v>
      </c>
      <c r="E47">
        <v>0</v>
      </c>
      <c r="F47">
        <v>0</v>
      </c>
      <c r="G47">
        <v>0.73199999000000004</v>
      </c>
      <c r="H47">
        <v>0.51099998000000002</v>
      </c>
      <c r="I47">
        <v>36.017628000000002</v>
      </c>
      <c r="J47">
        <f t="shared" si="1"/>
        <v>47.105900013899991</v>
      </c>
    </row>
    <row r="48" spans="1:10">
      <c r="A48" t="s">
        <v>78</v>
      </c>
      <c r="B48">
        <v>1</v>
      </c>
      <c r="C48">
        <v>0</v>
      </c>
      <c r="D48">
        <v>0</v>
      </c>
      <c r="E48">
        <v>0</v>
      </c>
      <c r="F48">
        <v>0</v>
      </c>
      <c r="G48">
        <v>0.60399997000000005</v>
      </c>
      <c r="H48">
        <v>0.51099998000000002</v>
      </c>
      <c r="I48">
        <v>67.602936</v>
      </c>
      <c r="J48">
        <f t="shared" si="1"/>
        <v>57.246059823300001</v>
      </c>
    </row>
    <row r="49" spans="1:10">
      <c r="A49" t="s">
        <v>87</v>
      </c>
      <c r="B49">
        <v>1</v>
      </c>
      <c r="C49">
        <v>0</v>
      </c>
      <c r="D49">
        <v>0</v>
      </c>
      <c r="E49">
        <v>0</v>
      </c>
      <c r="F49">
        <v>0</v>
      </c>
      <c r="G49">
        <v>0.60399997000000005</v>
      </c>
      <c r="H49">
        <v>0.51099998000000002</v>
      </c>
      <c r="I49">
        <v>38.975037</v>
      </c>
      <c r="J49">
        <f t="shared" si="1"/>
        <v>57.246059823300001</v>
      </c>
    </row>
    <row r="50" spans="1:10">
      <c r="A50" t="s">
        <v>105</v>
      </c>
      <c r="B50">
        <v>1</v>
      </c>
      <c r="C50">
        <v>0</v>
      </c>
      <c r="D50">
        <v>0</v>
      </c>
      <c r="E50">
        <v>1</v>
      </c>
      <c r="F50">
        <v>0</v>
      </c>
      <c r="G50">
        <v>0.31299999000000001</v>
      </c>
      <c r="H50">
        <v>0.51099998000000002</v>
      </c>
      <c r="I50">
        <v>76.768600000000006</v>
      </c>
      <c r="J50">
        <f t="shared" si="1"/>
        <v>63.892830013900003</v>
      </c>
    </row>
    <row r="51" spans="1:10">
      <c r="A51" t="s">
        <v>152</v>
      </c>
      <c r="B51">
        <v>1</v>
      </c>
      <c r="C51">
        <v>0</v>
      </c>
      <c r="D51">
        <v>0</v>
      </c>
      <c r="E51">
        <v>0</v>
      </c>
      <c r="F51">
        <v>0</v>
      </c>
      <c r="G51">
        <v>0.31299999000000001</v>
      </c>
      <c r="H51">
        <v>0.51099998000000002</v>
      </c>
      <c r="I51">
        <v>43.068897</v>
      </c>
      <c r="J51">
        <f t="shared" si="1"/>
        <v>54.472830013900001</v>
      </c>
    </row>
    <row r="52" spans="1:10">
      <c r="A52" t="s">
        <v>84</v>
      </c>
      <c r="B52">
        <v>0</v>
      </c>
      <c r="C52">
        <v>0</v>
      </c>
      <c r="D52">
        <v>1</v>
      </c>
      <c r="E52">
        <v>0</v>
      </c>
      <c r="F52">
        <v>0</v>
      </c>
      <c r="G52">
        <v>0.31299999000000001</v>
      </c>
      <c r="H52">
        <v>0.51099998000000002</v>
      </c>
      <c r="I52">
        <v>23.417824</v>
      </c>
      <c r="J52">
        <f t="shared" si="1"/>
        <v>44.532830013899996</v>
      </c>
    </row>
    <row r="53" spans="1:10">
      <c r="A53" t="s">
        <v>112</v>
      </c>
      <c r="B53">
        <v>1</v>
      </c>
      <c r="C53">
        <v>0</v>
      </c>
      <c r="D53">
        <v>0</v>
      </c>
      <c r="E53">
        <v>0</v>
      </c>
      <c r="F53">
        <v>0</v>
      </c>
      <c r="G53">
        <v>0.30199999</v>
      </c>
      <c r="H53">
        <v>0.51099998000000002</v>
      </c>
      <c r="I53">
        <v>55.064072000000003</v>
      </c>
      <c r="J53">
        <f t="shared" si="1"/>
        <v>54.368000013900001</v>
      </c>
    </row>
    <row r="54" spans="1:10">
      <c r="A54" t="s">
        <v>104</v>
      </c>
      <c r="B54">
        <v>1</v>
      </c>
      <c r="C54">
        <v>0</v>
      </c>
      <c r="D54">
        <v>0</v>
      </c>
      <c r="E54">
        <v>0</v>
      </c>
      <c r="F54">
        <v>0</v>
      </c>
      <c r="G54">
        <v>0.19700000000000001</v>
      </c>
      <c r="H54">
        <v>0.51099998000000002</v>
      </c>
      <c r="I54">
        <v>57.219250000000002</v>
      </c>
      <c r="J54">
        <f t="shared" si="1"/>
        <v>53.367350109199997</v>
      </c>
    </row>
    <row r="55" spans="1:10">
      <c r="A55" t="s">
        <v>103</v>
      </c>
      <c r="B55">
        <v>0</v>
      </c>
      <c r="C55">
        <v>1</v>
      </c>
      <c r="D55">
        <v>0</v>
      </c>
      <c r="E55">
        <v>0</v>
      </c>
      <c r="F55">
        <v>1</v>
      </c>
      <c r="G55">
        <v>9.3000001999999998E-2</v>
      </c>
      <c r="H55">
        <v>0.51099998000000002</v>
      </c>
      <c r="I55">
        <v>28.127438999999999</v>
      </c>
      <c r="J55">
        <f t="shared" si="1"/>
        <v>35.016230128259991</v>
      </c>
    </row>
    <row r="56" spans="1:10">
      <c r="A56" t="s">
        <v>80</v>
      </c>
      <c r="B56">
        <v>0</v>
      </c>
      <c r="C56">
        <v>0</v>
      </c>
      <c r="D56">
        <v>0</v>
      </c>
      <c r="E56">
        <v>0</v>
      </c>
      <c r="F56">
        <v>0</v>
      </c>
      <c r="G56">
        <v>1.0999999999999999E-2</v>
      </c>
      <c r="H56">
        <v>0.51099998000000002</v>
      </c>
      <c r="I56">
        <v>46.116504999999997</v>
      </c>
      <c r="J56">
        <f t="shared" si="1"/>
        <v>31.614770109199995</v>
      </c>
    </row>
    <row r="57" spans="1:10">
      <c r="A57" t="s">
        <v>131</v>
      </c>
      <c r="B57">
        <v>1</v>
      </c>
      <c r="C57">
        <v>0</v>
      </c>
      <c r="D57">
        <v>1</v>
      </c>
      <c r="E57">
        <v>0</v>
      </c>
      <c r="F57">
        <v>0</v>
      </c>
      <c r="G57">
        <v>0.98799998</v>
      </c>
      <c r="H57">
        <v>0.65100002000000001</v>
      </c>
      <c r="I57">
        <v>72.887900999999999</v>
      </c>
      <c r="J57">
        <f t="shared" si="1"/>
        <v>70.181179700200005</v>
      </c>
    </row>
    <row r="58" spans="1:10">
      <c r="A58" t="s">
        <v>109</v>
      </c>
      <c r="B58">
        <v>1</v>
      </c>
      <c r="C58">
        <v>0</v>
      </c>
      <c r="D58">
        <v>1</v>
      </c>
      <c r="E58">
        <v>0</v>
      </c>
      <c r="F58">
        <v>0</v>
      </c>
      <c r="G58">
        <v>0.82499999000000002</v>
      </c>
      <c r="H58">
        <v>0.65100002000000001</v>
      </c>
      <c r="I58">
        <v>71.465050000000005</v>
      </c>
      <c r="J58">
        <f t="shared" si="1"/>
        <v>68.627789795499993</v>
      </c>
    </row>
    <row r="59" spans="1:10">
      <c r="A59" t="s">
        <v>110</v>
      </c>
      <c r="B59">
        <v>1</v>
      </c>
      <c r="C59">
        <v>0</v>
      </c>
      <c r="D59">
        <v>0</v>
      </c>
      <c r="E59">
        <v>0</v>
      </c>
      <c r="F59">
        <v>0</v>
      </c>
      <c r="G59">
        <v>0.82499999000000002</v>
      </c>
      <c r="H59">
        <v>0.65100002000000001</v>
      </c>
      <c r="I59">
        <v>66.574584999999999</v>
      </c>
      <c r="J59">
        <f t="shared" si="1"/>
        <v>58.587789795500001</v>
      </c>
    </row>
    <row r="60" spans="1:10">
      <c r="A60" t="s">
        <v>129</v>
      </c>
      <c r="B60">
        <v>1</v>
      </c>
      <c r="C60">
        <v>0</v>
      </c>
      <c r="D60">
        <v>1</v>
      </c>
      <c r="E60">
        <v>0</v>
      </c>
      <c r="F60">
        <v>0</v>
      </c>
      <c r="G60">
        <v>0.72000003000000001</v>
      </c>
      <c r="H60">
        <v>0.65100002000000001</v>
      </c>
      <c r="I60">
        <v>84.180289999999999</v>
      </c>
      <c r="J60">
        <f t="shared" si="1"/>
        <v>67.627140176699996</v>
      </c>
    </row>
    <row r="61" spans="1:10">
      <c r="A61" t="s">
        <v>113</v>
      </c>
      <c r="B61">
        <v>1</v>
      </c>
      <c r="C61">
        <v>0</v>
      </c>
      <c r="D61">
        <v>0</v>
      </c>
      <c r="E61">
        <v>0</v>
      </c>
      <c r="F61">
        <v>0</v>
      </c>
      <c r="G61">
        <v>0.60399997000000005</v>
      </c>
      <c r="H61">
        <v>0.65100002000000001</v>
      </c>
      <c r="I61">
        <v>73.099556000000007</v>
      </c>
      <c r="J61">
        <f t="shared" si="1"/>
        <v>56.481659604900003</v>
      </c>
    </row>
    <row r="62" spans="1:10">
      <c r="A62" t="s">
        <v>142</v>
      </c>
      <c r="B62">
        <v>1</v>
      </c>
      <c r="C62">
        <v>0</v>
      </c>
      <c r="D62">
        <v>1</v>
      </c>
      <c r="E62">
        <v>1</v>
      </c>
      <c r="F62">
        <v>0</v>
      </c>
      <c r="G62">
        <v>0.60399997000000005</v>
      </c>
      <c r="H62">
        <v>0.65100002000000001</v>
      </c>
      <c r="I62">
        <v>59.529251000000002</v>
      </c>
      <c r="J62">
        <f t="shared" si="1"/>
        <v>75.941659604899996</v>
      </c>
    </row>
    <row r="63" spans="1:10">
      <c r="A63" t="s">
        <v>124</v>
      </c>
      <c r="B63">
        <v>1</v>
      </c>
      <c r="C63">
        <v>0</v>
      </c>
      <c r="D63">
        <v>1</v>
      </c>
      <c r="E63">
        <v>0</v>
      </c>
      <c r="F63">
        <v>0</v>
      </c>
      <c r="G63">
        <v>0.59299999000000003</v>
      </c>
      <c r="H63">
        <v>0.65100002000000001</v>
      </c>
      <c r="I63">
        <v>69.483788000000004</v>
      </c>
      <c r="J63">
        <f t="shared" si="1"/>
        <v>66.416829795499993</v>
      </c>
    </row>
    <row r="64" spans="1:10">
      <c r="A64" t="s">
        <v>141</v>
      </c>
      <c r="B64">
        <v>1</v>
      </c>
      <c r="C64">
        <v>0</v>
      </c>
      <c r="D64">
        <v>1</v>
      </c>
      <c r="E64">
        <v>0</v>
      </c>
      <c r="F64">
        <v>0</v>
      </c>
      <c r="G64">
        <v>0.54600000000000004</v>
      </c>
      <c r="H64">
        <v>0.65100002000000001</v>
      </c>
      <c r="I64">
        <v>76.673782000000003</v>
      </c>
      <c r="J64">
        <f t="shared" si="1"/>
        <v>65.968919890799995</v>
      </c>
    </row>
    <row r="65" spans="1:10">
      <c r="A65" t="s">
        <v>130</v>
      </c>
      <c r="B65">
        <v>1</v>
      </c>
      <c r="C65">
        <v>0</v>
      </c>
      <c r="D65">
        <v>1</v>
      </c>
      <c r="E65">
        <v>0</v>
      </c>
      <c r="F65">
        <v>0</v>
      </c>
      <c r="G65">
        <v>0.40599998999999998</v>
      </c>
      <c r="H65">
        <v>0.65100002000000001</v>
      </c>
      <c r="I65">
        <v>73.434989999999999</v>
      </c>
      <c r="J65">
        <f t="shared" si="1"/>
        <v>64.634719795500004</v>
      </c>
    </row>
    <row r="66" spans="1:10">
      <c r="A66" t="s">
        <v>150</v>
      </c>
      <c r="B66">
        <v>0</v>
      </c>
      <c r="C66">
        <v>1</v>
      </c>
      <c r="D66">
        <v>0</v>
      </c>
      <c r="E66">
        <v>0</v>
      </c>
      <c r="F66">
        <v>0</v>
      </c>
      <c r="G66">
        <v>0.60399997000000005</v>
      </c>
      <c r="H66">
        <v>0.755</v>
      </c>
      <c r="I66">
        <v>54.861111000000001</v>
      </c>
      <c r="J66">
        <f t="shared" ref="J66:J86" si="2">34.3+(19.98*B66)+(8.62*C66)+(10.04*D66)+(9.42*E66)+(-6*F66)+(9.53*G66)+(-5.46*H66)</f>
        <v>44.553819714099994</v>
      </c>
    </row>
    <row r="67" spans="1:10">
      <c r="A67" t="s">
        <v>147</v>
      </c>
      <c r="B67">
        <v>0</v>
      </c>
      <c r="C67">
        <v>0</v>
      </c>
      <c r="D67">
        <v>0</v>
      </c>
      <c r="E67">
        <v>0</v>
      </c>
      <c r="F67">
        <v>0</v>
      </c>
      <c r="G67">
        <v>0.96499997000000004</v>
      </c>
      <c r="H67">
        <v>0.76700002</v>
      </c>
      <c r="I67">
        <v>33.437550000000002</v>
      </c>
      <c r="J67">
        <f t="shared" si="2"/>
        <v>39.308629604899998</v>
      </c>
    </row>
    <row r="68" spans="1:10">
      <c r="A68" t="s">
        <v>119</v>
      </c>
      <c r="B68">
        <v>1</v>
      </c>
      <c r="C68">
        <v>0</v>
      </c>
      <c r="D68">
        <v>1</v>
      </c>
      <c r="E68">
        <v>0</v>
      </c>
      <c r="F68">
        <v>0</v>
      </c>
      <c r="G68">
        <v>0.60399997000000005</v>
      </c>
      <c r="H68">
        <v>0.76700002</v>
      </c>
      <c r="I68">
        <v>70.735641000000001</v>
      </c>
      <c r="J68">
        <f t="shared" si="2"/>
        <v>65.888299604899984</v>
      </c>
    </row>
    <row r="69" spans="1:10">
      <c r="A69" t="s">
        <v>83</v>
      </c>
      <c r="B69">
        <v>1</v>
      </c>
      <c r="C69">
        <v>0</v>
      </c>
      <c r="D69">
        <v>1</v>
      </c>
      <c r="E69">
        <v>0</v>
      </c>
      <c r="F69">
        <v>0</v>
      </c>
      <c r="G69">
        <v>0.60399997000000005</v>
      </c>
      <c r="H69">
        <v>0.76700002</v>
      </c>
      <c r="I69">
        <v>56.914546999999999</v>
      </c>
      <c r="J69">
        <f t="shared" si="2"/>
        <v>65.888299604899984</v>
      </c>
    </row>
    <row r="70" spans="1:10">
      <c r="A70" t="s">
        <v>82</v>
      </c>
      <c r="B70">
        <v>1</v>
      </c>
      <c r="C70">
        <v>0</v>
      </c>
      <c r="D70">
        <v>1</v>
      </c>
      <c r="E70">
        <v>0</v>
      </c>
      <c r="F70">
        <v>0</v>
      </c>
      <c r="G70">
        <v>0.46500000000000002</v>
      </c>
      <c r="H70">
        <v>0.76700002</v>
      </c>
      <c r="I70">
        <v>50.347546000000001</v>
      </c>
      <c r="J70">
        <f t="shared" si="2"/>
        <v>64.563629890799987</v>
      </c>
    </row>
    <row r="71" spans="1:10">
      <c r="A71" t="s">
        <v>123</v>
      </c>
      <c r="B71">
        <v>0</v>
      </c>
      <c r="C71">
        <v>0</v>
      </c>
      <c r="D71">
        <v>1</v>
      </c>
      <c r="E71">
        <v>0</v>
      </c>
      <c r="F71">
        <v>0</v>
      </c>
      <c r="G71">
        <v>0.46500000000000002</v>
      </c>
      <c r="H71">
        <v>0.76700002</v>
      </c>
      <c r="I71">
        <v>46.296596999999998</v>
      </c>
      <c r="J71">
        <f t="shared" si="2"/>
        <v>44.583629890799997</v>
      </c>
    </row>
    <row r="72" spans="1:10">
      <c r="A72" t="s">
        <v>120</v>
      </c>
      <c r="B72">
        <v>1</v>
      </c>
      <c r="C72">
        <v>0</v>
      </c>
      <c r="D72">
        <v>0</v>
      </c>
      <c r="E72">
        <v>1</v>
      </c>
      <c r="F72">
        <v>0</v>
      </c>
      <c r="G72">
        <v>0.31299999000000001</v>
      </c>
      <c r="H72">
        <v>0.76700002</v>
      </c>
      <c r="I72">
        <v>66.470680000000002</v>
      </c>
      <c r="J72">
        <f t="shared" si="2"/>
        <v>62.495069795500008</v>
      </c>
    </row>
    <row r="73" spans="1:10">
      <c r="A73" t="s">
        <v>126</v>
      </c>
      <c r="B73">
        <v>0</v>
      </c>
      <c r="C73">
        <v>1</v>
      </c>
      <c r="D73">
        <v>0</v>
      </c>
      <c r="E73">
        <v>0</v>
      </c>
      <c r="F73">
        <v>1</v>
      </c>
      <c r="G73">
        <v>0.60399997000000005</v>
      </c>
      <c r="H73">
        <v>0.83700001000000002</v>
      </c>
      <c r="I73">
        <v>41.265510999999996</v>
      </c>
      <c r="J73">
        <f t="shared" si="2"/>
        <v>38.106099659499996</v>
      </c>
    </row>
    <row r="74" spans="1:10">
      <c r="A74" t="s">
        <v>161</v>
      </c>
      <c r="B74">
        <v>1</v>
      </c>
      <c r="C74">
        <v>0</v>
      </c>
      <c r="D74">
        <v>0</v>
      </c>
      <c r="E74">
        <v>1</v>
      </c>
      <c r="F74">
        <v>0</v>
      </c>
      <c r="G74">
        <v>0.87199998000000001</v>
      </c>
      <c r="H74">
        <v>0.84799999000000004</v>
      </c>
      <c r="I74">
        <v>49.524113</v>
      </c>
      <c r="J74">
        <f t="shared" si="2"/>
        <v>67.38007986400001</v>
      </c>
    </row>
    <row r="75" spans="1:10">
      <c r="A75" t="s">
        <v>115</v>
      </c>
      <c r="B75">
        <v>1</v>
      </c>
      <c r="C75">
        <v>0</v>
      </c>
      <c r="D75">
        <v>0</v>
      </c>
      <c r="E75">
        <v>0</v>
      </c>
      <c r="F75">
        <v>0</v>
      </c>
      <c r="G75">
        <v>0.96499997000000004</v>
      </c>
      <c r="H75">
        <v>0.86000001000000004</v>
      </c>
      <c r="I75">
        <v>64.353340000000003</v>
      </c>
      <c r="J75">
        <f t="shared" si="2"/>
        <v>58.780849659499999</v>
      </c>
    </row>
    <row r="76" spans="1:10">
      <c r="A76" t="s">
        <v>133</v>
      </c>
      <c r="B76">
        <v>1</v>
      </c>
      <c r="C76">
        <v>0</v>
      </c>
      <c r="D76">
        <v>0</v>
      </c>
      <c r="E76">
        <v>0</v>
      </c>
      <c r="F76">
        <v>0</v>
      </c>
      <c r="G76">
        <v>0.86000001000000004</v>
      </c>
      <c r="H76">
        <v>0.86000001000000004</v>
      </c>
      <c r="I76">
        <v>65.716285999999997</v>
      </c>
      <c r="J76">
        <f t="shared" si="2"/>
        <v>57.780200040700002</v>
      </c>
    </row>
    <row r="77" spans="1:10">
      <c r="A77" t="s">
        <v>77</v>
      </c>
      <c r="B77">
        <v>1</v>
      </c>
      <c r="C77">
        <v>0</v>
      </c>
      <c r="D77">
        <v>0</v>
      </c>
      <c r="E77">
        <v>1</v>
      </c>
      <c r="F77">
        <v>0</v>
      </c>
      <c r="G77">
        <v>0.73199999000000004</v>
      </c>
      <c r="H77">
        <v>0.86000001000000004</v>
      </c>
      <c r="I77">
        <v>66.971725000000006</v>
      </c>
      <c r="J77">
        <f t="shared" si="2"/>
        <v>65.980359850100001</v>
      </c>
    </row>
    <row r="78" spans="1:10">
      <c r="A78" t="s">
        <v>116</v>
      </c>
      <c r="B78">
        <v>1</v>
      </c>
      <c r="C78">
        <v>0</v>
      </c>
      <c r="D78">
        <v>0</v>
      </c>
      <c r="E78">
        <v>0</v>
      </c>
      <c r="F78">
        <v>0</v>
      </c>
      <c r="G78">
        <v>0.31299999000000001</v>
      </c>
      <c r="H78">
        <v>0.86000001000000004</v>
      </c>
      <c r="I78">
        <v>47.829754000000001</v>
      </c>
      <c r="J78">
        <f t="shared" si="2"/>
        <v>52.567289850100003</v>
      </c>
    </row>
    <row r="79" spans="1:10">
      <c r="A79" t="s">
        <v>156</v>
      </c>
      <c r="B79">
        <v>1</v>
      </c>
      <c r="C79">
        <v>0</v>
      </c>
      <c r="D79">
        <v>0</v>
      </c>
      <c r="E79">
        <v>1</v>
      </c>
      <c r="F79">
        <v>0</v>
      </c>
      <c r="G79">
        <v>0.54600000000000004</v>
      </c>
      <c r="H79">
        <v>0.90600002000000002</v>
      </c>
      <c r="I79">
        <v>81.642914000000005</v>
      </c>
      <c r="J79">
        <f t="shared" si="2"/>
        <v>63.956619890799999</v>
      </c>
    </row>
    <row r="80" spans="1:10">
      <c r="A80" t="s">
        <v>100</v>
      </c>
      <c r="B80">
        <v>1</v>
      </c>
      <c r="C80">
        <v>0</v>
      </c>
      <c r="D80">
        <v>0</v>
      </c>
      <c r="E80">
        <v>1</v>
      </c>
      <c r="F80">
        <v>0</v>
      </c>
      <c r="G80">
        <v>0.43000000999999999</v>
      </c>
      <c r="H80">
        <v>0.91799998000000005</v>
      </c>
      <c r="I80">
        <v>62.284481</v>
      </c>
      <c r="J80">
        <f t="shared" si="2"/>
        <v>62.785620204500006</v>
      </c>
    </row>
    <row r="81" spans="1:21">
      <c r="A81" t="s">
        <v>102</v>
      </c>
      <c r="B81">
        <v>1</v>
      </c>
      <c r="C81">
        <v>0</v>
      </c>
      <c r="D81">
        <v>0</v>
      </c>
      <c r="E81">
        <v>0</v>
      </c>
      <c r="F81">
        <v>0</v>
      </c>
      <c r="G81">
        <v>0.43000000999999999</v>
      </c>
      <c r="H81">
        <v>0.91799998000000005</v>
      </c>
      <c r="I81">
        <v>59.236122000000002</v>
      </c>
      <c r="J81">
        <f t="shared" si="2"/>
        <v>53.365620204499997</v>
      </c>
    </row>
    <row r="82" spans="1:21">
      <c r="A82" t="s">
        <v>101</v>
      </c>
      <c r="B82">
        <v>1</v>
      </c>
      <c r="C82">
        <v>0</v>
      </c>
      <c r="D82">
        <v>0</v>
      </c>
      <c r="E82">
        <v>0</v>
      </c>
      <c r="F82">
        <v>0</v>
      </c>
      <c r="G82">
        <v>0.43000000999999999</v>
      </c>
      <c r="H82">
        <v>0.91799998000000005</v>
      </c>
      <c r="I82">
        <v>56.490501000000002</v>
      </c>
      <c r="J82">
        <f t="shared" si="2"/>
        <v>53.365620204499997</v>
      </c>
    </row>
    <row r="83" spans="1:21">
      <c r="A83" t="s">
        <v>117</v>
      </c>
      <c r="B83">
        <v>1</v>
      </c>
      <c r="C83">
        <v>0</v>
      </c>
      <c r="D83">
        <v>1</v>
      </c>
      <c r="E83">
        <v>0</v>
      </c>
      <c r="F83">
        <v>0</v>
      </c>
      <c r="G83">
        <v>0.31299999000000001</v>
      </c>
      <c r="H83">
        <v>0.91799998000000005</v>
      </c>
      <c r="I83">
        <v>54.526451000000002</v>
      </c>
      <c r="J83">
        <f t="shared" si="2"/>
        <v>62.290610013899993</v>
      </c>
    </row>
    <row r="84" spans="1:21">
      <c r="A84" t="s">
        <v>132</v>
      </c>
      <c r="B84">
        <v>0</v>
      </c>
      <c r="C84">
        <v>1</v>
      </c>
      <c r="D84">
        <v>0</v>
      </c>
      <c r="E84">
        <v>0</v>
      </c>
      <c r="F84">
        <v>1</v>
      </c>
      <c r="G84">
        <v>0.73199999000000004</v>
      </c>
      <c r="H84">
        <v>0.96499997000000004</v>
      </c>
      <c r="I84">
        <v>35.290756000000002</v>
      </c>
      <c r="J84">
        <f t="shared" si="2"/>
        <v>38.627060068499993</v>
      </c>
    </row>
    <row r="85" spans="1:21">
      <c r="A85" t="s">
        <v>139</v>
      </c>
      <c r="B85">
        <v>1</v>
      </c>
      <c r="C85">
        <v>0</v>
      </c>
      <c r="D85">
        <v>0</v>
      </c>
      <c r="E85">
        <v>0</v>
      </c>
      <c r="F85">
        <v>0</v>
      </c>
      <c r="G85">
        <v>0.26699999000000002</v>
      </c>
      <c r="H85">
        <v>0.97600001000000003</v>
      </c>
      <c r="I85">
        <v>37.887188000000002</v>
      </c>
      <c r="J85">
        <f t="shared" si="2"/>
        <v>51.495549850099998</v>
      </c>
    </row>
    <row r="86" spans="1:21">
      <c r="A86" t="s">
        <v>121</v>
      </c>
      <c r="B86">
        <v>0</v>
      </c>
      <c r="C86">
        <v>1</v>
      </c>
      <c r="D86">
        <v>0</v>
      </c>
      <c r="E86">
        <v>0</v>
      </c>
      <c r="F86">
        <v>0</v>
      </c>
      <c r="G86">
        <v>0.19700000000000001</v>
      </c>
      <c r="H86">
        <v>0.97600001000000003</v>
      </c>
      <c r="I86">
        <v>22.445340999999999</v>
      </c>
      <c r="J86">
        <f t="shared" si="2"/>
        <v>39.468449945399989</v>
      </c>
    </row>
    <row r="92" spans="1:21" ht="17">
      <c r="U92" s="17">
        <f>20+10+9+(0.6*9.5)-(0.65*5.5)</f>
        <v>41.125</v>
      </c>
    </row>
    <row r="97" spans="1:12">
      <c r="A97" s="19"/>
      <c r="B97" s="20"/>
    </row>
    <row r="98" spans="1:12">
      <c r="A98" s="19"/>
      <c r="B98" s="21"/>
      <c r="C98" s="19"/>
      <c r="D98" s="20"/>
      <c r="E98" s="19"/>
      <c r="F98" s="19"/>
      <c r="G98" s="22"/>
      <c r="H98" s="19"/>
      <c r="I98" s="20"/>
    </row>
    <row r="99" spans="1:12">
      <c r="A99" s="19"/>
      <c r="B99" s="21"/>
      <c r="C99" s="19"/>
      <c r="D99" s="20"/>
      <c r="E99" s="19"/>
      <c r="F99" s="19"/>
      <c r="G99" s="22"/>
      <c r="H99" s="19"/>
      <c r="I99" s="20"/>
    </row>
    <row r="100" spans="1:12">
      <c r="A100" s="19"/>
      <c r="B100" s="21"/>
      <c r="C100" s="19"/>
      <c r="D100" s="20"/>
      <c r="E100" s="19"/>
      <c r="F100" s="19"/>
      <c r="G100" s="22"/>
      <c r="H100" s="19"/>
      <c r="I100" s="20"/>
    </row>
    <row r="101" spans="1:12">
      <c r="A101" s="19"/>
      <c r="B101" s="21"/>
      <c r="C101" s="19"/>
      <c r="D101" s="20"/>
      <c r="E101" s="19"/>
      <c r="F101" s="19"/>
      <c r="G101" s="22"/>
      <c r="H101" s="19"/>
    </row>
    <row r="107" spans="1:12">
      <c r="E107" s="21"/>
      <c r="F107" s="19"/>
      <c r="G107" s="20"/>
      <c r="H107" s="19"/>
      <c r="I107" s="19"/>
      <c r="J107" s="22"/>
      <c r="K107" s="19"/>
      <c r="L107" s="20"/>
    </row>
    <row r="108" spans="1:12">
      <c r="D108" s="19"/>
      <c r="E108" s="21"/>
      <c r="F108" s="19"/>
      <c r="G108" s="20"/>
      <c r="H108" s="19"/>
      <c r="I108" s="19"/>
      <c r="J108" s="22"/>
      <c r="K108" s="19"/>
      <c r="L108" s="20"/>
    </row>
    <row r="109" spans="1:12">
      <c r="D109" s="19"/>
      <c r="E109" s="21"/>
      <c r="F109" s="19"/>
      <c r="G109" s="20"/>
      <c r="H109" s="19"/>
      <c r="I109" s="19"/>
      <c r="J109" s="22"/>
      <c r="K109" s="19"/>
      <c r="L109" s="20"/>
    </row>
    <row r="110" spans="1:12">
      <c r="D110" s="19"/>
      <c r="E110" s="21"/>
      <c r="F110" s="19"/>
      <c r="G110" s="20"/>
      <c r="H110" s="19"/>
      <c r="I110" s="19"/>
      <c r="J110" s="22"/>
      <c r="K110" s="19"/>
      <c r="L110" s="20"/>
    </row>
    <row r="111" spans="1:12">
      <c r="D111" s="19"/>
      <c r="E111" s="21"/>
      <c r="F111" s="19"/>
      <c r="G111" s="20"/>
      <c r="H111" s="19"/>
      <c r="I111" s="19"/>
      <c r="J111" s="22"/>
      <c r="K111" s="19"/>
      <c r="L111" s="20"/>
    </row>
  </sheetData>
  <autoFilter ref="A1:J87" xr:uid="{75FD702C-917C-124F-A87E-DB6D9648021A}"/>
  <sortState ref="A2:J93">
    <sortCondition descending="1"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08B1-1CA0-C24D-969D-54329B2192C4}">
  <dimension ref="A1"/>
  <sheetViews>
    <sheetView workbookViewId="0">
      <selection activeCell="D18" sqref="D18"/>
    </sheetView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3C7F-26C5-5345-A824-396DAF10B410}">
  <dimension ref="A1:K11"/>
  <sheetViews>
    <sheetView workbookViewId="0">
      <selection activeCell="I19" sqref="I19"/>
    </sheetView>
  </sheetViews>
  <sheetFormatPr baseColWidth="10" defaultRowHeight="16"/>
  <cols>
    <col min="1" max="1" width="17.83203125" customWidth="1"/>
    <col min="2" max="2" width="18.5" customWidth="1"/>
    <col min="11" max="11" width="21" customWidth="1"/>
  </cols>
  <sheetData>
    <row r="1" spans="1:11">
      <c r="A1" s="16" t="s">
        <v>162</v>
      </c>
      <c r="B1" s="16" t="s">
        <v>172</v>
      </c>
      <c r="K1" s="11" t="s">
        <v>163</v>
      </c>
    </row>
    <row r="2" spans="1:11">
      <c r="A2" s="15" t="s">
        <v>174</v>
      </c>
      <c r="B2" s="15">
        <v>100</v>
      </c>
      <c r="K2" s="12">
        <v>19.899999999999999</v>
      </c>
    </row>
    <row r="3" spans="1:11">
      <c r="A3" s="14" t="s">
        <v>169</v>
      </c>
      <c r="B3" s="14">
        <v>66</v>
      </c>
      <c r="K3" s="12">
        <v>10.3</v>
      </c>
    </row>
    <row r="4" spans="1:11">
      <c r="A4" s="14" t="s">
        <v>167</v>
      </c>
      <c r="B4" s="14">
        <v>64</v>
      </c>
      <c r="K4" s="12">
        <v>10.1</v>
      </c>
    </row>
    <row r="5" spans="1:11">
      <c r="A5" s="14" t="s">
        <v>164</v>
      </c>
      <c r="B5" s="14">
        <v>61</v>
      </c>
      <c r="K5" s="12">
        <v>9</v>
      </c>
    </row>
    <row r="6" spans="1:11">
      <c r="A6" s="14" t="s">
        <v>170</v>
      </c>
      <c r="B6" s="14">
        <v>61</v>
      </c>
      <c r="K6" s="12">
        <v>3.4</v>
      </c>
    </row>
    <row r="7" spans="1:11">
      <c r="A7" s="14" t="s">
        <v>168</v>
      </c>
      <c r="B7" s="14">
        <v>60</v>
      </c>
      <c r="K7" s="12">
        <v>2.4</v>
      </c>
    </row>
    <row r="8" spans="1:11">
      <c r="A8" s="14" t="s">
        <v>166</v>
      </c>
      <c r="B8" s="14">
        <v>57</v>
      </c>
      <c r="K8" s="12">
        <v>-0.2</v>
      </c>
    </row>
    <row r="9" spans="1:11">
      <c r="A9" s="14" t="s">
        <v>171</v>
      </c>
      <c r="B9" s="14">
        <v>47</v>
      </c>
      <c r="K9" s="12">
        <v>-0.7</v>
      </c>
    </row>
    <row r="10" spans="1:11">
      <c r="A10" s="14" t="s">
        <v>165</v>
      </c>
      <c r="B10" s="14">
        <v>44</v>
      </c>
      <c r="K10" s="12">
        <v>-4.9000000000000004</v>
      </c>
    </row>
    <row r="11" spans="1:11">
      <c r="A11" s="14" t="s">
        <v>173</v>
      </c>
      <c r="B11" s="14">
        <v>41</v>
      </c>
    </row>
  </sheetData>
  <sortState ref="A2:B11">
    <sortCondition descending="1" ref="B1"/>
  </sortState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{37E630A9-A5DB-A246-9A70-EF4C915B25F0}</x14:id>
        </ext>
      </extLst>
    </cfRule>
  </conditionalFormatting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{BBC01CB3-12B2-474D-B326-2A0ADE4F16F7}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E630A9-A5DB-A246-9A70-EF4C915B2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BBC01CB3-12B2-474D-B326-2A0ADE4F1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Sheet4</vt:lpstr>
      <vt:lpstr>Data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Sagarnil Dasgupta</dc:creator>
  <cp:lastModifiedBy>Sagarnil Dasgupta</cp:lastModifiedBy>
  <dcterms:created xsi:type="dcterms:W3CDTF">2019-10-03T11:46:09Z</dcterms:created>
  <dcterms:modified xsi:type="dcterms:W3CDTF">2019-10-06T21:43:48Z</dcterms:modified>
</cp:coreProperties>
</file>