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D1690A8-6C0A-40CE-9E5A-35D2090FE851}" xr6:coauthVersionLast="47" xr6:coauthVersionMax="47" xr10:uidLastSave="{00000000-0000-0000-0000-000000000000}"/>
  <bookViews>
    <workbookView xWindow="-108" yWindow="-108" windowWidth="23256" windowHeight="12456" tabRatio="809" xr2:uid="{00000000-000D-0000-FFFF-FFFF00000000}"/>
  </bookViews>
  <sheets>
    <sheet name="CL " sheetId="1" r:id="rId1"/>
    <sheet name="CH" sheetId="2" r:id="rId2"/>
    <sheet name="silty. " sheetId="3" r:id="rId3"/>
    <sheet name="Coarse-grained with Plastic fin" sheetId="4" r:id="rId4"/>
    <sheet name="Coarse-grained with non-Plastic" sheetId="5" r:id="rId5"/>
    <sheet name="Coarse-grained 10 steps data" sheetId="6" state="hidden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" i="6" l="1"/>
  <c r="AK7" i="6"/>
  <c r="AK8" i="6"/>
  <c r="AK9" i="6"/>
  <c r="AK10" i="6"/>
  <c r="AK11" i="6"/>
  <c r="AK12" i="6"/>
  <c r="AK13" i="6"/>
  <c r="AK14" i="6"/>
  <c r="AK5" i="6"/>
  <c r="G15" i="6"/>
  <c r="AK15" i="6" s="1"/>
  <c r="H15" i="6"/>
  <c r="U79" i="6" l="1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15" i="6"/>
  <c r="D15" i="6"/>
  <c r="E15" i="6"/>
  <c r="F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B15" i="6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B15" i="5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5" i="2"/>
  <c r="P142" i="6" l="1"/>
  <c r="O142" i="6"/>
  <c r="A116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64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BJ36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BJ20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16" i="6"/>
  <c r="BX14" i="6"/>
  <c r="BW14" i="6"/>
  <c r="BV14" i="6"/>
  <c r="BU14" i="6"/>
  <c r="BT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J14" i="6"/>
  <c r="AI14" i="6"/>
  <c r="AH14" i="6"/>
  <c r="AG14" i="6"/>
  <c r="AF14" i="6"/>
  <c r="CE13" i="6"/>
  <c r="CD13" i="6"/>
  <c r="CC13" i="6"/>
  <c r="CB13" i="6"/>
  <c r="CA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J13" i="6"/>
  <c r="AI13" i="6"/>
  <c r="AH13" i="6"/>
  <c r="AG13" i="6"/>
  <c r="AF13" i="6"/>
  <c r="CE12" i="6"/>
  <c r="CD12" i="6"/>
  <c r="CC12" i="6"/>
  <c r="CB12" i="6"/>
  <c r="CA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J12" i="6"/>
  <c r="AI12" i="6"/>
  <c r="AH12" i="6"/>
  <c r="AG12" i="6"/>
  <c r="AF12" i="6"/>
  <c r="CE11" i="6"/>
  <c r="CD11" i="6"/>
  <c r="CC11" i="6"/>
  <c r="CB11" i="6"/>
  <c r="CA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J11" i="6"/>
  <c r="AI11" i="6"/>
  <c r="AH11" i="6"/>
  <c r="AG11" i="6"/>
  <c r="AF11" i="6"/>
  <c r="CE10" i="6"/>
  <c r="CD10" i="6"/>
  <c r="CC10" i="6"/>
  <c r="CB10" i="6"/>
  <c r="CA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J10" i="6"/>
  <c r="AI10" i="6"/>
  <c r="AH10" i="6"/>
  <c r="AG10" i="6"/>
  <c r="AF10" i="6"/>
  <c r="CE9" i="6"/>
  <c r="CD9" i="6"/>
  <c r="CC9" i="6"/>
  <c r="CB9" i="6"/>
  <c r="CA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J9" i="6"/>
  <c r="AI9" i="6"/>
  <c r="AH9" i="6"/>
  <c r="AG9" i="6"/>
  <c r="AF9" i="6"/>
  <c r="CE8" i="6"/>
  <c r="CD8" i="6"/>
  <c r="CC8" i="6"/>
  <c r="CB8" i="6"/>
  <c r="CA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J8" i="6"/>
  <c r="AI8" i="6"/>
  <c r="AH8" i="6"/>
  <c r="AG8" i="6"/>
  <c r="AF8" i="6"/>
  <c r="CE7" i="6"/>
  <c r="CD7" i="6"/>
  <c r="CC7" i="6"/>
  <c r="CB7" i="6"/>
  <c r="CA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J7" i="6"/>
  <c r="AI7" i="6"/>
  <c r="AH7" i="6"/>
  <c r="AG7" i="6"/>
  <c r="AF7" i="6"/>
  <c r="CE6" i="6"/>
  <c r="CD6" i="6"/>
  <c r="CC6" i="6"/>
  <c r="CB6" i="6"/>
  <c r="CA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J6" i="6"/>
  <c r="AI6" i="6"/>
  <c r="AH6" i="6"/>
  <c r="AG6" i="6"/>
  <c r="AF6" i="6"/>
  <c r="CE5" i="6"/>
  <c r="CD5" i="6"/>
  <c r="CC5" i="6"/>
  <c r="CB5" i="6"/>
  <c r="CA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J5" i="6"/>
  <c r="AI5" i="6"/>
  <c r="AH5" i="6"/>
  <c r="AG5" i="6"/>
  <c r="AF5" i="6"/>
  <c r="CE4" i="6"/>
  <c r="CD4" i="6"/>
  <c r="CC4" i="6"/>
  <c r="CB4" i="6"/>
  <c r="CA4" i="6"/>
  <c r="BK4" i="6"/>
  <c r="BJ4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O15" i="6" l="1"/>
  <c r="AW15" i="6"/>
  <c r="BE15" i="6"/>
  <c r="AG15" i="6"/>
  <c r="AS15" i="6"/>
  <c r="BJ6" i="6"/>
  <c r="AL15" i="6"/>
  <c r="AT15" i="6"/>
  <c r="BB15" i="6"/>
  <c r="AH15" i="6"/>
  <c r="AP15" i="6"/>
  <c r="AX15" i="6"/>
  <c r="BF15" i="6"/>
  <c r="BK10" i="6"/>
  <c r="AI15" i="6"/>
  <c r="AQ15" i="6"/>
  <c r="AY15" i="6"/>
  <c r="BG15" i="6"/>
  <c r="BK11" i="6"/>
  <c r="BJ42" i="6"/>
  <c r="BO11" i="6" s="1"/>
  <c r="BK46" i="6"/>
  <c r="BO3" i="6" s="1"/>
  <c r="AJ15" i="6"/>
  <c r="AR15" i="6"/>
  <c r="AZ15" i="6"/>
  <c r="BH15" i="6"/>
  <c r="BK12" i="6"/>
  <c r="BA15" i="6"/>
  <c r="BI15" i="6"/>
  <c r="AZ54" i="6"/>
  <c r="BP7" i="6" s="1"/>
  <c r="AZ55" i="6"/>
  <c r="BP8" i="6" s="1"/>
  <c r="AZ62" i="6"/>
  <c r="BP15" i="6" s="1"/>
  <c r="AM15" i="6"/>
  <c r="AU15" i="6"/>
  <c r="BC15" i="6"/>
  <c r="AF15" i="6"/>
  <c r="BJ5" i="6"/>
  <c r="BM6" i="6" s="1"/>
  <c r="AN15" i="6"/>
  <c r="AV15" i="6"/>
  <c r="BD15" i="6"/>
  <c r="BK9" i="6"/>
  <c r="B32" i="2"/>
  <c r="B16" i="2"/>
  <c r="B16" i="5"/>
  <c r="AP73" i="6"/>
  <c r="BQ10" i="6" s="1"/>
  <c r="AP74" i="6"/>
  <c r="BQ11" i="6" s="1"/>
  <c r="AP75" i="6"/>
  <c r="BQ12" i="6" s="1"/>
  <c r="B80" i="6"/>
  <c r="AP71" i="6"/>
  <c r="BQ8" i="6" s="1"/>
  <c r="AP69" i="6"/>
  <c r="BQ6" i="6" s="1"/>
  <c r="AP70" i="6"/>
  <c r="BQ7" i="6" s="1"/>
  <c r="AP76" i="6"/>
  <c r="BQ13" i="6" s="1"/>
  <c r="AP77" i="6"/>
  <c r="BQ14" i="6" s="1"/>
  <c r="AR78" i="6"/>
  <c r="BQ3" i="6" s="1"/>
  <c r="AP72" i="6"/>
  <c r="BQ9" i="6" s="1"/>
  <c r="AZ56" i="6"/>
  <c r="BP9" i="6" s="1"/>
  <c r="BB62" i="6"/>
  <c r="BP3" i="6" s="1"/>
  <c r="AZ57" i="6"/>
  <c r="BP10" i="6" s="1"/>
  <c r="AZ58" i="6"/>
  <c r="BP11" i="6" s="1"/>
  <c r="AZ59" i="6"/>
  <c r="BP12" i="6" s="1"/>
  <c r="AZ60" i="6"/>
  <c r="BP13" i="6" s="1"/>
  <c r="AZ53" i="6"/>
  <c r="BP6" i="6" s="1"/>
  <c r="AZ61" i="6"/>
  <c r="BP14" i="6" s="1"/>
  <c r="BJ37" i="6"/>
  <c r="BO6" i="6" s="1"/>
  <c r="BJ41" i="6"/>
  <c r="BO10" i="6" s="1"/>
  <c r="BJ45" i="6"/>
  <c r="BO14" i="6" s="1"/>
  <c r="B48" i="6"/>
  <c r="BJ39" i="6"/>
  <c r="BO8" i="6" s="1"/>
  <c r="BJ40" i="6"/>
  <c r="BO9" i="6" s="1"/>
  <c r="BJ38" i="6"/>
  <c r="BO7" i="6" s="1"/>
  <c r="BJ46" i="6"/>
  <c r="BO15" i="6" s="1"/>
  <c r="BJ44" i="6"/>
  <c r="BO13" i="6" s="1"/>
  <c r="BJ43" i="6"/>
  <c r="BO12" i="6" s="1"/>
  <c r="BJ22" i="6"/>
  <c r="BN7" i="6" s="1"/>
  <c r="BJ26" i="6"/>
  <c r="BN11" i="6" s="1"/>
  <c r="BJ30" i="6"/>
  <c r="BN15" i="6" s="1"/>
  <c r="BJ21" i="6"/>
  <c r="BN6" i="6" s="1"/>
  <c r="BJ25" i="6"/>
  <c r="BN10" i="6" s="1"/>
  <c r="BJ29" i="6"/>
  <c r="BN14" i="6" s="1"/>
  <c r="BJ24" i="6"/>
  <c r="BN9" i="6" s="1"/>
  <c r="BJ28" i="6"/>
  <c r="BN13" i="6" s="1"/>
  <c r="BJ23" i="6"/>
  <c r="BN8" i="6" s="1"/>
  <c r="BJ27" i="6"/>
  <c r="BN12" i="6" s="1"/>
  <c r="B32" i="6"/>
  <c r="BJ13" i="6"/>
  <c r="BM14" i="6" s="1"/>
  <c r="BK7" i="6"/>
  <c r="BM7" i="6"/>
  <c r="BK6" i="6"/>
  <c r="BJ9" i="6"/>
  <c r="BM10" i="6" s="1"/>
  <c r="BJ12" i="6"/>
  <c r="BM13" i="6" s="1"/>
  <c r="BJ11" i="6"/>
  <c r="BM12" i="6" s="1"/>
  <c r="BK14" i="6"/>
  <c r="BM3" i="6" s="1"/>
  <c r="BJ14" i="6"/>
  <c r="BM15" i="6" s="1"/>
  <c r="BK5" i="6"/>
  <c r="BK8" i="6"/>
  <c r="BJ8" i="6"/>
  <c r="BM9" i="6" s="1"/>
  <c r="BJ7" i="6"/>
  <c r="BM8" i="6" s="1"/>
  <c r="BJ10" i="6"/>
  <c r="BM11" i="6" s="1"/>
  <c r="BK13" i="6"/>
  <c r="BK21" i="6"/>
  <c r="BK22" i="6"/>
  <c r="BK23" i="6"/>
  <c r="BK24" i="6"/>
  <c r="BK25" i="6"/>
  <c r="BK26" i="6"/>
  <c r="BK27" i="6"/>
  <c r="BK28" i="6"/>
  <c r="BK29" i="6"/>
  <c r="BK30" i="6"/>
  <c r="BN3" i="6" s="1"/>
  <c r="AP78" i="6"/>
  <c r="BQ15" i="6" s="1"/>
  <c r="AQ78" i="6"/>
  <c r="BR16" i="6" l="1"/>
  <c r="BR15" i="6"/>
  <c r="CK3" i="6" s="1"/>
  <c r="CK6" i="6" l="1"/>
  <c r="CK7" i="6"/>
  <c r="CK8" i="6"/>
  <c r="CK5" i="6"/>
  <c r="B31" i="5"/>
  <c r="B32" i="5" s="1"/>
  <c r="CK4" i="6" l="1"/>
</calcChain>
</file>

<file path=xl/sharedStrings.xml><?xml version="1.0" encoding="utf-8"?>
<sst xmlns="http://schemas.openxmlformats.org/spreadsheetml/2006/main" count="2021" uniqueCount="35">
  <si>
    <t>20pc</t>
  </si>
  <si>
    <t>2m</t>
  </si>
  <si>
    <t>3m</t>
  </si>
  <si>
    <t>4m</t>
  </si>
  <si>
    <t>6m</t>
  </si>
  <si>
    <t>8m</t>
  </si>
  <si>
    <t>1:0.5</t>
  </si>
  <si>
    <t>1:0.667</t>
  </si>
  <si>
    <t>1:1</t>
  </si>
  <si>
    <t>1:2</t>
  </si>
  <si>
    <t>1:3</t>
  </si>
  <si>
    <t>1:4</t>
  </si>
  <si>
    <t>time(d)</t>
  </si>
  <si>
    <t>30pc</t>
  </si>
  <si>
    <t>40pc</t>
  </si>
  <si>
    <t>50pc</t>
  </si>
  <si>
    <t>60pc</t>
  </si>
  <si>
    <t>Time (d)</t>
  </si>
  <si>
    <t>FOS</t>
  </si>
  <si>
    <t>Standard deviation</t>
  </si>
  <si>
    <t>CH</t>
  </si>
  <si>
    <t>CL</t>
  </si>
  <si>
    <t>Coarse-grained with PF</t>
  </si>
  <si>
    <t>Coarse-grained with NPF</t>
  </si>
  <si>
    <t>Coarse-grained</t>
  </si>
  <si>
    <t>soil type</t>
  </si>
  <si>
    <t>avg. % reduction</t>
  </si>
  <si>
    <t>Silt</t>
  </si>
  <si>
    <t>Critical Slip Surface at each step</t>
  </si>
  <si>
    <t>Factor of Safety</t>
  </si>
  <si>
    <t>before rainfall</t>
  </si>
  <si>
    <t>after rainfall</t>
  </si>
  <si>
    <t xml:space="preserve">% reduction </t>
  </si>
  <si>
    <t>reduction of FoS</t>
  </si>
  <si>
    <t>30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</si>
</sst>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</font>
    <font>
      <sz val="11"/>
      <color theme="1"/>
      <name val="Arial"/>
      <family val="2"/>
      <scheme val="minor"/>
    </font>
    <font>
      <sz val="12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78026673177287"/>
        <bgColor rgb="FFC4FEBB"/>
      </patternFill>
    </fill>
    <fill>
      <patternFill patternType="solid">
        <fgColor theme="4" tint="0.79979857783745845"/>
        <bgColor rgb="FFCCFFF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wrapText="1"/>
    </xf>
    <xf numFmtId="0" fontId="0" fillId="2" borderId="0" xfId="0" applyFill="1"/>
    <xf numFmtId="0" fontId="3" fillId="0" borderId="2" xfId="0" applyFont="1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3" borderId="1" xfId="0" applyFont="1" applyFill="1" applyBorder="1"/>
    <xf numFmtId="16" fontId="0" fillId="0" borderId="0" xfId="0" applyNumberFormat="1"/>
    <xf numFmtId="0" fontId="7" fillId="0" borderId="3" xfId="2" applyFont="1" applyBorder="1"/>
    <xf numFmtId="0" fontId="7" fillId="0" borderId="0" xfId="2" applyFont="1"/>
    <xf numFmtId="0" fontId="0" fillId="6" borderId="1" xfId="0" applyFill="1" applyBorder="1"/>
    <xf numFmtId="0" fontId="0" fillId="7" borderId="1" xfId="0" applyFill="1" applyBorder="1"/>
    <xf numFmtId="0" fontId="3" fillId="0" borderId="4" xfId="0" applyFont="1" applyBorder="1"/>
    <xf numFmtId="0" fontId="0" fillId="7" borderId="0" xfId="0" applyFill="1"/>
    <xf numFmtId="0" fontId="0" fillId="0" borderId="1" xfId="0" applyBorder="1" applyAlignment="1">
      <alignment wrapText="1"/>
    </xf>
    <xf numFmtId="0" fontId="4" fillId="2" borderId="1" xfId="0" applyFont="1" applyFill="1" applyBorder="1"/>
    <xf numFmtId="0" fontId="5" fillId="0" borderId="1" xfId="0" applyFont="1" applyBorder="1"/>
    <xf numFmtId="0" fontId="7" fillId="0" borderId="1" xfId="2" applyFont="1" applyBorder="1"/>
    <xf numFmtId="0" fontId="0" fillId="5" borderId="1" xfId="0" applyFill="1" applyBorder="1"/>
    <xf numFmtId="0" fontId="4" fillId="0" borderId="1" xfId="0" applyFont="1" applyBorder="1"/>
    <xf numFmtId="0" fontId="3" fillId="0" borderId="5" xfId="0" applyFont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127A02"/>
      <rgbColor rgb="FF000080"/>
      <rgbColor rgb="FF808000"/>
      <rgbColor rgb="FF8E03A3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4FEBB"/>
      <rgbColor rgb="FFFFFF99"/>
      <rgbColor rgb="FF99CCFF"/>
      <rgbColor rgb="FFFF99CC"/>
      <rgbColor rgb="FFCC99FF"/>
      <rgbColor rgb="FFFFCC99"/>
      <rgbColor rgb="FF3366FF"/>
      <rgbColor rgb="FF33CCCC"/>
      <rgbColor rgb="FF89FD78"/>
      <rgbColor rgb="FFFFCC00"/>
      <rgbColor rgb="FFC99C00"/>
      <rgbColor rgb="FFFF6600"/>
      <rgbColor rgb="FF595959"/>
      <rgbColor rgb="FFB3B3B3"/>
      <rgbColor rgb="FF004586"/>
      <rgbColor rgb="FF18A303"/>
      <rgbColor rgb="FF0D0D0D"/>
      <rgbColor rgb="FF333300"/>
      <rgbColor rgb="FFA33E03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22583225762405E-2"/>
          <c:y val="5.232558139534884E-2"/>
          <c:w val="0.84690955670200863"/>
          <c:h val="0.7308933040346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 '!$BP$91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'!$BO$92:$BO$102</c:f>
              <c:numCache>
                <c:formatCode>General</c:formatCode>
                <c:ptCount val="11"/>
              </c:numCache>
            </c:numRef>
          </c:xVal>
          <c:yVal>
            <c:numRef>
              <c:f>'CL '!$BP$92:$BP$102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B-4374-B81F-973D4D2A0658}"/>
            </c:ext>
          </c:extLst>
        </c:ser>
        <c:ser>
          <c:idx val="1"/>
          <c:order val="1"/>
          <c:tx>
            <c:strRef>
              <c:f>'CL '!$BQ$91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'!$BO$92:$BO$102</c:f>
              <c:numCache>
                <c:formatCode>General</c:formatCode>
                <c:ptCount val="11"/>
              </c:numCache>
            </c:numRef>
          </c:xVal>
          <c:yVal>
            <c:numRef>
              <c:f>'CL '!$BQ$92:$BQ$102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7B-4374-B81F-973D4D2A0658}"/>
            </c:ext>
          </c:extLst>
        </c:ser>
        <c:ser>
          <c:idx val="2"/>
          <c:order val="2"/>
          <c:tx>
            <c:strRef>
              <c:f>'CL '!$BR$91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 '!$BO$92:$BO$102</c:f>
              <c:numCache>
                <c:formatCode>General</c:formatCode>
                <c:ptCount val="11"/>
              </c:numCache>
            </c:numRef>
          </c:xVal>
          <c:yVal>
            <c:numRef>
              <c:f>'CL '!$BR$92:$BR$102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7B-4374-B81F-973D4D2A0658}"/>
            </c:ext>
          </c:extLst>
        </c:ser>
        <c:ser>
          <c:idx val="3"/>
          <c:order val="3"/>
          <c:tx>
            <c:strRef>
              <c:f>'CL '!$BS$91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 '!$BO$92:$BO$102</c:f>
              <c:numCache>
                <c:formatCode>General</c:formatCode>
                <c:ptCount val="11"/>
              </c:numCache>
            </c:numRef>
          </c:xVal>
          <c:yVal>
            <c:numRef>
              <c:f>'CL '!$BS$92:$BS$102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B-4374-B81F-973D4D2A0658}"/>
            </c:ext>
          </c:extLst>
        </c:ser>
        <c:ser>
          <c:idx val="4"/>
          <c:order val="4"/>
          <c:tx>
            <c:strRef>
              <c:f>'CL '!$BT$91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 '!$BO$92:$BO$102</c:f>
              <c:numCache>
                <c:formatCode>General</c:formatCode>
                <c:ptCount val="11"/>
              </c:numCache>
            </c:numRef>
          </c:xVal>
          <c:yVal>
            <c:numRef>
              <c:f>'CL '!$BT$92:$BT$102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7B-4374-B81F-973D4D2A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47743"/>
        <c:axId val="397348223"/>
      </c:scatterChart>
      <c:valAx>
        <c:axId val="397347743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4998835337333531"/>
              <c:y val="0.86046511627906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8223"/>
        <c:crosses val="autoZero"/>
        <c:crossBetween val="midCat"/>
        <c:majorUnit val="1"/>
      </c:valAx>
      <c:valAx>
        <c:axId val="3973482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of FoS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20" b="1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r>
              <a:rPr lang="en-US" sz="1320" b="1" strike="noStrike" spc="-1">
                <a:solidFill>
                  <a:srgbClr val="0D0D0D"/>
                </a:solidFill>
                <a:latin typeface="Arial"/>
                <a:ea typeface="DejaVu Sans"/>
              </a:rPr>
              <a:t>Coarse-grained with PF
</a:t>
            </a:r>
          </a:p>
        </c:rich>
      </c:tx>
      <c:layout>
        <c:manualLayout>
          <c:xMode val="edge"/>
          <c:yMode val="edge"/>
          <c:x val="0.22389181066867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939143501127"/>
          <c:y val="7.1598834642888701E-2"/>
          <c:w val="0.68324567993989505"/>
          <c:h val="0.74335658161913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'Coarse-grained with Plastic fin'!$BM$4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Plastic fin'!$BL$5:$BL$15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fin'!$BM$5:$BM$15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1-4D38-ACA4-9046F977F2CB}"/>
            </c:ext>
          </c:extLst>
        </c:ser>
        <c:ser>
          <c:idx val="1"/>
          <c:order val="1"/>
          <c:tx>
            <c:strRef>
              <c:f>'Coarse-grained with Plastic fin'!$BN$4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Plastic fin'!$BL$5:$BL$15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fin'!$BN$5:$BN$15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1-4D38-ACA4-9046F977F2CB}"/>
            </c:ext>
          </c:extLst>
        </c:ser>
        <c:ser>
          <c:idx val="2"/>
          <c:order val="2"/>
          <c:tx>
            <c:strRef>
              <c:f>'Coarse-grained with Plastic fin'!$BO$4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Plastic fin'!$BL$5:$BL$15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fin'!$BO$5:$BO$15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1-4D38-ACA4-9046F977F2CB}"/>
            </c:ext>
          </c:extLst>
        </c:ser>
        <c:ser>
          <c:idx val="3"/>
          <c:order val="3"/>
          <c:tx>
            <c:strRef>
              <c:f>'Coarse-grained with Plastic fin'!$BP$4</c:f>
              <c:strCache>
                <c:ptCount val="1"/>
              </c:strCache>
            </c:strRef>
          </c:tx>
          <c:spPr>
            <a:ln w="19080" cap="rnd">
              <a:solidFill>
                <a:srgbClr val="0D0D0D"/>
              </a:solidFill>
              <a:round/>
            </a:ln>
          </c:spPr>
          <c:marker>
            <c:symbol val="circle"/>
            <c:size val="5"/>
            <c:spPr>
              <a:solidFill>
                <a:srgbClr val="0D0D0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Plastic fin'!$BL$5:$BL$15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fin'!$BP$5:$BP$15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91-4D38-ACA4-9046F977F2CB}"/>
            </c:ext>
          </c:extLst>
        </c:ser>
        <c:ser>
          <c:idx val="4"/>
          <c:order val="4"/>
          <c:tx>
            <c:strRef>
              <c:f>'Coarse-grained with Plastic fin'!$BQ$4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Plastic fin'!$BL$5:$BL$15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fin'!$BQ$5:$BQ$15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91-4D38-ACA4-9046F977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1744"/>
        <c:axId val="96674503"/>
      </c:scatterChart>
      <c:valAx>
        <c:axId val="32501744"/>
        <c:scaling>
          <c:orientation val="minMax"/>
          <c:max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layout>
            <c:manualLayout>
              <c:xMode val="edge"/>
              <c:yMode val="edge"/>
              <c:x val="0.373102930127724"/>
              <c:y val="0.86201112386333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96674503"/>
        <c:crosses val="max"/>
        <c:crossBetween val="midCat"/>
        <c:majorUnit val="5"/>
      </c:valAx>
      <c:valAx>
        <c:axId val="96674503"/>
        <c:scaling>
          <c:orientation val="maxMin"/>
          <c:max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% of FoS reduction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32501744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90363809210583901"/>
          <c:w val="0.93882247895409798"/>
          <c:h val="8.7093720109486197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100" b="0" strike="noStrike" spc="-1">
              <a:solidFill>
                <a:srgbClr val="0D0D0D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20" b="1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r>
              <a:rPr lang="en-US" sz="1320" b="1" strike="noStrike" spc="-1">
                <a:solidFill>
                  <a:srgbClr val="0D0D0D"/>
                </a:solidFill>
                <a:latin typeface="Arial"/>
                <a:ea typeface="DejaVu Sans"/>
              </a:rPr>
              <a:t>Silt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035740878629899"/>
          <c:y val="7.4878156845369997E-2"/>
          <c:w val="0.69530900967982101"/>
          <c:h val="0.7402747009304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'silty. '!$BM$4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'silty. '!$BL$5:$BL$15</c:f>
              <c:numCache>
                <c:formatCode>General</c:formatCode>
                <c:ptCount val="11"/>
              </c:numCache>
            </c:numRef>
          </c:xVal>
          <c:yVal>
            <c:numRef>
              <c:f>'silty. '!$BM$5:$BM$15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2-4C82-B87C-628CD316DDE5}"/>
            </c:ext>
          </c:extLst>
        </c:ser>
        <c:ser>
          <c:idx val="1"/>
          <c:order val="1"/>
          <c:tx>
            <c:strRef>
              <c:f>'silty. '!$BN$4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'silty. '!$BL$5:$BL$15</c:f>
              <c:numCache>
                <c:formatCode>General</c:formatCode>
                <c:ptCount val="11"/>
              </c:numCache>
            </c:numRef>
          </c:xVal>
          <c:yVal>
            <c:numRef>
              <c:f>'silty. '!$BN$5:$BN$15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2-4C82-B87C-628CD316DDE5}"/>
            </c:ext>
          </c:extLst>
        </c:ser>
        <c:ser>
          <c:idx val="2"/>
          <c:order val="2"/>
          <c:tx>
            <c:strRef>
              <c:f>'silty. '!$BO$4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'silty. '!$BL$5:$BL$15</c:f>
              <c:numCache>
                <c:formatCode>General</c:formatCode>
                <c:ptCount val="11"/>
              </c:numCache>
            </c:numRef>
          </c:xVal>
          <c:yVal>
            <c:numRef>
              <c:f>'silty. '!$BO$5:$BO$15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2-4C82-B87C-628CD316DDE5}"/>
            </c:ext>
          </c:extLst>
        </c:ser>
        <c:ser>
          <c:idx val="3"/>
          <c:order val="3"/>
          <c:tx>
            <c:strRef>
              <c:f>'silty. '!$BP$4</c:f>
              <c:strCache>
                <c:ptCount val="1"/>
              </c:strCache>
            </c:strRef>
          </c:tx>
          <c:spPr>
            <a:ln w="19080" cap="rnd">
              <a:solidFill>
                <a:srgbClr val="0D0D0D"/>
              </a:solidFill>
              <a:round/>
            </a:ln>
          </c:spPr>
          <c:marker>
            <c:symbol val="circle"/>
            <c:size val="5"/>
            <c:spPr>
              <a:solidFill>
                <a:srgbClr val="0D0D0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'silty. '!$BL$5:$BL$15</c:f>
              <c:numCache>
                <c:formatCode>General</c:formatCode>
                <c:ptCount val="11"/>
              </c:numCache>
            </c:numRef>
          </c:xVal>
          <c:yVal>
            <c:numRef>
              <c:f>'silty. '!$BP$5:$BP$15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52-4C82-B87C-628CD316DDE5}"/>
            </c:ext>
          </c:extLst>
        </c:ser>
        <c:ser>
          <c:idx val="4"/>
          <c:order val="4"/>
          <c:tx>
            <c:strRef>
              <c:f>'silty. '!$BQ$4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'silty. '!$BL$5:$BL$15</c:f>
              <c:numCache>
                <c:formatCode>General</c:formatCode>
                <c:ptCount val="11"/>
              </c:numCache>
            </c:numRef>
          </c:xVal>
          <c:yVal>
            <c:numRef>
              <c:f>'silty. '!$BQ$5:$BQ$15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52-4C82-B87C-628CD316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4841"/>
        <c:axId val="49074745"/>
      </c:scatterChart>
      <c:valAx>
        <c:axId val="47494841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layout>
            <c:manualLayout>
              <c:xMode val="edge"/>
              <c:yMode val="edge"/>
              <c:x val="0.38123603871928502"/>
              <c:y val="0.860965883916704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49074745"/>
        <c:crosses val="max"/>
        <c:crossBetween val="midCat"/>
        <c:majorUnit val="6"/>
      </c:valAx>
      <c:valAx>
        <c:axId val="49074745"/>
        <c:scaling>
          <c:orientation val="maxMin"/>
          <c:max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% of FoS reduction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47494841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3.6532615572211102E-2"/>
          <c:y val="0.90077519529394301"/>
          <c:w val="0.89093943902469896"/>
          <c:h val="9.3099638132875598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100" b="0" strike="noStrike" spc="-1">
              <a:solidFill>
                <a:srgbClr val="0D0D0D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20" b="1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r>
              <a:rPr lang="en-US" sz="1320" b="1" strike="noStrike" spc="-1">
                <a:solidFill>
                  <a:srgbClr val="0D0D0D"/>
                </a:solidFill>
                <a:latin typeface="Arial"/>
                <a:ea typeface="DejaVu Sans"/>
              </a:rPr>
              <a:t>CH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517940717629"/>
          <c:y val="7.4758913562771007E-2"/>
          <c:w val="0.68393135725429"/>
          <c:h val="0.74077678492435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CH!$BM$4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CH!$BM$5:$BM$15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F-43A1-94EC-3EAB94CF31C8}"/>
            </c:ext>
          </c:extLst>
        </c:ser>
        <c:ser>
          <c:idx val="1"/>
          <c:order val="1"/>
          <c:tx>
            <c:strRef>
              <c:f>CH!$BN$4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CH!$BN$5:$BN$15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F-43A1-94EC-3EAB94CF31C8}"/>
            </c:ext>
          </c:extLst>
        </c:ser>
        <c:ser>
          <c:idx val="2"/>
          <c:order val="2"/>
          <c:tx>
            <c:strRef>
              <c:f>CH!$BO$4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CH!$BO$5:$BO$15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F-43A1-94EC-3EAB94CF31C8}"/>
            </c:ext>
          </c:extLst>
        </c:ser>
        <c:ser>
          <c:idx val="3"/>
          <c:order val="3"/>
          <c:tx>
            <c:strRef>
              <c:f>CH!$BP$4</c:f>
              <c:strCache>
                <c:ptCount val="1"/>
              </c:strCache>
            </c:strRef>
          </c:tx>
          <c:spPr>
            <a:ln w="19080" cap="rnd">
              <a:solidFill>
                <a:srgbClr val="0D0D0D"/>
              </a:solidFill>
              <a:round/>
            </a:ln>
          </c:spPr>
          <c:marker>
            <c:symbol val="circle"/>
            <c:size val="5"/>
            <c:spPr>
              <a:solidFill>
                <a:srgbClr val="0D0D0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CH!$BP$5:$BP$15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BF-43A1-94EC-3EAB94CF31C8}"/>
            </c:ext>
          </c:extLst>
        </c:ser>
        <c:ser>
          <c:idx val="4"/>
          <c:order val="4"/>
          <c:tx>
            <c:strRef>
              <c:f>CH!$BQ$4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CH!$BQ$5:$BQ$15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BF-43A1-94EC-3EAB94CF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3393"/>
        <c:axId val="75322249"/>
      </c:scatterChart>
      <c:valAx>
        <c:axId val="61913393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layout>
            <c:manualLayout>
              <c:xMode val="edge"/>
              <c:yMode val="edge"/>
              <c:x val="0.36583463338533501"/>
              <c:y val="0.872157834203308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75322249"/>
        <c:crosses val="max"/>
        <c:crossBetween val="midCat"/>
        <c:majorUnit val="6"/>
      </c:valAx>
      <c:valAx>
        <c:axId val="75322249"/>
        <c:scaling>
          <c:orientation val="maxMin"/>
          <c:max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808080">
                  <a:alpha val="37000"/>
                </a:srgbClr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% of FoS reduction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61913393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90281339771690605"/>
          <c:w val="0.96945900102664795"/>
          <c:h val="9.4091394420388205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100" b="0" strike="noStrike" spc="-1">
              <a:solidFill>
                <a:srgbClr val="0D0D0D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r>
              <a:rPr lang="en-US" sz="1600" b="1" strike="noStrike" spc="-1">
                <a:solidFill>
                  <a:srgbClr val="0D0D0D"/>
                </a:solidFill>
                <a:latin typeface="Arial"/>
                <a:ea typeface="DejaVu Sans"/>
              </a:rPr>
              <a:t>CL
</a:t>
            </a:r>
          </a:p>
        </c:rich>
      </c:tx>
      <c:layout>
        <c:manualLayout>
          <c:xMode val="edge"/>
          <c:yMode val="edge"/>
          <c:x val="0.41427033676764602"/>
          <c:y val="3.09570139748806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960172228202"/>
          <c:y val="6.4213691845038001E-2"/>
          <c:w val="0.66661540827310495"/>
          <c:h val="0.74022642844507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 '!$BM$4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 '!$BL$5:$BL$15</c:f>
              <c:numCache>
                <c:formatCode>General</c:formatCode>
                <c:ptCount val="11"/>
              </c:numCache>
            </c:numRef>
          </c:xVal>
          <c:yVal>
            <c:numRef>
              <c:f>'CL '!$BM$5:$BM$15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C-4FFC-8390-5E12A5676C5A}"/>
            </c:ext>
          </c:extLst>
        </c:ser>
        <c:ser>
          <c:idx val="1"/>
          <c:order val="1"/>
          <c:tx>
            <c:strRef>
              <c:f>'CL '!$BN$4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 '!$BL$5:$BL$15</c:f>
              <c:numCache>
                <c:formatCode>General</c:formatCode>
                <c:ptCount val="11"/>
              </c:numCache>
            </c:numRef>
          </c:xVal>
          <c:yVal>
            <c:numRef>
              <c:f>'CL '!$BN$5:$BN$15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C-4FFC-8390-5E12A5676C5A}"/>
            </c:ext>
          </c:extLst>
        </c:ser>
        <c:ser>
          <c:idx val="2"/>
          <c:order val="2"/>
          <c:tx>
            <c:strRef>
              <c:f>'CL '!$BO$4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 '!$BL$5:$BL$15</c:f>
              <c:numCache>
                <c:formatCode>General</c:formatCode>
                <c:ptCount val="11"/>
              </c:numCache>
            </c:numRef>
          </c:xVal>
          <c:yVal>
            <c:numRef>
              <c:f>'CL '!$BO$5:$BO$15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C-4FFC-8390-5E12A5676C5A}"/>
            </c:ext>
          </c:extLst>
        </c:ser>
        <c:ser>
          <c:idx val="3"/>
          <c:order val="3"/>
          <c:tx>
            <c:strRef>
              <c:f>'CL '!$BP$4</c:f>
              <c:strCache>
                <c:ptCount val="1"/>
              </c:strCache>
            </c:strRef>
          </c:tx>
          <c:spPr>
            <a:ln w="19080" cap="rnd">
              <a:solidFill>
                <a:srgbClr val="0D0D0D"/>
              </a:solidFill>
              <a:round/>
            </a:ln>
          </c:spPr>
          <c:marker>
            <c:symbol val="circle"/>
            <c:size val="5"/>
            <c:spPr>
              <a:solidFill>
                <a:srgbClr val="0D0D0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 '!$BL$5:$BL$15</c:f>
              <c:numCache>
                <c:formatCode>General</c:formatCode>
                <c:ptCount val="11"/>
              </c:numCache>
            </c:numRef>
          </c:xVal>
          <c:yVal>
            <c:numRef>
              <c:f>'CL '!$BP$5:$BP$15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DC-4FFC-8390-5E12A5676C5A}"/>
            </c:ext>
          </c:extLst>
        </c:ser>
        <c:ser>
          <c:idx val="4"/>
          <c:order val="4"/>
          <c:tx>
            <c:strRef>
              <c:f>'CL '!$BQ$4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 '!$BL$5:$BL$15</c:f>
              <c:numCache>
                <c:formatCode>General</c:formatCode>
                <c:ptCount val="11"/>
              </c:numCache>
            </c:numRef>
          </c:xVal>
          <c:yVal>
            <c:numRef>
              <c:f>'CL '!$BQ$5:$BQ$15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DC-4FFC-8390-5E12A567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968"/>
        <c:axId val="5018790"/>
      </c:scatterChart>
      <c:valAx>
        <c:axId val="8810968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layout>
            <c:manualLayout>
              <c:xMode val="edge"/>
              <c:yMode val="edge"/>
              <c:x val="0.38935875749653998"/>
              <c:y val="0.8652043162922340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5018790"/>
        <c:crosses val="max"/>
        <c:crossBetween val="midCat"/>
        <c:majorUnit val="6"/>
      </c:valAx>
      <c:valAx>
        <c:axId val="5018790"/>
        <c:scaling>
          <c:orientation val="maxMin"/>
          <c:max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% of FoS reduction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8810968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3.0737676577406399E-2"/>
          <c:y val="0.90438107360234099"/>
          <c:w val="0.969262323422594"/>
          <c:h val="9.2573707223673599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100" b="0" strike="noStrike" spc="-1">
              <a:solidFill>
                <a:srgbClr val="0D0D0D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'Coarse-grained 10 steps data'!$CK$2</c:f>
              <c:strCache>
                <c:ptCount val="1"/>
                <c:pt idx="0">
                  <c:v>avg. % reduction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'Coarse-grained 10 steps data'!$CJ$3:$CJ$8</c:f>
              <c:strCache>
                <c:ptCount val="6"/>
                <c:pt idx="0">
                  <c:v>Coarse-grained</c:v>
                </c:pt>
                <c:pt idx="1">
                  <c:v>Coarse-grained with NPF</c:v>
                </c:pt>
                <c:pt idx="2">
                  <c:v>Coarse-grained with PF</c:v>
                </c:pt>
                <c:pt idx="3">
                  <c:v>Silt</c:v>
                </c:pt>
                <c:pt idx="4">
                  <c:v>CL</c:v>
                </c:pt>
                <c:pt idx="5">
                  <c:v>CH</c:v>
                </c:pt>
              </c:strCache>
            </c:strRef>
          </c:cat>
          <c:val>
            <c:numRef>
              <c:f>'Coarse-grained 10 steps data'!$CK$3:$CK$8</c:f>
              <c:numCache>
                <c:formatCode>General</c:formatCode>
                <c:ptCount val="6"/>
                <c:pt idx="0">
                  <c:v>0.39435848237372462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9-45B8-8273-4BAB6F4E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0955587"/>
        <c:axId val="2800498"/>
      </c:lineChart>
      <c:catAx>
        <c:axId val="309555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 w="0">
              <a:noFill/>
            </a:ln>
          </c:spPr>
        </c:minorGridlines>
        <c:numFmt formatCode="General" sourceLinked="1"/>
        <c:majorTickMark val="out"/>
        <c:minorTickMark val="in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900" b="0" strike="noStrike" spc="-1">
                <a:latin typeface="Arial"/>
              </a:defRPr>
            </a:pPr>
            <a:endParaRPr lang="en-US"/>
          </a:p>
        </c:txPr>
        <c:crossAx val="2800498"/>
        <c:crosses val="autoZero"/>
        <c:auto val="1"/>
        <c:lblAlgn val="ctr"/>
        <c:lblOffset val="100"/>
        <c:tickMarkSkip val="1"/>
        <c:noMultiLvlLbl val="0"/>
      </c:catAx>
      <c:valAx>
        <c:axId val="28004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chemeClr val="bg2">
                  <a:lumMod val="85000"/>
                  <a:alpha val="86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FoS reduction</a:t>
                </a:r>
              </a:p>
            </c:rich>
          </c:tx>
          <c:overlay val="0"/>
        </c:title>
        <c:numFmt formatCode="0%" sourceLinked="0"/>
        <c:majorTickMark val="out"/>
        <c:minorTickMark val="in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555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6350">
      <a:solidFill>
        <a:srgbClr val="B3B3B3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DejaVu Sans"/>
              </a:rPr>
              <a:t>Avg. FoS reduction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CH!$BM$4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CH!$BM$5:$BM$15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0-48A2-8DA7-DFCF84F5F1D4}"/>
            </c:ext>
          </c:extLst>
        </c:ser>
        <c:ser>
          <c:idx val="1"/>
          <c:order val="1"/>
          <c:tx>
            <c:strRef>
              <c:f>CH!$BN$4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CH!$BN$5:$BN$15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E0-48A2-8DA7-DFCF84F5F1D4}"/>
            </c:ext>
          </c:extLst>
        </c:ser>
        <c:ser>
          <c:idx val="2"/>
          <c:order val="2"/>
          <c:tx>
            <c:strRef>
              <c:f>CH!$BO$4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CH!$BO$5:$BO$15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0-48A2-8DA7-DFCF84F5F1D4}"/>
            </c:ext>
          </c:extLst>
        </c:ser>
        <c:ser>
          <c:idx val="3"/>
          <c:order val="3"/>
          <c:tx>
            <c:strRef>
              <c:f>CH!$BP$4</c:f>
              <c:strCache>
                <c:ptCount val="1"/>
              </c:strCache>
            </c:strRef>
          </c:tx>
          <c:spPr>
            <a:ln w="19080" cap="rnd">
              <a:solidFill>
                <a:srgbClr val="8E03A3"/>
              </a:solidFill>
              <a:round/>
            </a:ln>
          </c:spPr>
          <c:marker>
            <c:symbol val="circle"/>
            <c:size val="5"/>
            <c:spPr>
              <a:solidFill>
                <a:srgbClr val="8E03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CH!$BP$5:$BP$15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0-48A2-8DA7-DFCF84F5F1D4}"/>
            </c:ext>
          </c:extLst>
        </c:ser>
        <c:ser>
          <c:idx val="4"/>
          <c:order val="4"/>
          <c:tx>
            <c:strRef>
              <c:f>CH!$BQ$4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CH!$BL$5:$BL$15</c:f>
              <c:numCache>
                <c:formatCode>General</c:formatCode>
                <c:ptCount val="11"/>
              </c:numCache>
            </c:numRef>
          </c:xVal>
          <c:yVal>
            <c:numRef>
              <c:f>CH!$BQ$5:$BQ$15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E0-48A2-8DA7-DFCF84F5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465"/>
        <c:axId val="54418044"/>
      </c:scatterChart>
      <c:valAx>
        <c:axId val="14117465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54418044"/>
        <c:crosses val="max"/>
        <c:crossBetween val="midCat"/>
      </c:valAx>
      <c:valAx>
        <c:axId val="54418044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1411746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DejaVu Sans"/>
              </a:rPr>
              <a:t>Max. Fos reduction percentage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CH!$CA$2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CH!$BZ$3:$BZ$13</c:f>
              <c:numCache>
                <c:formatCode>General</c:formatCode>
                <c:ptCount val="11"/>
              </c:numCache>
            </c:numRef>
          </c:xVal>
          <c:yVal>
            <c:numRef>
              <c:f>CH!$CA$3:$CA$13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8-4A77-A788-901E5A29873B}"/>
            </c:ext>
          </c:extLst>
        </c:ser>
        <c:ser>
          <c:idx val="1"/>
          <c:order val="1"/>
          <c:tx>
            <c:strRef>
              <c:f>CH!$CB$2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CH!$BZ$3:$BZ$13</c:f>
              <c:numCache>
                <c:formatCode>General</c:formatCode>
                <c:ptCount val="11"/>
              </c:numCache>
            </c:numRef>
          </c:xVal>
          <c:yVal>
            <c:numRef>
              <c:f>CH!$CB$3:$CB$13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8-4A77-A788-901E5A29873B}"/>
            </c:ext>
          </c:extLst>
        </c:ser>
        <c:ser>
          <c:idx val="2"/>
          <c:order val="2"/>
          <c:tx>
            <c:strRef>
              <c:f>CH!$CC$2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CH!$BZ$3:$BZ$13</c:f>
              <c:numCache>
                <c:formatCode>General</c:formatCode>
                <c:ptCount val="11"/>
              </c:numCache>
            </c:numRef>
          </c:xVal>
          <c:yVal>
            <c:numRef>
              <c:f>CH!$CC$3:$CC$13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8-4A77-A788-901E5A29873B}"/>
            </c:ext>
          </c:extLst>
        </c:ser>
        <c:ser>
          <c:idx val="3"/>
          <c:order val="3"/>
          <c:tx>
            <c:strRef>
              <c:f>CH!$CD$2</c:f>
              <c:strCache>
                <c:ptCount val="1"/>
              </c:strCache>
            </c:strRef>
          </c:tx>
          <c:spPr>
            <a:ln w="19080" cap="rnd">
              <a:solidFill>
                <a:srgbClr val="8E03A3"/>
              </a:solidFill>
              <a:round/>
            </a:ln>
          </c:spPr>
          <c:marker>
            <c:symbol val="circle"/>
            <c:size val="5"/>
            <c:spPr>
              <a:solidFill>
                <a:srgbClr val="8E03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CH!$BZ$3:$BZ$13</c:f>
              <c:numCache>
                <c:formatCode>General</c:formatCode>
                <c:ptCount val="11"/>
              </c:numCache>
            </c:numRef>
          </c:xVal>
          <c:yVal>
            <c:numRef>
              <c:f>CH!$CD$3:$CD$13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8-4A77-A788-901E5A29873B}"/>
            </c:ext>
          </c:extLst>
        </c:ser>
        <c:ser>
          <c:idx val="4"/>
          <c:order val="4"/>
          <c:tx>
            <c:strRef>
              <c:f>CH!$CE$2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CH!$BZ$3:$BZ$13</c:f>
              <c:numCache>
                <c:formatCode>General</c:formatCode>
                <c:ptCount val="11"/>
              </c:numCache>
            </c:numRef>
          </c:xVal>
          <c:yVal>
            <c:numRef>
              <c:f>CH!$CE$3:$CE$13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58-4A77-A788-901E5A29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5284"/>
        <c:axId val="27683162"/>
      </c:scatterChart>
      <c:valAx>
        <c:axId val="52125284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27683162"/>
        <c:crosses val="max"/>
        <c:crossBetween val="midCat"/>
      </c:valAx>
      <c:valAx>
        <c:axId val="27683162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rPr>
                  <a:t>FoS reduction 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5212528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DejaVu Sans"/>
              </a:rPr>
              <a:t>corrosponding FOS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CH!$BT$2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CH!$BS$3:$BS$13</c:f>
              <c:numCache>
                <c:formatCode>General</c:formatCode>
                <c:ptCount val="11"/>
              </c:numCache>
            </c:numRef>
          </c:xVal>
          <c:yVal>
            <c:numRef>
              <c:f>CH!$BT$3:$BT$13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0-4F5A-A074-E16BC2E19F31}"/>
            </c:ext>
          </c:extLst>
        </c:ser>
        <c:ser>
          <c:idx val="1"/>
          <c:order val="1"/>
          <c:tx>
            <c:strRef>
              <c:f>CH!$BU$2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CH!$BS$3:$BS$13</c:f>
              <c:numCache>
                <c:formatCode>General</c:formatCode>
                <c:ptCount val="11"/>
              </c:numCache>
            </c:numRef>
          </c:xVal>
          <c:yVal>
            <c:numRef>
              <c:f>CH!$BU$3:$BU$13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0-4F5A-A074-E16BC2E19F31}"/>
            </c:ext>
          </c:extLst>
        </c:ser>
        <c:ser>
          <c:idx val="2"/>
          <c:order val="2"/>
          <c:tx>
            <c:strRef>
              <c:f>CH!$BV$2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CH!$BS$3:$BS$13</c:f>
              <c:numCache>
                <c:formatCode>General</c:formatCode>
                <c:ptCount val="11"/>
              </c:numCache>
            </c:numRef>
          </c:xVal>
          <c:yVal>
            <c:numRef>
              <c:f>CH!$BV$3:$BV$13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0-4F5A-A074-E16BC2E19F31}"/>
            </c:ext>
          </c:extLst>
        </c:ser>
        <c:ser>
          <c:idx val="3"/>
          <c:order val="3"/>
          <c:tx>
            <c:strRef>
              <c:f>CH!$BW$2</c:f>
              <c:strCache>
                <c:ptCount val="1"/>
              </c:strCache>
            </c:strRef>
          </c:tx>
          <c:spPr>
            <a:ln w="19080" cap="rnd">
              <a:solidFill>
                <a:srgbClr val="8E03A3"/>
              </a:solidFill>
              <a:round/>
            </a:ln>
          </c:spPr>
          <c:marker>
            <c:symbol val="circle"/>
            <c:size val="5"/>
            <c:spPr>
              <a:solidFill>
                <a:srgbClr val="8E03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CH!$BS$3:$BS$13</c:f>
              <c:numCache>
                <c:formatCode>General</c:formatCode>
                <c:ptCount val="11"/>
              </c:numCache>
            </c:numRef>
          </c:xVal>
          <c:yVal>
            <c:numRef>
              <c:f>CH!$BW$3:$BW$13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30-4F5A-A074-E16BC2E19F31}"/>
            </c:ext>
          </c:extLst>
        </c:ser>
        <c:ser>
          <c:idx val="4"/>
          <c:order val="4"/>
          <c:tx>
            <c:strRef>
              <c:f>CH!$BX$2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CH!$BS$3:$BS$13</c:f>
              <c:numCache>
                <c:formatCode>General</c:formatCode>
                <c:ptCount val="11"/>
              </c:numCache>
            </c:numRef>
          </c:xVal>
          <c:yVal>
            <c:numRef>
              <c:f>CH!$BX$3:$BX$13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30-4F5A-A074-E16BC2E1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211"/>
        <c:axId val="11534007"/>
      </c:scatterChart>
      <c:valAx>
        <c:axId val="65948211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11534007"/>
        <c:crosses val="autoZero"/>
        <c:crossBetween val="midCat"/>
      </c:valAx>
      <c:valAx>
        <c:axId val="115340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6594821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3501879313213"/>
          <c:y val="3.3470685110172559E-2"/>
          <c:w val="0.85445183709793615"/>
          <c:h val="0.760530762568974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'Coarse-grained with Plastic fin'!$BS$88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'Coarse-grained with Plastic fin'!$BR$89:$BR$99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fin'!$BS$89:$BS$99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3-48E6-9A64-78BB2CF6FCDF}"/>
            </c:ext>
          </c:extLst>
        </c:ser>
        <c:ser>
          <c:idx val="1"/>
          <c:order val="1"/>
          <c:tx>
            <c:strRef>
              <c:f>'Coarse-grained with Plastic fin'!$BT$88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'Coarse-grained with Plastic fin'!$BR$89:$BR$99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fin'!$BT$89:$BT$99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3-48E6-9A64-78BB2CF6FCDF}"/>
            </c:ext>
          </c:extLst>
        </c:ser>
        <c:ser>
          <c:idx val="2"/>
          <c:order val="2"/>
          <c:tx>
            <c:strRef>
              <c:f>'Coarse-grained with Plastic fin'!$BU$88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'Coarse-grained with Plastic fin'!$BR$89:$BR$99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fin'!$BU$89:$BU$99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43-48E6-9A64-78BB2CF6FCDF}"/>
            </c:ext>
          </c:extLst>
        </c:ser>
        <c:ser>
          <c:idx val="3"/>
          <c:order val="3"/>
          <c:tx>
            <c:strRef>
              <c:f>'Coarse-grained with Plastic fin'!$BV$88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'Coarse-grained with Plastic fin'!$BR$89:$BR$99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fin'!$BV$89:$BV$99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43-48E6-9A64-78BB2CF6FCDF}"/>
            </c:ext>
          </c:extLst>
        </c:ser>
        <c:ser>
          <c:idx val="4"/>
          <c:order val="4"/>
          <c:tx>
            <c:strRef>
              <c:f>'Coarse-grained with Plastic fin'!$BW$88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'Coarse-grained with Plastic fin'!$BR$89:$BR$99</c:f>
              <c:numCache>
                <c:formatCode>General</c:formatCode>
                <c:ptCount val="11"/>
              </c:numCache>
            </c:numRef>
          </c:xVal>
          <c:yVal>
            <c:numRef>
              <c:f>'Coarse-grained with Plastic fin'!$BW$89:$BW$99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43-48E6-9A64-78BB2CF6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2927"/>
        <c:axId val="115653887"/>
      </c:scatterChart>
      <c:valAx>
        <c:axId val="115652927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492848259720108"/>
              <c:y val="0.86050796254176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3887"/>
        <c:crosses val="autoZero"/>
        <c:crossBetween val="midCat"/>
        <c:majorUnit val="1"/>
      </c:valAx>
      <c:valAx>
        <c:axId val="1156538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of FoS</a:t>
                </a:r>
              </a:p>
            </c:rich>
          </c:tx>
          <c:layout>
            <c:manualLayout>
              <c:xMode val="edge"/>
              <c:yMode val="edge"/>
              <c:x val="1.0350077095849864E-2"/>
              <c:y val="0.2326828583634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292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20" b="1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r>
              <a:rPr lang="en-US" sz="1320" b="1" strike="noStrike" spc="-1">
                <a:solidFill>
                  <a:srgbClr val="0D0D0D"/>
                </a:solidFill>
                <a:latin typeface="Arial"/>
                <a:ea typeface="DejaVu Sans"/>
              </a:rPr>
              <a:t>Coarse-grained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00760463208"/>
          <c:y val="7.5240363411837402E-2"/>
          <c:w val="0.81850097047774373"/>
          <c:h val="0.74208344359177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'Coarse-grained 10 steps data'!$BM$4</c:f>
              <c:strCache>
                <c:ptCount val="1"/>
                <c:pt idx="0">
                  <c:v>20pc</c:v>
                </c:pt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data'!$BL$5:$BL$15</c:f>
              <c:numCache>
                <c:formatCode>General</c:formatCode>
                <c:ptCount val="11"/>
                <c:pt idx="0">
                  <c:v>0</c:v>
                </c:pt>
                <c:pt idx="1">
                  <c:v>12.3</c:v>
                </c:pt>
                <c:pt idx="2">
                  <c:v>24.6</c:v>
                </c:pt>
                <c:pt idx="3">
                  <c:v>36.9</c:v>
                </c:pt>
                <c:pt idx="4">
                  <c:v>49.2</c:v>
                </c:pt>
                <c:pt idx="5">
                  <c:v>61.5</c:v>
                </c:pt>
                <c:pt idx="6">
                  <c:v>73.8</c:v>
                </c:pt>
                <c:pt idx="7">
                  <c:v>86.1</c:v>
                </c:pt>
                <c:pt idx="8">
                  <c:v>98.4</c:v>
                </c:pt>
                <c:pt idx="9">
                  <c:v>110.7</c:v>
                </c:pt>
                <c:pt idx="10">
                  <c:v>123</c:v>
                </c:pt>
              </c:numCache>
            </c:numRef>
          </c:xVal>
          <c:yVal>
            <c:numRef>
              <c:f>'Coarse-grained 10 steps data'!$BM$5:$BM$15</c:f>
              <c:numCache>
                <c:formatCode>General</c:formatCode>
                <c:ptCount val="11"/>
                <c:pt idx="0">
                  <c:v>0</c:v>
                </c:pt>
                <c:pt idx="1">
                  <c:v>0.17203477888378163</c:v>
                </c:pt>
                <c:pt idx="2">
                  <c:v>0.28624732101982125</c:v>
                </c:pt>
                <c:pt idx="3">
                  <c:v>0.36324881150145105</c:v>
                </c:pt>
                <c:pt idx="4">
                  <c:v>0.45437211963037294</c:v>
                </c:pt>
                <c:pt idx="5">
                  <c:v>0.52486738328741611</c:v>
                </c:pt>
                <c:pt idx="6">
                  <c:v>0.44503197168866976</c:v>
                </c:pt>
                <c:pt idx="7">
                  <c:v>0.49406055969219298</c:v>
                </c:pt>
                <c:pt idx="8">
                  <c:v>0.41196763194911434</c:v>
                </c:pt>
                <c:pt idx="9">
                  <c:v>0.41716814144452158</c:v>
                </c:pt>
                <c:pt idx="10">
                  <c:v>0.40831204604204818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5-450B-8129-CB395159ACF1}"/>
            </c:ext>
          </c:extLst>
        </c:ser>
        <c:ser>
          <c:idx val="1"/>
          <c:order val="1"/>
          <c:tx>
            <c:strRef>
              <c:f>'Coarse-grained 10 steps data'!$BN$4</c:f>
              <c:strCache>
                <c:ptCount val="1"/>
                <c:pt idx="0">
                  <c:v>30pc</c:v>
                </c:pt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data'!$BL$5:$BL$15</c:f>
              <c:numCache>
                <c:formatCode>General</c:formatCode>
                <c:ptCount val="11"/>
                <c:pt idx="0">
                  <c:v>0</c:v>
                </c:pt>
                <c:pt idx="1">
                  <c:v>12.3</c:v>
                </c:pt>
                <c:pt idx="2">
                  <c:v>24.6</c:v>
                </c:pt>
                <c:pt idx="3">
                  <c:v>36.9</c:v>
                </c:pt>
                <c:pt idx="4">
                  <c:v>49.2</c:v>
                </c:pt>
                <c:pt idx="5">
                  <c:v>61.5</c:v>
                </c:pt>
                <c:pt idx="6">
                  <c:v>73.8</c:v>
                </c:pt>
                <c:pt idx="7">
                  <c:v>86.1</c:v>
                </c:pt>
                <c:pt idx="8">
                  <c:v>98.4</c:v>
                </c:pt>
                <c:pt idx="9">
                  <c:v>110.7</c:v>
                </c:pt>
                <c:pt idx="10">
                  <c:v>123</c:v>
                </c:pt>
              </c:numCache>
            </c:numRef>
          </c:xVal>
          <c:yVal>
            <c:numRef>
              <c:f>'Coarse-grained 10 steps data'!$BN$5:$BN$15</c:f>
              <c:numCache>
                <c:formatCode>General</c:formatCode>
                <c:ptCount val="11"/>
                <c:pt idx="0">
                  <c:v>0</c:v>
                </c:pt>
                <c:pt idx="1">
                  <c:v>0.20757051331146634</c:v>
                </c:pt>
                <c:pt idx="2">
                  <c:v>0.28412207824878466</c:v>
                </c:pt>
                <c:pt idx="3">
                  <c:v>0.34667764575154147</c:v>
                </c:pt>
                <c:pt idx="4">
                  <c:v>0.38832265828885182</c:v>
                </c:pt>
                <c:pt idx="5">
                  <c:v>0.42301761172643004</c:v>
                </c:pt>
                <c:pt idx="6">
                  <c:v>0.4589308488975688</c:v>
                </c:pt>
                <c:pt idx="7">
                  <c:v>0.46510456643031012</c:v>
                </c:pt>
                <c:pt idx="8">
                  <c:v>0.47823951139897558</c:v>
                </c:pt>
                <c:pt idx="9">
                  <c:v>0.52631949002509726</c:v>
                </c:pt>
                <c:pt idx="10">
                  <c:v>0.41107402290321365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5-450B-8129-CB395159ACF1}"/>
            </c:ext>
          </c:extLst>
        </c:ser>
        <c:ser>
          <c:idx val="2"/>
          <c:order val="2"/>
          <c:tx>
            <c:strRef>
              <c:f>'Coarse-grained 10 steps data'!$BO$4</c:f>
              <c:strCache>
                <c:ptCount val="1"/>
                <c:pt idx="0">
                  <c:v>40pc</c:v>
                </c:pt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data'!$BL$5:$BL$15</c:f>
              <c:numCache>
                <c:formatCode>General</c:formatCode>
                <c:ptCount val="11"/>
                <c:pt idx="0">
                  <c:v>0</c:v>
                </c:pt>
                <c:pt idx="1">
                  <c:v>12.3</c:v>
                </c:pt>
                <c:pt idx="2">
                  <c:v>24.6</c:v>
                </c:pt>
                <c:pt idx="3">
                  <c:v>36.9</c:v>
                </c:pt>
                <c:pt idx="4">
                  <c:v>49.2</c:v>
                </c:pt>
                <c:pt idx="5">
                  <c:v>61.5</c:v>
                </c:pt>
                <c:pt idx="6">
                  <c:v>73.8</c:v>
                </c:pt>
                <c:pt idx="7">
                  <c:v>86.1</c:v>
                </c:pt>
                <c:pt idx="8">
                  <c:v>98.4</c:v>
                </c:pt>
                <c:pt idx="9">
                  <c:v>110.7</c:v>
                </c:pt>
                <c:pt idx="10">
                  <c:v>123</c:v>
                </c:pt>
              </c:numCache>
            </c:numRef>
          </c:xVal>
          <c:yVal>
            <c:numRef>
              <c:f>'Coarse-grained 10 steps data'!$BO$5:$BO$15</c:f>
              <c:numCache>
                <c:formatCode>General</c:formatCode>
                <c:ptCount val="11"/>
                <c:pt idx="0">
                  <c:v>0</c:v>
                </c:pt>
                <c:pt idx="1">
                  <c:v>0.22222914278184094</c:v>
                </c:pt>
                <c:pt idx="2">
                  <c:v>0.23630249644486789</c:v>
                </c:pt>
                <c:pt idx="3">
                  <c:v>0.29856494215827828</c:v>
                </c:pt>
                <c:pt idx="4">
                  <c:v>0.43540737430570448</c:v>
                </c:pt>
                <c:pt idx="5">
                  <c:v>0.45366032551256358</c:v>
                </c:pt>
                <c:pt idx="6">
                  <c:v>0.43140227076519966</c:v>
                </c:pt>
                <c:pt idx="7">
                  <c:v>0.43580409109939006</c:v>
                </c:pt>
                <c:pt idx="8">
                  <c:v>0.47382404128551947</c:v>
                </c:pt>
                <c:pt idx="9">
                  <c:v>0.45386780051327624</c:v>
                </c:pt>
                <c:pt idx="10">
                  <c:v>0.38934063983072453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5-450B-8129-CB395159ACF1}"/>
            </c:ext>
          </c:extLst>
        </c:ser>
        <c:ser>
          <c:idx val="3"/>
          <c:order val="3"/>
          <c:tx>
            <c:strRef>
              <c:f>'Coarse-grained 10 steps data'!$BP$4</c:f>
              <c:strCache>
                <c:ptCount val="1"/>
                <c:pt idx="0">
                  <c:v>50pc</c:v>
                </c:pt>
              </c:strCache>
            </c:strRef>
          </c:tx>
          <c:spPr>
            <a:ln w="19080" cap="rnd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data'!$BL$5:$BL$15</c:f>
              <c:numCache>
                <c:formatCode>General</c:formatCode>
                <c:ptCount val="11"/>
                <c:pt idx="0">
                  <c:v>0</c:v>
                </c:pt>
                <c:pt idx="1">
                  <c:v>12.3</c:v>
                </c:pt>
                <c:pt idx="2">
                  <c:v>24.6</c:v>
                </c:pt>
                <c:pt idx="3">
                  <c:v>36.9</c:v>
                </c:pt>
                <c:pt idx="4">
                  <c:v>49.2</c:v>
                </c:pt>
                <c:pt idx="5">
                  <c:v>61.5</c:v>
                </c:pt>
                <c:pt idx="6">
                  <c:v>73.8</c:v>
                </c:pt>
                <c:pt idx="7">
                  <c:v>86.1</c:v>
                </c:pt>
                <c:pt idx="8">
                  <c:v>98.4</c:v>
                </c:pt>
                <c:pt idx="9">
                  <c:v>110.7</c:v>
                </c:pt>
                <c:pt idx="10">
                  <c:v>123</c:v>
                </c:pt>
              </c:numCache>
            </c:numRef>
          </c:xVal>
          <c:yVal>
            <c:numRef>
              <c:f>'Coarse-grained 10 steps data'!$BP$5:$BP$15</c:f>
              <c:numCache>
                <c:formatCode>General</c:formatCode>
                <c:ptCount val="11"/>
                <c:pt idx="0">
                  <c:v>0</c:v>
                </c:pt>
                <c:pt idx="1">
                  <c:v>0.307208529739526</c:v>
                </c:pt>
                <c:pt idx="2">
                  <c:v>0.31500173632950551</c:v>
                </c:pt>
                <c:pt idx="3">
                  <c:v>0.4563056087726618</c:v>
                </c:pt>
                <c:pt idx="4">
                  <c:v>0.40566489299647807</c:v>
                </c:pt>
                <c:pt idx="5">
                  <c:v>0.4784452238241777</c:v>
                </c:pt>
                <c:pt idx="6">
                  <c:v>0.42286984780966264</c:v>
                </c:pt>
                <c:pt idx="7">
                  <c:v>0.32095499797458643</c:v>
                </c:pt>
                <c:pt idx="8">
                  <c:v>0.3306604599911887</c:v>
                </c:pt>
                <c:pt idx="9">
                  <c:v>0.40033857703261139</c:v>
                </c:pt>
                <c:pt idx="10">
                  <c:v>0.4687401507028553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85-450B-8129-CB395159ACF1}"/>
            </c:ext>
          </c:extLst>
        </c:ser>
        <c:ser>
          <c:idx val="4"/>
          <c:order val="4"/>
          <c:tx>
            <c:strRef>
              <c:f>'Coarse-grained 10 steps data'!$BQ$4</c:f>
              <c:strCache>
                <c:ptCount val="1"/>
                <c:pt idx="0">
                  <c:v>60pc</c:v>
                </c:pt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data'!$BL$5:$BL$15</c:f>
              <c:numCache>
                <c:formatCode>General</c:formatCode>
                <c:ptCount val="11"/>
                <c:pt idx="0">
                  <c:v>0</c:v>
                </c:pt>
                <c:pt idx="1">
                  <c:v>12.3</c:v>
                </c:pt>
                <c:pt idx="2">
                  <c:v>24.6</c:v>
                </c:pt>
                <c:pt idx="3">
                  <c:v>36.9</c:v>
                </c:pt>
                <c:pt idx="4">
                  <c:v>49.2</c:v>
                </c:pt>
                <c:pt idx="5">
                  <c:v>61.5</c:v>
                </c:pt>
                <c:pt idx="6">
                  <c:v>73.8</c:v>
                </c:pt>
                <c:pt idx="7">
                  <c:v>86.1</c:v>
                </c:pt>
                <c:pt idx="8">
                  <c:v>98.4</c:v>
                </c:pt>
                <c:pt idx="9">
                  <c:v>110.7</c:v>
                </c:pt>
                <c:pt idx="10">
                  <c:v>123</c:v>
                </c:pt>
              </c:numCache>
            </c:numRef>
          </c:xVal>
          <c:yVal>
            <c:numRef>
              <c:f>'Coarse-grained 10 steps data'!$BQ$5:$BQ$15</c:f>
              <c:numCache>
                <c:formatCode>General</c:formatCode>
                <c:ptCount val="11"/>
                <c:pt idx="0">
                  <c:v>0</c:v>
                </c:pt>
                <c:pt idx="1">
                  <c:v>0.16063837167297812</c:v>
                </c:pt>
                <c:pt idx="2">
                  <c:v>0.33256444928519313</c:v>
                </c:pt>
                <c:pt idx="3">
                  <c:v>0.32904115121685124</c:v>
                </c:pt>
                <c:pt idx="4">
                  <c:v>0.18983153191648719</c:v>
                </c:pt>
                <c:pt idx="5">
                  <c:v>0.17376744912821607</c:v>
                </c:pt>
                <c:pt idx="6">
                  <c:v>0.16912595050994475</c:v>
                </c:pt>
                <c:pt idx="7">
                  <c:v>0.24801482123968813</c:v>
                </c:pt>
                <c:pt idx="8">
                  <c:v>9.5729868364767989E-2</c:v>
                </c:pt>
                <c:pt idx="9">
                  <c:v>0.2885243186645573</c:v>
                </c:pt>
                <c:pt idx="10">
                  <c:v>0.2943255523897817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85-450B-8129-CB395159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7630"/>
        <c:axId val="47046475"/>
      </c:scatterChart>
      <c:valAx>
        <c:axId val="77037630"/>
        <c:scaling>
          <c:orientation val="minMax"/>
          <c:max val="123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layout>
            <c:manualLayout>
              <c:xMode val="edge"/>
              <c:yMode val="edge"/>
              <c:x val="0.39040225829216701"/>
              <c:y val="0.865220075857811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47046475"/>
        <c:crosses val="max"/>
        <c:crossBetween val="midCat"/>
        <c:majorUnit val="12.3"/>
      </c:valAx>
      <c:valAx>
        <c:axId val="47046475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% of FoS reduction</a:t>
                </a:r>
              </a:p>
            </c:rich>
          </c:tx>
          <c:layout>
            <c:manualLayout>
              <c:xMode val="edge"/>
              <c:yMode val="edge"/>
              <c:x val="2.6817219477769899E-3"/>
              <c:y val="0.310840610390756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77037630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8.3785177907744701E-2"/>
          <c:y val="0.903612159066849"/>
          <c:w val="0.85079828009143099"/>
          <c:h val="9.6299819831325406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100" b="0" strike="noStrike" spc="-1">
              <a:solidFill>
                <a:srgbClr val="0D0D0D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DejaVu Sans"/>
              </a:rPr>
              <a:t>Max. Fos reduction percentage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'Coarse-grained 10 steps data'!$CA$2</c:f>
              <c:strCache>
                <c:ptCount val="1"/>
                <c:pt idx="0">
                  <c:v>20pc</c:v>
                </c:pt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data'!$BZ$3:$BZ$13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data'!$CA$3:$CA$13</c:f>
              <c:numCache>
                <c:formatCode>General</c:formatCode>
                <c:ptCount val="11"/>
                <c:pt idx="0">
                  <c:v>0</c:v>
                </c:pt>
                <c:pt idx="1">
                  <c:v>0.27867677113276079</c:v>
                </c:pt>
                <c:pt idx="2">
                  <c:v>0.29193691410038369</c:v>
                </c:pt>
                <c:pt idx="3">
                  <c:v>0.29254910089564962</c:v>
                </c:pt>
                <c:pt idx="4">
                  <c:v>0.32452078707946969</c:v>
                </c:pt>
                <c:pt idx="5">
                  <c:v>0.45130534750855567</c:v>
                </c:pt>
                <c:pt idx="6">
                  <c:v>0.55030869485228318</c:v>
                </c:pt>
                <c:pt idx="7">
                  <c:v>0.61224704079330627</c:v>
                </c:pt>
                <c:pt idx="8">
                  <c:v>0.65227020830783899</c:v>
                </c:pt>
                <c:pt idx="9">
                  <c:v>0.67624862747252656</c:v>
                </c:pt>
                <c:pt idx="10">
                  <c:v>0.69255119038402468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D-4A5F-8C8B-5FBDDE7E3DA5}"/>
            </c:ext>
          </c:extLst>
        </c:ser>
        <c:ser>
          <c:idx val="1"/>
          <c:order val="1"/>
          <c:tx>
            <c:strRef>
              <c:f>'Coarse-grained 10 steps data'!$CB$2</c:f>
              <c:strCache>
                <c:ptCount val="1"/>
                <c:pt idx="0">
                  <c:v>30pc</c:v>
                </c:pt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data'!$BZ$3:$BZ$13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data'!$CB$3:$CB$13</c:f>
              <c:numCache>
                <c:formatCode>General</c:formatCode>
                <c:ptCount val="11"/>
                <c:pt idx="0">
                  <c:v>0</c:v>
                </c:pt>
                <c:pt idx="1">
                  <c:v>0.28180089037636852</c:v>
                </c:pt>
                <c:pt idx="2">
                  <c:v>0.295383772354264</c:v>
                </c:pt>
                <c:pt idx="3">
                  <c:v>0.29688180591621433</c:v>
                </c:pt>
                <c:pt idx="4">
                  <c:v>0.34531119546458278</c:v>
                </c:pt>
                <c:pt idx="5">
                  <c:v>0.47153521483742861</c:v>
                </c:pt>
                <c:pt idx="6">
                  <c:v>0.56955186759506615</c:v>
                </c:pt>
                <c:pt idx="7">
                  <c:v>0.63426237346415304</c:v>
                </c:pt>
                <c:pt idx="8">
                  <c:v>0.67760694139503008</c:v>
                </c:pt>
                <c:pt idx="9">
                  <c:v>0.70762092982694069</c:v>
                </c:pt>
                <c:pt idx="10">
                  <c:v>0.73090555584278927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D-4A5F-8C8B-5FBDDE7E3DA5}"/>
            </c:ext>
          </c:extLst>
        </c:ser>
        <c:ser>
          <c:idx val="2"/>
          <c:order val="2"/>
          <c:tx>
            <c:strRef>
              <c:f>'Coarse-grained 10 steps data'!$CC$2</c:f>
              <c:strCache>
                <c:ptCount val="1"/>
                <c:pt idx="0">
                  <c:v>40pc</c:v>
                </c:pt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data'!$BZ$3:$BZ$13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data'!$CC$3:$CC$13</c:f>
              <c:numCache>
                <c:formatCode>General</c:formatCode>
                <c:ptCount val="11"/>
                <c:pt idx="0">
                  <c:v>0</c:v>
                </c:pt>
                <c:pt idx="1">
                  <c:v>0.2821009103788053</c:v>
                </c:pt>
                <c:pt idx="2">
                  <c:v>0.29555059172071613</c:v>
                </c:pt>
                <c:pt idx="3">
                  <c:v>0.29711513943870105</c:v>
                </c:pt>
                <c:pt idx="4">
                  <c:v>0.3324466062325046</c:v>
                </c:pt>
                <c:pt idx="5">
                  <c:v>0.4418370160689884</c:v>
                </c:pt>
                <c:pt idx="6">
                  <c:v>0.53755256410818653</c:v>
                </c:pt>
                <c:pt idx="7">
                  <c:v>0.60332973515968158</c:v>
                </c:pt>
                <c:pt idx="8">
                  <c:v>0.65257945733121248</c:v>
                </c:pt>
                <c:pt idx="9">
                  <c:v>0.69113503210924732</c:v>
                </c:pt>
                <c:pt idx="10">
                  <c:v>0.71856655814269443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D-4A5F-8C8B-5FBDDE7E3DA5}"/>
            </c:ext>
          </c:extLst>
        </c:ser>
        <c:ser>
          <c:idx val="3"/>
          <c:order val="3"/>
          <c:tx>
            <c:strRef>
              <c:f>'Coarse-grained 10 steps data'!$CD$2</c:f>
              <c:strCache>
                <c:ptCount val="1"/>
                <c:pt idx="0">
                  <c:v>50pc</c:v>
                </c:pt>
              </c:strCache>
            </c:strRef>
          </c:tx>
          <c:spPr>
            <a:ln w="19080" cap="rnd">
              <a:solidFill>
                <a:srgbClr val="8E03A3"/>
              </a:solidFill>
              <a:round/>
            </a:ln>
          </c:spPr>
          <c:marker>
            <c:symbol val="circle"/>
            <c:size val="5"/>
            <c:spPr>
              <a:solidFill>
                <a:srgbClr val="8E03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data'!$BZ$3:$BZ$13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data'!$CD$3:$CD$13</c:f>
              <c:numCache>
                <c:formatCode>General</c:formatCode>
                <c:ptCount val="11"/>
                <c:pt idx="0">
                  <c:v>0</c:v>
                </c:pt>
                <c:pt idx="1">
                  <c:v>0.27750095527510127</c:v>
                </c:pt>
                <c:pt idx="2">
                  <c:v>0.2908131013276522</c:v>
                </c:pt>
                <c:pt idx="3">
                  <c:v>0.29226360546056884</c:v>
                </c:pt>
                <c:pt idx="4">
                  <c:v>0.32251984448842314</c:v>
                </c:pt>
                <c:pt idx="5">
                  <c:v>0.419092903207201</c:v>
                </c:pt>
                <c:pt idx="6">
                  <c:v>0.50995492182965818</c:v>
                </c:pt>
                <c:pt idx="7">
                  <c:v>0.57669384694690484</c:v>
                </c:pt>
                <c:pt idx="8">
                  <c:v>0.63233861258007196</c:v>
                </c:pt>
                <c:pt idx="9">
                  <c:v>0.67625024783080456</c:v>
                </c:pt>
                <c:pt idx="10">
                  <c:v>0.70517750994026829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D-4A5F-8C8B-5FBDDE7E3DA5}"/>
            </c:ext>
          </c:extLst>
        </c:ser>
        <c:ser>
          <c:idx val="4"/>
          <c:order val="4"/>
          <c:tx>
            <c:strRef>
              <c:f>'Coarse-grained 10 steps data'!$CE$2</c:f>
              <c:strCache>
                <c:ptCount val="1"/>
                <c:pt idx="0">
                  <c:v>60pc</c:v>
                </c:pt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data'!$BZ$3:$BZ$13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data'!$CE$3:$CE$13</c:f>
              <c:numCache>
                <c:formatCode>General</c:formatCode>
                <c:ptCount val="11"/>
                <c:pt idx="0">
                  <c:v>0</c:v>
                </c:pt>
                <c:pt idx="1">
                  <c:v>0.18528171041927124</c:v>
                </c:pt>
                <c:pt idx="2">
                  <c:v>0.20195712921646877</c:v>
                </c:pt>
                <c:pt idx="3">
                  <c:v>0.29199692680004713</c:v>
                </c:pt>
                <c:pt idx="4">
                  <c:v>0.4718074670219366</c:v>
                </c:pt>
                <c:pt idx="5">
                  <c:v>0.58731877536590826</c:v>
                </c:pt>
                <c:pt idx="6">
                  <c:v>0.67317225041750739</c:v>
                </c:pt>
                <c:pt idx="7">
                  <c:v>0.76040402972454302</c:v>
                </c:pt>
                <c:pt idx="8">
                  <c:v>0.77193293145203623</c:v>
                </c:pt>
                <c:pt idx="9">
                  <c:v>0.7719810677463701</c:v>
                </c:pt>
                <c:pt idx="10">
                  <c:v>0.77197253842198854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1D-4A5F-8C8B-5FBDDE7E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6889"/>
        <c:axId val="28819148"/>
      </c:scatterChart>
      <c:valAx>
        <c:axId val="25436889"/>
        <c:scaling>
          <c:orientation val="minMax"/>
          <c:max val="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28819148"/>
        <c:crosses val="max"/>
        <c:crossBetween val="midCat"/>
        <c:majorUnit val="0.70000000000000007"/>
      </c:valAx>
      <c:valAx>
        <c:axId val="28819148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DejaVu Sans"/>
                  </a:rPr>
                  <a:t>FoS reduction 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2543688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DejaVu Sans"/>
              </a:rPr>
              <a:t>Corrosponding FoS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'Coarse-grained 10 steps data'!$BT$2</c:f>
              <c:strCache>
                <c:ptCount val="1"/>
                <c:pt idx="0">
                  <c:v>20pc</c:v>
                </c:pt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data'!$BS$3:$BS$13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data'!$BT$3:$BT$13</c:f>
              <c:numCache>
                <c:formatCode>General</c:formatCode>
                <c:ptCount val="11"/>
                <c:pt idx="0">
                  <c:v>1.2012510000000001</c:v>
                </c:pt>
                <c:pt idx="1">
                  <c:v>0.86649025000000002</c:v>
                </c:pt>
                <c:pt idx="2">
                  <c:v>0.85056149000000003</c:v>
                </c:pt>
                <c:pt idx="3">
                  <c:v>0.84982610000000003</c:v>
                </c:pt>
                <c:pt idx="4">
                  <c:v>0.81142007999999999</c:v>
                </c:pt>
                <c:pt idx="5">
                  <c:v>0.65912000000000004</c:v>
                </c:pt>
                <c:pt idx="6">
                  <c:v>0.54019212999999999</c:v>
                </c:pt>
                <c:pt idx="7">
                  <c:v>0.46578862999999998</c:v>
                </c:pt>
                <c:pt idx="8">
                  <c:v>0.41771076000000001</c:v>
                </c:pt>
                <c:pt idx="9">
                  <c:v>0.38890666000000002</c:v>
                </c:pt>
                <c:pt idx="10">
                  <c:v>0.36932319000000002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D-4A98-BD63-621C37658DD4}"/>
            </c:ext>
          </c:extLst>
        </c:ser>
        <c:ser>
          <c:idx val="1"/>
          <c:order val="1"/>
          <c:tx>
            <c:strRef>
              <c:f>'Coarse-grained 10 steps data'!$BU$2</c:f>
              <c:strCache>
                <c:ptCount val="1"/>
                <c:pt idx="0">
                  <c:v>30pc</c:v>
                </c:pt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data'!$BS$3:$BS$13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data'!$BU$3:$BU$13</c:f>
              <c:numCache>
                <c:formatCode>General</c:formatCode>
                <c:ptCount val="11"/>
                <c:pt idx="0">
                  <c:v>1.1082729</c:v>
                </c:pt>
                <c:pt idx="1">
                  <c:v>0.79596060999999996</c:v>
                </c:pt>
                <c:pt idx="2">
                  <c:v>0.78090707000000004</c:v>
                </c:pt>
                <c:pt idx="3">
                  <c:v>0.77924684</c:v>
                </c:pt>
                <c:pt idx="4">
                  <c:v>0.72557386000000001</c:v>
                </c:pt>
                <c:pt idx="5">
                  <c:v>0.58568319999999996</c:v>
                </c:pt>
                <c:pt idx="6">
                  <c:v>0.47705399999999998</c:v>
                </c:pt>
                <c:pt idx="7">
                  <c:v>0.40533710000000001</c:v>
                </c:pt>
                <c:pt idx="8">
                  <c:v>0.35729949</c:v>
                </c:pt>
                <c:pt idx="9">
                  <c:v>0.32403579999999998</c:v>
                </c:pt>
                <c:pt idx="10">
                  <c:v>0.29823008000000001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D-4A98-BD63-621C37658DD4}"/>
            </c:ext>
          </c:extLst>
        </c:ser>
        <c:ser>
          <c:idx val="2"/>
          <c:order val="2"/>
          <c:tx>
            <c:strRef>
              <c:f>'Coarse-grained 10 steps data'!$BV$2</c:f>
              <c:strCache>
                <c:ptCount val="1"/>
                <c:pt idx="0">
                  <c:v>40pc</c:v>
                </c:pt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data'!$BS$3:$BS$13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data'!$BV$3:$BV$13</c:f>
              <c:numCache>
                <c:formatCode>General</c:formatCode>
                <c:ptCount val="11"/>
                <c:pt idx="0">
                  <c:v>1.1173261000000001</c:v>
                </c:pt>
                <c:pt idx="1">
                  <c:v>0.80212739</c:v>
                </c:pt>
                <c:pt idx="2">
                  <c:v>0.78709971000000001</c:v>
                </c:pt>
                <c:pt idx="3">
                  <c:v>0.78535160000000004</c:v>
                </c:pt>
                <c:pt idx="4">
                  <c:v>0.74587482999999999</c:v>
                </c:pt>
                <c:pt idx="5">
                  <c:v>0.62365006999999995</c:v>
                </c:pt>
                <c:pt idx="6">
                  <c:v>0.51670459000000002</c:v>
                </c:pt>
                <c:pt idx="7">
                  <c:v>0.44321004000000003</c:v>
                </c:pt>
                <c:pt idx="8">
                  <c:v>0.38818204000000001</c:v>
                </c:pt>
                <c:pt idx="9">
                  <c:v>0.34510289</c:v>
                </c:pt>
                <c:pt idx="10">
                  <c:v>0.31445293000000002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D-4A98-BD63-621C37658DD4}"/>
            </c:ext>
          </c:extLst>
        </c:ser>
        <c:ser>
          <c:idx val="3"/>
          <c:order val="3"/>
          <c:tx>
            <c:strRef>
              <c:f>'Coarse-grained 10 steps data'!$BW$2</c:f>
              <c:strCache>
                <c:ptCount val="1"/>
                <c:pt idx="0">
                  <c:v>50pc</c:v>
                </c:pt>
              </c:strCache>
            </c:strRef>
          </c:tx>
          <c:spPr>
            <a:ln w="19080" cap="rnd">
              <a:solidFill>
                <a:srgbClr val="8E03A3"/>
              </a:solidFill>
              <a:round/>
            </a:ln>
          </c:spPr>
          <c:marker>
            <c:symbol val="circle"/>
            <c:size val="5"/>
            <c:spPr>
              <a:solidFill>
                <a:srgbClr val="8E03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data'!$BS$3:$BS$13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data'!$BW$3:$BW$13</c:f>
              <c:numCache>
                <c:formatCode>General</c:formatCode>
                <c:ptCount val="11"/>
                <c:pt idx="0">
                  <c:v>1.1096280000000001</c:v>
                </c:pt>
                <c:pt idx="1">
                  <c:v>0.80170516999999997</c:v>
                </c:pt>
                <c:pt idx="2">
                  <c:v>0.78693363999999999</c:v>
                </c:pt>
                <c:pt idx="3">
                  <c:v>0.78532411999999996</c:v>
                </c:pt>
                <c:pt idx="4">
                  <c:v>0.75175095000000003</c:v>
                </c:pt>
                <c:pt idx="5">
                  <c:v>0.64459078000000003</c:v>
                </c:pt>
                <c:pt idx="6">
                  <c:v>0.54376774000000005</c:v>
                </c:pt>
                <c:pt idx="7">
                  <c:v>0.46971236</c:v>
                </c:pt>
                <c:pt idx="8">
                  <c:v>0.40796737</c:v>
                </c:pt>
                <c:pt idx="9">
                  <c:v>0.35924179000000001</c:v>
                </c:pt>
                <c:pt idx="10">
                  <c:v>0.32714328999999998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D-4A98-BD63-621C37658DD4}"/>
            </c:ext>
          </c:extLst>
        </c:ser>
        <c:ser>
          <c:idx val="4"/>
          <c:order val="4"/>
          <c:tx>
            <c:strRef>
              <c:f>'Coarse-grained 10 steps data'!$BX$2</c:f>
              <c:strCache>
                <c:ptCount val="1"/>
                <c:pt idx="0">
                  <c:v>60pc</c:v>
                </c:pt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10 steps data'!$BS$3:$BS$13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'Coarse-grained 10 steps data'!$BX$3:$BX$13</c:f>
              <c:numCache>
                <c:formatCode>General</c:formatCode>
                <c:ptCount val="11"/>
                <c:pt idx="0">
                  <c:v>0.98366525000000005</c:v>
                </c:pt>
                <c:pt idx="1">
                  <c:v>0.80141006999999997</c:v>
                </c:pt>
                <c:pt idx="2">
                  <c:v>0.78500703999999999</c:v>
                </c:pt>
                <c:pt idx="3">
                  <c:v>0.69643801999999999</c:v>
                </c:pt>
                <c:pt idx="4">
                  <c:v>0.51956464000000002</c:v>
                </c:pt>
                <c:pt idx="5">
                  <c:v>0.40594017999999998</c:v>
                </c:pt>
                <c:pt idx="6">
                  <c:v>0.32148910000000003</c:v>
                </c:pt>
                <c:pt idx="7">
                  <c:v>0.23568222999999999</c:v>
                </c:pt>
                <c:pt idx="8">
                  <c:v>0.22434165</c:v>
                </c:pt>
                <c:pt idx="9">
                  <c:v>0.2242943</c:v>
                </c:pt>
                <c:pt idx="10">
                  <c:v>0.22430269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D-4A98-BD63-621C3765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524"/>
        <c:axId val="67118692"/>
      </c:scatterChart>
      <c:valAx>
        <c:axId val="35681524"/>
        <c:scaling>
          <c:orientation val="minMax"/>
          <c:max val="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67118692"/>
        <c:crosses val="autoZero"/>
        <c:crossBetween val="midCat"/>
      </c:valAx>
      <c:valAx>
        <c:axId val="67118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  <a:ea typeface="DejaVu Sans"/>
              </a:defRPr>
            </a:pPr>
            <a:endParaRPr lang="en-US"/>
          </a:p>
        </c:txPr>
        <c:crossAx val="3568152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20" b="1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r>
              <a:rPr lang="en-US" sz="1320" b="1" strike="noStrike" spc="-1">
                <a:solidFill>
                  <a:srgbClr val="0D0D0D"/>
                </a:solidFill>
                <a:latin typeface="Arial"/>
                <a:ea typeface="DejaVu Sans"/>
              </a:rPr>
              <a:t>Coarse-grained with NPF</a:t>
            </a:r>
          </a:p>
        </c:rich>
      </c:tx>
      <c:layout>
        <c:manualLayout>
          <c:xMode val="edge"/>
          <c:yMode val="edge"/>
          <c:x val="0.22205751556477901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5330566261488"/>
          <c:y val="6.8217874140666296E-2"/>
          <c:w val="0.68974206937444404"/>
          <c:h val="0.75251189846641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'Coarse-grained with non-Plastic'!$BM$4</c:f>
              <c:strCache>
                <c:ptCount val="1"/>
              </c:strCache>
            </c:strRef>
          </c:tx>
          <c:spPr>
            <a:ln w="19080" cap="rnd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non-Plastic'!$BL$5:$BL$15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non-Plastic'!$BM$5:$BM$15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5-4D2C-B4A7-8F813E16D385}"/>
            </c:ext>
          </c:extLst>
        </c:ser>
        <c:ser>
          <c:idx val="1"/>
          <c:order val="1"/>
          <c:tx>
            <c:strRef>
              <c:f>'Coarse-grained with non-Plastic'!$BN$4</c:f>
              <c:strCache>
                <c:ptCount val="1"/>
              </c:strCache>
            </c:strRef>
          </c:tx>
          <c:spPr>
            <a:ln w="19080" cap="rnd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non-Plastic'!$BL$5:$BL$15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non-Plastic'!$BN$5:$BN$15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5-4D2C-B4A7-8F813E16D385}"/>
            </c:ext>
          </c:extLst>
        </c:ser>
        <c:ser>
          <c:idx val="2"/>
          <c:order val="2"/>
          <c:tx>
            <c:strRef>
              <c:f>'Coarse-grained with non-Plastic'!$BO$4</c:f>
              <c:strCache>
                <c:ptCount val="1"/>
              </c:strCache>
            </c:strRef>
          </c:tx>
          <c:spPr>
            <a:ln w="19080" cap="rnd">
              <a:solidFill>
                <a:srgbClr val="A33E03"/>
              </a:solidFill>
              <a:round/>
            </a:ln>
          </c:spPr>
          <c:marker>
            <c:symbol val="circle"/>
            <c:size val="5"/>
            <c:spPr>
              <a:solidFill>
                <a:srgbClr val="A33E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non-Plastic'!$BL$5:$BL$15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non-Plastic'!$BO$5:$BO$15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5-4D2C-B4A7-8F813E16D385}"/>
            </c:ext>
          </c:extLst>
        </c:ser>
        <c:ser>
          <c:idx val="3"/>
          <c:order val="3"/>
          <c:tx>
            <c:strRef>
              <c:f>'Coarse-grained with non-Plastic'!$BP$4</c:f>
              <c:strCache>
                <c:ptCount val="1"/>
              </c:strCache>
            </c:strRef>
          </c:tx>
          <c:spPr>
            <a:ln w="19080" cap="rnd">
              <a:solidFill>
                <a:srgbClr val="0D0D0D"/>
              </a:solidFill>
              <a:round/>
            </a:ln>
          </c:spPr>
          <c:marker>
            <c:symbol val="circle"/>
            <c:size val="5"/>
            <c:spPr>
              <a:solidFill>
                <a:srgbClr val="0D0D0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non-Plastic'!$BL$5:$BL$15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non-Plastic'!$BP$5:$BP$15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05-4D2C-B4A7-8F813E16D385}"/>
            </c:ext>
          </c:extLst>
        </c:ser>
        <c:ser>
          <c:idx val="4"/>
          <c:order val="4"/>
          <c:tx>
            <c:strRef>
              <c:f>'Coarse-grained with non-Plastic'!$BQ$4</c:f>
              <c:strCache>
                <c:ptCount val="1"/>
              </c:strCache>
            </c:strRef>
          </c:tx>
          <c:spPr>
            <a:ln w="19080" cap="rnd">
              <a:solidFill>
                <a:srgbClr val="C99C00"/>
              </a:solidFill>
              <a:round/>
            </a:ln>
          </c:spPr>
          <c:marker>
            <c:symbol val="circle"/>
            <c:size val="5"/>
            <c:spPr>
              <a:solidFill>
                <a:srgbClr val="C99C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'Coarse-grained with non-Plastic'!$BL$5:$BL$15</c:f>
              <c:numCache>
                <c:formatCode>General</c:formatCode>
                <c:ptCount val="11"/>
              </c:numCache>
            </c:numRef>
          </c:xVal>
          <c:yVal>
            <c:numRef>
              <c:f>'Coarse-grained with non-Plastic'!$BQ$5:$BQ$15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05-4D2C-B4A7-8F813E16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0037"/>
        <c:axId val="54990014"/>
      </c:scatterChart>
      <c:valAx>
        <c:axId val="45240037"/>
        <c:scaling>
          <c:orientation val="minMax"/>
          <c:max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Time(d)</a:t>
                </a:r>
              </a:p>
            </c:rich>
          </c:tx>
          <c:layout>
            <c:manualLayout>
              <c:xMode val="edge"/>
              <c:yMode val="edge"/>
              <c:x val="0.40008894159501901"/>
              <c:y val="0.871320289088665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54990014"/>
        <c:crosses val="max"/>
        <c:crossBetween val="midCat"/>
        <c:majorUnit val="5"/>
      </c:valAx>
      <c:valAx>
        <c:axId val="54990014"/>
        <c:scaling>
          <c:orientation val="maxMin"/>
          <c:max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defRPr>
                </a:pPr>
                <a:r>
                  <a:rPr lang="en-US" sz="1100" b="1" strike="noStrike" spc="-1">
                    <a:solidFill>
                      <a:srgbClr val="0D0D0D"/>
                    </a:solidFill>
                    <a:latin typeface="Arial"/>
                    <a:ea typeface="DejaVu Sans"/>
                  </a:rPr>
                  <a:t>% of FoS reduction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0D0D0D"/>
                </a:solidFill>
                <a:latin typeface="Arial"/>
                <a:ea typeface="DejaVu Sans"/>
              </a:defRPr>
            </a:pPr>
            <a:endParaRPr lang="en-US"/>
          </a:p>
        </c:txPr>
        <c:crossAx val="45240037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6.8622195429511104E-2"/>
          <c:y val="0.91386780993796302"/>
          <c:w val="0.86660258699748305"/>
          <c:h val="8.6132190062036804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100" b="0" strike="noStrike" spc="-1">
              <a:solidFill>
                <a:srgbClr val="0D0D0D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493253</xdr:colOff>
      <xdr:row>88</xdr:row>
      <xdr:rowOff>35853</xdr:rowOff>
    </xdr:from>
    <xdr:to>
      <xdr:col>65</xdr:col>
      <xdr:colOff>69309</xdr:colOff>
      <xdr:row>105</xdr:row>
      <xdr:rowOff>163186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FA83DF-7745-2613-6D72-E6D4854A9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80</xdr:col>
      <xdr:colOff>289440</xdr:colOff>
      <xdr:row>18</xdr:row>
      <xdr:rowOff>167760</xdr:rowOff>
    </xdr:from>
    <xdr:to>
      <xdr:col>93</xdr:col>
      <xdr:colOff>60120</xdr:colOff>
      <xdr:row>52</xdr:row>
      <xdr:rowOff>14761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67</xdr:col>
      <xdr:colOff>304920</xdr:colOff>
      <xdr:row>18</xdr:row>
      <xdr:rowOff>137160</xdr:rowOff>
    </xdr:from>
    <xdr:to>
      <xdr:col>80</xdr:col>
      <xdr:colOff>243360</xdr:colOff>
      <xdr:row>51</xdr:row>
      <xdr:rowOff>151560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67</xdr:col>
      <xdr:colOff>399960</xdr:colOff>
      <xdr:row>52</xdr:row>
      <xdr:rowOff>133200</xdr:rowOff>
    </xdr:from>
    <xdr:to>
      <xdr:col>80</xdr:col>
      <xdr:colOff>253080</xdr:colOff>
      <xdr:row>88</xdr:row>
      <xdr:rowOff>250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368280</xdr:colOff>
      <xdr:row>88</xdr:row>
      <xdr:rowOff>152280</xdr:rowOff>
    </xdr:from>
    <xdr:to>
      <xdr:col>83</xdr:col>
      <xdr:colOff>202320</xdr:colOff>
      <xdr:row>93</xdr:row>
      <xdr:rowOff>113400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1490360" y="16259040"/>
          <a:ext cx="8882640" cy="866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2000" b="0" strike="noStrike" spc="-1">
              <a:solidFill>
                <a:schemeClr val="dk1"/>
              </a:solidFill>
              <a:latin typeface="Arial"/>
              <a:ea typeface="DejaVu Sans"/>
            </a:rPr>
            <a:t>The FoS for 40pc has the highest because it has got the least cut-depth. </a:t>
          </a:r>
          <a:endParaRPr lang="en-IN" sz="20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273424</xdr:colOff>
      <xdr:row>81</xdr:row>
      <xdr:rowOff>89646</xdr:rowOff>
    </xdr:from>
    <xdr:to>
      <xdr:col>67</xdr:col>
      <xdr:colOff>340658</xdr:colOff>
      <xdr:row>99</xdr:row>
      <xdr:rowOff>125506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6EB4D-FFDF-DA91-991D-2B70C56C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304800</xdr:colOff>
      <xdr:row>16</xdr:row>
      <xdr:rowOff>133920</xdr:rowOff>
    </xdr:from>
    <xdr:to>
      <xdr:col>84</xdr:col>
      <xdr:colOff>426600</xdr:colOff>
      <xdr:row>39</xdr:row>
      <xdr:rowOff>52560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62</xdr:col>
      <xdr:colOff>583972</xdr:colOff>
      <xdr:row>19</xdr:row>
      <xdr:rowOff>92040</xdr:rowOff>
    </xdr:from>
    <xdr:to>
      <xdr:col>75</xdr:col>
      <xdr:colOff>247800</xdr:colOff>
      <xdr:row>52</xdr:row>
      <xdr:rowOff>106440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67</xdr:col>
      <xdr:colOff>415800</xdr:colOff>
      <xdr:row>53</xdr:row>
      <xdr:rowOff>26280</xdr:rowOff>
    </xdr:from>
    <xdr:to>
      <xdr:col>80</xdr:col>
      <xdr:colOff>351000</xdr:colOff>
      <xdr:row>85</xdr:row>
      <xdr:rowOff>116640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84</xdr:col>
      <xdr:colOff>448920</xdr:colOff>
      <xdr:row>16</xdr:row>
      <xdr:rowOff>142200</xdr:rowOff>
    </xdr:from>
    <xdr:to>
      <xdr:col>88</xdr:col>
      <xdr:colOff>464040</xdr:colOff>
      <xdr:row>39</xdr:row>
      <xdr:rowOff>64080</xdr:rowOff>
    </xdr:to>
    <xdr:graphicFrame macro="">
      <xdr:nvGraphicFramePr>
        <xdr:cNvPr id="22" name="Chart 4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88</xdr:col>
      <xdr:colOff>481320</xdr:colOff>
      <xdr:row>16</xdr:row>
      <xdr:rowOff>131760</xdr:rowOff>
    </xdr:from>
    <xdr:to>
      <xdr:col>92</xdr:col>
      <xdr:colOff>464040</xdr:colOff>
      <xdr:row>39</xdr:row>
      <xdr:rowOff>46800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92</xdr:col>
      <xdr:colOff>469440</xdr:colOff>
      <xdr:row>16</xdr:row>
      <xdr:rowOff>138600</xdr:rowOff>
    </xdr:from>
    <xdr:to>
      <xdr:col>96</xdr:col>
      <xdr:colOff>473400</xdr:colOff>
      <xdr:row>39</xdr:row>
      <xdr:rowOff>38520</xdr:rowOff>
    </xdr:to>
    <xdr:graphicFrame macro="">
      <xdr:nvGraphicFramePr>
        <xdr:cNvPr id="24" name="Chart 7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100</xdr:col>
      <xdr:colOff>435240</xdr:colOff>
      <xdr:row>16</xdr:row>
      <xdr:rowOff>140040</xdr:rowOff>
    </xdr:from>
    <xdr:to>
      <xdr:col>104</xdr:col>
      <xdr:colOff>329400</xdr:colOff>
      <xdr:row>39</xdr:row>
      <xdr:rowOff>46440</xdr:rowOff>
    </xdr:to>
    <xdr:graphicFrame macro="">
      <xdr:nvGraphicFramePr>
        <xdr:cNvPr id="25" name="Chart 8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96</xdr:col>
      <xdr:colOff>498600</xdr:colOff>
      <xdr:row>16</xdr:row>
      <xdr:rowOff>138600</xdr:rowOff>
    </xdr:from>
    <xdr:to>
      <xdr:col>100</xdr:col>
      <xdr:colOff>426240</xdr:colOff>
      <xdr:row>39</xdr:row>
      <xdr:rowOff>46080</xdr:rowOff>
    </xdr:to>
    <xdr:graphicFrame macro="">
      <xdr:nvGraphicFramePr>
        <xdr:cNvPr id="26" name="Chart 9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104</xdr:col>
      <xdr:colOff>370443</xdr:colOff>
      <xdr:row>16</xdr:row>
      <xdr:rowOff>116154</xdr:rowOff>
    </xdr:from>
    <xdr:to>
      <xdr:col>114</xdr:col>
      <xdr:colOff>187030</xdr:colOff>
      <xdr:row>38</xdr:row>
      <xdr:rowOff>35943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27A02"/>
  </sheetPr>
  <dimension ref="A1:BX124"/>
  <sheetViews>
    <sheetView tabSelected="1" topLeftCell="O10" zoomScale="67" zoomScaleNormal="70" workbookViewId="0">
      <selection activeCell="AF1" sqref="AF1:CY1048576"/>
    </sheetView>
  </sheetViews>
  <sheetFormatPr defaultColWidth="8.5546875" defaultRowHeight="14.4" x14ac:dyDescent="0.3"/>
  <cols>
    <col min="1" max="31" width="8.5546875" style="2"/>
    <col min="32" max="32" width="8.5546875" style="3"/>
    <col min="33" max="54" width="8.5546875" style="2"/>
    <col min="55" max="55" width="7.44140625" style="2" customWidth="1"/>
    <col min="56" max="59" width="8.5546875" style="2"/>
    <col min="60" max="60" width="7.109375" style="2" customWidth="1"/>
    <col min="61" max="63" width="8.5546875" style="2"/>
    <col min="64" max="64" width="12.5546875" style="2" customWidth="1"/>
    <col min="65" max="16384" width="8.5546875" style="2"/>
  </cols>
  <sheetData>
    <row r="1" spans="1:76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</row>
    <row r="2" spans="1:76" x14ac:dyDescent="0.3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</row>
    <row r="3" spans="1:76" x14ac:dyDescent="0.3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BL3" s="19"/>
      <c r="BT3" s="8"/>
      <c r="BU3" s="8"/>
      <c r="BV3" s="8"/>
      <c r="BW3" s="8"/>
      <c r="BX3" s="20"/>
    </row>
    <row r="4" spans="1:76" x14ac:dyDescent="0.3">
      <c r="A4" s="2">
        <v>0</v>
      </c>
      <c r="B4" s="2">
        <v>3.6877887999999999</v>
      </c>
      <c r="C4" s="2">
        <v>3.6573669999999998</v>
      </c>
      <c r="D4" s="2">
        <v>3.6505274000000001</v>
      </c>
      <c r="E4" s="2">
        <v>3.6116676000000001</v>
      </c>
      <c r="F4" s="2">
        <v>3.6246081999999999</v>
      </c>
      <c r="G4" s="2">
        <v>3.6191656000000001</v>
      </c>
      <c r="H4" s="2">
        <v>3.4520938999999999</v>
      </c>
      <c r="I4" s="2">
        <v>3.4188328000000001</v>
      </c>
      <c r="J4" s="2">
        <v>3.3868805000000002</v>
      </c>
      <c r="K4" s="2">
        <v>3.3326201000000002</v>
      </c>
      <c r="L4" s="2">
        <v>3.0248680999999999</v>
      </c>
      <c r="M4" s="2">
        <v>2.8716545999999998</v>
      </c>
      <c r="N4" s="2">
        <v>3.1977883</v>
      </c>
      <c r="O4" s="2">
        <v>3.1228436999999998</v>
      </c>
      <c r="P4" s="2">
        <v>2.9014674</v>
      </c>
      <c r="Q4" s="2">
        <v>2.5011264</v>
      </c>
      <c r="R4" s="2">
        <v>2.4181031000000002</v>
      </c>
      <c r="S4" s="2">
        <v>2.3399070000000002</v>
      </c>
      <c r="T4" s="2">
        <v>2.7864974</v>
      </c>
      <c r="U4" s="2">
        <v>2.5905461999999999</v>
      </c>
      <c r="V4" s="2">
        <v>2.2162169999999999</v>
      </c>
      <c r="W4" s="2">
        <v>1.9516764</v>
      </c>
      <c r="X4" s="2">
        <v>1.7630811</v>
      </c>
      <c r="Y4" s="2">
        <v>1.5706549000000001</v>
      </c>
      <c r="Z4" s="2">
        <v>2.4584847000000001</v>
      </c>
      <c r="AA4" s="2">
        <v>2.2053143999999998</v>
      </c>
      <c r="AB4" s="2">
        <v>1.850886</v>
      </c>
      <c r="AC4" s="2">
        <v>1.5752660999999999</v>
      </c>
      <c r="AD4" s="2">
        <v>1.4608935000000001</v>
      </c>
      <c r="AE4" s="2">
        <v>1.3241353</v>
      </c>
      <c r="BK4" s="3"/>
      <c r="BT4" s="8"/>
      <c r="BU4" s="8"/>
      <c r="BV4" s="8"/>
      <c r="BW4" s="8"/>
      <c r="BX4" s="20"/>
    </row>
    <row r="5" spans="1:76" x14ac:dyDescent="0.3">
      <c r="A5" s="2">
        <v>12.3</v>
      </c>
      <c r="B5" s="2">
        <v>3.4300271000000002</v>
      </c>
      <c r="C5" s="2">
        <v>3.3930080999999999</v>
      </c>
      <c r="D5" s="2">
        <v>3.3938174999999999</v>
      </c>
      <c r="E5" s="2">
        <v>3.3405380999999998</v>
      </c>
      <c r="F5" s="2">
        <v>3.3698400999999998</v>
      </c>
      <c r="G5" s="2">
        <v>3.3313188999999999</v>
      </c>
      <c r="H5" s="2">
        <v>3.1548891000000001</v>
      </c>
      <c r="I5" s="2">
        <v>3.1203715999999999</v>
      </c>
      <c r="J5" s="2">
        <v>3.0878890999999999</v>
      </c>
      <c r="K5" s="2">
        <v>2.8731046999999998</v>
      </c>
      <c r="L5" s="2">
        <v>2.5199682000000001</v>
      </c>
      <c r="M5" s="2">
        <v>2.3623242000000002</v>
      </c>
      <c r="N5" s="2">
        <v>2.8915000000000002</v>
      </c>
      <c r="O5" s="2">
        <v>2.8129425000000001</v>
      </c>
      <c r="P5" s="2">
        <v>2.4894075999999998</v>
      </c>
      <c r="Q5" s="2">
        <v>2.1798286999999998</v>
      </c>
      <c r="R5" s="2">
        <v>2.0428771000000001</v>
      </c>
      <c r="S5" s="2">
        <v>1.9936229999999999</v>
      </c>
      <c r="T5" s="2">
        <v>2.4870589000000001</v>
      </c>
      <c r="U5" s="2">
        <v>2.2291645999999998</v>
      </c>
      <c r="V5" s="2">
        <v>1.8969666000000001</v>
      </c>
      <c r="W5" s="2">
        <v>1.6737394000000001</v>
      </c>
      <c r="X5" s="2">
        <v>1.4631524</v>
      </c>
      <c r="Y5" s="2">
        <v>1.3601253</v>
      </c>
      <c r="Z5" s="2">
        <v>2.068025</v>
      </c>
      <c r="AA5" s="2">
        <v>1.8530887</v>
      </c>
      <c r="AB5" s="2">
        <v>1.585969</v>
      </c>
      <c r="AC5" s="2">
        <v>1.3702437000000001</v>
      </c>
      <c r="AD5" s="2">
        <v>1.2152613000000001</v>
      </c>
      <c r="AE5" s="2">
        <v>1.103891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T5" s="8"/>
      <c r="BU5" s="8"/>
      <c r="BV5" s="8"/>
      <c r="BW5" s="8"/>
      <c r="BX5" s="20"/>
    </row>
    <row r="6" spans="1:76" x14ac:dyDescent="0.3">
      <c r="A6" s="2">
        <v>24.6</v>
      </c>
      <c r="B6" s="2">
        <v>2.9532446999999999</v>
      </c>
      <c r="C6" s="2">
        <v>2.9191365999999999</v>
      </c>
      <c r="D6" s="2">
        <v>2.9210216999999998</v>
      </c>
      <c r="E6" s="2">
        <v>2.8754235000000001</v>
      </c>
      <c r="F6" s="2">
        <v>2.8993378999999999</v>
      </c>
      <c r="G6" s="2">
        <v>2.8797747</v>
      </c>
      <c r="H6" s="2">
        <v>2.7489192999999998</v>
      </c>
      <c r="I6" s="2">
        <v>2.7053457999999999</v>
      </c>
      <c r="J6" s="2">
        <v>2.6924408</v>
      </c>
      <c r="K6" s="2">
        <v>2.6260609000000001</v>
      </c>
      <c r="L6" s="2">
        <v>2.3902488000000002</v>
      </c>
      <c r="M6" s="2">
        <v>2.2787500000000001</v>
      </c>
      <c r="N6" s="2">
        <v>2.5212436</v>
      </c>
      <c r="O6" s="2">
        <v>2.4624961000000001</v>
      </c>
      <c r="P6" s="2">
        <v>2.2312262999999999</v>
      </c>
      <c r="Q6" s="2">
        <v>1.9641138</v>
      </c>
      <c r="R6" s="2">
        <v>1.9119838</v>
      </c>
      <c r="S6" s="2">
        <v>1.8615524999999999</v>
      </c>
      <c r="T6" s="2">
        <v>2.1154774000000001</v>
      </c>
      <c r="U6" s="2">
        <v>1.9207757000000001</v>
      </c>
      <c r="V6" s="2">
        <v>1.6763615999999999</v>
      </c>
      <c r="W6" s="2">
        <v>1.4740656000000001</v>
      </c>
      <c r="X6" s="2">
        <v>1.3355305</v>
      </c>
      <c r="Y6" s="2">
        <v>1.2385028</v>
      </c>
      <c r="Z6" s="2">
        <v>1.7785219999999999</v>
      </c>
      <c r="AA6" s="2">
        <v>1.5953310000000001</v>
      </c>
      <c r="AB6" s="2">
        <v>1.3899409</v>
      </c>
      <c r="AC6" s="2">
        <v>1.2034860000000001</v>
      </c>
      <c r="AD6" s="2">
        <v>1.1597162000000001</v>
      </c>
      <c r="AE6" s="2">
        <v>0.99627222999999998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T6" s="8"/>
      <c r="BU6" s="8"/>
      <c r="BV6" s="8"/>
      <c r="BW6" s="8"/>
      <c r="BX6" s="20"/>
    </row>
    <row r="7" spans="1:76" x14ac:dyDescent="0.3">
      <c r="A7" s="2">
        <v>36.9</v>
      </c>
      <c r="B7" s="2">
        <v>2.6523588</v>
      </c>
      <c r="C7" s="2">
        <v>2.6282342000000001</v>
      </c>
      <c r="D7" s="2">
        <v>2.6256050000000002</v>
      </c>
      <c r="E7" s="2">
        <v>2.5918033999999999</v>
      </c>
      <c r="F7" s="2">
        <v>2.6118760000000001</v>
      </c>
      <c r="G7" s="2">
        <v>2.6059312000000001</v>
      </c>
      <c r="H7" s="2">
        <v>2.5119118</v>
      </c>
      <c r="I7" s="2">
        <v>2.4886762999999998</v>
      </c>
      <c r="J7" s="2">
        <v>2.4643921</v>
      </c>
      <c r="K7" s="2">
        <v>2.4462910999999998</v>
      </c>
      <c r="L7" s="2">
        <v>2.3308475999999998</v>
      </c>
      <c r="M7" s="2">
        <v>2.1974771999999998</v>
      </c>
      <c r="N7" s="2">
        <v>2.2799762000000001</v>
      </c>
      <c r="O7" s="2">
        <v>2.2361884000000001</v>
      </c>
      <c r="P7" s="2">
        <v>2.1268178999999998</v>
      </c>
      <c r="Q7" s="2">
        <v>1.8704521999999999</v>
      </c>
      <c r="R7" s="2">
        <v>1.8550135000000001</v>
      </c>
      <c r="S7" s="2">
        <v>1.7926318999999999</v>
      </c>
      <c r="T7" s="2">
        <v>1.9551423999999999</v>
      </c>
      <c r="U7" s="2">
        <v>1.7871440999999999</v>
      </c>
      <c r="V7" s="2">
        <v>1.5912569000000001</v>
      </c>
      <c r="W7" s="2">
        <v>1.3937411</v>
      </c>
      <c r="X7" s="2">
        <v>1.2835899</v>
      </c>
      <c r="Y7" s="2">
        <v>1.1886768999999999</v>
      </c>
      <c r="Z7" s="2">
        <v>1.6504882999999999</v>
      </c>
      <c r="AA7" s="2">
        <v>1.4858528</v>
      </c>
      <c r="AB7" s="2">
        <v>1.3113268</v>
      </c>
      <c r="AC7" s="2">
        <v>1.0937083999999999</v>
      </c>
      <c r="AD7" s="2">
        <v>1.0932841</v>
      </c>
      <c r="AE7" s="2">
        <v>0.95402587000000005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T7" s="8"/>
      <c r="BU7" s="8"/>
      <c r="BV7" s="8"/>
      <c r="BW7" s="8"/>
      <c r="BX7" s="20"/>
    </row>
    <row r="8" spans="1:76" x14ac:dyDescent="0.3">
      <c r="A8" s="2">
        <v>49.2</v>
      </c>
      <c r="B8" s="2">
        <v>2.4605562999999999</v>
      </c>
      <c r="C8" s="2">
        <v>2.4384074</v>
      </c>
      <c r="D8" s="2">
        <v>2.4376604999999998</v>
      </c>
      <c r="E8" s="2">
        <v>2.4065470000000002</v>
      </c>
      <c r="F8" s="2">
        <v>2.4245108000000002</v>
      </c>
      <c r="G8" s="2">
        <v>2.4197636999999999</v>
      </c>
      <c r="H8" s="2">
        <v>2.3719763999999999</v>
      </c>
      <c r="I8" s="2">
        <v>2.3494643000000002</v>
      </c>
      <c r="J8" s="2">
        <v>2.327607</v>
      </c>
      <c r="K8" s="2">
        <v>2.3099631999999999</v>
      </c>
      <c r="L8" s="2">
        <v>2.3063212000000002</v>
      </c>
      <c r="M8" s="2">
        <v>2.1703781000000002</v>
      </c>
      <c r="N8" s="2">
        <v>2.1275366</v>
      </c>
      <c r="O8" s="2">
        <v>2.0932176999999998</v>
      </c>
      <c r="P8" s="2">
        <v>2.0726030999999998</v>
      </c>
      <c r="Q8" s="2">
        <v>1.8215178000000001</v>
      </c>
      <c r="R8" s="2">
        <v>1.8087708</v>
      </c>
      <c r="S8" s="2">
        <v>1.7567284999999999</v>
      </c>
      <c r="T8" s="2">
        <v>1.8607785999999999</v>
      </c>
      <c r="U8" s="2">
        <v>1.7183877999999999</v>
      </c>
      <c r="V8" s="2">
        <v>1.547426</v>
      </c>
      <c r="W8" s="2">
        <v>1.3529191</v>
      </c>
      <c r="X8" s="2">
        <v>1.2574098</v>
      </c>
      <c r="Y8" s="2">
        <v>1.1633429</v>
      </c>
      <c r="Z8" s="2">
        <v>1.5849238000000001</v>
      </c>
      <c r="AA8" s="2">
        <v>1.4298438</v>
      </c>
      <c r="AB8" s="2">
        <v>1.2716585</v>
      </c>
      <c r="AC8" s="2">
        <v>1.0408421999999999</v>
      </c>
      <c r="AD8" s="2">
        <v>1.0599491999999999</v>
      </c>
      <c r="AE8" s="2">
        <v>0.93349925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T8" s="8"/>
      <c r="BU8" s="8"/>
      <c r="BV8" s="8"/>
      <c r="BW8" s="8"/>
      <c r="BX8" s="20"/>
    </row>
    <row r="9" spans="1:76" x14ac:dyDescent="0.3">
      <c r="A9" s="2">
        <v>61.5</v>
      </c>
      <c r="B9" s="2">
        <v>2.3352529</v>
      </c>
      <c r="C9" s="2">
        <v>2.3146779</v>
      </c>
      <c r="D9" s="2">
        <v>2.3147597000000002</v>
      </c>
      <c r="E9" s="2">
        <v>2.2859685000000001</v>
      </c>
      <c r="F9" s="2">
        <v>2.3022813000000002</v>
      </c>
      <c r="G9" s="2">
        <v>2.2983009000000001</v>
      </c>
      <c r="H9" s="2">
        <v>2.2871560999999998</v>
      </c>
      <c r="I9" s="2">
        <v>2.2650708000000002</v>
      </c>
      <c r="J9" s="2">
        <v>2.2444858000000001</v>
      </c>
      <c r="K9" s="2">
        <v>2.2280331000000002</v>
      </c>
      <c r="L9" s="2">
        <v>2.2376166</v>
      </c>
      <c r="M9" s="2">
        <v>2.1553879999999999</v>
      </c>
      <c r="N9" s="2">
        <v>2.0295215999999998</v>
      </c>
      <c r="O9" s="2">
        <v>2.0008463000000001</v>
      </c>
      <c r="P9" s="2">
        <v>1.9877501</v>
      </c>
      <c r="Q9" s="2">
        <v>1.7931315000000001</v>
      </c>
      <c r="R9" s="2">
        <v>1.7788037000000001</v>
      </c>
      <c r="S9" s="2">
        <v>1.7353931</v>
      </c>
      <c r="T9" s="2">
        <v>1.7940752</v>
      </c>
      <c r="U9" s="2">
        <v>1.6791826000000001</v>
      </c>
      <c r="V9" s="2">
        <v>1.5230805000000001</v>
      </c>
      <c r="W9" s="2">
        <v>1.3294748999999999</v>
      </c>
      <c r="X9" s="2">
        <v>1.2423924</v>
      </c>
      <c r="Y9" s="2">
        <v>1.1490161000000001</v>
      </c>
      <c r="Z9" s="2">
        <v>1.5463122</v>
      </c>
      <c r="AA9" s="2">
        <v>1.3981682</v>
      </c>
      <c r="AB9" s="2">
        <v>1.2488212000000001</v>
      </c>
      <c r="AC9" s="2">
        <v>1.0241385000000001</v>
      </c>
      <c r="AD9" s="2">
        <v>1.0405565999999999</v>
      </c>
      <c r="AE9" s="2">
        <v>0.92107587000000002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T9" s="8"/>
      <c r="BU9" s="8"/>
      <c r="BV9" s="8"/>
      <c r="BW9" s="8"/>
      <c r="BX9" s="20"/>
    </row>
    <row r="10" spans="1:76" x14ac:dyDescent="0.3">
      <c r="A10" s="2">
        <v>73.8</v>
      </c>
      <c r="B10" s="2">
        <v>2.2517374999999999</v>
      </c>
      <c r="C10" s="2">
        <v>2.2323241</v>
      </c>
      <c r="D10" s="2">
        <v>2.2327935999999999</v>
      </c>
      <c r="E10" s="2">
        <v>2.2058144</v>
      </c>
      <c r="F10" s="2">
        <v>2.2208317000000002</v>
      </c>
      <c r="G10" s="2">
        <v>2.2173786999999998</v>
      </c>
      <c r="H10" s="2">
        <v>2.2352362000000001</v>
      </c>
      <c r="I10" s="2">
        <v>2.2140944</v>
      </c>
      <c r="J10" s="2">
        <v>2.1948376999999999</v>
      </c>
      <c r="K10" s="2">
        <v>2.1793966999999999</v>
      </c>
      <c r="L10" s="2">
        <v>2.1877898</v>
      </c>
      <c r="M10" s="2">
        <v>2.1467529000000001</v>
      </c>
      <c r="N10" s="2">
        <v>1.9651225000000001</v>
      </c>
      <c r="O10" s="2">
        <v>1.9388126000000001</v>
      </c>
      <c r="P10" s="2">
        <v>1.9238099</v>
      </c>
      <c r="Q10" s="2">
        <v>1.7758563999999999</v>
      </c>
      <c r="R10" s="2">
        <v>1.7605111</v>
      </c>
      <c r="S10" s="2">
        <v>1.7232361</v>
      </c>
      <c r="T10" s="2">
        <v>1.7452616999999999</v>
      </c>
      <c r="U10" s="2">
        <v>1.6558105999999999</v>
      </c>
      <c r="V10" s="2">
        <v>1.5083441</v>
      </c>
      <c r="W10" s="2">
        <v>1.3152375000000001</v>
      </c>
      <c r="X10" s="2">
        <v>1.2589446</v>
      </c>
      <c r="Y10" s="2">
        <v>1.1401903</v>
      </c>
      <c r="Z10" s="2">
        <v>1.5197187999999999</v>
      </c>
      <c r="AA10" s="2">
        <v>1.3794329999999999</v>
      </c>
      <c r="AB10" s="2">
        <v>1.2351601999999999</v>
      </c>
      <c r="AC10" s="2">
        <v>1.0132064000000001</v>
      </c>
      <c r="AD10" s="2">
        <v>1.0286649999999999</v>
      </c>
      <c r="AE10" s="2">
        <v>0.91412298000000003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T10" s="8"/>
      <c r="BU10" s="8"/>
      <c r="BV10" s="8"/>
      <c r="BW10" s="8"/>
      <c r="BX10" s="20"/>
    </row>
    <row r="11" spans="1:76" x14ac:dyDescent="0.3">
      <c r="A11" s="2">
        <v>86.1</v>
      </c>
      <c r="B11" s="2">
        <v>2.1954327</v>
      </c>
      <c r="C11" s="2">
        <v>2.1768478</v>
      </c>
      <c r="D11" s="2">
        <v>2.1775140999999998</v>
      </c>
      <c r="E11" s="2">
        <v>2.1518736999999999</v>
      </c>
      <c r="F11" s="2">
        <v>2.1659066999999999</v>
      </c>
      <c r="G11" s="2">
        <v>2.1628314999999998</v>
      </c>
      <c r="H11" s="2">
        <v>2.2040147000000001</v>
      </c>
      <c r="I11" s="2">
        <v>2.1835401000000001</v>
      </c>
      <c r="J11" s="2">
        <v>2.1651224</v>
      </c>
      <c r="K11" s="2">
        <v>2.1503355000000002</v>
      </c>
      <c r="L11" s="2">
        <v>2.1579516999999999</v>
      </c>
      <c r="M11" s="2">
        <v>2.1419209000000001</v>
      </c>
      <c r="N11" s="2">
        <v>1.9221869</v>
      </c>
      <c r="O11" s="2">
        <v>1.8970327</v>
      </c>
      <c r="P11" s="2">
        <v>1.8806723000000001</v>
      </c>
      <c r="Q11" s="2">
        <v>1.7650081</v>
      </c>
      <c r="R11" s="2">
        <v>1.7489919</v>
      </c>
      <c r="S11" s="2">
        <v>1.7152407000000001</v>
      </c>
      <c r="T11" s="2">
        <v>1.7112392000000001</v>
      </c>
      <c r="U11" s="2">
        <v>1.6411210000000001</v>
      </c>
      <c r="V11" s="2">
        <v>1.499169</v>
      </c>
      <c r="W11" s="2">
        <v>1.30626</v>
      </c>
      <c r="X11" s="2">
        <v>1.2275640000000001</v>
      </c>
      <c r="Y11" s="2">
        <v>1.1346121</v>
      </c>
      <c r="Z11" s="2">
        <v>1.501803</v>
      </c>
      <c r="AA11" s="2">
        <v>1.3678249</v>
      </c>
      <c r="AB11" s="2">
        <v>1.2265832000000001</v>
      </c>
      <c r="AC11" s="2">
        <v>1.0058644000000001</v>
      </c>
      <c r="AD11" s="2">
        <v>1.0210992999999999</v>
      </c>
      <c r="AE11" s="2">
        <v>0.90942743000000004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T11" s="8"/>
      <c r="BU11" s="8"/>
      <c r="BV11" s="8"/>
      <c r="BW11" s="8"/>
      <c r="BX11" s="20"/>
    </row>
    <row r="12" spans="1:76" x14ac:dyDescent="0.3">
      <c r="A12" s="2">
        <v>98.4</v>
      </c>
      <c r="B12" s="2">
        <v>2.1571631</v>
      </c>
      <c r="C12" s="2">
        <v>2.1392649000000001</v>
      </c>
      <c r="D12" s="2">
        <v>2.1399219999999999</v>
      </c>
      <c r="E12" s="2">
        <v>2.115246</v>
      </c>
      <c r="F12" s="2">
        <v>2.1285514000000001</v>
      </c>
      <c r="G12" s="2">
        <v>2.1257478000000001</v>
      </c>
      <c r="H12" s="2">
        <v>2.1852225999999999</v>
      </c>
      <c r="I12" s="2">
        <v>2.1651647999999999</v>
      </c>
      <c r="J12" s="2">
        <v>2.1472761</v>
      </c>
      <c r="K12" s="2">
        <v>2.1329047999999999</v>
      </c>
      <c r="L12" s="2">
        <v>2.1400343999999998</v>
      </c>
      <c r="M12" s="2">
        <v>2.1389502</v>
      </c>
      <c r="N12" s="2">
        <v>1.8932291999999999</v>
      </c>
      <c r="O12" s="2">
        <v>1.8687636999999999</v>
      </c>
      <c r="P12" s="2">
        <v>1.8514664999999999</v>
      </c>
      <c r="Q12" s="2">
        <v>1.7580289</v>
      </c>
      <c r="R12" s="2">
        <v>1.7415636000000001</v>
      </c>
      <c r="S12" s="2">
        <v>1.7096325000000001</v>
      </c>
      <c r="T12" s="2">
        <v>1.6873157000000001</v>
      </c>
      <c r="U12" s="2">
        <v>1.6318946999999999</v>
      </c>
      <c r="V12" s="2">
        <v>1.4922427</v>
      </c>
      <c r="W12" s="2">
        <v>1.3009033000000001</v>
      </c>
      <c r="X12" s="2">
        <v>1.2238321999999999</v>
      </c>
      <c r="Y12" s="2">
        <v>1.1309941999999999</v>
      </c>
      <c r="Z12" s="2">
        <v>1.4898841</v>
      </c>
      <c r="AA12" s="2">
        <v>1.3604147</v>
      </c>
      <c r="AB12" s="2">
        <v>1.2210477</v>
      </c>
      <c r="AC12" s="2">
        <v>1.0010847</v>
      </c>
      <c r="AD12" s="2">
        <v>1.0161632</v>
      </c>
      <c r="AE12" s="2">
        <v>0.90596434000000003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T12" s="8"/>
      <c r="BU12" s="8"/>
      <c r="BV12" s="8"/>
      <c r="BW12" s="8"/>
      <c r="BX12" s="20"/>
    </row>
    <row r="13" spans="1:76" x14ac:dyDescent="0.3">
      <c r="A13" s="2">
        <v>110.7</v>
      </c>
      <c r="B13" s="2">
        <v>2.1307898000000001</v>
      </c>
      <c r="C13" s="2">
        <v>2.1132015000000002</v>
      </c>
      <c r="D13" s="2">
        <v>2.1140279</v>
      </c>
      <c r="E13" s="2">
        <v>2.0900470000000002</v>
      </c>
      <c r="F13" s="2">
        <v>2.1028129999999998</v>
      </c>
      <c r="G13" s="2">
        <v>2.1002054000000001</v>
      </c>
      <c r="H13" s="2">
        <v>2.1738862999999999</v>
      </c>
      <c r="I13" s="2">
        <v>2.1540884</v>
      </c>
      <c r="J13" s="2">
        <v>2.1365324999999999</v>
      </c>
      <c r="K13" s="2">
        <v>2.1224238</v>
      </c>
      <c r="L13" s="2">
        <v>2.1292553000000001</v>
      </c>
      <c r="M13" s="2">
        <v>2.1371905</v>
      </c>
      <c r="N13" s="2">
        <v>1.8735284999999999</v>
      </c>
      <c r="O13" s="2">
        <v>1.8494847000000001</v>
      </c>
      <c r="P13" s="2">
        <v>1.8315406999999999</v>
      </c>
      <c r="Q13" s="2">
        <v>1.7534521999999999</v>
      </c>
      <c r="R13" s="2">
        <v>1.7366832999999999</v>
      </c>
      <c r="S13" s="2">
        <v>1.7062238999999999</v>
      </c>
      <c r="T13" s="2">
        <v>1.6708864999999999</v>
      </c>
      <c r="U13" s="2">
        <v>1.6258838</v>
      </c>
      <c r="V13" s="2">
        <v>1.4872775</v>
      </c>
      <c r="W13" s="2">
        <v>1.2969702000000001</v>
      </c>
      <c r="X13" s="2">
        <v>1.2213912</v>
      </c>
      <c r="Y13" s="2">
        <v>1.1286027999999999</v>
      </c>
      <c r="Z13" s="2">
        <v>1.4814951999999999</v>
      </c>
      <c r="AA13" s="2">
        <v>1.355577</v>
      </c>
      <c r="AB13" s="2">
        <v>1.2172014</v>
      </c>
      <c r="AC13" s="2">
        <v>0.99835085000000001</v>
      </c>
      <c r="AD13" s="2">
        <v>1.0128847000000001</v>
      </c>
      <c r="AE13" s="2">
        <v>0.90393330999999999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T13" s="8"/>
      <c r="BU13" s="8"/>
      <c r="BV13" s="8"/>
      <c r="BW13" s="8"/>
      <c r="BX13" s="20"/>
    </row>
    <row r="14" spans="1:76" x14ac:dyDescent="0.3">
      <c r="A14" s="2">
        <v>123</v>
      </c>
      <c r="B14" s="2">
        <v>2.1128357000000002</v>
      </c>
      <c r="C14" s="2">
        <v>2.0955301</v>
      </c>
      <c r="D14" s="2">
        <v>2.0963935</v>
      </c>
      <c r="E14" s="2">
        <v>2.0728928999999998</v>
      </c>
      <c r="F14" s="2">
        <v>2.0852827</v>
      </c>
      <c r="G14" s="2">
        <v>2.0828136000000002</v>
      </c>
      <c r="H14" s="2">
        <v>2.1670362000000001</v>
      </c>
      <c r="I14" s="2">
        <v>2.1474004999999998</v>
      </c>
      <c r="J14" s="2">
        <v>2.1300534</v>
      </c>
      <c r="K14" s="2">
        <v>2.1160869</v>
      </c>
      <c r="L14" s="2">
        <v>2.1227615000000002</v>
      </c>
      <c r="M14" s="2">
        <v>2.1361431</v>
      </c>
      <c r="N14" s="2">
        <v>1.8598307000000001</v>
      </c>
      <c r="O14" s="2">
        <v>1.8361588</v>
      </c>
      <c r="P14" s="2">
        <v>1.8178147</v>
      </c>
      <c r="Q14" s="2">
        <v>1.7504058</v>
      </c>
      <c r="R14" s="2">
        <v>1.73343</v>
      </c>
      <c r="S14" s="2">
        <v>1.7043191</v>
      </c>
      <c r="T14" s="2">
        <v>1.6596264000000001</v>
      </c>
      <c r="U14" s="2">
        <v>1.6219003999999999</v>
      </c>
      <c r="V14" s="2">
        <v>1.4839696</v>
      </c>
      <c r="W14" s="2">
        <v>1.2943391</v>
      </c>
      <c r="X14" s="2">
        <v>1.2384567</v>
      </c>
      <c r="Y14" s="2">
        <v>1.1270001000000001</v>
      </c>
      <c r="Z14" s="2">
        <v>1.4758084</v>
      </c>
      <c r="AA14" s="2">
        <v>1.3523654000000001</v>
      </c>
      <c r="AB14" s="2">
        <v>1.2143997</v>
      </c>
      <c r="AC14" s="2">
        <v>0.99635547999999996</v>
      </c>
      <c r="AD14" s="2">
        <v>1.0106792</v>
      </c>
      <c r="AE14" s="2">
        <v>0.90278013000000001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T14" s="8"/>
      <c r="BU14" s="8"/>
      <c r="BV14" s="8"/>
    </row>
    <row r="15" spans="1:76" x14ac:dyDescent="0.3">
      <c r="BR15" s="16"/>
    </row>
    <row r="16" spans="1:76" x14ac:dyDescent="0.3">
      <c r="X16" s="21"/>
    </row>
    <row r="17" spans="1:64" x14ac:dyDescent="0.3">
      <c r="A17" s="2" t="s">
        <v>34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3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5</v>
      </c>
      <c r="AA17" s="8" t="s">
        <v>5</v>
      </c>
      <c r="AB17" s="2" t="s">
        <v>5</v>
      </c>
      <c r="AC17" s="2" t="s">
        <v>5</v>
      </c>
      <c r="AD17" s="2" t="s">
        <v>5</v>
      </c>
      <c r="AE17" s="2" t="s">
        <v>5</v>
      </c>
      <c r="BL17" s="19"/>
    </row>
    <row r="18" spans="1:64" x14ac:dyDescent="0.3">
      <c r="B18" s="2" t="str">
        <f>"1:0.5"</f>
        <v>1:0.5</v>
      </c>
      <c r="C18" s="2" t="str">
        <f>"1:0.667"</f>
        <v>1:0.667</v>
      </c>
      <c r="D18" s="2" t="str">
        <f>"1:1"</f>
        <v>1:1</v>
      </c>
      <c r="E18" s="2" t="str">
        <f>"1:2"</f>
        <v>1:2</v>
      </c>
      <c r="F18" s="2" t="str">
        <f>"1:3"</f>
        <v>1:3</v>
      </c>
      <c r="G18" s="2" t="str">
        <f>"1:4"</f>
        <v>1:4</v>
      </c>
      <c r="H18" s="2" t="str">
        <f>"1:0.5"</f>
        <v>1:0.5</v>
      </c>
      <c r="I18" s="2" t="str">
        <f>"1:0.667"</f>
        <v>1:0.667</v>
      </c>
      <c r="J18" s="2" t="str">
        <f>"1:1"</f>
        <v>1:1</v>
      </c>
      <c r="K18" s="2" t="str">
        <f>"1:2"</f>
        <v>1:2</v>
      </c>
      <c r="L18" s="2" t="str">
        <f>"1:3"</f>
        <v>1:3</v>
      </c>
      <c r="M18" s="2" t="str">
        <f>"1:4"</f>
        <v>1:4</v>
      </c>
      <c r="N18" s="2" t="str">
        <f>"1:0.5"</f>
        <v>1:0.5</v>
      </c>
      <c r="O18" s="2" t="str">
        <f>"1:0.667"</f>
        <v>1:0.667</v>
      </c>
      <c r="P18" s="2" t="str">
        <f>"1:1"</f>
        <v>1:1</v>
      </c>
      <c r="Q18" s="2" t="str">
        <f>"1:2"</f>
        <v>1:2</v>
      </c>
      <c r="R18" s="2" t="str">
        <f>"1:3"</f>
        <v>1:3</v>
      </c>
      <c r="S18" s="2" t="str">
        <f>"1:4"</f>
        <v>1:4</v>
      </c>
      <c r="T18" s="2" t="str">
        <f>"1:0.5"</f>
        <v>1:0.5</v>
      </c>
      <c r="U18" s="2" t="str">
        <f>"1:0.667"</f>
        <v>1:0.667</v>
      </c>
      <c r="V18" s="2" t="str">
        <f>"1:1"</f>
        <v>1:1</v>
      </c>
      <c r="W18" s="2" t="str">
        <f>"1:2"</f>
        <v>1:2</v>
      </c>
      <c r="X18" s="2" t="str">
        <f>"1:3"</f>
        <v>1:3</v>
      </c>
      <c r="Y18" s="2" t="str">
        <f>"1:4"</f>
        <v>1:4</v>
      </c>
      <c r="Z18" s="2" t="str">
        <f>"1:0.5"</f>
        <v>1:0.5</v>
      </c>
      <c r="AA18" s="8" t="str">
        <f>"1:0.667"</f>
        <v>1:0.667</v>
      </c>
      <c r="AB18" s="2" t="str">
        <f>"1:1"</f>
        <v>1:1</v>
      </c>
      <c r="AC18" s="2" t="str">
        <f>"1:2"</f>
        <v>1:2</v>
      </c>
      <c r="AD18" s="2" t="str">
        <f>"1:3"</f>
        <v>1:3</v>
      </c>
      <c r="AE18" s="2" t="str">
        <f>"1:4"</f>
        <v>1:4</v>
      </c>
    </row>
    <row r="19" spans="1:64" x14ac:dyDescent="0.3">
      <c r="A19" s="2" t="s">
        <v>17</v>
      </c>
      <c r="B19" s="2" t="s">
        <v>18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18</v>
      </c>
      <c r="M19" s="2" t="s">
        <v>18</v>
      </c>
      <c r="N19" s="2" t="s">
        <v>18</v>
      </c>
      <c r="O19" s="2" t="s">
        <v>18</v>
      </c>
      <c r="P19" s="2" t="s">
        <v>18</v>
      </c>
      <c r="Q19" s="2" t="s">
        <v>18</v>
      </c>
      <c r="R19" s="2" t="s">
        <v>18</v>
      </c>
      <c r="S19" s="2" t="s">
        <v>18</v>
      </c>
      <c r="T19" s="2" t="s">
        <v>18</v>
      </c>
      <c r="U19" s="2" t="s">
        <v>18</v>
      </c>
      <c r="V19" s="2" t="s">
        <v>18</v>
      </c>
      <c r="W19" s="2" t="s">
        <v>18</v>
      </c>
      <c r="X19" s="2" t="s">
        <v>18</v>
      </c>
      <c r="Y19" s="2" t="s">
        <v>18</v>
      </c>
      <c r="Z19" s="2" t="s">
        <v>18</v>
      </c>
      <c r="AA19" s="8" t="s">
        <v>18</v>
      </c>
      <c r="AB19" s="2" t="s">
        <v>18</v>
      </c>
      <c r="AC19" s="2" t="s">
        <v>18</v>
      </c>
      <c r="AD19" s="2" t="s">
        <v>18</v>
      </c>
      <c r="AE19" s="2" t="s">
        <v>18</v>
      </c>
    </row>
    <row r="20" spans="1:64" x14ac:dyDescent="0.3">
      <c r="A20" s="2">
        <v>0</v>
      </c>
      <c r="B20" s="2">
        <v>2.9596255</v>
      </c>
      <c r="C20" s="2">
        <v>2.8924796000000002</v>
      </c>
      <c r="D20" s="2">
        <v>2.8626963000000001</v>
      </c>
      <c r="E20" s="2">
        <v>2.8461083999999999</v>
      </c>
      <c r="F20" s="2">
        <v>2.8458032000000002</v>
      </c>
      <c r="G20" s="2">
        <v>2.8336885000000001</v>
      </c>
      <c r="H20" s="2">
        <v>2.7966709000000001</v>
      </c>
      <c r="I20" s="2">
        <v>2.7249895999999998</v>
      </c>
      <c r="J20" s="2">
        <v>2.6789898000000001</v>
      </c>
      <c r="K20" s="2">
        <v>2.6427480000000001</v>
      </c>
      <c r="L20" s="2">
        <v>2.6319344</v>
      </c>
      <c r="M20" s="2">
        <v>2.6210515000000001</v>
      </c>
      <c r="N20" s="2">
        <v>2.6504922</v>
      </c>
      <c r="O20" s="2">
        <v>2.5668362</v>
      </c>
      <c r="P20" s="2">
        <v>2.5052862</v>
      </c>
      <c r="Q20" s="2">
        <v>2.3675880999999999</v>
      </c>
      <c r="R20" s="2">
        <v>2.2447078</v>
      </c>
      <c r="S20" s="2">
        <v>2.1226877000000002</v>
      </c>
      <c r="T20" s="2">
        <v>2.4017623000000001</v>
      </c>
      <c r="U20" s="2">
        <v>2.3014847999999999</v>
      </c>
      <c r="V20" s="2">
        <v>2.1335582</v>
      </c>
      <c r="W20" s="2">
        <v>1.8020924</v>
      </c>
      <c r="X20" s="2">
        <v>1.6355389</v>
      </c>
      <c r="Y20" s="2">
        <v>1.5587947</v>
      </c>
      <c r="Z20" s="2">
        <v>2.1757996999999998</v>
      </c>
      <c r="AA20" s="2">
        <v>2.0645593</v>
      </c>
      <c r="AB20" s="2">
        <v>1.7883654</v>
      </c>
      <c r="AC20" s="2">
        <v>1.5118999</v>
      </c>
      <c r="AD20" s="2">
        <v>1.3379329</v>
      </c>
      <c r="AE20" s="2">
        <v>1.2831760999999999</v>
      </c>
    </row>
    <row r="21" spans="1:64" x14ac:dyDescent="0.3">
      <c r="A21" s="2">
        <v>12.3</v>
      </c>
      <c r="B21" s="2">
        <v>2.7511551999999999</v>
      </c>
      <c r="C21" s="2">
        <v>2.6950107000000001</v>
      </c>
      <c r="D21" s="2">
        <v>2.6736984000000001</v>
      </c>
      <c r="E21" s="2">
        <v>2.6474367000000001</v>
      </c>
      <c r="F21" s="2">
        <v>2.6483517000000001</v>
      </c>
      <c r="G21" s="2">
        <v>2.6393521999999998</v>
      </c>
      <c r="H21" s="2">
        <v>2.6027154000000001</v>
      </c>
      <c r="I21" s="2">
        <v>2.5417459999999998</v>
      </c>
      <c r="J21" s="2">
        <v>2.4940699</v>
      </c>
      <c r="K21" s="2">
        <v>2.4595994000000001</v>
      </c>
      <c r="L21" s="2">
        <v>2.2750857</v>
      </c>
      <c r="M21" s="2">
        <v>2.1434484999999999</v>
      </c>
      <c r="N21" s="2">
        <v>2.4422069999999998</v>
      </c>
      <c r="O21" s="2">
        <v>2.3724940999999999</v>
      </c>
      <c r="P21" s="2">
        <v>2.3118815000000001</v>
      </c>
      <c r="Q21" s="2">
        <v>2.0762482000000002</v>
      </c>
      <c r="R21" s="2">
        <v>1.9186901999999999</v>
      </c>
      <c r="S21" s="2">
        <v>1.8170615999999999</v>
      </c>
      <c r="T21" s="2">
        <v>2.1332350999999998</v>
      </c>
      <c r="U21" s="2">
        <v>2.0585439000000001</v>
      </c>
      <c r="V21" s="2">
        <v>1.8721177</v>
      </c>
      <c r="W21" s="2">
        <v>1.6152051999999999</v>
      </c>
      <c r="X21" s="2">
        <v>1.4313393000000001</v>
      </c>
      <c r="Y21" s="2">
        <v>1.3868161000000001</v>
      </c>
      <c r="Z21" s="2">
        <v>1.9060878000000001</v>
      </c>
      <c r="AA21" s="2">
        <v>1.7904564000000001</v>
      </c>
      <c r="AB21" s="2">
        <v>1.5443922999999999</v>
      </c>
      <c r="AC21" s="2">
        <v>1.2895209000000001</v>
      </c>
      <c r="AD21" s="2">
        <v>1.1624970999999999</v>
      </c>
      <c r="AE21" s="2">
        <v>1.1360627000000001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4" x14ac:dyDescent="0.3">
      <c r="A22" s="2">
        <v>24.6</v>
      </c>
      <c r="B22" s="2">
        <v>2.4094305999999999</v>
      </c>
      <c r="C22" s="2">
        <v>2.3598024</v>
      </c>
      <c r="D22" s="2">
        <v>2.3310255</v>
      </c>
      <c r="E22" s="2">
        <v>2.3135792999999998</v>
      </c>
      <c r="F22" s="2">
        <v>2.3228265000000001</v>
      </c>
      <c r="G22" s="2">
        <v>2.3115350000000001</v>
      </c>
      <c r="H22" s="2">
        <v>2.2337332999999999</v>
      </c>
      <c r="I22" s="2">
        <v>2.1948843</v>
      </c>
      <c r="J22" s="2">
        <v>2.1597336999999999</v>
      </c>
      <c r="K22" s="2">
        <v>2.1405820000000002</v>
      </c>
      <c r="L22" s="2">
        <v>2.1398948</v>
      </c>
      <c r="M22" s="2">
        <v>2.0160052999999998</v>
      </c>
      <c r="N22" s="2">
        <v>2.0924936999999999</v>
      </c>
      <c r="O22" s="2">
        <v>2.0392893000000001</v>
      </c>
      <c r="P22" s="2">
        <v>1.9972242</v>
      </c>
      <c r="Q22" s="2">
        <v>1.8617802999999999</v>
      </c>
      <c r="R22" s="2">
        <v>1.7754232000000001</v>
      </c>
      <c r="S22" s="2">
        <v>1.6299518</v>
      </c>
      <c r="T22" s="2">
        <v>1.8522881</v>
      </c>
      <c r="U22" s="2">
        <v>1.7943526999999999</v>
      </c>
      <c r="V22" s="2">
        <v>1.6293669</v>
      </c>
      <c r="W22" s="2">
        <v>1.4102338000000001</v>
      </c>
      <c r="X22" s="2">
        <v>1.2835042000000001</v>
      </c>
      <c r="Y22" s="2">
        <v>1.2307186999999999</v>
      </c>
      <c r="Z22" s="2">
        <v>1.6609647999999999</v>
      </c>
      <c r="AA22" s="2">
        <v>1.5406418</v>
      </c>
      <c r="AB22" s="2">
        <v>1.3460892</v>
      </c>
      <c r="AC22" s="2">
        <v>1.1256614</v>
      </c>
      <c r="AD22" s="2">
        <v>1.0486382999999999</v>
      </c>
      <c r="AE22" s="2">
        <v>1.0436649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4" x14ac:dyDescent="0.3">
      <c r="A23" s="2">
        <v>36.9</v>
      </c>
      <c r="B23" s="2">
        <v>2.1884636999999998</v>
      </c>
      <c r="C23" s="2">
        <v>2.1436025000000001</v>
      </c>
      <c r="D23" s="2">
        <v>2.1210800000000001</v>
      </c>
      <c r="E23" s="2">
        <v>2.1076712999999998</v>
      </c>
      <c r="F23" s="2">
        <v>2.1203744000000002</v>
      </c>
      <c r="G23" s="2">
        <v>2.1071344999999999</v>
      </c>
      <c r="H23" s="2">
        <v>2.0342359000000001</v>
      </c>
      <c r="I23" s="2">
        <v>1.9986265999999999</v>
      </c>
      <c r="J23" s="2">
        <v>1.9633254</v>
      </c>
      <c r="K23" s="2">
        <v>1.9469814999999999</v>
      </c>
      <c r="L23" s="2">
        <v>1.9472693000000001</v>
      </c>
      <c r="M23" s="2">
        <v>1.9409452</v>
      </c>
      <c r="N23" s="2">
        <v>1.8982030000000001</v>
      </c>
      <c r="O23" s="2">
        <v>1.8528779</v>
      </c>
      <c r="P23" s="2">
        <v>1.8186291999999999</v>
      </c>
      <c r="Q23" s="2">
        <v>1.760345</v>
      </c>
      <c r="R23" s="2">
        <v>1.6865095999999999</v>
      </c>
      <c r="S23" s="2">
        <v>1.6171084</v>
      </c>
      <c r="T23" s="2">
        <v>1.6805416</v>
      </c>
      <c r="U23" s="2">
        <v>1.6285742000000001</v>
      </c>
      <c r="V23" s="2">
        <v>1.5366766000000001</v>
      </c>
      <c r="W23" s="2">
        <v>1.2874223</v>
      </c>
      <c r="X23" s="2">
        <v>1.2295764</v>
      </c>
      <c r="Y23" s="2">
        <v>1.1700347</v>
      </c>
      <c r="Z23" s="2">
        <v>1.5143162999999999</v>
      </c>
      <c r="AA23" s="2">
        <v>1.4268050999999999</v>
      </c>
      <c r="AB23" s="2">
        <v>1.2613951000000001</v>
      </c>
      <c r="AC23" s="2">
        <v>1.0557699</v>
      </c>
      <c r="AD23" s="2">
        <v>0.99648917999999997</v>
      </c>
      <c r="AE23" s="2">
        <v>0.99274510000000005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4" x14ac:dyDescent="0.3">
      <c r="A24" s="2">
        <v>49.2</v>
      </c>
      <c r="B24" s="2">
        <v>2.0551382999999999</v>
      </c>
      <c r="C24" s="2">
        <v>2.0119984999999998</v>
      </c>
      <c r="D24" s="2">
        <v>1.9924504000000001</v>
      </c>
      <c r="E24" s="2">
        <v>1.9814780000000001</v>
      </c>
      <c r="F24" s="2">
        <v>1.9923447999999999</v>
      </c>
      <c r="G24" s="2">
        <v>1.9816685999999999</v>
      </c>
      <c r="H24" s="2">
        <v>1.9089805</v>
      </c>
      <c r="I24" s="2">
        <v>1.8756292000000001</v>
      </c>
      <c r="J24" s="2">
        <v>1.8445472999999999</v>
      </c>
      <c r="K24" s="2">
        <v>1.8310309</v>
      </c>
      <c r="L24" s="2">
        <v>1.8323362000000001</v>
      </c>
      <c r="M24" s="2">
        <v>1.8264813</v>
      </c>
      <c r="N24" s="2">
        <v>1.7822119999999999</v>
      </c>
      <c r="O24" s="2">
        <v>1.7425739</v>
      </c>
      <c r="P24" s="2">
        <v>1.7128380000000001</v>
      </c>
      <c r="Q24" s="2">
        <v>1.6913341</v>
      </c>
      <c r="R24" s="2">
        <v>1.6355519999999999</v>
      </c>
      <c r="S24" s="2">
        <v>1.5817336</v>
      </c>
      <c r="T24" s="2">
        <v>1.5810796</v>
      </c>
      <c r="U24" s="2">
        <v>1.5330101</v>
      </c>
      <c r="V24" s="2">
        <v>1.4803545</v>
      </c>
      <c r="W24" s="2">
        <v>1.2471638</v>
      </c>
      <c r="X24" s="2">
        <v>1.2015229999999999</v>
      </c>
      <c r="Y24" s="2">
        <v>1.1390541999999999</v>
      </c>
      <c r="Z24" s="2">
        <v>1.4270836</v>
      </c>
      <c r="AA24" s="2">
        <v>1.3641707999999999</v>
      </c>
      <c r="AB24" s="2">
        <v>1.2164413999999999</v>
      </c>
      <c r="AC24" s="2">
        <v>1.0186672000000001</v>
      </c>
      <c r="AD24" s="2">
        <v>0.96905706000000003</v>
      </c>
      <c r="AE24" s="2">
        <v>0.96897719000000004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4" x14ac:dyDescent="0.3">
      <c r="A25" s="2">
        <v>61.5</v>
      </c>
      <c r="B25" s="2">
        <v>1.9711383</v>
      </c>
      <c r="C25" s="2">
        <v>1.929306</v>
      </c>
      <c r="D25" s="2">
        <v>1.9114766999999999</v>
      </c>
      <c r="E25" s="2">
        <v>1.9020845</v>
      </c>
      <c r="F25" s="2">
        <v>1.9122186000000001</v>
      </c>
      <c r="G25" s="2">
        <v>1.9026768000000001</v>
      </c>
      <c r="H25" s="2">
        <v>1.8307150000000001</v>
      </c>
      <c r="I25" s="2">
        <v>1.7988255</v>
      </c>
      <c r="J25" s="2">
        <v>1.7703697</v>
      </c>
      <c r="K25" s="2">
        <v>1.7589014000000001</v>
      </c>
      <c r="L25" s="2">
        <v>1.7611346999999999</v>
      </c>
      <c r="M25" s="2">
        <v>1.7552937</v>
      </c>
      <c r="N25" s="2">
        <v>1.7098662</v>
      </c>
      <c r="O25" s="2">
        <v>1.6732073000000001</v>
      </c>
      <c r="P25" s="2">
        <v>1.6457485000000001</v>
      </c>
      <c r="Q25" s="2">
        <v>1.6270049</v>
      </c>
      <c r="R25" s="2">
        <v>1.6058561</v>
      </c>
      <c r="S25" s="2">
        <v>1.5608105000000001</v>
      </c>
      <c r="T25" s="2">
        <v>1.519379</v>
      </c>
      <c r="U25" s="2">
        <v>1.4736628000000001</v>
      </c>
      <c r="V25" s="2">
        <v>1.4404927999999999</v>
      </c>
      <c r="W25" s="2">
        <v>1.2230498999999999</v>
      </c>
      <c r="X25" s="2">
        <v>1.1773842000000001</v>
      </c>
      <c r="Y25" s="2">
        <v>1.1207826000000001</v>
      </c>
      <c r="Z25" s="2">
        <v>1.3730703</v>
      </c>
      <c r="AA25" s="2">
        <v>1.321488</v>
      </c>
      <c r="AB25" s="2">
        <v>1.1883138</v>
      </c>
      <c r="AC25" s="2">
        <v>0.99665238</v>
      </c>
      <c r="AD25" s="2">
        <v>0.94298232000000004</v>
      </c>
      <c r="AE25" s="2">
        <v>0.95320919999999998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4" x14ac:dyDescent="0.3">
      <c r="A26" s="2">
        <v>73.8</v>
      </c>
      <c r="B26" s="2">
        <v>1.9170872999999999</v>
      </c>
      <c r="C26" s="2">
        <v>1.8757607999999999</v>
      </c>
      <c r="D26" s="2">
        <v>1.8590245000000001</v>
      </c>
      <c r="E26" s="2">
        <v>1.8509765</v>
      </c>
      <c r="F26" s="2">
        <v>1.8607111000000001</v>
      </c>
      <c r="G26" s="2">
        <v>1.8518144999999999</v>
      </c>
      <c r="H26" s="2">
        <v>1.7806770999999999</v>
      </c>
      <c r="I26" s="2">
        <v>1.7500192999999999</v>
      </c>
      <c r="J26" s="2">
        <v>1.7292548000000001</v>
      </c>
      <c r="K26" s="2">
        <v>1.7128501</v>
      </c>
      <c r="L26" s="2">
        <v>1.7148346000000001</v>
      </c>
      <c r="M26" s="2">
        <v>1.7098777999999999</v>
      </c>
      <c r="N26" s="2">
        <v>1.6640478999999999</v>
      </c>
      <c r="O26" s="2">
        <v>1.6282848999999999</v>
      </c>
      <c r="P26" s="2">
        <v>1.6025441</v>
      </c>
      <c r="Q26" s="2">
        <v>1.5857448000000001</v>
      </c>
      <c r="R26" s="2">
        <v>1.5826426</v>
      </c>
      <c r="S26" s="2">
        <v>1.5432555999999999</v>
      </c>
      <c r="T26" s="2">
        <v>1.4801411</v>
      </c>
      <c r="U26" s="2">
        <v>1.4358348999999999</v>
      </c>
      <c r="V26" s="2">
        <v>1.4045510999999999</v>
      </c>
      <c r="W26" s="2">
        <v>1.2086091999999999</v>
      </c>
      <c r="X26" s="2">
        <v>1.1624140000000001</v>
      </c>
      <c r="Y26" s="2">
        <v>1.1420353999999999</v>
      </c>
      <c r="Z26" s="2">
        <v>1.3384445</v>
      </c>
      <c r="AA26" s="2">
        <v>1.2887230000000001</v>
      </c>
      <c r="AB26" s="2">
        <v>1.1699862000000001</v>
      </c>
      <c r="AC26" s="2">
        <v>0.98294614000000002</v>
      </c>
      <c r="AD26" s="2">
        <v>0.91609525999999997</v>
      </c>
      <c r="AE26" s="2">
        <v>0.93972816000000003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4" x14ac:dyDescent="0.3">
      <c r="A27" s="2">
        <v>86.1</v>
      </c>
      <c r="B27" s="2">
        <v>1.8819037000000001</v>
      </c>
      <c r="C27" s="2">
        <v>1.8406933000000001</v>
      </c>
      <c r="D27" s="2">
        <v>1.8244175</v>
      </c>
      <c r="E27" s="2">
        <v>1.8290462000000001</v>
      </c>
      <c r="F27" s="2">
        <v>1.8272520999999999</v>
      </c>
      <c r="G27" s="2">
        <v>1.8241106</v>
      </c>
      <c r="H27" s="2">
        <v>1.7475883000000001</v>
      </c>
      <c r="I27" s="2">
        <v>1.7170319000000001</v>
      </c>
      <c r="J27" s="2">
        <v>1.6915146999999999</v>
      </c>
      <c r="K27" s="2">
        <v>1.6824287</v>
      </c>
      <c r="L27" s="2">
        <v>1.6847015000000001</v>
      </c>
      <c r="M27" s="2">
        <v>1.6798938000000001</v>
      </c>
      <c r="N27" s="2">
        <v>1.6340897999999999</v>
      </c>
      <c r="O27" s="2">
        <v>1.5990456</v>
      </c>
      <c r="P27" s="2">
        <v>1.5744275999999999</v>
      </c>
      <c r="Q27" s="2">
        <v>1.558913</v>
      </c>
      <c r="R27" s="2">
        <v>1.5562033</v>
      </c>
      <c r="S27" s="2">
        <v>1.5313912000000001</v>
      </c>
      <c r="T27" s="2">
        <v>1.4546950999999999</v>
      </c>
      <c r="U27" s="2">
        <v>1.4112275000000001</v>
      </c>
      <c r="V27" s="2">
        <v>1.3810576000000001</v>
      </c>
      <c r="W27" s="2">
        <v>1.1988904</v>
      </c>
      <c r="X27" s="2">
        <v>1.1527082</v>
      </c>
      <c r="Y27" s="2">
        <v>1.1325046999999999</v>
      </c>
      <c r="Z27" s="2">
        <v>1.3160706</v>
      </c>
      <c r="AA27" s="2">
        <v>1.2675202999999999</v>
      </c>
      <c r="AB27" s="2">
        <v>1.1584987</v>
      </c>
      <c r="AC27" s="2">
        <v>0.97420700000000005</v>
      </c>
      <c r="AD27" s="2">
        <v>0.90874723000000002</v>
      </c>
      <c r="AE27" s="2">
        <v>0.93133621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4" x14ac:dyDescent="0.3">
      <c r="A28" s="2">
        <v>98.4</v>
      </c>
      <c r="B28" s="2">
        <v>1.8577706</v>
      </c>
      <c r="C28" s="2">
        <v>1.8178919</v>
      </c>
      <c r="D28" s="2">
        <v>1.8023572000000001</v>
      </c>
      <c r="E28" s="2">
        <v>1.7949349000000001</v>
      </c>
      <c r="F28" s="2">
        <v>1.8042724999999999</v>
      </c>
      <c r="G28" s="2">
        <v>1.7960571999999999</v>
      </c>
      <c r="H28" s="2">
        <v>1.7260626999999999</v>
      </c>
      <c r="I28" s="2">
        <v>1.6958108000000001</v>
      </c>
      <c r="J28" s="2">
        <v>1.671095</v>
      </c>
      <c r="K28" s="2">
        <v>1.6627057999999999</v>
      </c>
      <c r="L28" s="2">
        <v>1.6649773000000001</v>
      </c>
      <c r="M28" s="2">
        <v>1.6604699999999999</v>
      </c>
      <c r="N28" s="2">
        <v>1.6145037</v>
      </c>
      <c r="O28" s="2">
        <v>1.5798859999999999</v>
      </c>
      <c r="P28" s="2">
        <v>1.5559084000000001</v>
      </c>
      <c r="Q28" s="2">
        <v>1.5413583</v>
      </c>
      <c r="R28" s="2">
        <v>1.5389031</v>
      </c>
      <c r="S28" s="2">
        <v>1.5237472999999999</v>
      </c>
      <c r="T28" s="2">
        <v>1.43807</v>
      </c>
      <c r="U28" s="2">
        <v>1.3950505</v>
      </c>
      <c r="V28" s="2">
        <v>1.3656704</v>
      </c>
      <c r="W28" s="2">
        <v>1.1926125000000001</v>
      </c>
      <c r="X28" s="2">
        <v>1.1465552000000001</v>
      </c>
      <c r="Y28" s="2">
        <v>1.1263525000000001</v>
      </c>
      <c r="Z28" s="2">
        <v>1.3014687</v>
      </c>
      <c r="AA28" s="2">
        <v>1.2536771</v>
      </c>
      <c r="AB28" s="2">
        <v>1.1511488999999999</v>
      </c>
      <c r="AC28" s="2">
        <v>0.96840431000000005</v>
      </c>
      <c r="AD28" s="2">
        <v>0.90411109000000001</v>
      </c>
      <c r="AE28" s="2">
        <v>0.92602649000000004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4" x14ac:dyDescent="0.3">
      <c r="A29" s="2">
        <v>110.7</v>
      </c>
      <c r="B29" s="2">
        <v>1.8422866</v>
      </c>
      <c r="C29" s="2">
        <v>1.8023254</v>
      </c>
      <c r="D29" s="2">
        <v>1.7871220999999999</v>
      </c>
      <c r="E29" s="2">
        <v>1.7803247</v>
      </c>
      <c r="F29" s="2">
        <v>1.7895563999999999</v>
      </c>
      <c r="G29" s="2">
        <v>1.7815236999999999</v>
      </c>
      <c r="H29" s="2">
        <v>1.7118696</v>
      </c>
      <c r="I29" s="2">
        <v>1.6818107</v>
      </c>
      <c r="J29" s="2">
        <v>1.6576690999999999</v>
      </c>
      <c r="K29" s="2">
        <v>1.6497063999999999</v>
      </c>
      <c r="L29" s="2">
        <v>1.6519625</v>
      </c>
      <c r="M29" s="2">
        <v>1.6476782999999999</v>
      </c>
      <c r="N29" s="2">
        <v>1.6016155999999999</v>
      </c>
      <c r="O29" s="2">
        <v>1.5672606</v>
      </c>
      <c r="P29" s="2">
        <v>1.5437266000000001</v>
      </c>
      <c r="Q29" s="2">
        <v>1.5298311</v>
      </c>
      <c r="R29" s="2">
        <v>1.5275785</v>
      </c>
      <c r="S29" s="2">
        <v>1.5187805999999999</v>
      </c>
      <c r="T29" s="2">
        <v>1.427146</v>
      </c>
      <c r="U29" s="2">
        <v>1.3844164999999999</v>
      </c>
      <c r="V29" s="2">
        <v>1.3555652</v>
      </c>
      <c r="W29" s="2">
        <v>1.1885264</v>
      </c>
      <c r="X29" s="2">
        <v>1.1425539</v>
      </c>
      <c r="Y29" s="2">
        <v>1.1227828</v>
      </c>
      <c r="Z29" s="2">
        <v>1.2918784999999999</v>
      </c>
      <c r="AA29" s="2">
        <v>1.2445295000000001</v>
      </c>
      <c r="AB29" s="2">
        <v>1.1463053000000001</v>
      </c>
      <c r="AC29" s="2">
        <v>0.96474541000000003</v>
      </c>
      <c r="AD29" s="2">
        <v>0.90104063999999995</v>
      </c>
      <c r="AE29" s="2">
        <v>0.92311891000000001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4" x14ac:dyDescent="0.3">
      <c r="A30" s="2">
        <v>123</v>
      </c>
      <c r="B30" s="2">
        <v>1.8320375</v>
      </c>
      <c r="C30" s="2">
        <v>1.7922199000000001</v>
      </c>
      <c r="D30" s="2">
        <v>1.7772375</v>
      </c>
      <c r="E30" s="2">
        <v>1.7706668999999999</v>
      </c>
      <c r="F30" s="2">
        <v>1.7798293999999999</v>
      </c>
      <c r="G30" s="2">
        <v>1.7719195000000001</v>
      </c>
      <c r="H30" s="2">
        <v>1.702491</v>
      </c>
      <c r="I30" s="2">
        <v>1.67256</v>
      </c>
      <c r="J30" s="2">
        <v>1.6487854</v>
      </c>
      <c r="K30" s="2">
        <v>1.6411332000000001</v>
      </c>
      <c r="L30" s="2">
        <v>1.6433434</v>
      </c>
      <c r="M30" s="2">
        <v>1.6391339</v>
      </c>
      <c r="N30" s="2">
        <v>1.5931115</v>
      </c>
      <c r="O30" s="2">
        <v>1.5589413999999999</v>
      </c>
      <c r="P30" s="2">
        <v>1.5356945</v>
      </c>
      <c r="Q30" s="2">
        <v>1.5222446999999999</v>
      </c>
      <c r="R30" s="2">
        <v>1.5201317999999999</v>
      </c>
      <c r="S30" s="2">
        <v>1.5155356</v>
      </c>
      <c r="T30" s="2">
        <v>1.4199120999999999</v>
      </c>
      <c r="U30" s="2">
        <v>1.3774057</v>
      </c>
      <c r="V30" s="2">
        <v>1.3489125</v>
      </c>
      <c r="W30" s="2">
        <v>1.1858546999999999</v>
      </c>
      <c r="X30" s="2">
        <v>1.1399406999999999</v>
      </c>
      <c r="Y30" s="2">
        <v>1.1203249</v>
      </c>
      <c r="Z30" s="2">
        <v>1.2855589000000001</v>
      </c>
      <c r="AA30" s="2">
        <v>1.2383736999999999</v>
      </c>
      <c r="AB30" s="2">
        <v>1.1431351999999999</v>
      </c>
      <c r="AC30" s="2">
        <v>0.96235579000000004</v>
      </c>
      <c r="AD30" s="2">
        <v>0.89903582000000004</v>
      </c>
      <c r="AE30" s="2">
        <v>0.92081453000000002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2" spans="1:64" x14ac:dyDescent="0.3">
      <c r="X32" s="21"/>
    </row>
    <row r="33" spans="1:63" x14ac:dyDescent="0.3">
      <c r="A33" s="2" t="s">
        <v>14</v>
      </c>
      <c r="B33" s="2" t="s">
        <v>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5</v>
      </c>
      <c r="AA33" s="2" t="s">
        <v>5</v>
      </c>
      <c r="AB33" s="2" t="s">
        <v>5</v>
      </c>
      <c r="AC33" s="2" t="s">
        <v>5</v>
      </c>
      <c r="AD33" s="8" t="s">
        <v>5</v>
      </c>
      <c r="AE33" s="2" t="s">
        <v>5</v>
      </c>
    </row>
    <row r="34" spans="1:63" x14ac:dyDescent="0.3">
      <c r="B34" s="2" t="str">
        <f>"1:0.5"</f>
        <v>1:0.5</v>
      </c>
      <c r="C34" s="2" t="str">
        <f>"1:0.667"</f>
        <v>1:0.667</v>
      </c>
      <c r="D34" s="2" t="str">
        <f>"1:1"</f>
        <v>1:1</v>
      </c>
      <c r="E34" s="2" t="str">
        <f>"1:2"</f>
        <v>1:2</v>
      </c>
      <c r="F34" s="2" t="str">
        <f>"1:3"</f>
        <v>1:3</v>
      </c>
      <c r="G34" s="2" t="str">
        <f>"1:4"</f>
        <v>1:4</v>
      </c>
      <c r="H34" s="2" t="str">
        <f>"1:0.5"</f>
        <v>1:0.5</v>
      </c>
      <c r="I34" s="2" t="str">
        <f>"1:0.667"</f>
        <v>1:0.667</v>
      </c>
      <c r="J34" s="2" t="str">
        <f>"1:1"</f>
        <v>1:1</v>
      </c>
      <c r="K34" s="2" t="str">
        <f>"1:2"</f>
        <v>1:2</v>
      </c>
      <c r="L34" s="2" t="str">
        <f>"1:3"</f>
        <v>1:3</v>
      </c>
      <c r="M34" s="2" t="str">
        <f>"1:4"</f>
        <v>1:4</v>
      </c>
      <c r="N34" s="2" t="str">
        <f>"1:0.5"</f>
        <v>1:0.5</v>
      </c>
      <c r="O34" s="2" t="str">
        <f>"1:0.667"</f>
        <v>1:0.667</v>
      </c>
      <c r="P34" s="2" t="str">
        <f>"1:1"</f>
        <v>1:1</v>
      </c>
      <c r="Q34" s="2" t="str">
        <f>"1:2"</f>
        <v>1:2</v>
      </c>
      <c r="R34" s="2" t="str">
        <f>"1:3"</f>
        <v>1:3</v>
      </c>
      <c r="S34" s="2" t="str">
        <f>"1:4"</f>
        <v>1:4</v>
      </c>
      <c r="T34" s="2" t="str">
        <f>"1:0.5"</f>
        <v>1:0.5</v>
      </c>
      <c r="U34" s="2" t="str">
        <f>"1:0.667"</f>
        <v>1:0.667</v>
      </c>
      <c r="V34" s="2" t="str">
        <f>"1:1"</f>
        <v>1:1</v>
      </c>
      <c r="W34" s="2" t="str">
        <f>"1:2"</f>
        <v>1:2</v>
      </c>
      <c r="X34" s="2" t="str">
        <f>"1:3"</f>
        <v>1:3</v>
      </c>
      <c r="Y34" s="2" t="str">
        <f>"1:4"</f>
        <v>1:4</v>
      </c>
      <c r="Z34" s="2" t="str">
        <f>"1:0.5"</f>
        <v>1:0.5</v>
      </c>
      <c r="AA34" s="2" t="str">
        <f>"1:0.667"</f>
        <v>1:0.667</v>
      </c>
      <c r="AB34" s="2" t="str">
        <f>"1:1"</f>
        <v>1:1</v>
      </c>
      <c r="AC34" s="2" t="str">
        <f>"1:2"</f>
        <v>1:2</v>
      </c>
      <c r="AD34" s="8" t="str">
        <f>"1:3"</f>
        <v>1:3</v>
      </c>
      <c r="AE34" s="2" t="str">
        <f>"1:4"</f>
        <v>1:4</v>
      </c>
    </row>
    <row r="35" spans="1:63" x14ac:dyDescent="0.3">
      <c r="A35" s="2" t="s">
        <v>17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  <c r="P35" s="2" t="s">
        <v>18</v>
      </c>
      <c r="Q35" s="2" t="s">
        <v>18</v>
      </c>
      <c r="R35" s="2" t="s">
        <v>18</v>
      </c>
      <c r="S35" s="2" t="s">
        <v>18</v>
      </c>
      <c r="T35" s="2" t="s">
        <v>18</v>
      </c>
      <c r="U35" s="2" t="s">
        <v>18</v>
      </c>
      <c r="V35" s="2" t="s">
        <v>18</v>
      </c>
      <c r="W35" s="2" t="s">
        <v>18</v>
      </c>
      <c r="X35" s="2" t="s">
        <v>18</v>
      </c>
      <c r="Y35" s="2" t="s">
        <v>18</v>
      </c>
      <c r="Z35" s="2" t="s">
        <v>18</v>
      </c>
      <c r="AA35" s="2" t="s">
        <v>18</v>
      </c>
      <c r="AB35" s="2" t="s">
        <v>18</v>
      </c>
      <c r="AC35" s="2" t="s">
        <v>18</v>
      </c>
      <c r="AD35" s="8" t="s">
        <v>18</v>
      </c>
      <c r="AE35" s="2" t="s">
        <v>18</v>
      </c>
    </row>
    <row r="36" spans="1:63" x14ac:dyDescent="0.3">
      <c r="A36" s="22">
        <v>0</v>
      </c>
      <c r="B36" s="22">
        <v>2.5723881999999998</v>
      </c>
      <c r="C36" s="22">
        <v>2.5320436000000002</v>
      </c>
      <c r="D36" s="22">
        <v>2.4928173999999999</v>
      </c>
      <c r="E36" s="22">
        <v>2.4528786999999999</v>
      </c>
      <c r="F36" s="22">
        <v>2.4452356000000002</v>
      </c>
      <c r="G36" s="22">
        <v>2.4395441999999998</v>
      </c>
      <c r="H36" s="22">
        <v>2.4412440000000002</v>
      </c>
      <c r="I36" s="22">
        <v>2.3745832999999998</v>
      </c>
      <c r="J36" s="22">
        <v>2.3090451999999999</v>
      </c>
      <c r="K36" s="22">
        <v>2.2446462</v>
      </c>
      <c r="L36" s="22">
        <v>2.2213612999999999</v>
      </c>
      <c r="M36" s="22">
        <v>2.2094776</v>
      </c>
      <c r="N36" s="22">
        <v>2.3229666999999998</v>
      </c>
      <c r="O36" s="22">
        <v>2.2385354999999998</v>
      </c>
      <c r="P36" s="22">
        <v>2.1542941999999998</v>
      </c>
      <c r="Q36" s="22">
        <v>2.0657776999999999</v>
      </c>
      <c r="R36" s="22">
        <v>2.0323731999999999</v>
      </c>
      <c r="S36" s="22">
        <v>2.0266833000000002</v>
      </c>
      <c r="T36" s="22">
        <v>2.1384840000000001</v>
      </c>
      <c r="U36" s="22">
        <v>2.0125099</v>
      </c>
      <c r="V36" s="22">
        <v>1.8869001999999999</v>
      </c>
      <c r="W36" s="22">
        <v>1.6956855</v>
      </c>
      <c r="X36" s="22">
        <v>1.6242722999999999</v>
      </c>
      <c r="Y36" s="22">
        <v>1.4988718000000001</v>
      </c>
      <c r="Z36" s="22">
        <v>1.9955887999999999</v>
      </c>
      <c r="AA36" s="22">
        <v>1.844841</v>
      </c>
      <c r="AB36" s="22">
        <v>1.6913878</v>
      </c>
      <c r="AC36" s="22">
        <v>1.4150479</v>
      </c>
      <c r="AD36" s="22">
        <v>1.3124525</v>
      </c>
      <c r="AE36" s="22">
        <v>1.2516423000000001</v>
      </c>
    </row>
    <row r="37" spans="1:63" x14ac:dyDescent="0.3">
      <c r="A37" s="22">
        <v>12.3</v>
      </c>
      <c r="B37" s="22">
        <v>2.4006639999999999</v>
      </c>
      <c r="C37" s="22">
        <v>2.3637218</v>
      </c>
      <c r="D37" s="22">
        <v>2.328846</v>
      </c>
      <c r="E37" s="22">
        <v>2.2936668</v>
      </c>
      <c r="F37" s="22">
        <v>2.2856936999999999</v>
      </c>
      <c r="G37" s="22">
        <v>2.2797217999999999</v>
      </c>
      <c r="H37" s="22">
        <v>2.2951201999999999</v>
      </c>
      <c r="I37" s="22">
        <v>2.2333002</v>
      </c>
      <c r="J37" s="22">
        <v>2.1736189000000001</v>
      </c>
      <c r="K37" s="22">
        <v>2.1157029999999999</v>
      </c>
      <c r="L37" s="22">
        <v>2.0959020000000002</v>
      </c>
      <c r="M37" s="22">
        <v>2.0855304000000001</v>
      </c>
      <c r="N37" s="22">
        <v>2.1987987000000002</v>
      </c>
      <c r="O37" s="22">
        <v>2.1177201999999999</v>
      </c>
      <c r="P37" s="22">
        <v>2.0384593</v>
      </c>
      <c r="Q37" s="22">
        <v>1.9272655000000001</v>
      </c>
      <c r="R37" s="22">
        <v>1.8363004000000001</v>
      </c>
      <c r="S37" s="22">
        <v>1.8075652</v>
      </c>
      <c r="T37" s="22">
        <v>2.0428614</v>
      </c>
      <c r="U37" s="22">
        <v>1.9220614</v>
      </c>
      <c r="V37" s="22">
        <v>1.8031143999999999</v>
      </c>
      <c r="W37" s="22">
        <v>1.5281484000000001</v>
      </c>
      <c r="X37" s="22">
        <v>1.4138972999999999</v>
      </c>
      <c r="Y37" s="22">
        <v>1.3481508</v>
      </c>
      <c r="Z37" s="22">
        <v>1.9145817000000001</v>
      </c>
      <c r="AA37" s="22">
        <v>1.7697715000000001</v>
      </c>
      <c r="AB37" s="22">
        <v>1.577243</v>
      </c>
      <c r="AC37" s="22">
        <v>1.3074323999999999</v>
      </c>
      <c r="AD37" s="22">
        <v>1.1714616</v>
      </c>
      <c r="AE37" s="22">
        <v>1.1192606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63" x14ac:dyDescent="0.3">
      <c r="A38" s="22">
        <v>24.6</v>
      </c>
      <c r="B38" s="22">
        <v>2.3941726000000001</v>
      </c>
      <c r="C38" s="22">
        <v>2.2759087999999998</v>
      </c>
      <c r="D38" s="22">
        <v>2.3016264</v>
      </c>
      <c r="E38" s="22">
        <v>2.1964554000000001</v>
      </c>
      <c r="F38" s="22">
        <v>2.2048822000000001</v>
      </c>
      <c r="G38" s="22">
        <v>2.1942010999999999</v>
      </c>
      <c r="H38" s="22">
        <v>2.1905526000000002</v>
      </c>
      <c r="I38" s="22">
        <v>2.1199892</v>
      </c>
      <c r="J38" s="22">
        <v>2.0945162000000002</v>
      </c>
      <c r="K38" s="22">
        <v>2.0281929000000001</v>
      </c>
      <c r="L38" s="22">
        <v>1.9596236</v>
      </c>
      <c r="M38" s="22">
        <v>2.0412688000000001</v>
      </c>
      <c r="N38" s="22">
        <v>2.1373948999999999</v>
      </c>
      <c r="O38" s="22">
        <v>2.0533633</v>
      </c>
      <c r="P38" s="22">
        <v>1.9101330000000001</v>
      </c>
      <c r="Q38" s="22">
        <v>1.8343738999999999</v>
      </c>
      <c r="R38" s="22">
        <v>1.8067371999999999</v>
      </c>
      <c r="S38" s="22">
        <v>1.6877049</v>
      </c>
      <c r="T38" s="22">
        <v>1.883</v>
      </c>
      <c r="U38" s="22">
        <v>1.778851</v>
      </c>
      <c r="V38" s="22">
        <v>1.6808361999999999</v>
      </c>
      <c r="W38" s="22">
        <v>1.4324026999999999</v>
      </c>
      <c r="X38" s="22">
        <v>1.3920235000000001</v>
      </c>
      <c r="Y38" s="22">
        <v>1.3022146999999999</v>
      </c>
      <c r="Z38" s="22">
        <v>1.7502800000000001</v>
      </c>
      <c r="AA38" s="22">
        <v>1.6233143999999999</v>
      </c>
      <c r="AB38" s="22">
        <v>1.4655282000000001</v>
      </c>
      <c r="AC38" s="22">
        <v>1.2148492</v>
      </c>
      <c r="AD38" s="22">
        <v>1.1162543</v>
      </c>
      <c r="AE38" s="22">
        <v>1.0615251000000001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3" x14ac:dyDescent="0.3">
      <c r="A39" s="22">
        <v>36.9</v>
      </c>
      <c r="B39" s="22">
        <v>2.2103014000000001</v>
      </c>
      <c r="C39" s="22">
        <v>2.1268446999999999</v>
      </c>
      <c r="D39" s="22">
        <v>2.1511111999999999</v>
      </c>
      <c r="E39" s="22">
        <v>2.1099097000000002</v>
      </c>
      <c r="F39" s="22">
        <v>2.1076286999999998</v>
      </c>
      <c r="G39" s="22">
        <v>2.0755775999999999</v>
      </c>
      <c r="H39" s="22">
        <v>2.0242456999999998</v>
      </c>
      <c r="I39" s="22">
        <v>1.9736895000000001</v>
      </c>
      <c r="J39" s="22">
        <v>1.9374952999999999</v>
      </c>
      <c r="K39" s="22">
        <v>1.9059710999999999</v>
      </c>
      <c r="L39" s="22">
        <v>1.8992224</v>
      </c>
      <c r="M39" s="22">
        <v>1.9122475999999999</v>
      </c>
      <c r="N39" s="22">
        <v>1.9585528000000001</v>
      </c>
      <c r="O39" s="22">
        <v>1.8831891000000001</v>
      </c>
      <c r="P39" s="22">
        <v>1.7934865</v>
      </c>
      <c r="Q39" s="22">
        <v>1.7809371000000001</v>
      </c>
      <c r="R39" s="22">
        <v>1.6688134999999999</v>
      </c>
      <c r="S39" s="22">
        <v>1.6758702000000001</v>
      </c>
      <c r="T39" s="22">
        <v>1.7190749000000001</v>
      </c>
      <c r="U39" s="22">
        <v>1.6502736</v>
      </c>
      <c r="V39" s="22">
        <v>1.5582965</v>
      </c>
      <c r="W39" s="22">
        <v>1.3649988</v>
      </c>
      <c r="X39" s="22">
        <v>1.3038748</v>
      </c>
      <c r="Y39" s="22">
        <v>1.2343938999999999</v>
      </c>
      <c r="Z39" s="22">
        <v>1.5768544</v>
      </c>
      <c r="AA39" s="22">
        <v>1.4756659999999999</v>
      </c>
      <c r="AB39" s="22">
        <v>1.3230451999999999</v>
      </c>
      <c r="AC39" s="22">
        <v>1.1069216</v>
      </c>
      <c r="AD39" s="22">
        <v>1.0724442000000001</v>
      </c>
      <c r="AE39" s="22">
        <v>0.99689572999999998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3" x14ac:dyDescent="0.3">
      <c r="A40" s="22">
        <v>49.2</v>
      </c>
      <c r="B40" s="22">
        <v>2.0248474000000001</v>
      </c>
      <c r="C40" s="22">
        <v>1.9626001</v>
      </c>
      <c r="D40" s="22">
        <v>1.9680553999999999</v>
      </c>
      <c r="E40" s="22">
        <v>1.9388806999999999</v>
      </c>
      <c r="F40" s="22">
        <v>1.9420345999999999</v>
      </c>
      <c r="G40" s="22">
        <v>1.9193576999999999</v>
      </c>
      <c r="H40" s="22">
        <v>1.8663038000000001</v>
      </c>
      <c r="I40" s="22">
        <v>1.8232984999999999</v>
      </c>
      <c r="J40" s="22">
        <v>1.7818856999999999</v>
      </c>
      <c r="K40" s="22">
        <v>1.755458</v>
      </c>
      <c r="L40" s="22">
        <v>1.7475105</v>
      </c>
      <c r="M40" s="22">
        <v>1.7547568</v>
      </c>
      <c r="N40" s="22">
        <v>1.7785527999999999</v>
      </c>
      <c r="O40" s="22">
        <v>1.7159621</v>
      </c>
      <c r="P40" s="22">
        <v>1.6539248</v>
      </c>
      <c r="Q40" s="22">
        <v>1.6246455</v>
      </c>
      <c r="R40" s="22">
        <v>1.5733056000000001</v>
      </c>
      <c r="S40" s="22">
        <v>1.5634844999999999</v>
      </c>
      <c r="T40" s="22">
        <v>1.5750139000000001</v>
      </c>
      <c r="U40" s="22">
        <v>1.5116373999999999</v>
      </c>
      <c r="V40" s="22">
        <v>1.4355617000000001</v>
      </c>
      <c r="W40" s="22">
        <v>1.2653270999999999</v>
      </c>
      <c r="X40" s="22">
        <v>1.2194368</v>
      </c>
      <c r="Y40" s="22">
        <v>1.1751857000000001</v>
      </c>
      <c r="Z40" s="22">
        <v>1.4370105</v>
      </c>
      <c r="AA40" s="22">
        <v>1.3479011000000001</v>
      </c>
      <c r="AB40" s="22">
        <v>1.2306607000000001</v>
      </c>
      <c r="AC40" s="22">
        <v>1.0370018000000001</v>
      </c>
      <c r="AD40" s="22">
        <v>0.98740172000000004</v>
      </c>
      <c r="AE40" s="22">
        <v>0.94675209000000005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3" x14ac:dyDescent="0.3">
      <c r="A41" s="22">
        <v>61.5</v>
      </c>
      <c r="B41" s="22">
        <v>1.8884912</v>
      </c>
      <c r="C41" s="22">
        <v>1.845297</v>
      </c>
      <c r="D41" s="22">
        <v>1.8403171</v>
      </c>
      <c r="E41" s="22">
        <v>1.8196888</v>
      </c>
      <c r="F41" s="22">
        <v>1.8204879</v>
      </c>
      <c r="G41" s="22">
        <v>1.8044439000000001</v>
      </c>
      <c r="H41" s="22">
        <v>1.7543674</v>
      </c>
      <c r="I41" s="22">
        <v>1.7187068999999999</v>
      </c>
      <c r="J41" s="22">
        <v>1.6857072</v>
      </c>
      <c r="K41" s="22">
        <v>1.6576484</v>
      </c>
      <c r="L41" s="22">
        <v>1.6498058</v>
      </c>
      <c r="M41" s="22">
        <v>1.6514679000000001</v>
      </c>
      <c r="N41" s="22">
        <v>1.6695458999999999</v>
      </c>
      <c r="O41" s="22">
        <v>1.6112572000000001</v>
      </c>
      <c r="P41" s="22">
        <v>1.5632233</v>
      </c>
      <c r="Q41" s="22">
        <v>1.5279914999999999</v>
      </c>
      <c r="R41" s="22">
        <v>1.5005963</v>
      </c>
      <c r="S41" s="22">
        <v>1.4978133</v>
      </c>
      <c r="T41" s="22">
        <v>1.4885991000000001</v>
      </c>
      <c r="U41" s="22">
        <v>1.4196945999999999</v>
      </c>
      <c r="V41" s="22">
        <v>1.3519764999999999</v>
      </c>
      <c r="W41" s="22">
        <v>1.197516</v>
      </c>
      <c r="X41" s="22">
        <v>1.1683030000000001</v>
      </c>
      <c r="Y41" s="22">
        <v>1.1248739000000001</v>
      </c>
      <c r="Z41" s="22">
        <v>1.3519876</v>
      </c>
      <c r="AA41" s="22">
        <v>1.2700374999999999</v>
      </c>
      <c r="AB41" s="22">
        <v>1.1743326999999999</v>
      </c>
      <c r="AC41" s="22">
        <v>0.99507044</v>
      </c>
      <c r="AD41" s="22">
        <v>0.94800340000000005</v>
      </c>
      <c r="AE41" s="22">
        <v>0.91739651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3" x14ac:dyDescent="0.3">
      <c r="A42" s="22">
        <v>73.8</v>
      </c>
      <c r="B42" s="22">
        <v>1.8060430999999999</v>
      </c>
      <c r="C42" s="22">
        <v>1.7726964000000001</v>
      </c>
      <c r="D42" s="22">
        <v>1.7629849</v>
      </c>
      <c r="E42" s="22">
        <v>1.7455767</v>
      </c>
      <c r="F42" s="22">
        <v>1.7448969000000001</v>
      </c>
      <c r="G42" s="22">
        <v>1.7344534</v>
      </c>
      <c r="H42" s="22">
        <v>1.6841060000000001</v>
      </c>
      <c r="I42" s="22">
        <v>1.6505563999999999</v>
      </c>
      <c r="J42" s="22">
        <v>1.6207347999999999</v>
      </c>
      <c r="K42" s="22">
        <v>1.6012048999999999</v>
      </c>
      <c r="L42" s="22">
        <v>1.5975988000000001</v>
      </c>
      <c r="M42" s="22">
        <v>1.5881768999999999</v>
      </c>
      <c r="N42" s="22">
        <v>1.596773</v>
      </c>
      <c r="O42" s="22">
        <v>1.5451954999999999</v>
      </c>
      <c r="P42" s="22">
        <v>1.5057210000000001</v>
      </c>
      <c r="Q42" s="22">
        <v>1.4704526</v>
      </c>
      <c r="R42" s="22">
        <v>1.4484923000000001</v>
      </c>
      <c r="S42" s="22">
        <v>1.4559781000000001</v>
      </c>
      <c r="T42" s="22">
        <v>1.4287962000000001</v>
      </c>
      <c r="U42" s="22">
        <v>1.3648054999999999</v>
      </c>
      <c r="V42" s="22">
        <v>1.3005659000000001</v>
      </c>
      <c r="W42" s="22">
        <v>1.1682494000000001</v>
      </c>
      <c r="X42" s="22">
        <v>1.1193871</v>
      </c>
      <c r="Y42" s="22">
        <v>1.0981546</v>
      </c>
      <c r="Z42" s="22">
        <v>1.2998889</v>
      </c>
      <c r="AA42" s="22">
        <v>1.2223225</v>
      </c>
      <c r="AB42" s="22">
        <v>1.1395322000000001</v>
      </c>
      <c r="AC42" s="22">
        <v>0.96967517999999997</v>
      </c>
      <c r="AD42" s="22">
        <v>0.92406937</v>
      </c>
      <c r="AE42" s="22">
        <v>0.89975231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1:63" x14ac:dyDescent="0.3">
      <c r="A43" s="22">
        <v>86.1</v>
      </c>
      <c r="B43" s="22">
        <v>1.7548474000000001</v>
      </c>
      <c r="C43" s="22">
        <v>1.726974</v>
      </c>
      <c r="D43" s="22">
        <v>1.7150844000000001</v>
      </c>
      <c r="E43" s="22">
        <v>1.6994096000000001</v>
      </c>
      <c r="F43" s="22">
        <v>1.6978690999999999</v>
      </c>
      <c r="G43" s="22">
        <v>1.690839</v>
      </c>
      <c r="H43" s="22">
        <v>1.6401272</v>
      </c>
      <c r="I43" s="22">
        <v>1.6078458</v>
      </c>
      <c r="J43" s="22">
        <v>1.5800889</v>
      </c>
      <c r="K43" s="22">
        <v>1.5609597</v>
      </c>
      <c r="L43" s="22">
        <v>1.5527618999999999</v>
      </c>
      <c r="M43" s="22">
        <v>1.5504104999999999</v>
      </c>
      <c r="N43" s="22">
        <v>1.5514753999999999</v>
      </c>
      <c r="O43" s="22">
        <v>1.5043432999999999</v>
      </c>
      <c r="P43" s="22">
        <v>1.4677191999999999</v>
      </c>
      <c r="Q43" s="22">
        <v>1.4356846999999999</v>
      </c>
      <c r="R43" s="22">
        <v>1.4166002</v>
      </c>
      <c r="S43" s="22">
        <v>1.4226791999999999</v>
      </c>
      <c r="T43" s="22">
        <v>1.3937303000000001</v>
      </c>
      <c r="U43" s="22">
        <v>1.3310128999999999</v>
      </c>
      <c r="V43" s="22">
        <v>1.2692337</v>
      </c>
      <c r="W43" s="22">
        <v>1.149975</v>
      </c>
      <c r="X43" s="22">
        <v>1.101818</v>
      </c>
      <c r="Y43" s="22">
        <v>1.0811170999999999</v>
      </c>
      <c r="Z43" s="22">
        <v>1.2674749000000001</v>
      </c>
      <c r="AA43" s="22">
        <v>1.1926858</v>
      </c>
      <c r="AB43" s="22">
        <v>1.1152019</v>
      </c>
      <c r="AC43" s="22">
        <v>0.95409871999999996</v>
      </c>
      <c r="AD43" s="22">
        <v>0.90872447999999995</v>
      </c>
      <c r="AE43" s="22">
        <v>0.88908167000000005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3" x14ac:dyDescent="0.3">
      <c r="A44" s="22">
        <v>98.4</v>
      </c>
      <c r="B44" s="22">
        <v>1.7227105</v>
      </c>
      <c r="C44" s="22">
        <v>1.6981587</v>
      </c>
      <c r="D44" s="22">
        <v>1.6847078</v>
      </c>
      <c r="E44" s="22">
        <v>1.6705071</v>
      </c>
      <c r="F44" s="22">
        <v>1.6684482</v>
      </c>
      <c r="G44" s="22">
        <v>1.6635825</v>
      </c>
      <c r="H44" s="22">
        <v>1.6124961</v>
      </c>
      <c r="I44" s="22">
        <v>1.5811751999999999</v>
      </c>
      <c r="J44" s="22">
        <v>1.5546869999999999</v>
      </c>
      <c r="K44" s="22">
        <v>1.5358934</v>
      </c>
      <c r="L44" s="22">
        <v>1.5300381000000001</v>
      </c>
      <c r="M44" s="22">
        <v>1.5270277999999999</v>
      </c>
      <c r="N44" s="22">
        <v>1.5225063999999999</v>
      </c>
      <c r="O44" s="22">
        <v>1.4815106</v>
      </c>
      <c r="P44" s="22">
        <v>1.4442398000000001</v>
      </c>
      <c r="Q44" s="22">
        <v>1.4142064999999999</v>
      </c>
      <c r="R44" s="22">
        <v>1.3968521</v>
      </c>
      <c r="S44" s="22">
        <v>1.4021593999999999</v>
      </c>
      <c r="T44" s="22">
        <v>1.3683110000000001</v>
      </c>
      <c r="U44" s="22">
        <v>1.309965</v>
      </c>
      <c r="V44" s="22">
        <v>1.2502065</v>
      </c>
      <c r="W44" s="22">
        <v>1.1393059000000001</v>
      </c>
      <c r="X44" s="22">
        <v>1.0874204999999999</v>
      </c>
      <c r="Y44" s="22">
        <v>1.0500187999999999</v>
      </c>
      <c r="Z44" s="22">
        <v>1.2471361000000001</v>
      </c>
      <c r="AA44" s="22">
        <v>1.1741744999999999</v>
      </c>
      <c r="AB44" s="22">
        <v>1.0996954000000001</v>
      </c>
      <c r="AC44" s="22">
        <v>0.94452102999999998</v>
      </c>
      <c r="AD44" s="22">
        <v>0.89937323999999996</v>
      </c>
      <c r="AE44" s="22">
        <v>0.88259752999999996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3" x14ac:dyDescent="0.3">
      <c r="A45" s="22">
        <v>110.7</v>
      </c>
      <c r="B45" s="22">
        <v>1.7024307999999999</v>
      </c>
      <c r="C45" s="22">
        <v>1.6799656000000001</v>
      </c>
      <c r="D45" s="22">
        <v>1.6657036999999999</v>
      </c>
      <c r="E45" s="22">
        <v>1.6522233</v>
      </c>
      <c r="F45" s="22">
        <v>1.6498535999999999</v>
      </c>
      <c r="G45" s="22">
        <v>1.6463577</v>
      </c>
      <c r="H45" s="22">
        <v>1.5950434</v>
      </c>
      <c r="I45" s="22">
        <v>1.5636110000000001</v>
      </c>
      <c r="J45" s="22">
        <v>1.5381942</v>
      </c>
      <c r="K45" s="22">
        <v>1.5198113</v>
      </c>
      <c r="L45" s="22">
        <v>1.5157072</v>
      </c>
      <c r="M45" s="22">
        <v>1.5123194</v>
      </c>
      <c r="N45" s="22">
        <v>1.5220566</v>
      </c>
      <c r="O45" s="22">
        <v>1.4625543000000001</v>
      </c>
      <c r="P45" s="22">
        <v>1.4293174</v>
      </c>
      <c r="Q45" s="22">
        <v>1.4008204</v>
      </c>
      <c r="R45" s="22">
        <v>1.3845532</v>
      </c>
      <c r="S45" s="22">
        <v>1.3894135000000001</v>
      </c>
      <c r="T45" s="22">
        <v>1.3538490000000001</v>
      </c>
      <c r="U45" s="22">
        <v>1.2967283999999999</v>
      </c>
      <c r="V45" s="22">
        <v>1.2380924</v>
      </c>
      <c r="W45" s="22">
        <v>1.1319446</v>
      </c>
      <c r="X45" s="22">
        <v>1.085135</v>
      </c>
      <c r="Y45" s="22">
        <v>1.0637053999999999</v>
      </c>
      <c r="Z45" s="22">
        <v>1.2342892999999999</v>
      </c>
      <c r="AA45" s="22">
        <v>1.1625646000000001</v>
      </c>
      <c r="AB45" s="22">
        <v>1.0895604999999999</v>
      </c>
      <c r="AC45" s="22">
        <v>0.93862847999999999</v>
      </c>
      <c r="AD45" s="22">
        <v>0.87996560000000001</v>
      </c>
      <c r="AE45" s="22">
        <v>0.87865210999999999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3" x14ac:dyDescent="0.3">
      <c r="A46" s="22">
        <v>123</v>
      </c>
      <c r="B46" s="22">
        <v>1.6895983999999999</v>
      </c>
      <c r="C46" s="22">
        <v>1.6684581999999999</v>
      </c>
      <c r="D46" s="22">
        <v>1.653813</v>
      </c>
      <c r="E46" s="22">
        <v>1.640897</v>
      </c>
      <c r="F46" s="22">
        <v>1.6383376999999999</v>
      </c>
      <c r="G46" s="22">
        <v>1.6357032</v>
      </c>
      <c r="H46" s="22">
        <v>1.5834595</v>
      </c>
      <c r="I46" s="22">
        <v>1.5763339999999999</v>
      </c>
      <c r="J46" s="22">
        <v>1.5281651000000001</v>
      </c>
      <c r="K46" s="22">
        <v>1.5103371000000001</v>
      </c>
      <c r="L46" s="22">
        <v>1.5064773</v>
      </c>
      <c r="M46" s="22">
        <v>1.5031056</v>
      </c>
      <c r="N46" s="22">
        <v>1.4938456</v>
      </c>
      <c r="O46" s="22">
        <v>1.4524471999999999</v>
      </c>
      <c r="P46" s="22">
        <v>1.419924</v>
      </c>
      <c r="Q46" s="22">
        <v>1.3924567000000001</v>
      </c>
      <c r="R46" s="22">
        <v>1.3768824</v>
      </c>
      <c r="S46" s="22">
        <v>1.3814785999999999</v>
      </c>
      <c r="T46" s="22">
        <v>1.3443041</v>
      </c>
      <c r="U46" s="22">
        <v>1.2884017999999999</v>
      </c>
      <c r="V46" s="22">
        <v>1.2305191</v>
      </c>
      <c r="W46" s="22">
        <v>1.1273795</v>
      </c>
      <c r="X46" s="22">
        <v>1.0756319000000001</v>
      </c>
      <c r="Y46" s="22">
        <v>1.0596401</v>
      </c>
      <c r="Z46" s="22">
        <v>1.2261848</v>
      </c>
      <c r="AA46" s="22">
        <v>1.1552723</v>
      </c>
      <c r="AB46" s="22">
        <v>1.083242</v>
      </c>
      <c r="AC46" s="22">
        <v>0.93500273</v>
      </c>
      <c r="AD46" s="22">
        <v>0.87691808999999998</v>
      </c>
      <c r="AE46" s="22">
        <v>0.87625081000000005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9" spans="27:53" x14ac:dyDescent="0.3">
      <c r="AF49" s="2"/>
    </row>
    <row r="50" spans="27:53" x14ac:dyDescent="0.3">
      <c r="AF50" s="2"/>
    </row>
    <row r="51" spans="27:53" x14ac:dyDescent="0.3">
      <c r="AF51" s="2"/>
    </row>
    <row r="53" spans="27:53" x14ac:dyDescent="0.3">
      <c r="AA53" s="3"/>
      <c r="AB53" s="3"/>
      <c r="AC53" s="3"/>
      <c r="AD53" s="3"/>
      <c r="AE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27:53" x14ac:dyDescent="0.3">
      <c r="AA54" s="3"/>
      <c r="AB54" s="3"/>
      <c r="AC54" s="3"/>
      <c r="AD54" s="3"/>
      <c r="AE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27:53" x14ac:dyDescent="0.3">
      <c r="AA55" s="3"/>
      <c r="AB55" s="3"/>
      <c r="AC55" s="3"/>
      <c r="AD55" s="3"/>
      <c r="AE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27:53" x14ac:dyDescent="0.3">
      <c r="AA56" s="3"/>
      <c r="AB56" s="3"/>
      <c r="AC56" s="3"/>
      <c r="AD56" s="3"/>
      <c r="AE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27:53" x14ac:dyDescent="0.3">
      <c r="AA57" s="3"/>
      <c r="AB57" s="3"/>
      <c r="AC57" s="3"/>
      <c r="AD57" s="3"/>
      <c r="AE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27:53" x14ac:dyDescent="0.3">
      <c r="AA58" s="3"/>
      <c r="AB58" s="3"/>
      <c r="AC58" s="3"/>
      <c r="AD58" s="3"/>
      <c r="AE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27:53" x14ac:dyDescent="0.3">
      <c r="AA59" s="3"/>
      <c r="AB59" s="3"/>
      <c r="AC59" s="3"/>
      <c r="AD59" s="3"/>
      <c r="AE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7:53" x14ac:dyDescent="0.3">
      <c r="AA60" s="3"/>
      <c r="AB60" s="3"/>
      <c r="AC60" s="3"/>
      <c r="AD60" s="3"/>
      <c r="AE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27:53" x14ac:dyDescent="0.3">
      <c r="AA61" s="3"/>
      <c r="AB61" s="3"/>
      <c r="AC61" s="3"/>
      <c r="AD61" s="3"/>
      <c r="AE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27:53" x14ac:dyDescent="0.3">
      <c r="AA62" s="3"/>
      <c r="AB62" s="3"/>
      <c r="AC62" s="3"/>
      <c r="AD62" s="3"/>
      <c r="AE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27:53" x14ac:dyDescent="0.3">
      <c r="AZ63" s="3"/>
    </row>
    <row r="64" spans="27:53" x14ac:dyDescent="0.3">
      <c r="AZ64" s="3"/>
    </row>
    <row r="65" spans="22:52" x14ac:dyDescent="0.3">
      <c r="AF65" s="2"/>
      <c r="AZ65" s="3"/>
    </row>
    <row r="66" spans="22:52" x14ac:dyDescent="0.3">
      <c r="AF66" s="2"/>
      <c r="AZ66" s="3"/>
    </row>
    <row r="67" spans="22:52" x14ac:dyDescent="0.3">
      <c r="AF67" s="2"/>
      <c r="AZ67" s="3"/>
    </row>
    <row r="68" spans="22:52" x14ac:dyDescent="0.3">
      <c r="AZ68" s="3"/>
    </row>
    <row r="69" spans="22:52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Z69" s="3"/>
    </row>
    <row r="70" spans="22:52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Z70" s="3"/>
    </row>
    <row r="71" spans="22:52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Z71" s="3"/>
    </row>
    <row r="72" spans="22:52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Z72" s="3"/>
    </row>
    <row r="73" spans="22:52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Z73" s="3"/>
    </row>
    <row r="74" spans="22:52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Z74" s="3"/>
    </row>
    <row r="75" spans="22:52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Z75" s="3"/>
    </row>
    <row r="76" spans="22:52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Z76" s="3"/>
    </row>
    <row r="77" spans="22:52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Z77" s="3"/>
    </row>
    <row r="78" spans="22:52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Z78" s="3"/>
    </row>
    <row r="79" spans="22:52" x14ac:dyDescent="0.3">
      <c r="AZ79" s="3"/>
    </row>
    <row r="87" spans="27:29" x14ac:dyDescent="0.3">
      <c r="AA87" s="8"/>
    </row>
    <row r="88" spans="27:29" x14ac:dyDescent="0.3">
      <c r="AC88" s="20"/>
    </row>
    <row r="118" spans="1:30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27A02"/>
  </sheetPr>
  <dimension ref="A1:BX170"/>
  <sheetViews>
    <sheetView topLeftCell="A7" zoomScale="70" zoomScaleNormal="70" workbookViewId="0">
      <selection activeCell="A18" sqref="A1:AE46"/>
    </sheetView>
  </sheetViews>
  <sheetFormatPr defaultColWidth="8.5546875" defaultRowHeight="14.4" x14ac:dyDescent="0.3"/>
  <cols>
    <col min="32" max="32" width="8.5546875" style="1"/>
    <col min="55" max="55" width="7.44140625" customWidth="1"/>
    <col min="60" max="60" width="7.109375" customWidth="1"/>
    <col min="64" max="64" width="12.5546875" customWidth="1"/>
  </cols>
  <sheetData>
    <row r="1" spans="1:76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1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76" x14ac:dyDescent="0.3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17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76" x14ac:dyDescent="0.3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AF3" s="17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L3" s="4"/>
      <c r="BT3" s="8"/>
      <c r="BU3" s="5"/>
      <c r="BV3" s="5"/>
      <c r="BW3" s="5"/>
      <c r="BX3" s="8"/>
    </row>
    <row r="4" spans="1:76" x14ac:dyDescent="0.3">
      <c r="A4" s="2">
        <v>0</v>
      </c>
      <c r="B4" s="2">
        <v>3.2131205999999999</v>
      </c>
      <c r="C4" s="2">
        <v>3.1811555</v>
      </c>
      <c r="D4" s="2">
        <v>3.1677966</v>
      </c>
      <c r="E4" s="2">
        <v>3.1504327000000001</v>
      </c>
      <c r="F4" s="2">
        <v>3.1415128000000001</v>
      </c>
      <c r="G4" s="2">
        <v>3.1358027000000002</v>
      </c>
      <c r="H4" s="2">
        <v>2.9859944</v>
      </c>
      <c r="I4" s="2">
        <v>2.9496878</v>
      </c>
      <c r="J4" s="2">
        <v>2.9305568000000002</v>
      </c>
      <c r="K4" s="2">
        <v>2.9057464</v>
      </c>
      <c r="L4" s="2">
        <v>2.8930600000000002</v>
      </c>
      <c r="M4" s="2">
        <v>2.8897480999999998</v>
      </c>
      <c r="N4" s="2">
        <v>2.7454184000000001</v>
      </c>
      <c r="O4" s="2">
        <v>2.6844790000000001</v>
      </c>
      <c r="P4" s="2">
        <v>2.6867220000000001</v>
      </c>
      <c r="Q4" s="2">
        <v>2.6635811999999999</v>
      </c>
      <c r="R4" s="2">
        <v>2.5722513999999999</v>
      </c>
      <c r="S4" s="2">
        <v>2.3598818000000001</v>
      </c>
      <c r="T4" s="2">
        <v>2.3777313000000002</v>
      </c>
      <c r="U4" s="2">
        <v>2.3365808000000001</v>
      </c>
      <c r="V4" s="2">
        <v>2.1907489999999998</v>
      </c>
      <c r="W4" s="2">
        <v>1.9171123999999999</v>
      </c>
      <c r="X4" s="2">
        <v>1.7383217</v>
      </c>
      <c r="Y4" s="2">
        <v>1.5596873</v>
      </c>
      <c r="Z4" s="2">
        <v>2.1010737000000002</v>
      </c>
      <c r="AA4" s="2">
        <v>2.0356106</v>
      </c>
      <c r="AB4" s="2">
        <v>1.8001834999999999</v>
      </c>
      <c r="AC4" s="2">
        <v>1.5686206</v>
      </c>
      <c r="AD4" s="2">
        <v>1.5036969</v>
      </c>
      <c r="AE4" s="2">
        <v>1.2813707000000001</v>
      </c>
      <c r="AF4" s="25"/>
      <c r="AG4" s="7"/>
      <c r="AH4" s="7"/>
      <c r="AI4" s="7"/>
      <c r="AJ4" s="7"/>
      <c r="AK4" s="7"/>
      <c r="AL4" s="7"/>
      <c r="AM4" s="7"/>
      <c r="AN4" s="7"/>
      <c r="BK4" s="1"/>
      <c r="BT4" s="8"/>
      <c r="BU4" s="5"/>
      <c r="BV4" s="5"/>
      <c r="BW4" s="5"/>
      <c r="BX4" s="8"/>
    </row>
    <row r="5" spans="1:76" x14ac:dyDescent="0.3">
      <c r="A5" s="2">
        <v>12.3</v>
      </c>
      <c r="B5" s="2">
        <v>3.1502976999999999</v>
      </c>
      <c r="C5" s="2">
        <v>3.1195480999999998</v>
      </c>
      <c r="D5" s="2">
        <v>3.1050309</v>
      </c>
      <c r="E5" s="2">
        <v>3.0871200000000001</v>
      </c>
      <c r="F5" s="2">
        <v>3.0792030000000001</v>
      </c>
      <c r="G5" s="2">
        <v>3.0738813</v>
      </c>
      <c r="H5" s="2">
        <v>2.9280428000000001</v>
      </c>
      <c r="I5" s="2">
        <v>2.8921663999999998</v>
      </c>
      <c r="J5" s="2">
        <v>2.8718800999999998</v>
      </c>
      <c r="K5" s="2">
        <v>2.8465889999999998</v>
      </c>
      <c r="L5" s="2">
        <v>2.8352124999999999</v>
      </c>
      <c r="M5" s="2">
        <v>2.6776705999999999</v>
      </c>
      <c r="N5" s="2">
        <v>2.6941742</v>
      </c>
      <c r="O5" s="2">
        <v>2.6300395000000001</v>
      </c>
      <c r="P5" s="2">
        <v>2.6337404000000002</v>
      </c>
      <c r="Q5" s="2">
        <v>2.4383602999999998</v>
      </c>
      <c r="R5" s="2">
        <v>2.2777002</v>
      </c>
      <c r="S5" s="2">
        <v>2.0941928000000001</v>
      </c>
      <c r="T5" s="2">
        <v>2.3168791999999998</v>
      </c>
      <c r="U5" s="2">
        <v>2.2735416000000002</v>
      </c>
      <c r="V5" s="2">
        <v>1.9844708</v>
      </c>
      <c r="W5" s="2">
        <v>1.7670399999999999</v>
      </c>
      <c r="X5" s="2">
        <v>1.5517152000000001</v>
      </c>
      <c r="Y5" s="2">
        <v>1.3945833000000001</v>
      </c>
      <c r="Z5" s="2">
        <v>2.0182745</v>
      </c>
      <c r="AA5" s="2">
        <v>1.9449498000000001</v>
      </c>
      <c r="AB5" s="2">
        <v>1.6399819</v>
      </c>
      <c r="AC5" s="2">
        <v>1.4755442999999999</v>
      </c>
      <c r="AD5" s="2">
        <v>1.3822076999999999</v>
      </c>
      <c r="AE5" s="2">
        <v>1.1795605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T5" s="8"/>
      <c r="BU5" s="5"/>
      <c r="BV5" s="5"/>
      <c r="BW5" s="5"/>
      <c r="BX5" s="8"/>
    </row>
    <row r="6" spans="1:76" x14ac:dyDescent="0.3">
      <c r="A6" s="2">
        <v>24.6</v>
      </c>
      <c r="B6" s="2">
        <v>3.0386929</v>
      </c>
      <c r="C6" s="2">
        <v>2.9317734</v>
      </c>
      <c r="D6" s="2">
        <v>2.9670146000000002</v>
      </c>
      <c r="E6" s="2">
        <v>2.8980068999999999</v>
      </c>
      <c r="F6" s="2">
        <v>2.8871590999999999</v>
      </c>
      <c r="G6" s="2">
        <v>2.9337122</v>
      </c>
      <c r="H6" s="2">
        <v>2.7537508000000002</v>
      </c>
      <c r="I6" s="2">
        <v>2.7270965</v>
      </c>
      <c r="J6" s="2">
        <v>2.7109980999999999</v>
      </c>
      <c r="K6" s="2">
        <v>2.6848538999999998</v>
      </c>
      <c r="L6" s="2">
        <v>2.6664281999999999</v>
      </c>
      <c r="M6" s="2">
        <v>2.6625016000000001</v>
      </c>
      <c r="N6" s="2">
        <v>2.4822639999999998</v>
      </c>
      <c r="O6" s="2">
        <v>2.4291317000000001</v>
      </c>
      <c r="P6" s="2">
        <v>2.4396320999999999</v>
      </c>
      <c r="Q6" s="2">
        <v>2.3915187000000002</v>
      </c>
      <c r="R6" s="2">
        <v>2.2018936</v>
      </c>
      <c r="S6" s="2">
        <v>2.1753835000000001</v>
      </c>
      <c r="T6" s="2">
        <v>2.1355974999999998</v>
      </c>
      <c r="U6" s="2">
        <v>2.0844428000000002</v>
      </c>
      <c r="V6" s="2">
        <v>1.8643419000000001</v>
      </c>
      <c r="W6" s="2">
        <v>1.6609373999999999</v>
      </c>
      <c r="X6" s="2">
        <v>1.5252125000000001</v>
      </c>
      <c r="Y6" s="2">
        <v>1.3707598999999999</v>
      </c>
      <c r="Z6" s="2">
        <v>1.8649102</v>
      </c>
      <c r="AA6" s="2">
        <v>1.767854</v>
      </c>
      <c r="AB6" s="2">
        <v>1.5320510000000001</v>
      </c>
      <c r="AC6" s="2">
        <v>1.380914</v>
      </c>
      <c r="AD6" s="2">
        <v>1.3113478000000001</v>
      </c>
      <c r="AE6" s="2">
        <v>1.1309138000000001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T6" s="8"/>
      <c r="BU6" s="5"/>
      <c r="BV6" s="5"/>
      <c r="BW6" s="5"/>
      <c r="BX6" s="8"/>
    </row>
    <row r="7" spans="1:76" x14ac:dyDescent="0.3">
      <c r="A7" s="2">
        <v>36.9</v>
      </c>
      <c r="B7" s="2">
        <v>2.7197114999999998</v>
      </c>
      <c r="C7" s="2">
        <v>2.6187941000000001</v>
      </c>
      <c r="D7" s="2">
        <v>2.6416271</v>
      </c>
      <c r="E7" s="2">
        <v>2.5983672000000002</v>
      </c>
      <c r="F7" s="2">
        <v>2.5876891</v>
      </c>
      <c r="G7" s="2">
        <v>2.6305253999999998</v>
      </c>
      <c r="H7" s="2">
        <v>2.4557783</v>
      </c>
      <c r="I7" s="2">
        <v>2.4397136000000001</v>
      </c>
      <c r="J7" s="2">
        <v>2.4326775</v>
      </c>
      <c r="K7" s="2">
        <v>2.4084897000000001</v>
      </c>
      <c r="L7" s="2">
        <v>2.3923128</v>
      </c>
      <c r="M7" s="2">
        <v>2.3911745</v>
      </c>
      <c r="N7" s="2">
        <v>2.2105991999999999</v>
      </c>
      <c r="O7" s="2">
        <v>2.1717597999999998</v>
      </c>
      <c r="P7" s="2">
        <v>2.1969916</v>
      </c>
      <c r="Q7" s="2">
        <v>2.1694789000000001</v>
      </c>
      <c r="R7" s="2">
        <v>2.1333042</v>
      </c>
      <c r="S7" s="2">
        <v>1.9655745</v>
      </c>
      <c r="T7" s="2">
        <v>1.9389909999999999</v>
      </c>
      <c r="U7" s="2">
        <v>1.9057725000000001</v>
      </c>
      <c r="V7" s="2">
        <v>1.7591797</v>
      </c>
      <c r="W7" s="2">
        <v>1.5698677999999999</v>
      </c>
      <c r="X7" s="2">
        <v>1.5828354</v>
      </c>
      <c r="Y7" s="2">
        <v>1.2815631999999999</v>
      </c>
      <c r="Z7" s="2">
        <v>1.6890993000000001</v>
      </c>
      <c r="AA7" s="2">
        <v>1.5922164999999999</v>
      </c>
      <c r="AB7" s="2">
        <v>1.4073522999999999</v>
      </c>
      <c r="AC7" s="2">
        <v>1.2570870999999999</v>
      </c>
      <c r="AD7" s="2">
        <v>1.2221538000000001</v>
      </c>
      <c r="AE7" s="2">
        <v>1.0442294000000001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T7" s="8"/>
      <c r="BU7" s="5"/>
      <c r="BV7" s="5"/>
      <c r="BW7" s="5"/>
      <c r="BX7" s="8"/>
    </row>
    <row r="8" spans="1:76" x14ac:dyDescent="0.3">
      <c r="A8" s="2">
        <v>49.2</v>
      </c>
      <c r="B8" s="2">
        <v>2.4313308999999999</v>
      </c>
      <c r="C8" s="2">
        <v>2.3616934000000001</v>
      </c>
      <c r="D8" s="2">
        <v>2.3700662000000001</v>
      </c>
      <c r="E8" s="2">
        <v>2.3436701000000002</v>
      </c>
      <c r="F8" s="2">
        <v>2.3342781000000001</v>
      </c>
      <c r="G8" s="2">
        <v>2.3593289</v>
      </c>
      <c r="H8" s="2">
        <v>2.2326788</v>
      </c>
      <c r="I8" s="2">
        <v>2.2127595000000002</v>
      </c>
      <c r="J8" s="2">
        <v>2.2056483</v>
      </c>
      <c r="K8" s="2">
        <v>2.1865241000000002</v>
      </c>
      <c r="L8" s="2">
        <v>2.1728632999999999</v>
      </c>
      <c r="M8" s="2">
        <v>2.1721113999999999</v>
      </c>
      <c r="N8" s="2">
        <v>2.0027165999999998</v>
      </c>
      <c r="O8" s="2">
        <v>1.9729623999999999</v>
      </c>
      <c r="P8" s="2">
        <v>1.9874947999999999</v>
      </c>
      <c r="Q8" s="2">
        <v>1.9704330999999999</v>
      </c>
      <c r="R8" s="2">
        <v>1.9695206000000001</v>
      </c>
      <c r="S8" s="2">
        <v>1.9011908</v>
      </c>
      <c r="T8" s="2">
        <v>1.7693786</v>
      </c>
      <c r="U8" s="2">
        <v>1.7429885000000001</v>
      </c>
      <c r="V8" s="2">
        <v>1.6733450999999999</v>
      </c>
      <c r="W8" s="2">
        <v>1.4849604000000001</v>
      </c>
      <c r="X8" s="2">
        <v>1.3803015000000001</v>
      </c>
      <c r="Y8" s="2">
        <v>1.2406923999999999</v>
      </c>
      <c r="Z8" s="2">
        <v>1.556678</v>
      </c>
      <c r="AA8" s="2">
        <v>1.4958904</v>
      </c>
      <c r="AB8" s="2">
        <v>1.3399672</v>
      </c>
      <c r="AC8" s="2">
        <v>1.1873020000000001</v>
      </c>
      <c r="AD8" s="2">
        <v>1.144261</v>
      </c>
      <c r="AE8" s="2">
        <v>1.0014897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T8" s="8"/>
      <c r="BU8" s="5"/>
      <c r="BV8" s="5"/>
      <c r="BW8" s="5"/>
      <c r="BX8" s="8"/>
    </row>
    <row r="9" spans="1:76" x14ac:dyDescent="0.3">
      <c r="A9" s="2">
        <v>61.5</v>
      </c>
      <c r="B9" s="2">
        <v>2.2406907999999999</v>
      </c>
      <c r="C9" s="2">
        <v>2.1897137999999998</v>
      </c>
      <c r="D9" s="2">
        <v>2.1931522999999999</v>
      </c>
      <c r="E9" s="2">
        <v>2.1740466999999999</v>
      </c>
      <c r="F9" s="2">
        <v>2.1656108999999999</v>
      </c>
      <c r="G9" s="2">
        <v>2.1816599000000001</v>
      </c>
      <c r="H9" s="2">
        <v>2.1033371999999999</v>
      </c>
      <c r="I9" s="2">
        <v>2.082408</v>
      </c>
      <c r="J9" s="2">
        <v>2.0755474999999999</v>
      </c>
      <c r="K9" s="2">
        <v>2.0596993000000001</v>
      </c>
      <c r="L9" s="2">
        <v>2.0473143</v>
      </c>
      <c r="M9" s="2">
        <v>2.0469537</v>
      </c>
      <c r="N9" s="2">
        <v>1.8674928</v>
      </c>
      <c r="O9" s="2">
        <v>1.8435885999999999</v>
      </c>
      <c r="P9" s="2">
        <v>1.8489239</v>
      </c>
      <c r="Q9" s="2">
        <v>1.8371846999999999</v>
      </c>
      <c r="R9" s="2">
        <v>1.8346853999999999</v>
      </c>
      <c r="S9" s="2">
        <v>1.8324959999999999</v>
      </c>
      <c r="T9" s="2">
        <v>1.6539250000000001</v>
      </c>
      <c r="U9" s="2">
        <v>1.6305277</v>
      </c>
      <c r="V9" s="2">
        <v>1.6125471</v>
      </c>
      <c r="W9" s="2">
        <v>1.4405117000000001</v>
      </c>
      <c r="X9" s="2">
        <v>1.4849151</v>
      </c>
      <c r="Y9" s="2">
        <v>1.2193038</v>
      </c>
      <c r="Z9" s="2">
        <v>1.4687819</v>
      </c>
      <c r="AA9" s="2">
        <v>1.4362566000000001</v>
      </c>
      <c r="AB9" s="2">
        <v>1.2977339999999999</v>
      </c>
      <c r="AC9" s="2">
        <v>1.1476898</v>
      </c>
      <c r="AD9" s="2">
        <v>1.1056997</v>
      </c>
      <c r="AE9" s="2">
        <v>0.97799901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T9" s="8"/>
      <c r="BU9" s="5"/>
      <c r="BV9" s="5"/>
      <c r="BW9" s="5"/>
      <c r="BX9" s="8"/>
    </row>
    <row r="10" spans="1:76" x14ac:dyDescent="0.3">
      <c r="A10" s="2">
        <v>73.8</v>
      </c>
      <c r="B10" s="2">
        <v>2.1163044000000002</v>
      </c>
      <c r="C10" s="2">
        <v>2.0756226999999998</v>
      </c>
      <c r="D10" s="2">
        <v>2.0759444999999999</v>
      </c>
      <c r="E10" s="2">
        <v>2.0613115999999998</v>
      </c>
      <c r="F10" s="2">
        <v>2.0535860000000001</v>
      </c>
      <c r="G10" s="2">
        <v>2.0632293000000002</v>
      </c>
      <c r="H10" s="2">
        <v>2.0263841</v>
      </c>
      <c r="I10" s="2">
        <v>2.0048916999999999</v>
      </c>
      <c r="J10" s="2">
        <v>1.9982952</v>
      </c>
      <c r="K10" s="2">
        <v>1.9845164</v>
      </c>
      <c r="L10" s="2">
        <v>1.9729696999999999</v>
      </c>
      <c r="M10" s="2">
        <v>1.9728855999999999</v>
      </c>
      <c r="N10" s="2">
        <v>1.77929</v>
      </c>
      <c r="O10" s="2">
        <v>1.7593848999999999</v>
      </c>
      <c r="P10" s="2">
        <v>1.7589394</v>
      </c>
      <c r="Q10" s="2">
        <v>1.7493476999999999</v>
      </c>
      <c r="R10" s="2">
        <v>1.7465828000000001</v>
      </c>
      <c r="S10" s="2">
        <v>1.7439876000000001</v>
      </c>
      <c r="T10" s="2">
        <v>1.5778367</v>
      </c>
      <c r="U10" s="2">
        <v>1.5551995000000001</v>
      </c>
      <c r="V10" s="2">
        <v>1.5371391999999999</v>
      </c>
      <c r="W10" s="2">
        <v>1.4144274999999999</v>
      </c>
      <c r="X10" s="2">
        <v>1.3416313</v>
      </c>
      <c r="Y10" s="2">
        <v>1.2069581</v>
      </c>
      <c r="Z10" s="2">
        <v>1.4088745</v>
      </c>
      <c r="AA10" s="2">
        <v>1.3809632999999999</v>
      </c>
      <c r="AB10" s="2">
        <v>1.2718027999999999</v>
      </c>
      <c r="AC10" s="2">
        <v>1.1236868</v>
      </c>
      <c r="AD10" s="2">
        <v>1.0845035999999999</v>
      </c>
      <c r="AE10" s="2">
        <v>0.96410457999999999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T10" s="8"/>
      <c r="BU10" s="5"/>
      <c r="BV10" s="5"/>
      <c r="BW10" s="5"/>
      <c r="BX10" s="8"/>
    </row>
    <row r="11" spans="1:76" x14ac:dyDescent="0.3">
      <c r="A11" s="2">
        <v>86.1</v>
      </c>
      <c r="B11" s="2">
        <v>2.0327784000000002</v>
      </c>
      <c r="C11" s="2">
        <v>1.9993481</v>
      </c>
      <c r="D11" s="2">
        <v>1.9977906999999999</v>
      </c>
      <c r="E11" s="2">
        <v>1.9858676</v>
      </c>
      <c r="F11" s="2">
        <v>1.9786558000000001</v>
      </c>
      <c r="G11" s="2">
        <v>1.9840898</v>
      </c>
      <c r="H11" s="2">
        <v>1.9801112999999999</v>
      </c>
      <c r="I11" s="2">
        <v>1.9583119</v>
      </c>
      <c r="J11" s="2">
        <v>1.9519234999999999</v>
      </c>
      <c r="K11" s="2">
        <v>1.9394522999999999</v>
      </c>
      <c r="L11" s="2">
        <v>1.9284673000000001</v>
      </c>
      <c r="M11" s="2">
        <v>1.9285682</v>
      </c>
      <c r="N11" s="2">
        <v>1.7210863999999999</v>
      </c>
      <c r="O11" s="2">
        <v>1.7034973</v>
      </c>
      <c r="P11" s="2">
        <v>1.6991662999999999</v>
      </c>
      <c r="Q11" s="2">
        <v>1.6906469</v>
      </c>
      <c r="R11" s="2">
        <v>1.6877595999999999</v>
      </c>
      <c r="S11" s="2">
        <v>1.6846204</v>
      </c>
      <c r="T11" s="2">
        <v>1.5268462</v>
      </c>
      <c r="U11" s="2">
        <v>1.5047318999999999</v>
      </c>
      <c r="V11" s="2">
        <v>1.4862310000000001</v>
      </c>
      <c r="W11" s="2">
        <v>1.3982072999999999</v>
      </c>
      <c r="X11" s="2">
        <v>1.3326610000000001</v>
      </c>
      <c r="Y11" s="2">
        <v>1.1989335000000001</v>
      </c>
      <c r="Z11" s="2">
        <v>1.3682311</v>
      </c>
      <c r="AA11" s="2">
        <v>1.3394845</v>
      </c>
      <c r="AB11" s="2">
        <v>1.2559343999999999</v>
      </c>
      <c r="AC11" s="2">
        <v>1.1085267000000001</v>
      </c>
      <c r="AD11" s="2">
        <v>1.0704829</v>
      </c>
      <c r="AE11" s="2">
        <v>0.95500620000000003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T11" s="8"/>
      <c r="BU11" s="5"/>
      <c r="BV11" s="5"/>
      <c r="BW11" s="5"/>
      <c r="BX11" s="8"/>
    </row>
    <row r="12" spans="1:76" x14ac:dyDescent="0.3">
      <c r="A12" s="2">
        <v>98.4</v>
      </c>
      <c r="B12" s="2">
        <v>1.9767207</v>
      </c>
      <c r="C12" s="2">
        <v>1.9476302999999999</v>
      </c>
      <c r="D12" s="2">
        <v>1.9449668</v>
      </c>
      <c r="E12" s="2">
        <v>1.9346840000000001</v>
      </c>
      <c r="F12" s="2">
        <v>1.9278403</v>
      </c>
      <c r="G12" s="2">
        <v>1.9305303</v>
      </c>
      <c r="H12" s="2">
        <v>1.9521648</v>
      </c>
      <c r="I12" s="2">
        <v>1.9302086000000001</v>
      </c>
      <c r="J12" s="2">
        <v>1.923972</v>
      </c>
      <c r="K12" s="2">
        <v>1.9123272</v>
      </c>
      <c r="L12" s="2">
        <v>1.9017113999999999</v>
      </c>
      <c r="M12" s="2">
        <v>1.9019345000000001</v>
      </c>
      <c r="N12" s="2">
        <v>1.6812039000000001</v>
      </c>
      <c r="O12" s="2">
        <v>1.6659618</v>
      </c>
      <c r="P12" s="2">
        <v>1.6591480000000001</v>
      </c>
      <c r="Q12" s="2">
        <v>1.6498851000000001</v>
      </c>
      <c r="R12" s="2">
        <v>1.646879</v>
      </c>
      <c r="S12" s="2">
        <v>1.6445563000000001</v>
      </c>
      <c r="T12" s="2">
        <v>1.4923067999999999</v>
      </c>
      <c r="U12" s="2">
        <v>1.4700974</v>
      </c>
      <c r="V12" s="2">
        <v>1.4515884999999999</v>
      </c>
      <c r="W12" s="2">
        <v>1.3877843999999999</v>
      </c>
      <c r="X12" s="2">
        <v>1.3267994000000001</v>
      </c>
      <c r="Y12" s="2">
        <v>1.1937352999999999</v>
      </c>
      <c r="Z12" s="2">
        <v>1.3395526</v>
      </c>
      <c r="AA12" s="2">
        <v>1.3113068999999999</v>
      </c>
      <c r="AB12" s="2">
        <v>1.2459753</v>
      </c>
      <c r="AC12" s="2">
        <v>1.0776399000000001</v>
      </c>
      <c r="AD12" s="2">
        <v>1.0613828999999999</v>
      </c>
      <c r="AE12" s="2">
        <v>0.94915386000000002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T12" s="8"/>
      <c r="BU12" s="5"/>
      <c r="BV12" s="5"/>
      <c r="BW12" s="5"/>
      <c r="BX12" s="8"/>
    </row>
    <row r="13" spans="1:76" x14ac:dyDescent="0.3">
      <c r="A13" s="2">
        <v>110.7</v>
      </c>
      <c r="B13" s="2">
        <v>1.938515</v>
      </c>
      <c r="C13" s="2">
        <v>1.9122782</v>
      </c>
      <c r="D13" s="2">
        <v>1.9089617000000001</v>
      </c>
      <c r="E13" s="2">
        <v>1.8996848</v>
      </c>
      <c r="F13" s="2">
        <v>1.8931039000000001</v>
      </c>
      <c r="G13" s="2">
        <v>1.8940062</v>
      </c>
      <c r="H13" s="2">
        <v>1.9352513</v>
      </c>
      <c r="I13" s="2">
        <v>1.913219</v>
      </c>
      <c r="J13" s="2">
        <v>1.9070898000000001</v>
      </c>
      <c r="K13" s="2">
        <v>1.895967</v>
      </c>
      <c r="L13" s="2">
        <v>1.8855894</v>
      </c>
      <c r="M13" s="2">
        <v>1.885893</v>
      </c>
      <c r="N13" s="2">
        <v>1.6544147</v>
      </c>
      <c r="O13" s="2">
        <v>1.6404927</v>
      </c>
      <c r="P13" s="2">
        <v>1.6318927999999999</v>
      </c>
      <c r="Q13" s="2">
        <v>1.6218051</v>
      </c>
      <c r="R13" s="2">
        <v>1.6191021999999999</v>
      </c>
      <c r="S13" s="2">
        <v>1.6172831000000001</v>
      </c>
      <c r="T13" s="2">
        <v>1.4688322</v>
      </c>
      <c r="U13" s="2">
        <v>1.4468038999999999</v>
      </c>
      <c r="V13" s="2">
        <v>1.4282884</v>
      </c>
      <c r="W13" s="2">
        <v>1.3809384</v>
      </c>
      <c r="X13" s="2">
        <v>1.3226758000000001</v>
      </c>
      <c r="Y13" s="2">
        <v>1.1902953999999999</v>
      </c>
      <c r="Z13" s="2">
        <v>1.3203020999999999</v>
      </c>
      <c r="AA13" s="2">
        <v>1.2912106999999999</v>
      </c>
      <c r="AB13" s="2">
        <v>1.2393531</v>
      </c>
      <c r="AC13" s="2">
        <v>1.0723845999999999</v>
      </c>
      <c r="AD13" s="2">
        <v>1.0553485</v>
      </c>
      <c r="AE13" s="2">
        <v>0.94554720000000003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T13" s="8"/>
      <c r="BU13" s="5"/>
      <c r="BV13" s="5"/>
      <c r="BW13" s="5"/>
      <c r="BX13" s="8"/>
    </row>
    <row r="14" spans="1:76" x14ac:dyDescent="0.3">
      <c r="A14" s="2">
        <v>123</v>
      </c>
      <c r="B14" s="2">
        <v>1.9123051</v>
      </c>
      <c r="C14" s="2">
        <v>1.8879801</v>
      </c>
      <c r="D14" s="2">
        <v>1.8842706</v>
      </c>
      <c r="E14" s="2">
        <v>1.8760941</v>
      </c>
      <c r="F14" s="2">
        <v>1.8696991999999999</v>
      </c>
      <c r="G14" s="2">
        <v>1.8694135999999999</v>
      </c>
      <c r="H14" s="2">
        <v>1.9250033</v>
      </c>
      <c r="I14" s="2">
        <v>1.902936</v>
      </c>
      <c r="J14" s="2">
        <v>1.8968815000000001</v>
      </c>
      <c r="K14" s="2">
        <v>1.8860881</v>
      </c>
      <c r="L14" s="2">
        <v>1.8758621</v>
      </c>
      <c r="M14" s="2">
        <v>1.8762182999999999</v>
      </c>
      <c r="N14" s="2">
        <v>1.6360865</v>
      </c>
      <c r="O14" s="2">
        <v>1.6230822</v>
      </c>
      <c r="P14" s="2">
        <v>1.6132375000000001</v>
      </c>
      <c r="Q14" s="2">
        <v>1.6025429</v>
      </c>
      <c r="R14" s="2">
        <v>1.6000764999999999</v>
      </c>
      <c r="S14" s="2">
        <v>1.5983791000000001</v>
      </c>
      <c r="T14" s="2">
        <v>1.4530597000000001</v>
      </c>
      <c r="U14" s="2">
        <v>1.4304432</v>
      </c>
      <c r="V14" s="2">
        <v>1.4119253</v>
      </c>
      <c r="W14" s="2">
        <v>1.3763709</v>
      </c>
      <c r="X14" s="2">
        <v>1.3200972</v>
      </c>
      <c r="Y14" s="2">
        <v>1.1879854000000001</v>
      </c>
      <c r="Z14" s="2">
        <v>1.3071349000000001</v>
      </c>
      <c r="AA14" s="2">
        <v>1.2771885999999999</v>
      </c>
      <c r="AB14" s="2">
        <v>1.2348999000000001</v>
      </c>
      <c r="AC14" s="2">
        <v>1.0688807</v>
      </c>
      <c r="AD14" s="2">
        <v>1.0512903</v>
      </c>
      <c r="AE14" s="2">
        <v>0.94253547999999998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T14" s="5"/>
      <c r="BU14" s="5"/>
      <c r="BV14" s="5"/>
      <c r="BW14" s="5"/>
      <c r="BX14" s="5"/>
    </row>
    <row r="15" spans="1:76" x14ac:dyDescent="0.3">
      <c r="A15" s="2"/>
      <c r="B15" s="2">
        <f>MIN(B4:B14)</f>
        <v>1.9123051</v>
      </c>
      <c r="C15" s="2">
        <f t="shared" ref="C15:AE15" si="0">MIN(C4:C14)</f>
        <v>1.8879801</v>
      </c>
      <c r="D15" s="2">
        <f t="shared" si="0"/>
        <v>1.8842706</v>
      </c>
      <c r="E15" s="2">
        <f t="shared" si="0"/>
        <v>1.8760941</v>
      </c>
      <c r="F15" s="2">
        <f t="shared" si="0"/>
        <v>1.8696991999999999</v>
      </c>
      <c r="G15" s="2">
        <f t="shared" si="0"/>
        <v>1.8694135999999999</v>
      </c>
      <c r="H15" s="2">
        <f t="shared" si="0"/>
        <v>1.9250033</v>
      </c>
      <c r="I15" s="2">
        <f t="shared" si="0"/>
        <v>1.902936</v>
      </c>
      <c r="J15" s="2">
        <f t="shared" si="0"/>
        <v>1.8968815000000001</v>
      </c>
      <c r="K15" s="2">
        <f t="shared" si="0"/>
        <v>1.8860881</v>
      </c>
      <c r="L15" s="2">
        <f t="shared" si="0"/>
        <v>1.8758621</v>
      </c>
      <c r="M15" s="2">
        <f t="shared" si="0"/>
        <v>1.8762182999999999</v>
      </c>
      <c r="N15" s="2">
        <f t="shared" si="0"/>
        <v>1.6360865</v>
      </c>
      <c r="O15" s="2">
        <f t="shared" si="0"/>
        <v>1.6230822</v>
      </c>
      <c r="P15" s="2">
        <f t="shared" si="0"/>
        <v>1.6132375000000001</v>
      </c>
      <c r="Q15" s="2">
        <f t="shared" si="0"/>
        <v>1.6025429</v>
      </c>
      <c r="R15" s="2">
        <f t="shared" si="0"/>
        <v>1.6000764999999999</v>
      </c>
      <c r="S15" s="2">
        <f t="shared" si="0"/>
        <v>1.5983791000000001</v>
      </c>
      <c r="T15" s="2">
        <f t="shared" si="0"/>
        <v>1.4530597000000001</v>
      </c>
      <c r="U15" s="2">
        <f t="shared" si="0"/>
        <v>1.4304432</v>
      </c>
      <c r="V15" s="2">
        <f t="shared" si="0"/>
        <v>1.4119253</v>
      </c>
      <c r="W15" s="2">
        <f t="shared" si="0"/>
        <v>1.3763709</v>
      </c>
      <c r="X15" s="2">
        <f t="shared" si="0"/>
        <v>1.3200972</v>
      </c>
      <c r="Y15" s="2">
        <f t="shared" si="0"/>
        <v>1.1879854000000001</v>
      </c>
      <c r="Z15" s="2">
        <f t="shared" si="0"/>
        <v>1.3071349000000001</v>
      </c>
      <c r="AA15" s="2">
        <f t="shared" si="0"/>
        <v>1.2771885999999999</v>
      </c>
      <c r="AB15" s="2">
        <f t="shared" si="0"/>
        <v>1.2348999000000001</v>
      </c>
      <c r="AC15" s="2">
        <f t="shared" si="0"/>
        <v>1.0688807</v>
      </c>
      <c r="AD15" s="2">
        <f t="shared" si="0"/>
        <v>1.0512903</v>
      </c>
      <c r="AE15" s="2">
        <f t="shared" si="0"/>
        <v>0.94253547999999998</v>
      </c>
      <c r="BR15" s="18"/>
    </row>
    <row r="16" spans="1:76" x14ac:dyDescent="0.3">
      <c r="A16" s="2"/>
      <c r="B16" s="2">
        <f>MAX(B15:AE15)</f>
        <v>1.9250033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1"/>
      <c r="Y16" s="2"/>
      <c r="Z16" s="2"/>
      <c r="AA16" s="2"/>
      <c r="AB16" s="2"/>
      <c r="AC16" s="2"/>
      <c r="AD16" s="2"/>
      <c r="AE16" s="2"/>
    </row>
    <row r="17" spans="1:64" x14ac:dyDescent="0.3">
      <c r="A17" s="2">
        <v>30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3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5</v>
      </c>
      <c r="AA17" s="2" t="s">
        <v>5</v>
      </c>
      <c r="AB17" s="2" t="s">
        <v>5</v>
      </c>
      <c r="AC17" s="2" t="s">
        <v>5</v>
      </c>
      <c r="AD17" s="2" t="s">
        <v>5</v>
      </c>
      <c r="AE17" s="2" t="s">
        <v>5</v>
      </c>
      <c r="AF17" s="1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L17" s="4"/>
    </row>
    <row r="18" spans="1:64" x14ac:dyDescent="0.3">
      <c r="A18" s="2"/>
      <c r="B18" s="2" t="str">
        <f>"1:0.5"</f>
        <v>1:0.5</v>
      </c>
      <c r="C18" s="2" t="str">
        <f>"1:0.667"</f>
        <v>1:0.667</v>
      </c>
      <c r="D18" s="2" t="str">
        <f>"1:1"</f>
        <v>1:1</v>
      </c>
      <c r="E18" s="2" t="str">
        <f>"1:2"</f>
        <v>1:2</v>
      </c>
      <c r="F18" s="2" t="str">
        <f>"1:3"</f>
        <v>1:3</v>
      </c>
      <c r="G18" s="2" t="str">
        <f>"1:4"</f>
        <v>1:4</v>
      </c>
      <c r="H18" s="2" t="str">
        <f>"1:0.5"</f>
        <v>1:0.5</v>
      </c>
      <c r="I18" s="2" t="str">
        <f>"1:0.667"</f>
        <v>1:0.667</v>
      </c>
      <c r="J18" s="2" t="str">
        <f>"1:1"</f>
        <v>1:1</v>
      </c>
      <c r="K18" s="2" t="str">
        <f>"1:2"</f>
        <v>1:2</v>
      </c>
      <c r="L18" s="2" t="str">
        <f>"1:3"</f>
        <v>1:3</v>
      </c>
      <c r="M18" s="2" t="str">
        <f>"1:4"</f>
        <v>1:4</v>
      </c>
      <c r="N18" s="2" t="str">
        <f>"1:0.5"</f>
        <v>1:0.5</v>
      </c>
      <c r="O18" s="2" t="str">
        <f>"1:0.667"</f>
        <v>1:0.667</v>
      </c>
      <c r="P18" s="2" t="str">
        <f>"1:1"</f>
        <v>1:1</v>
      </c>
      <c r="Q18" s="2" t="str">
        <f>"1:2"</f>
        <v>1:2</v>
      </c>
      <c r="R18" s="2" t="str">
        <f>"1:3"</f>
        <v>1:3</v>
      </c>
      <c r="S18" s="2" t="str">
        <f>"1:4"</f>
        <v>1:4</v>
      </c>
      <c r="T18" s="2" t="str">
        <f>"1:0.5"</f>
        <v>1:0.5</v>
      </c>
      <c r="U18" s="2" t="str">
        <f>"1:0.667"</f>
        <v>1:0.667</v>
      </c>
      <c r="V18" s="2" t="str">
        <f>"1:1"</f>
        <v>1:1</v>
      </c>
      <c r="W18" s="2" t="str">
        <f>"1:2"</f>
        <v>1:2</v>
      </c>
      <c r="X18" s="2" t="str">
        <f>"1:3"</f>
        <v>1:3</v>
      </c>
      <c r="Y18" s="2" t="str">
        <f>"1:4"</f>
        <v>1:4</v>
      </c>
      <c r="Z18" s="2" t="str">
        <f>"1:0.5"</f>
        <v>1:0.5</v>
      </c>
      <c r="AA18" s="2" t="str">
        <f>"1:0.667"</f>
        <v>1:0.667</v>
      </c>
      <c r="AB18" s="2" t="str">
        <f>"1:1"</f>
        <v>1:1</v>
      </c>
      <c r="AC18" s="2" t="str">
        <f>"1:2"</f>
        <v>1:2</v>
      </c>
      <c r="AD18" s="2" t="str">
        <f>"1:3"</f>
        <v>1:3</v>
      </c>
      <c r="AE18" s="2" t="str">
        <f>"1:4"</f>
        <v>1:4</v>
      </c>
      <c r="AF18" s="1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4" x14ac:dyDescent="0.3">
      <c r="A19" s="2" t="s">
        <v>17</v>
      </c>
      <c r="B19" s="2" t="s">
        <v>18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18</v>
      </c>
      <c r="M19" s="2" t="s">
        <v>18</v>
      </c>
      <c r="N19" s="2" t="s">
        <v>18</v>
      </c>
      <c r="O19" s="2" t="s">
        <v>18</v>
      </c>
      <c r="P19" s="2" t="s">
        <v>18</v>
      </c>
      <c r="Q19" s="2" t="s">
        <v>18</v>
      </c>
      <c r="R19" s="2" t="s">
        <v>18</v>
      </c>
      <c r="S19" s="2" t="s">
        <v>18</v>
      </c>
      <c r="T19" s="2" t="s">
        <v>18</v>
      </c>
      <c r="U19" s="2" t="s">
        <v>18</v>
      </c>
      <c r="V19" s="2" t="s">
        <v>18</v>
      </c>
      <c r="W19" s="2" t="s">
        <v>18</v>
      </c>
      <c r="X19" s="2" t="s">
        <v>18</v>
      </c>
      <c r="Y19" s="2" t="s">
        <v>18</v>
      </c>
      <c r="Z19" s="2" t="s">
        <v>18</v>
      </c>
      <c r="AA19" s="2" t="s">
        <v>18</v>
      </c>
      <c r="AB19" s="2" t="s">
        <v>18</v>
      </c>
      <c r="AC19" s="2" t="s">
        <v>18</v>
      </c>
      <c r="AD19" s="2" t="s">
        <v>18</v>
      </c>
      <c r="AE19" s="2" t="s">
        <v>18</v>
      </c>
      <c r="AF19" s="1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4" x14ac:dyDescent="0.3">
      <c r="A20" s="2">
        <v>0</v>
      </c>
      <c r="B20" s="2">
        <v>2.6813003000000002</v>
      </c>
      <c r="C20" s="2">
        <v>2.6323796000000002</v>
      </c>
      <c r="D20" s="2">
        <v>2.6041338000000001</v>
      </c>
      <c r="E20" s="2">
        <v>2.5926467999999998</v>
      </c>
      <c r="F20" s="2">
        <v>2.5872609999999998</v>
      </c>
      <c r="G20" s="2">
        <v>2.5716039999999998</v>
      </c>
      <c r="H20" s="2">
        <v>2.5248898999999998</v>
      </c>
      <c r="I20" s="2">
        <v>2.461522</v>
      </c>
      <c r="J20" s="2">
        <v>2.4223485999999999</v>
      </c>
      <c r="K20" s="2">
        <v>2.3936974000000002</v>
      </c>
      <c r="L20" s="2">
        <v>2.3862530999999998</v>
      </c>
      <c r="M20" s="2">
        <v>2.3743862</v>
      </c>
      <c r="N20" s="2">
        <v>2.3873063000000001</v>
      </c>
      <c r="O20" s="2">
        <v>2.3091314999999999</v>
      </c>
      <c r="P20" s="2">
        <v>2.2563257999999999</v>
      </c>
      <c r="Q20" s="2">
        <v>2.2132493000000002</v>
      </c>
      <c r="R20" s="2">
        <v>2.2001335000000002</v>
      </c>
      <c r="S20" s="2">
        <v>2.1890095000000001</v>
      </c>
      <c r="T20" s="2">
        <v>2.1309233000000001</v>
      </c>
      <c r="U20" s="2">
        <v>2.0473169000000002</v>
      </c>
      <c r="V20" s="2">
        <v>1.9821818</v>
      </c>
      <c r="W20" s="2">
        <v>1.7742302999999999</v>
      </c>
      <c r="X20" s="2">
        <v>1.6553452</v>
      </c>
      <c r="Y20" s="2">
        <v>1.5333029</v>
      </c>
      <c r="Z20" s="2">
        <v>1.9272236</v>
      </c>
      <c r="AA20" s="2">
        <v>1.8313071999999999</v>
      </c>
      <c r="AB20" s="2">
        <v>1.7237066000000001</v>
      </c>
      <c r="AC20" s="2">
        <v>1.4624261000000001</v>
      </c>
      <c r="AD20" s="2">
        <v>1.3054933</v>
      </c>
      <c r="AE20" s="2">
        <v>1.2362470999999999</v>
      </c>
      <c r="AF20" s="25"/>
      <c r="AG20" s="7"/>
      <c r="AH20" s="7"/>
      <c r="AI20" s="7"/>
      <c r="AJ20" s="7"/>
      <c r="AK20" s="7"/>
      <c r="AL20" s="7"/>
      <c r="AM20" s="7"/>
      <c r="AN20" s="7"/>
    </row>
    <row r="21" spans="1:64" x14ac:dyDescent="0.3">
      <c r="A21" s="2">
        <v>12.3</v>
      </c>
      <c r="B21" s="2">
        <v>2.5807414999999998</v>
      </c>
      <c r="C21" s="2">
        <v>2.5355097999999998</v>
      </c>
      <c r="D21" s="2">
        <v>2.5075078</v>
      </c>
      <c r="E21" s="2">
        <v>2.4933100000000001</v>
      </c>
      <c r="F21" s="2">
        <v>2.4876502999999999</v>
      </c>
      <c r="G21" s="2">
        <v>2.4742950000000001</v>
      </c>
      <c r="H21" s="2">
        <v>2.4375868999999999</v>
      </c>
      <c r="I21" s="2">
        <v>2.3782798000000001</v>
      </c>
      <c r="J21" s="2">
        <v>2.3388874999999998</v>
      </c>
      <c r="K21" s="2">
        <v>2.307852</v>
      </c>
      <c r="L21" s="2">
        <v>2.2993204999999999</v>
      </c>
      <c r="M21" s="2">
        <v>2.2893753000000001</v>
      </c>
      <c r="N21" s="2">
        <v>2.3091249999999999</v>
      </c>
      <c r="O21" s="2">
        <v>2.2349106999999999</v>
      </c>
      <c r="P21" s="2">
        <v>2.1820520999999999</v>
      </c>
      <c r="Q21" s="2">
        <v>2.1035031000000002</v>
      </c>
      <c r="R21" s="2">
        <v>2.0565758999999999</v>
      </c>
      <c r="S21" s="2">
        <v>2.0102483000000002</v>
      </c>
      <c r="T21" s="2">
        <v>2.0744688</v>
      </c>
      <c r="U21" s="2">
        <v>1.9873618</v>
      </c>
      <c r="V21" s="2">
        <v>1.9000204000000001</v>
      </c>
      <c r="W21" s="2">
        <v>1.6047385000000001</v>
      </c>
      <c r="X21" s="2">
        <v>1.4634255</v>
      </c>
      <c r="Y21" s="2">
        <v>1.3402951999999999</v>
      </c>
      <c r="Z21" s="2">
        <v>1.8455657000000001</v>
      </c>
      <c r="AA21" s="2">
        <v>1.7526299000000001</v>
      </c>
      <c r="AB21" s="2">
        <v>1.5842977</v>
      </c>
      <c r="AC21" s="2">
        <v>1.3446282000000001</v>
      </c>
      <c r="AD21" s="2">
        <v>1.200156</v>
      </c>
      <c r="AE21" s="2">
        <v>1.1203947000000001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4" x14ac:dyDescent="0.3">
      <c r="A22" s="2">
        <v>24.6</v>
      </c>
      <c r="B22" s="2">
        <v>2.4908296000000001</v>
      </c>
      <c r="C22" s="2">
        <v>2.4447667000000002</v>
      </c>
      <c r="D22" s="2">
        <v>2.3649231999999998</v>
      </c>
      <c r="E22" s="2">
        <v>2.3478091000000001</v>
      </c>
      <c r="F22" s="2">
        <v>2.3486215000000001</v>
      </c>
      <c r="G22" s="2">
        <v>2.3398086999999999</v>
      </c>
      <c r="H22" s="2">
        <v>2.3402501</v>
      </c>
      <c r="I22" s="2">
        <v>2.2627912000000001</v>
      </c>
      <c r="J22" s="2">
        <v>2.2028582000000001</v>
      </c>
      <c r="K22" s="2">
        <v>2.1816306000000001</v>
      </c>
      <c r="L22" s="2">
        <v>2.2038261000000001</v>
      </c>
      <c r="M22" s="2">
        <v>2.1932977999999999</v>
      </c>
      <c r="N22" s="2">
        <v>2.1852955999999999</v>
      </c>
      <c r="O22" s="2">
        <v>2.0987393000000001</v>
      </c>
      <c r="P22" s="2">
        <v>2.0878114000000001</v>
      </c>
      <c r="Q22" s="2">
        <v>2.0230920000000001</v>
      </c>
      <c r="R22" s="2">
        <v>1.8638754</v>
      </c>
      <c r="S22" s="2">
        <v>1.9407619</v>
      </c>
      <c r="T22" s="2">
        <v>1.9095266</v>
      </c>
      <c r="U22" s="2">
        <v>1.8260377000000001</v>
      </c>
      <c r="V22" s="2">
        <v>1.7598781999999999</v>
      </c>
      <c r="W22" s="2">
        <v>1.5274373999999999</v>
      </c>
      <c r="X22" s="2">
        <v>1.4210514000000001</v>
      </c>
      <c r="Y22" s="2">
        <v>1.3547545999999999</v>
      </c>
      <c r="Z22" s="2">
        <v>1.6871491000000001</v>
      </c>
      <c r="AA22" s="2">
        <v>1.6151720000000001</v>
      </c>
      <c r="AB22" s="2">
        <v>1.4788254000000001</v>
      </c>
      <c r="AC22" s="2">
        <v>1.2771874999999999</v>
      </c>
      <c r="AD22" s="2">
        <v>1.1410205</v>
      </c>
      <c r="AE22" s="2">
        <v>1.0835520000000001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4" x14ac:dyDescent="0.3">
      <c r="A23" s="2">
        <v>36.9</v>
      </c>
      <c r="B23" s="2">
        <v>2.2755190999999999</v>
      </c>
      <c r="C23" s="2">
        <v>2.2442058</v>
      </c>
      <c r="D23" s="2">
        <v>2.1956907000000001</v>
      </c>
      <c r="E23" s="2">
        <v>2.1845108999999998</v>
      </c>
      <c r="F23" s="2">
        <v>2.1792726999999998</v>
      </c>
      <c r="G23" s="2">
        <v>2.1664721999999998</v>
      </c>
      <c r="H23" s="2">
        <v>2.1291359000000001</v>
      </c>
      <c r="I23" s="2">
        <v>2.0753235000000001</v>
      </c>
      <c r="J23" s="2">
        <v>2.0355504</v>
      </c>
      <c r="K23" s="2">
        <v>2.0016172000000001</v>
      </c>
      <c r="L23" s="2">
        <v>2.0423380999999998</v>
      </c>
      <c r="M23" s="2">
        <v>2.0328219000000001</v>
      </c>
      <c r="N23" s="2">
        <v>1.9804600000000001</v>
      </c>
      <c r="O23" s="2">
        <v>1.9218525</v>
      </c>
      <c r="P23" s="2">
        <v>1.9126809</v>
      </c>
      <c r="Q23" s="2">
        <v>1.8645809</v>
      </c>
      <c r="R23" s="2">
        <v>1.8821819</v>
      </c>
      <c r="S23" s="2">
        <v>1.8210978</v>
      </c>
      <c r="T23" s="2">
        <v>1.7306600000000001</v>
      </c>
      <c r="U23" s="2">
        <v>1.6440687</v>
      </c>
      <c r="V23" s="2">
        <v>1.6165347999999999</v>
      </c>
      <c r="W23" s="2">
        <v>1.4413876999999999</v>
      </c>
      <c r="X23" s="2">
        <v>1.3354192</v>
      </c>
      <c r="Y23" s="2">
        <v>1.2645436999999999</v>
      </c>
      <c r="Z23" s="2">
        <v>1.5264396</v>
      </c>
      <c r="AA23" s="2">
        <v>1.4733915</v>
      </c>
      <c r="AB23" s="2">
        <v>1.3535902</v>
      </c>
      <c r="AC23" s="2">
        <v>1.1556283999999999</v>
      </c>
      <c r="AD23" s="2">
        <v>1.0682737</v>
      </c>
      <c r="AE23" s="2">
        <v>1.0141263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4" x14ac:dyDescent="0.3">
      <c r="A24" s="2">
        <v>49.2</v>
      </c>
      <c r="B24" s="2">
        <v>2.0662340000000001</v>
      </c>
      <c r="C24" s="2">
        <v>2.0393047000000002</v>
      </c>
      <c r="D24" s="2">
        <v>2.0124673999999998</v>
      </c>
      <c r="E24" s="2">
        <v>2.0045286</v>
      </c>
      <c r="F24" s="2">
        <v>1.9986687000000001</v>
      </c>
      <c r="G24" s="2">
        <v>1.9860773</v>
      </c>
      <c r="H24" s="2">
        <v>1.9299123</v>
      </c>
      <c r="I24" s="2">
        <v>1.8872796999999999</v>
      </c>
      <c r="J24" s="2">
        <v>1.8601089</v>
      </c>
      <c r="K24" s="2">
        <v>1.8340789</v>
      </c>
      <c r="L24" s="2">
        <v>1.8565349</v>
      </c>
      <c r="M24" s="2">
        <v>1.8573202</v>
      </c>
      <c r="N24" s="2">
        <v>1.7944035</v>
      </c>
      <c r="O24" s="2">
        <v>1.7567035</v>
      </c>
      <c r="P24" s="2">
        <v>1.7373353</v>
      </c>
      <c r="Q24" s="2">
        <v>1.7063383999999999</v>
      </c>
      <c r="R24" s="2">
        <v>1.7130101</v>
      </c>
      <c r="S24" s="2">
        <v>1.6913795</v>
      </c>
      <c r="T24" s="2">
        <v>1.5678061999999999</v>
      </c>
      <c r="U24" s="2">
        <v>1.5000697000000001</v>
      </c>
      <c r="V24" s="2">
        <v>1.4731069999999999</v>
      </c>
      <c r="W24" s="2">
        <v>1.3633188999999999</v>
      </c>
      <c r="X24" s="2">
        <v>1.2877438000000001</v>
      </c>
      <c r="Y24" s="2">
        <v>1.2108620000000001</v>
      </c>
      <c r="Z24" s="2">
        <v>1.3982734000000001</v>
      </c>
      <c r="AA24" s="2">
        <v>1.3509679000000001</v>
      </c>
      <c r="AB24" s="2">
        <v>1.2759699</v>
      </c>
      <c r="AC24" s="2">
        <v>1.0844138000000001</v>
      </c>
      <c r="AD24" s="2">
        <v>1.0215045</v>
      </c>
      <c r="AE24" s="2">
        <v>0.96928406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4" x14ac:dyDescent="0.3">
      <c r="A25" s="2">
        <v>61.5</v>
      </c>
      <c r="B25" s="2">
        <v>1.9419845</v>
      </c>
      <c r="C25" s="2">
        <v>1.9164216000000001</v>
      </c>
      <c r="D25" s="2">
        <v>1.8950864000000001</v>
      </c>
      <c r="E25" s="2">
        <v>1.8891526999999999</v>
      </c>
      <c r="F25" s="2">
        <v>1.8835929</v>
      </c>
      <c r="G25" s="2">
        <v>1.8713426</v>
      </c>
      <c r="H25" s="2">
        <v>1.8079113</v>
      </c>
      <c r="I25" s="2">
        <v>1.7694380999999999</v>
      </c>
      <c r="J25" s="2">
        <v>1.7458161000000001</v>
      </c>
      <c r="K25" s="2">
        <v>1.7274566</v>
      </c>
      <c r="L25" s="2">
        <v>1.7416233000000001</v>
      </c>
      <c r="M25" s="2">
        <v>1.7431023000000001</v>
      </c>
      <c r="N25" s="2">
        <v>1.6827045</v>
      </c>
      <c r="O25" s="2">
        <v>1.6490049</v>
      </c>
      <c r="P25" s="2">
        <v>1.6289564000000001</v>
      </c>
      <c r="Q25" s="2">
        <v>1.6041007</v>
      </c>
      <c r="R25" s="2">
        <v>1.6080284</v>
      </c>
      <c r="S25" s="2">
        <v>1.5945849999999999</v>
      </c>
      <c r="T25" s="2">
        <v>1.4674860999999999</v>
      </c>
      <c r="U25" s="2">
        <v>1.4093351999999999</v>
      </c>
      <c r="V25" s="2">
        <v>1.3818235000000001</v>
      </c>
      <c r="W25" s="2">
        <v>1.3164237999999999</v>
      </c>
      <c r="X25" s="2">
        <v>1.2597848</v>
      </c>
      <c r="Y25" s="2">
        <v>1.1802878000000001</v>
      </c>
      <c r="Z25" s="2">
        <v>1.3173804</v>
      </c>
      <c r="AA25" s="2">
        <v>1.2726538000000001</v>
      </c>
      <c r="AB25" s="2">
        <v>1.2283027</v>
      </c>
      <c r="AC25" s="2">
        <v>1.0494673999999999</v>
      </c>
      <c r="AD25" s="2">
        <v>0.99217321000000003</v>
      </c>
      <c r="AE25" s="2">
        <v>0.94623128999999995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4" x14ac:dyDescent="0.3">
      <c r="A26" s="2">
        <v>73.8</v>
      </c>
      <c r="B26" s="2">
        <v>1.8632401999999999</v>
      </c>
      <c r="C26" s="2">
        <v>1.8383191000000001</v>
      </c>
      <c r="D26" s="2">
        <v>1.8193600000000001</v>
      </c>
      <c r="E26" s="2">
        <v>1.8147574</v>
      </c>
      <c r="F26" s="2">
        <v>1.8095483000000001</v>
      </c>
      <c r="G26" s="2">
        <v>1.7975255000000001</v>
      </c>
      <c r="H26" s="2">
        <v>1.7316857000000001</v>
      </c>
      <c r="I26" s="2">
        <v>1.6945170000000001</v>
      </c>
      <c r="J26" s="2">
        <v>1.6733871</v>
      </c>
      <c r="K26" s="2">
        <v>1.6595755000000001</v>
      </c>
      <c r="L26" s="2">
        <v>1.6698128999999999</v>
      </c>
      <c r="M26" s="2">
        <v>1.6709476000000001</v>
      </c>
      <c r="N26" s="2">
        <v>1.6126474</v>
      </c>
      <c r="O26" s="2">
        <v>1.5798382</v>
      </c>
      <c r="P26" s="2">
        <v>1.5598004000000001</v>
      </c>
      <c r="Q26" s="2">
        <v>1.5402374999999999</v>
      </c>
      <c r="R26" s="2">
        <v>1.542586</v>
      </c>
      <c r="S26" s="2">
        <v>1.5328231000000001</v>
      </c>
      <c r="T26" s="2">
        <v>1.4034850999999999</v>
      </c>
      <c r="U26" s="2">
        <v>1.3512336</v>
      </c>
      <c r="V26" s="2">
        <v>1.3236326</v>
      </c>
      <c r="W26" s="2">
        <v>1.2710338000000001</v>
      </c>
      <c r="X26" s="2">
        <v>1.2393818000000001</v>
      </c>
      <c r="Y26" s="2">
        <v>1.1769706</v>
      </c>
      <c r="Z26" s="2">
        <v>1.2657239</v>
      </c>
      <c r="AA26" s="2">
        <v>1.2220157</v>
      </c>
      <c r="AB26" s="2">
        <v>1.1880664000000001</v>
      </c>
      <c r="AC26" s="2">
        <v>1.0277425</v>
      </c>
      <c r="AD26" s="2">
        <v>0.97438226999999999</v>
      </c>
      <c r="AE26" s="2">
        <v>0.93120038999999999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4" x14ac:dyDescent="0.3">
      <c r="A27" s="2">
        <v>86.1</v>
      </c>
      <c r="B27" s="2">
        <v>1.8121411999999999</v>
      </c>
      <c r="C27" s="2">
        <v>1.7875293000000001</v>
      </c>
      <c r="D27" s="2">
        <v>1.7698894999999999</v>
      </c>
      <c r="E27" s="2">
        <v>1.7661868000000001</v>
      </c>
      <c r="F27" s="2">
        <v>1.7612615</v>
      </c>
      <c r="G27" s="2">
        <v>1.7493889</v>
      </c>
      <c r="H27" s="2">
        <v>1.6823882999999999</v>
      </c>
      <c r="I27" s="2">
        <v>1.6458740000000001</v>
      </c>
      <c r="J27" s="2">
        <v>1.6265111000000001</v>
      </c>
      <c r="K27" s="2">
        <v>1.6156223999999999</v>
      </c>
      <c r="L27" s="2">
        <v>1.6236219999999999</v>
      </c>
      <c r="M27" s="2">
        <v>1.6243913000000001</v>
      </c>
      <c r="N27" s="2">
        <v>1.5679186000000001</v>
      </c>
      <c r="O27" s="2">
        <v>1.5351638999999999</v>
      </c>
      <c r="P27" s="2">
        <v>1.5150026999999999</v>
      </c>
      <c r="Q27" s="2">
        <v>1.4990437000000001</v>
      </c>
      <c r="R27" s="2">
        <v>1.5004804</v>
      </c>
      <c r="S27" s="2">
        <v>1.4924865</v>
      </c>
      <c r="T27" s="2">
        <v>1.3621487999999999</v>
      </c>
      <c r="U27" s="2">
        <v>1.3129286</v>
      </c>
      <c r="V27" s="2">
        <v>1.2855291</v>
      </c>
      <c r="W27" s="2">
        <v>1.2545329999999999</v>
      </c>
      <c r="X27" s="2">
        <v>1.2206493</v>
      </c>
      <c r="Y27" s="2">
        <v>1.1497226</v>
      </c>
      <c r="Z27" s="2">
        <v>1.2321595999999999</v>
      </c>
      <c r="AA27" s="2">
        <v>1.1888920999999999</v>
      </c>
      <c r="AB27" s="2">
        <v>1.1573884000000001</v>
      </c>
      <c r="AC27" s="2">
        <v>1.0129760999999999</v>
      </c>
      <c r="AD27" s="2">
        <v>0.96301784999999995</v>
      </c>
      <c r="AE27" s="2">
        <v>0.92020957000000003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4" x14ac:dyDescent="0.3">
      <c r="A28" s="2">
        <v>98.4</v>
      </c>
      <c r="B28" s="2">
        <v>1.7788324</v>
      </c>
      <c r="C28" s="2">
        <v>1.7540397000000001</v>
      </c>
      <c r="D28" s="2">
        <v>1.7372122000000001</v>
      </c>
      <c r="E28" s="2">
        <v>1.7344298</v>
      </c>
      <c r="F28" s="2">
        <v>1.7298469000000001</v>
      </c>
      <c r="G28" s="2">
        <v>1.7180765</v>
      </c>
      <c r="H28" s="2">
        <v>1.6500972</v>
      </c>
      <c r="I28" s="2">
        <v>1.6143711999999999</v>
      </c>
      <c r="J28" s="2">
        <v>1.5961757999999999</v>
      </c>
      <c r="K28" s="2">
        <v>1.5868477999999999</v>
      </c>
      <c r="L28" s="2">
        <v>1.5935826</v>
      </c>
      <c r="M28" s="2">
        <v>1.5942590999999999</v>
      </c>
      <c r="N28" s="2">
        <v>1.5383442000000001</v>
      </c>
      <c r="O28" s="2">
        <v>1.5058463</v>
      </c>
      <c r="P28" s="2">
        <v>1.4858302999999999</v>
      </c>
      <c r="Q28" s="2">
        <v>1.4720953000000001</v>
      </c>
      <c r="R28" s="2">
        <v>1.4729399000000001</v>
      </c>
      <c r="S28" s="2">
        <v>1.4662738</v>
      </c>
      <c r="T28" s="2">
        <v>1.3352112</v>
      </c>
      <c r="U28" s="2">
        <v>1.2889250000000001</v>
      </c>
      <c r="V28" s="2">
        <v>1.2609938000000001</v>
      </c>
      <c r="W28" s="2">
        <v>1.2363208000000001</v>
      </c>
      <c r="X28" s="2">
        <v>1.2041355</v>
      </c>
      <c r="Y28" s="2">
        <v>1.1417626999999999</v>
      </c>
      <c r="Z28" s="2">
        <v>1.2102443000000001</v>
      </c>
      <c r="AA28" s="2">
        <v>1.1670351000000001</v>
      </c>
      <c r="AB28" s="2">
        <v>1.1363380000000001</v>
      </c>
      <c r="AC28" s="2">
        <v>1.0033306</v>
      </c>
      <c r="AD28" s="2">
        <v>0.95339744999999998</v>
      </c>
      <c r="AE28" s="2">
        <v>0.91271283000000003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4" x14ac:dyDescent="0.3">
      <c r="A29" s="2">
        <v>110.7</v>
      </c>
      <c r="B29" s="2">
        <v>1.7563154000000001</v>
      </c>
      <c r="C29" s="2">
        <v>1.7324843000000001</v>
      </c>
      <c r="D29" s="2">
        <v>1.7161647</v>
      </c>
      <c r="E29" s="2">
        <v>1.7131928999999999</v>
      </c>
      <c r="F29" s="2">
        <v>1.7086279</v>
      </c>
      <c r="G29" s="2">
        <v>1.6969240999999999</v>
      </c>
      <c r="H29" s="2">
        <v>1.6291150999999999</v>
      </c>
      <c r="I29" s="2">
        <v>1.6014116</v>
      </c>
      <c r="J29" s="2">
        <v>1.5853132000000001</v>
      </c>
      <c r="K29" s="2">
        <v>1.5684642</v>
      </c>
      <c r="L29" s="2">
        <v>1.5741334</v>
      </c>
      <c r="M29" s="2">
        <v>1.5736019999999999</v>
      </c>
      <c r="N29" s="2">
        <v>1.5190029</v>
      </c>
      <c r="O29" s="2">
        <v>1.4864706999999999</v>
      </c>
      <c r="P29" s="2">
        <v>1.4665189000000001</v>
      </c>
      <c r="Q29" s="2">
        <v>1.4543820999999999</v>
      </c>
      <c r="R29" s="2">
        <v>1.4548616000000001</v>
      </c>
      <c r="S29" s="2">
        <v>1.4490611</v>
      </c>
      <c r="T29" s="2">
        <v>1.3173378</v>
      </c>
      <c r="U29" s="2">
        <v>1.2727204000000001</v>
      </c>
      <c r="V29" s="2">
        <v>1.2444122</v>
      </c>
      <c r="W29" s="2">
        <v>1.2216973</v>
      </c>
      <c r="X29" s="2">
        <v>1.1971231</v>
      </c>
      <c r="Y29" s="2">
        <v>1.1368609000000001</v>
      </c>
      <c r="Z29" s="2">
        <v>1.1958097999999999</v>
      </c>
      <c r="AA29" s="2">
        <v>1.1526455</v>
      </c>
      <c r="AB29" s="2">
        <v>1.1225042999999999</v>
      </c>
      <c r="AC29" s="2">
        <v>0.99700957999999995</v>
      </c>
      <c r="AD29" s="2">
        <v>0.94665407999999995</v>
      </c>
      <c r="AE29" s="2">
        <v>0.90787240999999996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4" x14ac:dyDescent="0.3">
      <c r="A30" s="2">
        <v>123</v>
      </c>
      <c r="B30" s="2">
        <v>1.7425481</v>
      </c>
      <c r="C30" s="2">
        <v>1.7172787</v>
      </c>
      <c r="D30" s="2">
        <v>1.712081</v>
      </c>
      <c r="E30" s="2">
        <v>1.7059655</v>
      </c>
      <c r="F30" s="2">
        <v>1.7079757</v>
      </c>
      <c r="G30" s="2">
        <v>1.7002808</v>
      </c>
      <c r="H30" s="2">
        <v>1.6150872000000001</v>
      </c>
      <c r="I30" s="2">
        <v>1.5793877999999999</v>
      </c>
      <c r="J30" s="2">
        <v>1.5624908</v>
      </c>
      <c r="K30" s="2">
        <v>1.5554201000000001</v>
      </c>
      <c r="L30" s="2">
        <v>1.5604861000000001</v>
      </c>
      <c r="M30" s="2">
        <v>1.5602720999999999</v>
      </c>
      <c r="N30" s="2">
        <v>1.5062358</v>
      </c>
      <c r="O30" s="2">
        <v>1.4736149999999999</v>
      </c>
      <c r="P30" s="2">
        <v>1.4537738</v>
      </c>
      <c r="Q30" s="2">
        <v>1.4427118999999999</v>
      </c>
      <c r="R30" s="2">
        <v>1.4429638</v>
      </c>
      <c r="S30" s="2">
        <v>1.4377369</v>
      </c>
      <c r="T30" s="2">
        <v>1.305609</v>
      </c>
      <c r="U30" s="2">
        <v>1.2621169000000001</v>
      </c>
      <c r="V30" s="2">
        <v>1.2336871</v>
      </c>
      <c r="W30" s="2">
        <v>1.2121097999999999</v>
      </c>
      <c r="X30" s="2">
        <v>1.1925547000000001</v>
      </c>
      <c r="Y30" s="2">
        <v>1.1335549</v>
      </c>
      <c r="Z30" s="2">
        <v>1.1862204999999999</v>
      </c>
      <c r="AA30" s="2">
        <v>1.1431500000000001</v>
      </c>
      <c r="AB30" s="2">
        <v>1.1133346</v>
      </c>
      <c r="AC30" s="2">
        <v>0.99286156000000003</v>
      </c>
      <c r="AD30" s="2">
        <v>0.94287699999999997</v>
      </c>
      <c r="AE30" s="2">
        <v>0.90474239000000001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4" x14ac:dyDescent="0.3">
      <c r="A31" s="2"/>
      <c r="B31" s="2">
        <f t="shared" ref="B31:AE31" si="1">MIN(B20:B30)</f>
        <v>1.7425481</v>
      </c>
      <c r="C31" s="2">
        <f t="shared" si="1"/>
        <v>1.7172787</v>
      </c>
      <c r="D31" s="2">
        <f t="shared" si="1"/>
        <v>1.712081</v>
      </c>
      <c r="E31" s="2">
        <f t="shared" si="1"/>
        <v>1.7059655</v>
      </c>
      <c r="F31" s="2">
        <f t="shared" si="1"/>
        <v>1.7079757</v>
      </c>
      <c r="G31" s="2">
        <f t="shared" si="1"/>
        <v>1.6969240999999999</v>
      </c>
      <c r="H31" s="2">
        <f t="shared" si="1"/>
        <v>1.6150872000000001</v>
      </c>
      <c r="I31" s="2">
        <f t="shared" si="1"/>
        <v>1.5793877999999999</v>
      </c>
      <c r="J31" s="2">
        <f t="shared" si="1"/>
        <v>1.5624908</v>
      </c>
      <c r="K31" s="2">
        <f t="shared" si="1"/>
        <v>1.5554201000000001</v>
      </c>
      <c r="L31" s="2">
        <f t="shared" si="1"/>
        <v>1.5604861000000001</v>
      </c>
      <c r="M31" s="2">
        <f t="shared" si="1"/>
        <v>1.5602720999999999</v>
      </c>
      <c r="N31" s="2">
        <f t="shared" si="1"/>
        <v>1.5062358</v>
      </c>
      <c r="O31" s="2">
        <f t="shared" si="1"/>
        <v>1.4736149999999999</v>
      </c>
      <c r="P31" s="2">
        <f t="shared" si="1"/>
        <v>1.4537738</v>
      </c>
      <c r="Q31" s="2">
        <f t="shared" si="1"/>
        <v>1.4427118999999999</v>
      </c>
      <c r="R31" s="2">
        <f t="shared" si="1"/>
        <v>1.4429638</v>
      </c>
      <c r="S31" s="2">
        <f t="shared" si="1"/>
        <v>1.4377369</v>
      </c>
      <c r="T31" s="2">
        <f t="shared" si="1"/>
        <v>1.305609</v>
      </c>
      <c r="U31" s="2">
        <f t="shared" si="1"/>
        <v>1.2621169000000001</v>
      </c>
      <c r="V31" s="2">
        <f t="shared" si="1"/>
        <v>1.2336871</v>
      </c>
      <c r="W31" s="2">
        <f t="shared" si="1"/>
        <v>1.2121097999999999</v>
      </c>
      <c r="X31" s="2">
        <f t="shared" si="1"/>
        <v>1.1925547000000001</v>
      </c>
      <c r="Y31" s="2">
        <f t="shared" si="1"/>
        <v>1.1335549</v>
      </c>
      <c r="Z31" s="2">
        <f t="shared" si="1"/>
        <v>1.1862204999999999</v>
      </c>
      <c r="AA31" s="2">
        <f t="shared" si="1"/>
        <v>1.1431500000000001</v>
      </c>
      <c r="AB31" s="2">
        <f t="shared" si="1"/>
        <v>1.1133346</v>
      </c>
      <c r="AC31" s="2">
        <f t="shared" si="1"/>
        <v>0.99286156000000003</v>
      </c>
      <c r="AD31" s="2">
        <f t="shared" si="1"/>
        <v>0.94287699999999997</v>
      </c>
      <c r="AE31" s="2">
        <f t="shared" si="1"/>
        <v>0.90474239000000001</v>
      </c>
    </row>
    <row r="32" spans="1:64" x14ac:dyDescent="0.3">
      <c r="A32" s="2"/>
      <c r="B32" s="2">
        <f>MAX(B31:AE31)</f>
        <v>1.7425481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1"/>
      <c r="Y32" s="2"/>
      <c r="Z32" s="2"/>
      <c r="AA32" s="2"/>
      <c r="AB32" s="2"/>
      <c r="AC32" s="2"/>
      <c r="AD32" s="2"/>
      <c r="AE32" s="2"/>
    </row>
    <row r="33" spans="1:63" x14ac:dyDescent="0.3">
      <c r="A33" s="2" t="s">
        <v>14</v>
      </c>
      <c r="B33" s="2" t="s">
        <v>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5</v>
      </c>
      <c r="AA33" s="2" t="s">
        <v>5</v>
      </c>
      <c r="AB33" s="2" t="s">
        <v>5</v>
      </c>
      <c r="AC33" s="2" t="s">
        <v>5</v>
      </c>
      <c r="AD33" s="2" t="s">
        <v>5</v>
      </c>
      <c r="AE33" s="2" t="s">
        <v>5</v>
      </c>
      <c r="AF33" s="17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3" x14ac:dyDescent="0.3">
      <c r="A34" s="2"/>
      <c r="B34" s="2" t="str">
        <f>"1:0.5"</f>
        <v>1:0.5</v>
      </c>
      <c r="C34" s="2" t="str">
        <f>"1:0.667"</f>
        <v>1:0.667</v>
      </c>
      <c r="D34" s="2" t="str">
        <f>"1:1"</f>
        <v>1:1</v>
      </c>
      <c r="E34" s="2" t="str">
        <f>"1:2"</f>
        <v>1:2</v>
      </c>
      <c r="F34" s="2" t="str">
        <f>"1:3"</f>
        <v>1:3</v>
      </c>
      <c r="G34" s="2" t="str">
        <f>"1:4"</f>
        <v>1:4</v>
      </c>
      <c r="H34" s="2" t="str">
        <f>"1:0.5"</f>
        <v>1:0.5</v>
      </c>
      <c r="I34" s="2" t="str">
        <f>"1:0.667"</f>
        <v>1:0.667</v>
      </c>
      <c r="J34" s="2" t="str">
        <f>"1:1"</f>
        <v>1:1</v>
      </c>
      <c r="K34" s="2" t="str">
        <f>"1:2"</f>
        <v>1:2</v>
      </c>
      <c r="L34" s="2" t="str">
        <f>"1:3"</f>
        <v>1:3</v>
      </c>
      <c r="M34" s="2" t="str">
        <f>"1:4"</f>
        <v>1:4</v>
      </c>
      <c r="N34" s="2" t="str">
        <f>"1:0.5"</f>
        <v>1:0.5</v>
      </c>
      <c r="O34" s="2" t="str">
        <f>"1:0.667"</f>
        <v>1:0.667</v>
      </c>
      <c r="P34" s="2" t="str">
        <f>"1:1"</f>
        <v>1:1</v>
      </c>
      <c r="Q34" s="2" t="str">
        <f>"1:2"</f>
        <v>1:2</v>
      </c>
      <c r="R34" s="2" t="str">
        <f>"1:3"</f>
        <v>1:3</v>
      </c>
      <c r="S34" s="2" t="str">
        <f>"1:4"</f>
        <v>1:4</v>
      </c>
      <c r="T34" s="2" t="str">
        <f>"1:0.5"</f>
        <v>1:0.5</v>
      </c>
      <c r="U34" s="2" t="str">
        <f>"1:0.667"</f>
        <v>1:0.667</v>
      </c>
      <c r="V34" s="2" t="str">
        <f>"1:1"</f>
        <v>1:1</v>
      </c>
      <c r="W34" s="2" t="str">
        <f>"1:2"</f>
        <v>1:2</v>
      </c>
      <c r="X34" s="2" t="str">
        <f>"1:3"</f>
        <v>1:3</v>
      </c>
      <c r="Y34" s="2" t="str">
        <f>"1:4"</f>
        <v>1:4</v>
      </c>
      <c r="Z34" s="2" t="str">
        <f>"1:0.5"</f>
        <v>1:0.5</v>
      </c>
      <c r="AA34" s="2" t="str">
        <f>"1:0.667"</f>
        <v>1:0.667</v>
      </c>
      <c r="AB34" s="2" t="str">
        <f>"1:1"</f>
        <v>1:1</v>
      </c>
      <c r="AC34" s="2" t="str">
        <f>"1:2"</f>
        <v>1:2</v>
      </c>
      <c r="AD34" s="2" t="str">
        <f>"1:3"</f>
        <v>1:3</v>
      </c>
      <c r="AE34" s="2" t="str">
        <f>"1:4"</f>
        <v>1:4</v>
      </c>
      <c r="AF34" s="17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3" x14ac:dyDescent="0.3">
      <c r="A35" s="2" t="s">
        <v>17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  <c r="P35" s="2" t="s">
        <v>18</v>
      </c>
      <c r="Q35" s="2" t="s">
        <v>18</v>
      </c>
      <c r="R35" s="2" t="s">
        <v>18</v>
      </c>
      <c r="S35" s="2" t="s">
        <v>18</v>
      </c>
      <c r="T35" s="2" t="s">
        <v>18</v>
      </c>
      <c r="U35" s="2" t="s">
        <v>18</v>
      </c>
      <c r="V35" s="2" t="s">
        <v>18</v>
      </c>
      <c r="W35" s="2" t="s">
        <v>18</v>
      </c>
      <c r="X35" s="2" t="s">
        <v>18</v>
      </c>
      <c r="Y35" s="2" t="s">
        <v>18</v>
      </c>
      <c r="Z35" s="2" t="s">
        <v>18</v>
      </c>
      <c r="AA35" s="2" t="s">
        <v>18</v>
      </c>
      <c r="AB35" s="2" t="s">
        <v>18</v>
      </c>
      <c r="AC35" s="2" t="s">
        <v>18</v>
      </c>
      <c r="AD35" s="2" t="s">
        <v>18</v>
      </c>
      <c r="AE35" s="2" t="s">
        <v>18</v>
      </c>
      <c r="AF35" s="17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3" x14ac:dyDescent="0.3">
      <c r="A36" s="22">
        <v>0</v>
      </c>
      <c r="B36" s="22">
        <v>2.3600154</v>
      </c>
      <c r="C36" s="22">
        <v>2.3308268999999999</v>
      </c>
      <c r="D36" s="22">
        <v>2.3035771</v>
      </c>
      <c r="E36" s="22">
        <v>2.2782287999999999</v>
      </c>
      <c r="F36" s="22">
        <v>2.2703912000000002</v>
      </c>
      <c r="G36" s="22">
        <v>2.2663655</v>
      </c>
      <c r="H36" s="22">
        <v>2.2392289000000001</v>
      </c>
      <c r="I36" s="22">
        <v>2.1912313999999999</v>
      </c>
      <c r="J36" s="22">
        <v>2.1455578000000002</v>
      </c>
      <c r="K36" s="22">
        <v>2.0925622000000001</v>
      </c>
      <c r="L36" s="22">
        <v>2.0700409999999998</v>
      </c>
      <c r="M36" s="22">
        <v>2.0561444999999998</v>
      </c>
      <c r="N36" s="22">
        <v>2.1331959999999999</v>
      </c>
      <c r="O36" s="22">
        <v>2.0662894999999999</v>
      </c>
      <c r="P36" s="22">
        <v>1.9918486</v>
      </c>
      <c r="Q36" s="22">
        <v>1.9082908999999999</v>
      </c>
      <c r="R36" s="22">
        <v>1.8782331999999999</v>
      </c>
      <c r="S36" s="22">
        <v>1.8641435</v>
      </c>
      <c r="T36" s="22">
        <v>1.9550901000000001</v>
      </c>
      <c r="U36" s="22">
        <v>1.8473367000000001</v>
      </c>
      <c r="V36" s="22">
        <v>1.7313943999999999</v>
      </c>
      <c r="W36" s="22">
        <v>1.6060843</v>
      </c>
      <c r="X36" s="22">
        <v>1.5458883999999999</v>
      </c>
      <c r="Y36" s="22">
        <v>1.4955704999999999</v>
      </c>
      <c r="Z36" s="22">
        <v>1.7830729000000001</v>
      </c>
      <c r="AA36" s="22">
        <v>1.6782497000000001</v>
      </c>
      <c r="AB36" s="22">
        <v>1.5388413999999999</v>
      </c>
      <c r="AC36" s="22">
        <v>1.3554469</v>
      </c>
      <c r="AD36" s="22">
        <v>1.2880404000000001</v>
      </c>
      <c r="AE36" s="22">
        <v>1.2193554</v>
      </c>
      <c r="AF36" s="25"/>
      <c r="AG36" s="7"/>
      <c r="AH36" s="7"/>
      <c r="AI36" s="7"/>
      <c r="AJ36" s="7"/>
      <c r="AK36" s="7"/>
      <c r="AL36" s="7"/>
      <c r="AM36" s="7"/>
      <c r="AN36" s="7"/>
    </row>
    <row r="37" spans="1:63" x14ac:dyDescent="0.3">
      <c r="A37" s="22">
        <v>12.3</v>
      </c>
      <c r="B37" s="22">
        <v>2.2743536999999998</v>
      </c>
      <c r="C37" s="22">
        <v>2.2383936000000002</v>
      </c>
      <c r="D37" s="22">
        <v>2.2032216</v>
      </c>
      <c r="E37" s="22">
        <v>2.1673474000000001</v>
      </c>
      <c r="F37" s="22">
        <v>2.1556448000000001</v>
      </c>
      <c r="G37" s="22">
        <v>2.1504070999999998</v>
      </c>
      <c r="H37" s="22">
        <v>2.1545646000000001</v>
      </c>
      <c r="I37" s="22">
        <v>2.0969296000000002</v>
      </c>
      <c r="J37" s="22">
        <v>2.0394519</v>
      </c>
      <c r="K37" s="22">
        <v>1.9821021000000001</v>
      </c>
      <c r="L37" s="22">
        <v>1.9622181999999999</v>
      </c>
      <c r="M37" s="22">
        <v>1.9498359000000001</v>
      </c>
      <c r="N37" s="22">
        <v>2.0494406000000001</v>
      </c>
      <c r="O37" s="22">
        <v>1.9720571</v>
      </c>
      <c r="P37" s="22">
        <v>1.8948579000000001</v>
      </c>
      <c r="Q37" s="22">
        <v>1.8179574000000001</v>
      </c>
      <c r="R37" s="22">
        <v>1.7909881000000001</v>
      </c>
      <c r="S37" s="22">
        <v>1.7783215000000001</v>
      </c>
      <c r="T37" s="22">
        <v>1.8784524</v>
      </c>
      <c r="U37" s="22">
        <v>1.7700738</v>
      </c>
      <c r="V37" s="22">
        <v>1.6597678</v>
      </c>
      <c r="W37" s="22">
        <v>1.5028092</v>
      </c>
      <c r="X37" s="22">
        <v>1.4228438999999999</v>
      </c>
      <c r="Y37" s="22">
        <v>1.3482540000000001</v>
      </c>
      <c r="Z37" s="22">
        <v>1.7241949999999999</v>
      </c>
      <c r="AA37" s="22">
        <v>1.6144765000000001</v>
      </c>
      <c r="AB37" s="22">
        <v>1.4811779</v>
      </c>
      <c r="AC37" s="22">
        <v>1.2805491</v>
      </c>
      <c r="AD37" s="22">
        <v>1.1752788000000001</v>
      </c>
      <c r="AE37" s="22">
        <v>1.1060482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3" x14ac:dyDescent="0.3">
      <c r="A38" s="22">
        <v>24.6</v>
      </c>
      <c r="B38" s="22">
        <v>2.2261375000000001</v>
      </c>
      <c r="C38" s="22">
        <v>2.1128258</v>
      </c>
      <c r="D38" s="22">
        <v>2.1725504</v>
      </c>
      <c r="E38" s="22">
        <v>2.0858427000000002</v>
      </c>
      <c r="F38" s="22">
        <v>2.0876766</v>
      </c>
      <c r="G38" s="22">
        <v>2.0770168999999998</v>
      </c>
      <c r="H38" s="22">
        <v>2.0349476000000002</v>
      </c>
      <c r="I38" s="22">
        <v>1.9870266999999999</v>
      </c>
      <c r="J38" s="22">
        <v>1.9519200000000001</v>
      </c>
      <c r="K38" s="22">
        <v>1.907294</v>
      </c>
      <c r="L38" s="22">
        <v>1.8467298000000001</v>
      </c>
      <c r="M38" s="22">
        <v>1.9097325999999999</v>
      </c>
      <c r="N38" s="22">
        <v>1.9799865000000001</v>
      </c>
      <c r="O38" s="22">
        <v>1.8965101</v>
      </c>
      <c r="P38" s="22">
        <v>1.7838296</v>
      </c>
      <c r="Q38" s="22">
        <v>1.7697646</v>
      </c>
      <c r="R38" s="22">
        <v>1.6960903000000001</v>
      </c>
      <c r="S38" s="22">
        <v>1.6985097</v>
      </c>
      <c r="T38" s="22">
        <v>1.7417628000000001</v>
      </c>
      <c r="U38" s="22">
        <v>1.6639889999999999</v>
      </c>
      <c r="V38" s="22">
        <v>1.5483666</v>
      </c>
      <c r="W38" s="22">
        <v>1.4340233</v>
      </c>
      <c r="X38" s="22">
        <v>1.3679508</v>
      </c>
      <c r="Y38" s="22">
        <v>1.3013091999999999</v>
      </c>
      <c r="Z38" s="22">
        <v>1.5619035999999999</v>
      </c>
      <c r="AA38" s="22">
        <v>1.4625621</v>
      </c>
      <c r="AB38" s="22">
        <v>1.3748480000000001</v>
      </c>
      <c r="AC38" s="22">
        <v>1.2114573</v>
      </c>
      <c r="AD38" s="22">
        <v>1.1298265999999999</v>
      </c>
      <c r="AE38" s="22">
        <v>1.0558713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3" x14ac:dyDescent="0.3">
      <c r="A39" s="22">
        <v>36.9</v>
      </c>
      <c r="B39" s="22">
        <v>2.0533807999999998</v>
      </c>
      <c r="C39" s="22">
        <v>1.9807115</v>
      </c>
      <c r="D39" s="22">
        <v>2.0073411999999999</v>
      </c>
      <c r="E39" s="22">
        <v>1.9792453000000001</v>
      </c>
      <c r="F39" s="22">
        <v>1.9790888</v>
      </c>
      <c r="G39" s="22">
        <v>1.9363227999999999</v>
      </c>
      <c r="H39" s="22">
        <v>1.8742483999999999</v>
      </c>
      <c r="I39" s="22">
        <v>1.8358817000000001</v>
      </c>
      <c r="J39" s="22">
        <v>1.8006397999999999</v>
      </c>
      <c r="K39" s="22">
        <v>1.7825618000000001</v>
      </c>
      <c r="L39" s="22">
        <v>1.7943174</v>
      </c>
      <c r="M39" s="22">
        <v>1.7935468000000001</v>
      </c>
      <c r="N39" s="22">
        <v>1.7994197999999999</v>
      </c>
      <c r="O39" s="22">
        <v>1.7257739000000001</v>
      </c>
      <c r="P39" s="22">
        <v>1.670331</v>
      </c>
      <c r="Q39" s="22">
        <v>1.6634627</v>
      </c>
      <c r="R39" s="22">
        <v>1.6112078000000001</v>
      </c>
      <c r="S39" s="22">
        <v>1.6304531</v>
      </c>
      <c r="T39" s="22">
        <v>1.5723008000000001</v>
      </c>
      <c r="U39" s="22">
        <v>1.5153612000000001</v>
      </c>
      <c r="V39" s="22">
        <v>1.4569202999999999</v>
      </c>
      <c r="W39" s="22">
        <v>1.3646510000000001</v>
      </c>
      <c r="X39" s="22">
        <v>1.3069841</v>
      </c>
      <c r="Y39" s="22">
        <v>1.2407683</v>
      </c>
      <c r="Z39" s="22">
        <v>1.4208989999999999</v>
      </c>
      <c r="AA39" s="22">
        <v>1.3416205999999999</v>
      </c>
      <c r="AB39" s="22">
        <v>1.2698582</v>
      </c>
      <c r="AC39" s="22">
        <v>1.1067408000000001</v>
      </c>
      <c r="AD39" s="22">
        <v>1.0702095</v>
      </c>
      <c r="AE39" s="22">
        <v>1.0012839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3" x14ac:dyDescent="0.3">
      <c r="A40" s="22">
        <v>49.2</v>
      </c>
      <c r="B40" s="22">
        <v>1.8782384000000001</v>
      </c>
      <c r="C40" s="22">
        <v>1.8245861999999999</v>
      </c>
      <c r="D40" s="22">
        <v>1.8299213000000001</v>
      </c>
      <c r="E40" s="22">
        <v>1.8078707000000001</v>
      </c>
      <c r="F40" s="22">
        <v>1.8096318</v>
      </c>
      <c r="G40" s="22">
        <v>1.7881872999999999</v>
      </c>
      <c r="H40" s="22">
        <v>1.7229721</v>
      </c>
      <c r="I40" s="22">
        <v>1.6883812</v>
      </c>
      <c r="J40" s="22">
        <v>1.6572669</v>
      </c>
      <c r="K40" s="22">
        <v>1.6432005999999999</v>
      </c>
      <c r="L40" s="22">
        <v>1.6423481</v>
      </c>
      <c r="M40" s="22">
        <v>1.6501602</v>
      </c>
      <c r="N40" s="22">
        <v>1.6340357999999999</v>
      </c>
      <c r="O40" s="22">
        <v>1.5788165000000001</v>
      </c>
      <c r="P40" s="22">
        <v>1.5351272</v>
      </c>
      <c r="Q40" s="22">
        <v>1.5222865000000001</v>
      </c>
      <c r="R40" s="22">
        <v>1.4973384999999999</v>
      </c>
      <c r="S40" s="22">
        <v>1.5069467999999999</v>
      </c>
      <c r="T40" s="22">
        <v>1.4379963</v>
      </c>
      <c r="U40" s="22">
        <v>1.3852059000000001</v>
      </c>
      <c r="V40" s="22">
        <v>1.3401426000000001</v>
      </c>
      <c r="W40" s="22">
        <v>1.2702245999999999</v>
      </c>
      <c r="X40" s="22">
        <v>1.2187501000000001</v>
      </c>
      <c r="Y40" s="22">
        <v>1.1900641000000001</v>
      </c>
      <c r="Z40" s="22">
        <v>1.2973612000000001</v>
      </c>
      <c r="AA40" s="22">
        <v>1.233482</v>
      </c>
      <c r="AB40" s="22">
        <v>1.1750465000000001</v>
      </c>
      <c r="AC40" s="22">
        <v>1.0382013999999999</v>
      </c>
      <c r="AD40" s="22">
        <v>1.0132971</v>
      </c>
      <c r="AE40" s="22">
        <v>0.95888192000000005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3" x14ac:dyDescent="0.3">
      <c r="A41" s="22">
        <v>61.5</v>
      </c>
      <c r="B41" s="22">
        <v>1.7623819999999999</v>
      </c>
      <c r="C41" s="22">
        <v>1.725589</v>
      </c>
      <c r="D41" s="22">
        <v>1.7212693999999999</v>
      </c>
      <c r="E41" s="22">
        <v>1.7037926000000001</v>
      </c>
      <c r="F41" s="22">
        <v>1.7044762</v>
      </c>
      <c r="G41" s="22">
        <v>1.6909498000000001</v>
      </c>
      <c r="H41" s="22">
        <v>1.6256978</v>
      </c>
      <c r="I41" s="22">
        <v>1.5957847000000001</v>
      </c>
      <c r="J41" s="22">
        <v>1.5683398</v>
      </c>
      <c r="K41" s="22">
        <v>1.5530919000000001</v>
      </c>
      <c r="L41" s="22">
        <v>1.5511474000000001</v>
      </c>
      <c r="M41" s="22">
        <v>1.5546766999999999</v>
      </c>
      <c r="N41" s="22">
        <v>1.5339718</v>
      </c>
      <c r="O41" s="22">
        <v>1.4858188999999999</v>
      </c>
      <c r="P41" s="22">
        <v>1.4511588</v>
      </c>
      <c r="Q41" s="22">
        <v>1.433897</v>
      </c>
      <c r="R41" s="22">
        <v>1.418668</v>
      </c>
      <c r="S41" s="22">
        <v>1.4239736999999999</v>
      </c>
      <c r="T41" s="22">
        <v>1.3535372999999999</v>
      </c>
      <c r="U41" s="22">
        <v>1.3051185999999999</v>
      </c>
      <c r="V41" s="22">
        <v>1.2638236</v>
      </c>
      <c r="W41" s="22">
        <v>1.2093338</v>
      </c>
      <c r="X41" s="22">
        <v>1.1672057</v>
      </c>
      <c r="Y41" s="22">
        <v>1.1364803999999999</v>
      </c>
      <c r="Z41" s="22">
        <v>1.2224238000000001</v>
      </c>
      <c r="AA41" s="22">
        <v>1.1641102999999999</v>
      </c>
      <c r="AB41" s="22">
        <v>1.1144639999999999</v>
      </c>
      <c r="AC41" s="22">
        <v>0.99791878000000001</v>
      </c>
      <c r="AD41" s="22">
        <v>0.96911225999999995</v>
      </c>
      <c r="AE41" s="22">
        <v>0.93207256999999999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3" x14ac:dyDescent="0.3">
      <c r="A42" s="22">
        <v>73.8</v>
      </c>
      <c r="B42" s="22">
        <v>1.6927255999999999</v>
      </c>
      <c r="C42" s="22">
        <v>1.6645776999999999</v>
      </c>
      <c r="D42" s="22">
        <v>1.656244</v>
      </c>
      <c r="E42" s="22">
        <v>1.6412534999999999</v>
      </c>
      <c r="F42" s="22">
        <v>1.6406839</v>
      </c>
      <c r="G42" s="22">
        <v>1.6318600000000001</v>
      </c>
      <c r="H42" s="22">
        <v>1.5663297</v>
      </c>
      <c r="I42" s="22">
        <v>1.5382216</v>
      </c>
      <c r="J42" s="22">
        <v>1.5134398</v>
      </c>
      <c r="K42" s="22">
        <v>1.4981716</v>
      </c>
      <c r="L42" s="22">
        <v>1.4957944999999999</v>
      </c>
      <c r="M42" s="22">
        <v>1.4971939999999999</v>
      </c>
      <c r="N42" s="22">
        <v>1.4724301</v>
      </c>
      <c r="O42" s="22">
        <v>1.4303220000000001</v>
      </c>
      <c r="P42" s="22">
        <v>1.3991971999999999</v>
      </c>
      <c r="Q42" s="22">
        <v>1.3812899000000001</v>
      </c>
      <c r="R42" s="22">
        <v>1.3707235</v>
      </c>
      <c r="S42" s="22">
        <v>1.3732789999999999</v>
      </c>
      <c r="T42" s="22">
        <v>1.3021768</v>
      </c>
      <c r="U42" s="22">
        <v>1.2563610000000001</v>
      </c>
      <c r="V42" s="22">
        <v>1.2173341</v>
      </c>
      <c r="W42" s="22">
        <v>1.1695603999999999</v>
      </c>
      <c r="X42" s="22">
        <v>1.1376421999999999</v>
      </c>
      <c r="Y42" s="22">
        <v>1.1086568000000001</v>
      </c>
      <c r="Z42" s="22">
        <v>1.1861713</v>
      </c>
      <c r="AA42" s="22">
        <v>1.1219364999999999</v>
      </c>
      <c r="AB42" s="22">
        <v>1.0759542</v>
      </c>
      <c r="AC42" s="22">
        <v>0.97385138000000004</v>
      </c>
      <c r="AD42" s="22">
        <v>0.94216065999999998</v>
      </c>
      <c r="AE42" s="22">
        <v>0.91477858999999995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3" x14ac:dyDescent="0.3">
      <c r="A43" s="22">
        <v>86.1</v>
      </c>
      <c r="B43" s="22">
        <v>1.6494894</v>
      </c>
      <c r="C43" s="22">
        <v>1.6257231999999999</v>
      </c>
      <c r="D43" s="22">
        <v>1.6153682</v>
      </c>
      <c r="E43" s="22">
        <v>1.6022562</v>
      </c>
      <c r="F43" s="22">
        <v>1.6009556</v>
      </c>
      <c r="G43" s="22">
        <v>1.5950057</v>
      </c>
      <c r="H43" s="22">
        <v>1.5291763</v>
      </c>
      <c r="I43" s="22">
        <v>1.5025409000000001</v>
      </c>
      <c r="J43" s="22">
        <v>1.4795204</v>
      </c>
      <c r="K43" s="22">
        <v>1.4640481999999999</v>
      </c>
      <c r="L43" s="22">
        <v>1.4613526999999999</v>
      </c>
      <c r="M43" s="22">
        <v>1.4622044999999999</v>
      </c>
      <c r="N43" s="22">
        <v>1.4341135</v>
      </c>
      <c r="O43" s="22">
        <v>1.3958279</v>
      </c>
      <c r="P43" s="22">
        <v>1.3669131999999999</v>
      </c>
      <c r="Q43" s="22">
        <v>1.3490187</v>
      </c>
      <c r="R43" s="22">
        <v>1.3410719</v>
      </c>
      <c r="S43" s="22">
        <v>1.3421577</v>
      </c>
      <c r="T43" s="22">
        <v>1.271631</v>
      </c>
      <c r="U43" s="22">
        <v>1.2254290999999999</v>
      </c>
      <c r="V43" s="22">
        <v>1.1889923</v>
      </c>
      <c r="W43" s="22">
        <v>1.1452905</v>
      </c>
      <c r="X43" s="22">
        <v>1.1188473999999999</v>
      </c>
      <c r="Y43" s="22">
        <v>1.0918725</v>
      </c>
      <c r="Z43" s="22">
        <v>1.1487292</v>
      </c>
      <c r="AA43" s="22">
        <v>1.0953276999999999</v>
      </c>
      <c r="AB43" s="22">
        <v>1.05278</v>
      </c>
      <c r="AC43" s="22">
        <v>0.95897474999999999</v>
      </c>
      <c r="AD43" s="22">
        <v>0.92588029000000005</v>
      </c>
      <c r="AE43" s="22">
        <v>0.90432369000000001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3" x14ac:dyDescent="0.3">
      <c r="A44" s="22">
        <v>98.4</v>
      </c>
      <c r="B44" s="22">
        <v>1.6223535</v>
      </c>
      <c r="C44" s="22">
        <v>1.6014037000000001</v>
      </c>
      <c r="D44" s="22">
        <v>1.5898957</v>
      </c>
      <c r="E44" s="22">
        <v>1.5778038000000001</v>
      </c>
      <c r="F44" s="22">
        <v>1.5760622</v>
      </c>
      <c r="G44" s="22">
        <v>1.5719384000000001</v>
      </c>
      <c r="H44" s="22">
        <v>1.5058312</v>
      </c>
      <c r="I44" s="22">
        <v>1.4794149000000001</v>
      </c>
      <c r="J44" s="22">
        <v>1.4576525</v>
      </c>
      <c r="K44" s="22">
        <v>1.4431395</v>
      </c>
      <c r="L44" s="22">
        <v>1.4402444000000001</v>
      </c>
      <c r="M44" s="22">
        <v>1.4399691999999999</v>
      </c>
      <c r="N44" s="22">
        <v>1.4100348</v>
      </c>
      <c r="O44" s="22">
        <v>1.3739477</v>
      </c>
      <c r="P44" s="22">
        <v>1.3484967000000001</v>
      </c>
      <c r="Q44" s="22">
        <v>1.3293321</v>
      </c>
      <c r="R44" s="22">
        <v>1.3229808000000001</v>
      </c>
      <c r="S44" s="22">
        <v>1.3232372999999999</v>
      </c>
      <c r="T44" s="22">
        <v>1.25085</v>
      </c>
      <c r="U44" s="22">
        <v>1.2067596</v>
      </c>
      <c r="V44" s="22">
        <v>1.1717848</v>
      </c>
      <c r="W44" s="22">
        <v>1.1310496000000001</v>
      </c>
      <c r="X44" s="22">
        <v>1.1072985</v>
      </c>
      <c r="Y44" s="22">
        <v>1.0815338000000001</v>
      </c>
      <c r="Z44" s="22">
        <v>1.1304771</v>
      </c>
      <c r="AA44" s="22">
        <v>1.0789222000000001</v>
      </c>
      <c r="AB44" s="22">
        <v>1.0382899000000001</v>
      </c>
      <c r="AC44" s="22">
        <v>0.94991250999999999</v>
      </c>
      <c r="AD44" s="22">
        <v>0.91666185</v>
      </c>
      <c r="AE44" s="22">
        <v>0.89566087999999999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3" x14ac:dyDescent="0.3">
      <c r="A45" s="22">
        <v>110.7</v>
      </c>
      <c r="B45" s="22">
        <v>1.6052194</v>
      </c>
      <c r="C45" s="22">
        <v>1.5864982999999999</v>
      </c>
      <c r="D45" s="22">
        <v>1.5742757000000001</v>
      </c>
      <c r="E45" s="22">
        <v>1.5628612</v>
      </c>
      <c r="F45" s="22">
        <v>1.5608491</v>
      </c>
      <c r="G45" s="22">
        <v>1.557876</v>
      </c>
      <c r="H45" s="22">
        <v>1.4915556000000001</v>
      </c>
      <c r="I45" s="22">
        <v>1.4651152000000001</v>
      </c>
      <c r="J45" s="22">
        <v>1.444126</v>
      </c>
      <c r="K45" s="22">
        <v>1.4295346</v>
      </c>
      <c r="L45" s="22">
        <v>1.4265517000000001</v>
      </c>
      <c r="M45" s="22">
        <v>1.4259394999999999</v>
      </c>
      <c r="N45" s="22">
        <v>1.3948354999999999</v>
      </c>
      <c r="O45" s="22">
        <v>1.3607323</v>
      </c>
      <c r="P45" s="22">
        <v>1.334303</v>
      </c>
      <c r="Q45" s="22">
        <v>1.3166298999999999</v>
      </c>
      <c r="R45" s="22">
        <v>1.3113022000000001</v>
      </c>
      <c r="S45" s="22">
        <v>1.3110553</v>
      </c>
      <c r="T45" s="22">
        <v>1.2382648000000001</v>
      </c>
      <c r="U45" s="22">
        <v>1.1945329</v>
      </c>
      <c r="V45" s="22">
        <v>1.1608403</v>
      </c>
      <c r="W45" s="22">
        <v>1.1219768000000001</v>
      </c>
      <c r="X45" s="22">
        <v>1.0998707000000001</v>
      </c>
      <c r="Y45" s="22">
        <v>1.0751850000000001</v>
      </c>
      <c r="Z45" s="22">
        <v>1.1191998000000001</v>
      </c>
      <c r="AA45" s="22">
        <v>1.0688751000000001</v>
      </c>
      <c r="AB45" s="22">
        <v>1.0293232000000001</v>
      </c>
      <c r="AC45" s="22">
        <v>0.94433018999999996</v>
      </c>
      <c r="AD45" s="22">
        <v>0.91071882000000004</v>
      </c>
      <c r="AE45" s="22">
        <v>0.89010738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3" x14ac:dyDescent="0.3">
      <c r="A46" s="22">
        <v>123</v>
      </c>
      <c r="B46" s="22">
        <v>1.5948736999999999</v>
      </c>
      <c r="C46" s="22">
        <v>1.5767690999999999</v>
      </c>
      <c r="D46" s="22">
        <v>1.5641254</v>
      </c>
      <c r="E46" s="22">
        <v>1.5531543999999999</v>
      </c>
      <c r="F46" s="22">
        <v>1.5509824000000001</v>
      </c>
      <c r="G46" s="22">
        <v>1.5487407</v>
      </c>
      <c r="H46" s="22">
        <v>1.4817233000000001</v>
      </c>
      <c r="I46" s="22">
        <v>1.4560713000000001</v>
      </c>
      <c r="J46" s="22">
        <v>1.435603</v>
      </c>
      <c r="K46" s="22">
        <v>1.4211822000000001</v>
      </c>
      <c r="L46" s="22">
        <v>1.418147</v>
      </c>
      <c r="M46" s="22">
        <v>1.4173268999999999</v>
      </c>
      <c r="N46" s="22">
        <v>1.3866689999999999</v>
      </c>
      <c r="O46" s="22">
        <v>1.3517416</v>
      </c>
      <c r="P46" s="22">
        <v>1.3263125</v>
      </c>
      <c r="Q46" s="22">
        <v>1.3088439000000001</v>
      </c>
      <c r="R46" s="22">
        <v>1.3041659999999999</v>
      </c>
      <c r="S46" s="22">
        <v>1.3036216</v>
      </c>
      <c r="T46" s="22">
        <v>1.2299568000000001</v>
      </c>
      <c r="U46" s="22">
        <v>1.1870163</v>
      </c>
      <c r="V46" s="22">
        <v>1.1539999000000001</v>
      </c>
      <c r="W46" s="22">
        <v>1.1163620999999999</v>
      </c>
      <c r="X46" s="22">
        <v>1.0943137000000001</v>
      </c>
      <c r="Y46" s="22">
        <v>1.0712816000000001</v>
      </c>
      <c r="Z46" s="22">
        <v>1.1123514000000001</v>
      </c>
      <c r="AA46" s="22">
        <v>1.0624176000000001</v>
      </c>
      <c r="AB46" s="22">
        <v>1.0233517999999999</v>
      </c>
      <c r="AC46" s="22">
        <v>0.94089292999999996</v>
      </c>
      <c r="AD46" s="22">
        <v>0.90708886</v>
      </c>
      <c r="AE46" s="22">
        <v>0.88673002000000001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9" spans="1:5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3" spans="1:53" x14ac:dyDescent="0.3">
      <c r="AA53" s="1"/>
      <c r="AB53" s="1"/>
      <c r="AC53" s="1"/>
      <c r="AD53" s="1"/>
      <c r="AE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3" x14ac:dyDescent="0.3">
      <c r="AA54" s="1"/>
      <c r="AB54" s="1"/>
      <c r="AC54" s="1"/>
      <c r="AD54" s="1"/>
      <c r="AE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3" x14ac:dyDescent="0.3">
      <c r="AA55" s="1"/>
      <c r="AB55" s="1"/>
      <c r="AC55" s="1"/>
      <c r="AD55" s="1"/>
      <c r="AE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3" x14ac:dyDescent="0.3">
      <c r="AA56" s="1"/>
      <c r="AB56" s="1"/>
      <c r="AC56" s="1"/>
      <c r="AD56" s="1"/>
      <c r="AE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3" x14ac:dyDescent="0.3">
      <c r="AA57" s="1"/>
      <c r="AB57" s="1"/>
      <c r="AC57" s="1"/>
      <c r="AD57" s="1"/>
      <c r="AE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3" x14ac:dyDescent="0.3">
      <c r="AA58" s="1"/>
      <c r="AB58" s="1"/>
      <c r="AC58" s="1"/>
      <c r="AD58" s="1"/>
      <c r="AE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3" x14ac:dyDescent="0.3">
      <c r="AA59" s="1"/>
      <c r="AB59" s="1"/>
      <c r="AC59" s="1"/>
      <c r="AD59" s="1"/>
      <c r="AE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3" x14ac:dyDescent="0.3">
      <c r="AA60" s="1"/>
      <c r="AB60" s="1"/>
      <c r="AC60" s="1"/>
      <c r="AD60" s="1"/>
      <c r="AE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3" x14ac:dyDescent="0.3">
      <c r="AA61" s="1"/>
      <c r="AB61" s="1"/>
      <c r="AC61" s="1"/>
      <c r="AD61" s="1"/>
      <c r="AE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3" x14ac:dyDescent="0.3">
      <c r="AA62" s="1"/>
      <c r="AB62" s="1"/>
      <c r="AC62" s="1"/>
      <c r="AD62" s="1"/>
      <c r="AE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3">
      <c r="AZ63" s="1"/>
    </row>
    <row r="64" spans="1:53" x14ac:dyDescent="0.3">
      <c r="AZ64" s="1"/>
    </row>
    <row r="65" spans="1:5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Z65" s="1"/>
    </row>
    <row r="66" spans="1:5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Z66" s="1"/>
    </row>
    <row r="67" spans="1:5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Z67" s="1"/>
    </row>
    <row r="68" spans="1:5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AZ68" s="1"/>
    </row>
    <row r="69" spans="1:5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  <c r="AA69" s="1"/>
      <c r="AB69" s="1"/>
      <c r="AC69" s="1"/>
      <c r="AD69" s="1"/>
      <c r="AE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Z69" s="1"/>
    </row>
    <row r="70" spans="1:5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Z70" s="1"/>
    </row>
    <row r="71" spans="1:5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Z71" s="1"/>
    </row>
    <row r="72" spans="1:5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Z72" s="1"/>
    </row>
    <row r="73" spans="1:5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Z73" s="1"/>
    </row>
    <row r="74" spans="1:5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Z74" s="1"/>
    </row>
    <row r="75" spans="1:5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Z75" s="1"/>
    </row>
    <row r="76" spans="1:5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Z76" s="1"/>
    </row>
    <row r="77" spans="1:5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Z77" s="1"/>
    </row>
    <row r="78" spans="1:5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Z78" s="1"/>
    </row>
    <row r="79" spans="1:52" x14ac:dyDescent="0.3">
      <c r="AZ79" s="1"/>
    </row>
    <row r="109" spans="1:3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3">
      <c r="A115" s="2"/>
      <c r="B115" s="2"/>
      <c r="G115" s="2"/>
      <c r="H115" s="2"/>
      <c r="M115" s="2"/>
      <c r="N115" s="2"/>
      <c r="S115" s="2"/>
      <c r="T115" s="2"/>
      <c r="Y115" s="2"/>
      <c r="Z115" s="2"/>
    </row>
    <row r="118" spans="1:30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61" spans="1:4" x14ac:dyDescent="0.3">
      <c r="A161">
        <v>12.3</v>
      </c>
      <c r="B161">
        <v>2.6410225000000001</v>
      </c>
      <c r="C161">
        <v>12.3</v>
      </c>
      <c r="D161">
        <v>2.2556147000000002</v>
      </c>
    </row>
    <row r="162" spans="1:4" x14ac:dyDescent="0.3">
      <c r="A162">
        <v>24.6</v>
      </c>
      <c r="B162">
        <v>2.6785201000000001</v>
      </c>
      <c r="C162">
        <v>24.6</v>
      </c>
      <c r="D162">
        <v>2.2882248000000001</v>
      </c>
    </row>
    <row r="163" spans="1:4" x14ac:dyDescent="0.3">
      <c r="A163">
        <v>36.9</v>
      </c>
      <c r="B163">
        <v>2.5216590999999999</v>
      </c>
      <c r="C163">
        <v>36.9</v>
      </c>
      <c r="D163">
        <v>2.1204103999999999</v>
      </c>
    </row>
    <row r="164" spans="1:4" x14ac:dyDescent="0.3">
      <c r="A164">
        <v>49.2</v>
      </c>
      <c r="B164">
        <v>2.5185757999999998</v>
      </c>
      <c r="C164">
        <v>49.2</v>
      </c>
      <c r="D164">
        <v>2.1236508000000001</v>
      </c>
    </row>
    <row r="165" spans="1:4" x14ac:dyDescent="0.3">
      <c r="A165">
        <v>61.5</v>
      </c>
      <c r="B165">
        <v>2.4562433000000001</v>
      </c>
      <c r="C165">
        <v>61.5</v>
      </c>
      <c r="D165">
        <v>2.0633935999999999</v>
      </c>
    </row>
    <row r="166" spans="1:4" x14ac:dyDescent="0.3">
      <c r="A166">
        <v>73.8</v>
      </c>
      <c r="B166">
        <v>2.3879077999999998</v>
      </c>
      <c r="C166">
        <v>73.8</v>
      </c>
      <c r="D166">
        <v>2.0066961000000001</v>
      </c>
    </row>
    <row r="167" spans="1:4" x14ac:dyDescent="0.3">
      <c r="A167">
        <v>86.1</v>
      </c>
      <c r="B167">
        <v>2.3572223000000001</v>
      </c>
      <c r="C167">
        <v>86.1</v>
      </c>
      <c r="D167">
        <v>1.9822759999999999</v>
      </c>
    </row>
    <row r="168" spans="1:4" x14ac:dyDescent="0.3">
      <c r="A168">
        <v>98.4</v>
      </c>
      <c r="B168">
        <v>2.2310420999999998</v>
      </c>
      <c r="C168">
        <v>98.4</v>
      </c>
      <c r="D168">
        <v>1.9060321</v>
      </c>
    </row>
    <row r="169" spans="1:4" x14ac:dyDescent="0.3">
      <c r="A169">
        <v>110.7</v>
      </c>
      <c r="B169">
        <v>2.1521671000000002</v>
      </c>
      <c r="C169">
        <v>110.7</v>
      </c>
      <c r="D169">
        <v>1.8578912000000001</v>
      </c>
    </row>
    <row r="170" spans="1:4" x14ac:dyDescent="0.3">
      <c r="A170">
        <v>123</v>
      </c>
      <c r="B170">
        <v>2.1707885999999998</v>
      </c>
      <c r="C170">
        <v>123</v>
      </c>
      <c r="D170">
        <v>1.8815850000000001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27A02"/>
  </sheetPr>
  <dimension ref="A1:BX105"/>
  <sheetViews>
    <sheetView topLeftCell="A26" zoomScale="96" zoomScaleNormal="70" workbookViewId="0">
      <selection activeCell="A31" sqref="A1:XFD1048576"/>
    </sheetView>
  </sheetViews>
  <sheetFormatPr defaultColWidth="8.5546875" defaultRowHeight="14.4" x14ac:dyDescent="0.3"/>
  <cols>
    <col min="1" max="31" width="8.5546875" style="2"/>
    <col min="32" max="32" width="8.5546875" style="3"/>
    <col min="33" max="54" width="8.5546875" style="2"/>
    <col min="55" max="55" width="7.44140625" style="2" customWidth="1"/>
    <col min="56" max="59" width="8.5546875" style="2"/>
    <col min="60" max="60" width="7.109375" style="2" customWidth="1"/>
    <col min="61" max="63" width="8.5546875" style="2"/>
    <col min="64" max="64" width="12.5546875" style="2" customWidth="1"/>
    <col min="65" max="16384" width="8.5546875" style="2"/>
  </cols>
  <sheetData>
    <row r="1" spans="1:76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</row>
    <row r="2" spans="1:76" x14ac:dyDescent="0.3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</row>
    <row r="3" spans="1:76" x14ac:dyDescent="0.3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BL3" s="19"/>
      <c r="BT3" s="8"/>
      <c r="BU3" s="8"/>
      <c r="BV3" s="8"/>
      <c r="BW3" s="8"/>
      <c r="BX3" s="8"/>
    </row>
    <row r="4" spans="1:76" x14ac:dyDescent="0.3">
      <c r="A4" s="2">
        <v>0</v>
      </c>
      <c r="B4" s="2">
        <v>3.3391370999999999</v>
      </c>
      <c r="C4" s="2">
        <v>3.3343897</v>
      </c>
      <c r="D4" s="2">
        <v>3.3299368999999999</v>
      </c>
      <c r="E4" s="2">
        <v>3.3257718999999999</v>
      </c>
      <c r="F4" s="2">
        <v>3.3247781000000001</v>
      </c>
      <c r="G4" s="2">
        <v>3.3238042000000001</v>
      </c>
      <c r="H4" s="2">
        <v>3.1429113000000002</v>
      </c>
      <c r="I4" s="2">
        <v>3.1401279</v>
      </c>
      <c r="J4" s="2">
        <v>3.1200152000000001</v>
      </c>
      <c r="K4" s="2">
        <v>2.9213857000000001</v>
      </c>
      <c r="L4" s="2">
        <v>2.8070726000000001</v>
      </c>
      <c r="M4" s="2">
        <v>2.4064958999999999</v>
      </c>
      <c r="N4" s="2">
        <v>3.3116656999999998</v>
      </c>
      <c r="O4" s="2">
        <v>3.0009646999999999</v>
      </c>
      <c r="P4" s="2">
        <v>2.5838890999999999</v>
      </c>
      <c r="Q4" s="2">
        <v>2.2634145999999999</v>
      </c>
      <c r="R4" s="2">
        <v>2.1656558000000001</v>
      </c>
      <c r="S4" s="2">
        <v>1.9634838999999999</v>
      </c>
      <c r="T4" s="2">
        <v>2.6858572999999999</v>
      </c>
      <c r="U4" s="2">
        <v>2.3608669999999998</v>
      </c>
      <c r="V4" s="2">
        <v>2.0497021000000002</v>
      </c>
      <c r="W4" s="2">
        <v>1.82264</v>
      </c>
      <c r="X4" s="2">
        <v>1.6637381</v>
      </c>
      <c r="Y4" s="2">
        <v>1.4645471999999999</v>
      </c>
      <c r="Z4" s="2">
        <v>2.3544849999999999</v>
      </c>
      <c r="AA4" s="2">
        <v>2.0491937</v>
      </c>
      <c r="AB4" s="2">
        <v>1.7072672</v>
      </c>
      <c r="AC4" s="2">
        <v>1.4258170999999999</v>
      </c>
      <c r="AD4" s="2">
        <v>1.37517</v>
      </c>
      <c r="AE4" s="2">
        <v>1.188933</v>
      </c>
      <c r="BK4" s="3"/>
      <c r="BT4" s="8"/>
      <c r="BU4" s="8"/>
      <c r="BV4" s="8"/>
      <c r="BW4" s="8"/>
      <c r="BX4" s="8"/>
    </row>
    <row r="5" spans="1:76" x14ac:dyDescent="0.3">
      <c r="A5" s="2">
        <v>12.3</v>
      </c>
      <c r="B5" s="2">
        <v>3.2063044000000001</v>
      </c>
      <c r="C5" s="2">
        <v>3.2016547000000002</v>
      </c>
      <c r="D5" s="2">
        <v>3.1972480999999999</v>
      </c>
      <c r="E5" s="2">
        <v>3.1930379000000002</v>
      </c>
      <c r="F5" s="2">
        <v>3.1920115999999998</v>
      </c>
      <c r="G5" s="2">
        <v>3.1909931999999999</v>
      </c>
      <c r="H5" s="2">
        <v>3.0403240999999999</v>
      </c>
      <c r="I5" s="2">
        <v>3.0376498000000001</v>
      </c>
      <c r="J5" s="2">
        <v>3.0259987000000002</v>
      </c>
      <c r="K5" s="2">
        <v>2.9114228</v>
      </c>
      <c r="L5" s="2">
        <v>2.7958702999999998</v>
      </c>
      <c r="M5" s="2">
        <v>2.3770171000000002</v>
      </c>
      <c r="N5" s="2">
        <v>3.2042788</v>
      </c>
      <c r="O5" s="2">
        <v>3.1566706999999998</v>
      </c>
      <c r="P5" s="2">
        <v>2.7587861999999999</v>
      </c>
      <c r="Q5" s="2">
        <v>2.376465</v>
      </c>
      <c r="R5" s="2">
        <v>2.6266001000000001</v>
      </c>
      <c r="S5" s="2">
        <v>2.0889821</v>
      </c>
      <c r="T5" s="2">
        <v>2.7616523000000002</v>
      </c>
      <c r="U5" s="2">
        <v>2.3528053999999998</v>
      </c>
      <c r="V5" s="2">
        <v>2.1248154000000001</v>
      </c>
      <c r="W5" s="2">
        <v>1.873696</v>
      </c>
      <c r="X5" s="2">
        <v>1.5761578000000001</v>
      </c>
      <c r="Y5" s="2">
        <v>1.5207731</v>
      </c>
      <c r="Z5" s="2">
        <v>2.3589536999999998</v>
      </c>
      <c r="AA5" s="2">
        <v>2.0697581</v>
      </c>
      <c r="AB5" s="2">
        <v>1.7362012</v>
      </c>
      <c r="AC5" s="2">
        <v>1.4794304</v>
      </c>
      <c r="AD5" s="2">
        <v>1.4402583</v>
      </c>
      <c r="AE5" s="2">
        <v>1.2184786000000001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T5" s="8"/>
      <c r="BU5" s="8"/>
      <c r="BV5" s="8"/>
      <c r="BW5" s="8"/>
      <c r="BX5" s="8"/>
    </row>
    <row r="6" spans="1:76" x14ac:dyDescent="0.3">
      <c r="A6" s="2">
        <v>24.6</v>
      </c>
      <c r="B6" s="2">
        <v>3.0867745000000002</v>
      </c>
      <c r="C6" s="2">
        <v>3.0820949999999998</v>
      </c>
      <c r="D6" s="2">
        <v>3.0775551999999999</v>
      </c>
      <c r="E6" s="2">
        <v>3.0730322999999999</v>
      </c>
      <c r="F6" s="2">
        <v>3.0718776000000001</v>
      </c>
      <c r="G6" s="2">
        <v>3.0706986000000001</v>
      </c>
      <c r="H6" s="2">
        <v>2.9193650999999998</v>
      </c>
      <c r="I6" s="2">
        <v>2.9166446000000001</v>
      </c>
      <c r="J6" s="2">
        <v>2.9039269999999999</v>
      </c>
      <c r="K6" s="2">
        <v>2.8783865</v>
      </c>
      <c r="L6" s="2">
        <v>2.7641648000000001</v>
      </c>
      <c r="M6" s="2">
        <v>2.3387772</v>
      </c>
      <c r="N6" s="2">
        <v>3.1006087999999998</v>
      </c>
      <c r="O6" s="2">
        <v>3.0575242</v>
      </c>
      <c r="P6" s="2">
        <v>2.7373637999999998</v>
      </c>
      <c r="Q6" s="2">
        <v>2.3673765000000002</v>
      </c>
      <c r="R6" s="2">
        <v>2.6170428999999999</v>
      </c>
      <c r="S6" s="2">
        <v>2.1509632999999999</v>
      </c>
      <c r="T6" s="2">
        <v>2.7219050999999999</v>
      </c>
      <c r="U6" s="2">
        <v>2.2978679</v>
      </c>
      <c r="V6" s="2">
        <v>2.0887897</v>
      </c>
      <c r="W6" s="2">
        <v>1.8607544</v>
      </c>
      <c r="X6" s="2">
        <v>1.5592916000000001</v>
      </c>
      <c r="Y6" s="2">
        <v>1.5051496</v>
      </c>
      <c r="Z6" s="2">
        <v>2.2604864</v>
      </c>
      <c r="AA6" s="2">
        <v>2.0192760999999999</v>
      </c>
      <c r="AB6" s="2">
        <v>1.6998612</v>
      </c>
      <c r="AC6" s="2">
        <v>1.4570768000000001</v>
      </c>
      <c r="AD6" s="2">
        <v>1.4153743000000001</v>
      </c>
      <c r="AE6" s="2">
        <v>1.1985926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T6" s="8"/>
      <c r="BU6" s="8"/>
      <c r="BV6" s="8"/>
      <c r="BW6" s="8"/>
      <c r="BX6" s="8"/>
    </row>
    <row r="7" spans="1:76" x14ac:dyDescent="0.3">
      <c r="A7" s="2">
        <v>36.9</v>
      </c>
      <c r="B7" s="2">
        <v>2.8657963999999998</v>
      </c>
      <c r="C7" s="2">
        <v>2.8604959000000001</v>
      </c>
      <c r="D7" s="2">
        <v>2.8549989999999998</v>
      </c>
      <c r="E7" s="2">
        <v>2.8488319</v>
      </c>
      <c r="F7" s="2">
        <v>2.8471031</v>
      </c>
      <c r="G7" s="2">
        <v>2.8452649000000001</v>
      </c>
      <c r="H7" s="2">
        <v>2.6648117</v>
      </c>
      <c r="I7" s="2">
        <v>2.6609422</v>
      </c>
      <c r="J7" s="2">
        <v>2.6478763999999999</v>
      </c>
      <c r="K7" s="2">
        <v>2.6400711000000001</v>
      </c>
      <c r="L7" s="2">
        <v>2.6369310000000001</v>
      </c>
      <c r="M7" s="2">
        <v>2.2187872999999998</v>
      </c>
      <c r="N7" s="2">
        <v>2.8826752</v>
      </c>
      <c r="O7" s="2">
        <v>2.8342231</v>
      </c>
      <c r="P7" s="2">
        <v>2.4057355</v>
      </c>
      <c r="Q7" s="2">
        <v>2.1366081000000001</v>
      </c>
      <c r="R7" s="2">
        <v>1.9000182999999999</v>
      </c>
      <c r="S7" s="2">
        <v>1.7746375999999999</v>
      </c>
      <c r="T7" s="2">
        <v>2.4060427</v>
      </c>
      <c r="U7" s="2">
        <v>2.0476613000000001</v>
      </c>
      <c r="V7" s="2">
        <v>1.8736329</v>
      </c>
      <c r="W7" s="2">
        <v>1.7158072</v>
      </c>
      <c r="X7" s="2">
        <v>1.5426396</v>
      </c>
      <c r="Y7" s="2">
        <v>1.3677002</v>
      </c>
      <c r="Z7" s="2">
        <v>1.9964622999999999</v>
      </c>
      <c r="AA7" s="2">
        <v>1.8021727999999999</v>
      </c>
      <c r="AB7" s="2">
        <v>1.5309381</v>
      </c>
      <c r="AC7" s="2">
        <v>1.337723</v>
      </c>
      <c r="AD7" s="2">
        <v>1.2787704</v>
      </c>
      <c r="AE7" s="2">
        <v>1.0956927000000001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T7" s="8"/>
      <c r="BU7" s="8"/>
      <c r="BV7" s="8"/>
      <c r="BW7" s="8"/>
      <c r="BX7" s="8"/>
    </row>
    <row r="8" spans="1:76" x14ac:dyDescent="0.3">
      <c r="A8" s="2">
        <v>49.2</v>
      </c>
      <c r="B8" s="2">
        <v>2.6734491</v>
      </c>
      <c r="C8" s="2">
        <v>2.6678928000000002</v>
      </c>
      <c r="D8" s="2">
        <v>2.6619389999999998</v>
      </c>
      <c r="E8" s="2">
        <v>2.6549181000000002</v>
      </c>
      <c r="F8" s="2">
        <v>2.6528782</v>
      </c>
      <c r="G8" s="2">
        <v>2.6506702</v>
      </c>
      <c r="H8" s="2">
        <v>2.4852512999999998</v>
      </c>
      <c r="I8" s="2">
        <v>2.4803497999999999</v>
      </c>
      <c r="J8" s="2">
        <v>2.4665773</v>
      </c>
      <c r="K8" s="2">
        <v>2.4570674000000001</v>
      </c>
      <c r="L8" s="2">
        <v>2.4531958999999999</v>
      </c>
      <c r="M8" s="2">
        <v>2.2173683</v>
      </c>
      <c r="N8" s="2">
        <v>2.6804041000000001</v>
      </c>
      <c r="O8" s="2">
        <v>2.6393368000000001</v>
      </c>
      <c r="P8" s="2">
        <v>2.3488901000000002</v>
      </c>
      <c r="Q8" s="2">
        <v>2.0863024999999999</v>
      </c>
      <c r="R8" s="2">
        <v>1.8935415</v>
      </c>
      <c r="S8" s="2">
        <v>1.7710172</v>
      </c>
      <c r="T8" s="2">
        <v>2.2209580999999998</v>
      </c>
      <c r="U8" s="2">
        <v>1.9337454000000001</v>
      </c>
      <c r="V8" s="2">
        <v>1.7581571</v>
      </c>
      <c r="W8" s="2">
        <v>1.6564382</v>
      </c>
      <c r="X8" s="2">
        <v>1.3894762000000001</v>
      </c>
      <c r="Y8" s="2">
        <v>1.353729</v>
      </c>
      <c r="Z8" s="2">
        <v>1.8589869000000001</v>
      </c>
      <c r="AA8" s="2">
        <v>1.6872928</v>
      </c>
      <c r="AB8" s="2">
        <v>1.4494954</v>
      </c>
      <c r="AC8" s="2">
        <v>1.3107394000000001</v>
      </c>
      <c r="AD8" s="2">
        <v>1.3123956000000001</v>
      </c>
      <c r="AE8" s="2">
        <v>1.0861364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T8" s="8"/>
      <c r="BU8" s="8"/>
      <c r="BV8" s="8"/>
      <c r="BW8" s="8"/>
      <c r="BX8" s="8"/>
    </row>
    <row r="9" spans="1:76" x14ac:dyDescent="0.3">
      <c r="A9" s="2">
        <v>61.5</v>
      </c>
      <c r="B9" s="2">
        <v>2.4823284000000001</v>
      </c>
      <c r="C9" s="2">
        <v>2.4777695</v>
      </c>
      <c r="D9" s="2">
        <v>2.4730672999999999</v>
      </c>
      <c r="E9" s="2">
        <v>2.4676857000000001</v>
      </c>
      <c r="F9" s="2">
        <v>2.4662123</v>
      </c>
      <c r="G9" s="2">
        <v>2.4647160000000001</v>
      </c>
      <c r="H9" s="2">
        <v>2.3177984999999999</v>
      </c>
      <c r="I9" s="2">
        <v>2.3140556999999999</v>
      </c>
      <c r="J9" s="2">
        <v>2.3014071999999999</v>
      </c>
      <c r="K9" s="2">
        <v>2.2936784000000001</v>
      </c>
      <c r="L9" s="2">
        <v>2.2905779000000002</v>
      </c>
      <c r="M9" s="2">
        <v>2.1306639999999999</v>
      </c>
      <c r="N9" s="2">
        <v>2.4861686000000001</v>
      </c>
      <c r="O9" s="2">
        <v>2.4155688</v>
      </c>
      <c r="P9" s="2">
        <v>2.1583423000000002</v>
      </c>
      <c r="Q9" s="2">
        <v>1.9393282999999999</v>
      </c>
      <c r="R9" s="2">
        <v>1.8190675000000001</v>
      </c>
      <c r="S9" s="2">
        <v>1.7140919999999999</v>
      </c>
      <c r="T9" s="2">
        <v>2.0130096000000002</v>
      </c>
      <c r="U9" s="2">
        <v>1.7830576</v>
      </c>
      <c r="V9" s="2">
        <v>1.6333390000000001</v>
      </c>
      <c r="W9" s="2">
        <v>1.5458689999999999</v>
      </c>
      <c r="X9" s="2">
        <v>1.3181769999999999</v>
      </c>
      <c r="Y9" s="2">
        <v>1.2978866</v>
      </c>
      <c r="Z9" s="2">
        <v>1.6959371999999999</v>
      </c>
      <c r="AA9" s="2">
        <v>1.5511883</v>
      </c>
      <c r="AB9" s="2">
        <v>1.3385168000000001</v>
      </c>
      <c r="AC9" s="2">
        <v>1.2196373</v>
      </c>
      <c r="AD9" s="2">
        <v>1.2349892</v>
      </c>
      <c r="AE9" s="2">
        <v>1.0470824999999999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T9" s="8"/>
      <c r="BU9" s="8"/>
      <c r="BV9" s="8"/>
      <c r="BW9" s="8"/>
      <c r="BX9" s="8"/>
    </row>
    <row r="10" spans="1:76" x14ac:dyDescent="0.3">
      <c r="A10" s="2">
        <v>73.8</v>
      </c>
      <c r="B10" s="2">
        <v>2.3231212000000001</v>
      </c>
      <c r="C10" s="2">
        <v>2.3202037999999998</v>
      </c>
      <c r="D10" s="2">
        <v>2.3175471999999999</v>
      </c>
      <c r="E10" s="2">
        <v>2.3147848999999998</v>
      </c>
      <c r="F10" s="2">
        <v>2.3140279000000001</v>
      </c>
      <c r="G10" s="2">
        <v>2.3133596999999999</v>
      </c>
      <c r="H10" s="2">
        <v>2.1825332999999998</v>
      </c>
      <c r="I10" s="2">
        <v>2.1815913</v>
      </c>
      <c r="J10" s="2">
        <v>2.1735856999999998</v>
      </c>
      <c r="K10" s="2">
        <v>2.1708402000000002</v>
      </c>
      <c r="L10" s="2">
        <v>2.1694333000000001</v>
      </c>
      <c r="M10" s="2">
        <v>2.0391423999999998</v>
      </c>
      <c r="N10" s="2">
        <v>2.3015770999999998</v>
      </c>
      <c r="O10" s="2">
        <v>2.2076573000000002</v>
      </c>
      <c r="P10" s="2">
        <v>2.0044602999999999</v>
      </c>
      <c r="Q10" s="2">
        <v>1.8034408</v>
      </c>
      <c r="R10" s="2">
        <v>1.7491969999999999</v>
      </c>
      <c r="S10" s="2">
        <v>1.6642591</v>
      </c>
      <c r="T10" s="2">
        <v>1.8504114</v>
      </c>
      <c r="U10" s="2">
        <v>1.6547887999999999</v>
      </c>
      <c r="V10" s="2">
        <v>1.5029828000000001</v>
      </c>
      <c r="W10" s="2">
        <v>1.4455315</v>
      </c>
      <c r="X10" s="2">
        <v>1.2552958999999999</v>
      </c>
      <c r="Y10" s="2">
        <v>1.2450056</v>
      </c>
      <c r="Z10" s="2">
        <v>1.5726008</v>
      </c>
      <c r="AA10" s="2">
        <v>1.4396698000000001</v>
      </c>
      <c r="AB10" s="2">
        <v>1.2549964</v>
      </c>
      <c r="AC10" s="2">
        <v>1.1569858</v>
      </c>
      <c r="AD10" s="2">
        <v>1.1597109000000001</v>
      </c>
      <c r="AE10" s="2">
        <v>1.0161427000000001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T10" s="8"/>
      <c r="BU10" s="8"/>
      <c r="BV10" s="8"/>
      <c r="BW10" s="8"/>
      <c r="BX10" s="8"/>
    </row>
    <row r="11" spans="1:76" x14ac:dyDescent="0.3">
      <c r="A11" s="2">
        <v>86.1</v>
      </c>
      <c r="B11" s="2">
        <v>2.2170866999999999</v>
      </c>
      <c r="C11" s="2">
        <v>2.2152139000000002</v>
      </c>
      <c r="D11" s="2">
        <v>2.2142376000000001</v>
      </c>
      <c r="E11" s="2">
        <v>2.2136236</v>
      </c>
      <c r="F11" s="2">
        <v>2.2134573999999998</v>
      </c>
      <c r="G11" s="2">
        <v>2.2134510000000001</v>
      </c>
      <c r="H11" s="2">
        <v>2.0968927000000002</v>
      </c>
      <c r="I11" s="2">
        <v>2.0983979000000001</v>
      </c>
      <c r="J11" s="2">
        <v>2.094055</v>
      </c>
      <c r="K11" s="2">
        <v>2.0950139000000001</v>
      </c>
      <c r="L11" s="2">
        <v>2.0947689</v>
      </c>
      <c r="M11" s="2">
        <v>2.0231188000000002</v>
      </c>
      <c r="N11" s="2">
        <v>2.1831488999999999</v>
      </c>
      <c r="O11" s="2">
        <v>2.1240147</v>
      </c>
      <c r="P11" s="2">
        <v>1.9352336999999999</v>
      </c>
      <c r="Q11" s="2">
        <v>1.7608948</v>
      </c>
      <c r="R11" s="2">
        <v>1.7366432000000001</v>
      </c>
      <c r="S11" s="2">
        <v>1.6593726</v>
      </c>
      <c r="T11" s="2">
        <v>1.7768066</v>
      </c>
      <c r="U11" s="2">
        <v>1.6087381000000001</v>
      </c>
      <c r="V11" s="2">
        <v>1.4657514</v>
      </c>
      <c r="W11" s="2">
        <v>1.4121531</v>
      </c>
      <c r="X11" s="2">
        <v>1.2425440000000001</v>
      </c>
      <c r="Y11" s="2">
        <v>1.2351536000000001</v>
      </c>
      <c r="Z11" s="2">
        <v>1.5145930999999999</v>
      </c>
      <c r="AA11" s="2">
        <v>1.3956576000000001</v>
      </c>
      <c r="AB11" s="2">
        <v>1.2260762000000001</v>
      </c>
      <c r="AC11" s="2">
        <v>1.136047</v>
      </c>
      <c r="AD11" s="2">
        <v>1.1424924000000001</v>
      </c>
      <c r="AE11" s="2">
        <v>1.0137415999999999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T11" s="8"/>
      <c r="BU11" s="8"/>
      <c r="BV11" s="8"/>
      <c r="BW11" s="8"/>
      <c r="BX11" s="8"/>
    </row>
    <row r="12" spans="1:76" x14ac:dyDescent="0.3">
      <c r="A12" s="2">
        <v>98.4</v>
      </c>
      <c r="B12" s="2">
        <v>2.1320032000000002</v>
      </c>
      <c r="C12" s="2">
        <v>2.1305196</v>
      </c>
      <c r="D12" s="2">
        <v>2.1299481</v>
      </c>
      <c r="E12" s="2">
        <v>2.1299195000000002</v>
      </c>
      <c r="F12" s="2">
        <v>2.1299904000000001</v>
      </c>
      <c r="G12" s="2">
        <v>2.1302352</v>
      </c>
      <c r="H12" s="2">
        <v>2.0252992999999999</v>
      </c>
      <c r="I12" s="2">
        <v>2.0268288999999999</v>
      </c>
      <c r="J12" s="2">
        <v>2.0239527000000002</v>
      </c>
      <c r="K12" s="2">
        <v>2.0260598000000001</v>
      </c>
      <c r="L12" s="2">
        <v>2.0262956000000001</v>
      </c>
      <c r="M12" s="2">
        <v>1.953244</v>
      </c>
      <c r="N12" s="2">
        <v>2.0791482000000001</v>
      </c>
      <c r="O12" s="2">
        <v>2.0282629000000001</v>
      </c>
      <c r="P12" s="2">
        <v>1.8615484</v>
      </c>
      <c r="Q12" s="2">
        <v>1.6704383</v>
      </c>
      <c r="R12" s="2">
        <v>1.6122923</v>
      </c>
      <c r="S12" s="2">
        <v>1.6121597999999999</v>
      </c>
      <c r="T12" s="2">
        <v>1.7110198999999999</v>
      </c>
      <c r="U12" s="2">
        <v>1.5614736</v>
      </c>
      <c r="V12" s="2">
        <v>1.4143154</v>
      </c>
      <c r="W12" s="2">
        <v>1.3493888999999999</v>
      </c>
      <c r="X12" s="2">
        <v>1.2933475000000001</v>
      </c>
      <c r="Y12" s="2">
        <v>1.1942911</v>
      </c>
      <c r="Z12" s="2">
        <v>1.4594707</v>
      </c>
      <c r="AA12" s="2">
        <v>1.3385218999999999</v>
      </c>
      <c r="AB12" s="2">
        <v>1.1865494999999999</v>
      </c>
      <c r="AC12" s="2">
        <v>1.0794235999999999</v>
      </c>
      <c r="AD12" s="2">
        <v>1.0558666999999999</v>
      </c>
      <c r="AE12" s="2">
        <v>0.98885285000000001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T12" s="8"/>
      <c r="BU12" s="8"/>
      <c r="BV12" s="8"/>
      <c r="BW12" s="8"/>
      <c r="BX12" s="8"/>
    </row>
    <row r="13" spans="1:76" x14ac:dyDescent="0.3">
      <c r="A13" s="2">
        <v>110.7</v>
      </c>
      <c r="B13" s="2">
        <v>2.0646019999999998</v>
      </c>
      <c r="C13" s="2">
        <v>2.0632887000000002</v>
      </c>
      <c r="D13" s="2">
        <v>2.0627930000000001</v>
      </c>
      <c r="E13" s="2">
        <v>2.0629255</v>
      </c>
      <c r="F13" s="2">
        <v>2.0630904000000001</v>
      </c>
      <c r="G13" s="2">
        <v>2.0634212000000001</v>
      </c>
      <c r="H13" s="2">
        <v>1.9701374</v>
      </c>
      <c r="I13" s="2">
        <v>1.9715434000000001</v>
      </c>
      <c r="J13" s="2">
        <v>1.9691748</v>
      </c>
      <c r="K13" s="2">
        <v>1.971517</v>
      </c>
      <c r="L13" s="2">
        <v>1.9719091</v>
      </c>
      <c r="M13" s="2">
        <v>1.9283142</v>
      </c>
      <c r="N13" s="2">
        <v>2.0075702999999998</v>
      </c>
      <c r="O13" s="2">
        <v>1.9671388000000001</v>
      </c>
      <c r="P13" s="2">
        <v>1.8345544</v>
      </c>
      <c r="Q13" s="2">
        <v>1.6321308999999999</v>
      </c>
      <c r="R13" s="2">
        <v>1.570219</v>
      </c>
      <c r="S13" s="2">
        <v>1.5114350999999999</v>
      </c>
      <c r="T13" s="2">
        <v>1.6820832999999999</v>
      </c>
      <c r="U13" s="2">
        <v>1.5440673</v>
      </c>
      <c r="V13" s="2">
        <v>1.3816906</v>
      </c>
      <c r="W13" s="2">
        <v>1.1949080000000001</v>
      </c>
      <c r="X13" s="2">
        <v>1.2444702000000001</v>
      </c>
      <c r="Y13" s="2">
        <v>1.1602615000000001</v>
      </c>
      <c r="Z13" s="2">
        <v>1.4371564999999999</v>
      </c>
      <c r="AA13" s="2">
        <v>1.3113446</v>
      </c>
      <c r="AB13" s="2">
        <v>1.1542737999999999</v>
      </c>
      <c r="AC13" s="2">
        <v>1.0415258000000001</v>
      </c>
      <c r="AD13" s="2">
        <v>1.0233379</v>
      </c>
      <c r="AE13" s="2">
        <v>0.96905036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T13" s="8"/>
      <c r="BU13" s="8"/>
      <c r="BV13" s="8"/>
      <c r="BW13" s="8"/>
      <c r="BX13" s="8"/>
    </row>
    <row r="14" spans="1:76" x14ac:dyDescent="0.3">
      <c r="A14" s="2">
        <v>123</v>
      </c>
      <c r="B14" s="2">
        <v>2.0253372000000001</v>
      </c>
      <c r="C14" s="2">
        <v>2.0241259</v>
      </c>
      <c r="D14" s="2">
        <v>2.0236915</v>
      </c>
      <c r="E14" s="2">
        <v>2.0239690000000001</v>
      </c>
      <c r="F14" s="2">
        <v>2.0242068</v>
      </c>
      <c r="G14" s="2">
        <v>2.0246007000000001</v>
      </c>
      <c r="H14" s="2">
        <v>1.9376137</v>
      </c>
      <c r="I14" s="2">
        <v>1.9390242</v>
      </c>
      <c r="J14" s="2">
        <v>1.9370623</v>
      </c>
      <c r="K14" s="2">
        <v>1.9396595000000001</v>
      </c>
      <c r="L14" s="2">
        <v>1.9401537</v>
      </c>
      <c r="M14" s="2">
        <v>1.9401619999999999</v>
      </c>
      <c r="N14" s="2">
        <v>1.9676695</v>
      </c>
      <c r="O14" s="2">
        <v>1.9331064</v>
      </c>
      <c r="P14" s="2">
        <v>1.829647</v>
      </c>
      <c r="Q14" s="2">
        <v>1.633958</v>
      </c>
      <c r="R14" s="2">
        <v>1.5762687</v>
      </c>
      <c r="S14" s="2">
        <v>1.5971664000000001</v>
      </c>
      <c r="T14" s="2">
        <v>1.6644783999999999</v>
      </c>
      <c r="U14" s="2">
        <v>1.5376417</v>
      </c>
      <c r="V14" s="2">
        <v>1.3778136999999999</v>
      </c>
      <c r="W14" s="2">
        <v>1.2949013</v>
      </c>
      <c r="X14" s="2">
        <v>1.2461278</v>
      </c>
      <c r="Y14" s="2">
        <v>1.1693444</v>
      </c>
      <c r="Z14" s="2">
        <v>1.4251463</v>
      </c>
      <c r="AA14" s="2">
        <v>1.3007614999999999</v>
      </c>
      <c r="AB14" s="2">
        <v>1.1489567999999999</v>
      </c>
      <c r="AC14" s="2">
        <v>1.0430360999999999</v>
      </c>
      <c r="AD14" s="2">
        <v>1.0244571</v>
      </c>
      <c r="AE14" s="2">
        <v>0.97798876999999995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T14" s="8"/>
      <c r="BU14" s="8"/>
      <c r="BV14" s="8"/>
    </row>
    <row r="15" spans="1:76" x14ac:dyDescent="0.3">
      <c r="BR15" s="16"/>
    </row>
    <row r="16" spans="1:76" x14ac:dyDescent="0.3">
      <c r="X16" s="21"/>
    </row>
    <row r="17" spans="1:64" x14ac:dyDescent="0.3"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3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5</v>
      </c>
      <c r="AA17" s="2" t="s">
        <v>5</v>
      </c>
      <c r="AB17" s="2" t="s">
        <v>5</v>
      </c>
      <c r="AC17" s="2" t="s">
        <v>5</v>
      </c>
      <c r="AD17" s="2" t="s">
        <v>5</v>
      </c>
      <c r="AE17" s="2" t="s">
        <v>5</v>
      </c>
      <c r="BL17" s="19"/>
    </row>
    <row r="18" spans="1:64" x14ac:dyDescent="0.3"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6</v>
      </c>
      <c r="O18" s="2" t="s">
        <v>7</v>
      </c>
      <c r="P18" s="2" t="s">
        <v>8</v>
      </c>
      <c r="Q18" s="2" t="s">
        <v>9</v>
      </c>
      <c r="R18" s="2" t="s">
        <v>10</v>
      </c>
      <c r="S18" s="2" t="s">
        <v>11</v>
      </c>
      <c r="T18" s="2" t="s">
        <v>6</v>
      </c>
      <c r="U18" s="2" t="s">
        <v>7</v>
      </c>
      <c r="V18" s="2" t="s">
        <v>8</v>
      </c>
      <c r="W18" s="2" t="s">
        <v>9</v>
      </c>
      <c r="X18" s="2" t="s">
        <v>10</v>
      </c>
      <c r="Y18" s="2" t="s">
        <v>11</v>
      </c>
      <c r="Z18" s="2" t="s">
        <v>6</v>
      </c>
      <c r="AA18" s="2" t="s">
        <v>7</v>
      </c>
      <c r="AB18" s="2" t="s">
        <v>8</v>
      </c>
      <c r="AC18" s="2" t="s">
        <v>9</v>
      </c>
      <c r="AD18" s="2" t="s">
        <v>10</v>
      </c>
      <c r="AE18" s="2" t="s">
        <v>11</v>
      </c>
    </row>
    <row r="19" spans="1:64" x14ac:dyDescent="0.3">
      <c r="A19" s="2" t="s">
        <v>17</v>
      </c>
      <c r="B19" s="2" t="s">
        <v>18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18</v>
      </c>
      <c r="M19" s="2" t="s">
        <v>18</v>
      </c>
      <c r="N19" s="2" t="s">
        <v>18</v>
      </c>
      <c r="O19" s="2" t="s">
        <v>18</v>
      </c>
      <c r="P19" s="2" t="s">
        <v>18</v>
      </c>
      <c r="Q19" s="2" t="s">
        <v>18</v>
      </c>
      <c r="R19" s="2" t="s">
        <v>18</v>
      </c>
      <c r="S19" s="2" t="s">
        <v>18</v>
      </c>
      <c r="T19" s="2" t="s">
        <v>18</v>
      </c>
      <c r="U19" s="2" t="s">
        <v>18</v>
      </c>
      <c r="V19" s="2" t="s">
        <v>18</v>
      </c>
      <c r="W19" s="2" t="s">
        <v>18</v>
      </c>
      <c r="X19" s="2" t="s">
        <v>18</v>
      </c>
      <c r="Y19" s="2" t="s">
        <v>18</v>
      </c>
      <c r="Z19" s="2" t="s">
        <v>18</v>
      </c>
      <c r="AA19" s="2" t="s">
        <v>18</v>
      </c>
      <c r="AB19" s="2" t="s">
        <v>18</v>
      </c>
      <c r="AC19" s="2" t="s">
        <v>18</v>
      </c>
      <c r="AD19" s="2" t="s">
        <v>18</v>
      </c>
      <c r="AE19" s="2" t="s">
        <v>18</v>
      </c>
    </row>
    <row r="20" spans="1:64" x14ac:dyDescent="0.3">
      <c r="A20" s="2">
        <v>0</v>
      </c>
      <c r="B20" s="2">
        <v>2.8782000000000001</v>
      </c>
      <c r="C20" s="2">
        <v>2.8305899999999999</v>
      </c>
      <c r="D20" s="2">
        <v>2.80206</v>
      </c>
      <c r="E20" s="2">
        <v>2.7817500000000002</v>
      </c>
      <c r="F20" s="2">
        <v>2.77677</v>
      </c>
      <c r="G20" s="2">
        <v>2.76688</v>
      </c>
      <c r="H20" s="2">
        <v>2.7443300000000002</v>
      </c>
      <c r="I20" s="2">
        <v>2.67503</v>
      </c>
      <c r="J20" s="2">
        <v>2.6246299999999998</v>
      </c>
      <c r="K20" s="2">
        <v>2.5554299999999999</v>
      </c>
      <c r="L20" s="2">
        <v>2.3601700000000001</v>
      </c>
      <c r="M20" s="2">
        <v>2.2404600000000001</v>
      </c>
      <c r="N20" s="2">
        <v>2.6084800000000001</v>
      </c>
      <c r="O20" s="2">
        <v>2.52949</v>
      </c>
      <c r="P20" s="2">
        <v>2.4671099999999999</v>
      </c>
      <c r="Q20" s="2">
        <v>2.1679300000000001</v>
      </c>
      <c r="R20" s="2">
        <v>1.9459500000000001</v>
      </c>
      <c r="S20" s="2">
        <v>1.87971</v>
      </c>
      <c r="T20" s="2">
        <v>2.38985</v>
      </c>
      <c r="U20" s="2">
        <v>2.2722000000000002</v>
      </c>
      <c r="V20" s="2">
        <v>1.9434199999999999</v>
      </c>
      <c r="W20" s="2">
        <v>1.63466</v>
      </c>
      <c r="X20" s="2">
        <v>1.51146</v>
      </c>
      <c r="Y20" s="2">
        <v>1.42587</v>
      </c>
      <c r="Z20" s="2">
        <v>2.1966399999999999</v>
      </c>
      <c r="AA20" s="2">
        <v>1.9766900000000001</v>
      </c>
      <c r="AB20" s="2">
        <v>1.65686</v>
      </c>
      <c r="AC20" s="2">
        <v>1.38093</v>
      </c>
      <c r="AD20" s="2">
        <v>1.23255</v>
      </c>
      <c r="AE20" s="2">
        <v>1.13063</v>
      </c>
    </row>
    <row r="21" spans="1:64" x14ac:dyDescent="0.3">
      <c r="A21" s="2">
        <v>12.3</v>
      </c>
      <c r="B21" s="2">
        <v>2.9399299999999999</v>
      </c>
      <c r="C21" s="2">
        <v>2.8912599999999999</v>
      </c>
      <c r="D21" s="2">
        <v>2.86192</v>
      </c>
      <c r="E21" s="2">
        <v>2.8432300000000001</v>
      </c>
      <c r="F21" s="2">
        <v>2.8392900000000001</v>
      </c>
      <c r="G21" s="2">
        <v>2.8284799999999999</v>
      </c>
      <c r="H21" s="2">
        <v>2.79406</v>
      </c>
      <c r="I21" s="2">
        <v>2.7225000000000001</v>
      </c>
      <c r="J21" s="2">
        <v>2.6717300000000002</v>
      </c>
      <c r="K21" s="2">
        <v>2.6315599999999999</v>
      </c>
      <c r="L21" s="2">
        <v>2.5320399999999998</v>
      </c>
      <c r="M21" s="2">
        <v>2.3982700000000001</v>
      </c>
      <c r="N21" s="2">
        <v>2.6398100000000002</v>
      </c>
      <c r="O21" s="2">
        <v>2.5605799999999999</v>
      </c>
      <c r="P21" s="2">
        <v>2.4997099999999999</v>
      </c>
      <c r="Q21" s="2">
        <v>2.27006</v>
      </c>
      <c r="R21" s="2">
        <v>2.0589499999999998</v>
      </c>
      <c r="S21" s="2">
        <v>1.9443299999999999</v>
      </c>
      <c r="T21" s="2">
        <v>2.3817699999999999</v>
      </c>
      <c r="U21" s="2">
        <v>2.2838699999999998</v>
      </c>
      <c r="V21" s="2">
        <v>2.0186700000000002</v>
      </c>
      <c r="W21" s="2">
        <v>1.7371799999999999</v>
      </c>
      <c r="X21" s="2">
        <v>1.57582</v>
      </c>
      <c r="Y21" s="2">
        <v>1.49061</v>
      </c>
      <c r="Z21" s="2">
        <v>2.1189100000000001</v>
      </c>
      <c r="AA21" s="2">
        <v>1.99183</v>
      </c>
      <c r="AB21" s="2">
        <v>1.6726300000000001</v>
      </c>
      <c r="AC21" s="2">
        <v>1.3857900000000001</v>
      </c>
      <c r="AD21" s="2">
        <v>1.2107699999999999</v>
      </c>
      <c r="AE21" s="2">
        <v>1.20112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4" x14ac:dyDescent="0.3">
      <c r="A22" s="2">
        <v>24.6</v>
      </c>
      <c r="B22" s="2">
        <v>2.94747</v>
      </c>
      <c r="C22" s="2">
        <v>2.8993500000000001</v>
      </c>
      <c r="D22" s="2">
        <v>2.8693300000000002</v>
      </c>
      <c r="E22" s="2">
        <v>2.8496600000000001</v>
      </c>
      <c r="F22" s="2">
        <v>2.84762</v>
      </c>
      <c r="G22" s="2">
        <v>2.8350399999999998</v>
      </c>
      <c r="H22" s="2">
        <v>2.7968199999999999</v>
      </c>
      <c r="I22" s="2">
        <v>2.72506</v>
      </c>
      <c r="J22" s="2">
        <v>2.6733199999999999</v>
      </c>
      <c r="K22" s="2">
        <v>2.63192</v>
      </c>
      <c r="L22" s="2">
        <v>2.51172</v>
      </c>
      <c r="M22" s="2">
        <v>2.37784</v>
      </c>
      <c r="N22" s="2">
        <v>2.6270199999999999</v>
      </c>
      <c r="O22" s="2">
        <v>2.5499800000000001</v>
      </c>
      <c r="P22" s="2">
        <v>2.4905900000000001</v>
      </c>
      <c r="Q22" s="2">
        <v>2.2669000000000001</v>
      </c>
      <c r="R22" s="2">
        <v>2.0469599999999999</v>
      </c>
      <c r="S22" s="2">
        <v>1.93336</v>
      </c>
      <c r="T22" s="2">
        <v>2.3209900000000001</v>
      </c>
      <c r="U22" s="2">
        <v>2.2371599999999998</v>
      </c>
      <c r="V22" s="2">
        <v>1.9903299999999999</v>
      </c>
      <c r="W22" s="2">
        <v>1.7282</v>
      </c>
      <c r="X22" s="2">
        <v>1.50682</v>
      </c>
      <c r="Y22" s="2">
        <v>1.4253199999999999</v>
      </c>
      <c r="Z22" s="2">
        <v>2.0100600000000002</v>
      </c>
      <c r="AA22" s="2">
        <v>1.91662</v>
      </c>
      <c r="AB22" s="2">
        <v>1.6914</v>
      </c>
      <c r="AC22" s="2">
        <v>1.3935</v>
      </c>
      <c r="AD22" s="2">
        <v>1.24658</v>
      </c>
      <c r="AE22" s="2">
        <v>1.1549799999999999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4" x14ac:dyDescent="0.3">
      <c r="A23" s="2">
        <v>36.9</v>
      </c>
      <c r="B23" s="2">
        <v>2.8182800000000001</v>
      </c>
      <c r="C23" s="2">
        <v>2.7751299999999999</v>
      </c>
      <c r="D23" s="2">
        <v>2.7459699999999998</v>
      </c>
      <c r="E23" s="2">
        <v>2.7249699999999999</v>
      </c>
      <c r="F23" s="2">
        <v>2.7213099999999999</v>
      </c>
      <c r="G23" s="2">
        <v>2.7107100000000002</v>
      </c>
      <c r="H23" s="2">
        <v>2.6788599999999998</v>
      </c>
      <c r="I23" s="2">
        <v>2.6126200000000002</v>
      </c>
      <c r="J23" s="2">
        <v>2.5610900000000001</v>
      </c>
      <c r="K23" s="2">
        <v>2.4101699999999999</v>
      </c>
      <c r="L23" s="2">
        <v>2.1743999999999999</v>
      </c>
      <c r="M23" s="2">
        <v>2.0611600000000001</v>
      </c>
      <c r="N23" s="2">
        <v>2.4604699999999999</v>
      </c>
      <c r="O23" s="2">
        <v>2.3839100000000002</v>
      </c>
      <c r="P23" s="2">
        <v>2.3247200000000001</v>
      </c>
      <c r="Q23" s="2">
        <v>2.0566399999999998</v>
      </c>
      <c r="R23" s="2">
        <v>1.75587</v>
      </c>
      <c r="S23" s="2">
        <v>1.7253499999999999</v>
      </c>
      <c r="T23" s="2">
        <v>2.1049000000000002</v>
      </c>
      <c r="U23" s="2">
        <v>2.0342799999999999</v>
      </c>
      <c r="V23" s="2">
        <v>1.7945599999999999</v>
      </c>
      <c r="W23" s="2">
        <v>1.5396000000000001</v>
      </c>
      <c r="X23" s="2">
        <v>1.37653</v>
      </c>
      <c r="Y23" s="2">
        <v>1.33456</v>
      </c>
      <c r="Z23" s="2">
        <v>1.8444</v>
      </c>
      <c r="AA23" s="2">
        <v>1.7111000000000001</v>
      </c>
      <c r="AB23" s="2">
        <v>1.70367</v>
      </c>
      <c r="AC23" s="2">
        <v>1.3984399999999999</v>
      </c>
      <c r="AD23" s="2">
        <v>1.10131</v>
      </c>
      <c r="AE23" s="2">
        <v>1.06131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4" x14ac:dyDescent="0.3">
      <c r="A24" s="2">
        <v>49.2</v>
      </c>
      <c r="B24" s="2">
        <v>2.7182499999999998</v>
      </c>
      <c r="C24" s="2">
        <v>2.6798700000000002</v>
      </c>
      <c r="D24" s="2">
        <v>2.64811</v>
      </c>
      <c r="E24" s="2">
        <v>2.6219199999999998</v>
      </c>
      <c r="F24" s="2">
        <v>2.6192000000000002</v>
      </c>
      <c r="G24" s="2">
        <v>2.6044499999999999</v>
      </c>
      <c r="H24" s="2">
        <v>2.5549300000000001</v>
      </c>
      <c r="I24" s="2">
        <v>2.4906000000000001</v>
      </c>
      <c r="J24" s="2">
        <v>2.4361999999999999</v>
      </c>
      <c r="K24" s="2">
        <v>2.38639</v>
      </c>
      <c r="L24" s="2">
        <v>2.17109</v>
      </c>
      <c r="M24" s="2">
        <v>2.0587800000000001</v>
      </c>
      <c r="N24" s="2">
        <v>2.29081</v>
      </c>
      <c r="O24" s="2">
        <v>2.21719</v>
      </c>
      <c r="P24" s="2">
        <v>2.1809699999999999</v>
      </c>
      <c r="Q24" s="2">
        <v>2.0203500000000001</v>
      </c>
      <c r="R24" s="2">
        <v>1.7482899999999999</v>
      </c>
      <c r="S24" s="2">
        <v>1.7117899999999999</v>
      </c>
      <c r="T24" s="2">
        <v>1.97332</v>
      </c>
      <c r="U24" s="2">
        <v>1.9157</v>
      </c>
      <c r="V24" s="2">
        <v>1.7078899999999999</v>
      </c>
      <c r="W24" s="2">
        <v>1.5466299999999999</v>
      </c>
      <c r="X24" s="2">
        <v>1.3531</v>
      </c>
      <c r="Y24" s="2">
        <v>1.3228500000000001</v>
      </c>
      <c r="Z24" s="2">
        <v>1.74499</v>
      </c>
      <c r="AA24" s="2">
        <v>1.6086800000000001</v>
      </c>
      <c r="AB24" s="2">
        <v>1.6926000000000001</v>
      </c>
      <c r="AC24" s="2">
        <v>1.3958900000000001</v>
      </c>
      <c r="AD24" s="2">
        <v>1.1310199999999999</v>
      </c>
      <c r="AE24" s="2">
        <v>1.05098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4" x14ac:dyDescent="0.3">
      <c r="A25" s="2">
        <v>61.5</v>
      </c>
      <c r="B25" s="2">
        <v>2.4660899999999999</v>
      </c>
      <c r="C25" s="2">
        <v>2.4392399999999999</v>
      </c>
      <c r="D25" s="2">
        <v>2.41229</v>
      </c>
      <c r="E25" s="2">
        <v>2.3892699999999998</v>
      </c>
      <c r="F25" s="2">
        <v>2.3885999999999998</v>
      </c>
      <c r="G25" s="2">
        <v>2.3765999999999998</v>
      </c>
      <c r="H25" s="2">
        <v>2.3256199999999998</v>
      </c>
      <c r="I25" s="2">
        <v>2.2775400000000001</v>
      </c>
      <c r="J25" s="2">
        <v>2.2351299999999998</v>
      </c>
      <c r="K25" s="2">
        <v>2.1984300000000001</v>
      </c>
      <c r="L25" s="2">
        <v>2.0818400000000001</v>
      </c>
      <c r="M25" s="2">
        <v>1.97997</v>
      </c>
      <c r="N25" s="2">
        <v>2.0990500000000001</v>
      </c>
      <c r="O25" s="2">
        <v>2.0442800000000001</v>
      </c>
      <c r="P25" s="2">
        <v>2.0196299999999998</v>
      </c>
      <c r="Q25" s="2">
        <v>1.8894500000000001</v>
      </c>
      <c r="R25" s="2">
        <v>1.6775599999999999</v>
      </c>
      <c r="S25" s="2">
        <v>1.6342099999999999</v>
      </c>
      <c r="T25" s="2">
        <v>1.8337000000000001</v>
      </c>
      <c r="U25" s="2">
        <v>1.76047</v>
      </c>
      <c r="V25" s="2">
        <v>1.5728200000000001</v>
      </c>
      <c r="W25" s="2">
        <v>1.4581900000000001</v>
      </c>
      <c r="X25" s="2">
        <v>1.2878000000000001</v>
      </c>
      <c r="Y25" s="2">
        <v>1.27644</v>
      </c>
      <c r="Z25" s="2">
        <v>1.62222</v>
      </c>
      <c r="AA25" s="2">
        <v>1.48265</v>
      </c>
      <c r="AB25" s="2">
        <v>1.71391</v>
      </c>
      <c r="AC25" s="2">
        <v>1.4675499999999999</v>
      </c>
      <c r="AD25" s="2">
        <v>1.08677</v>
      </c>
      <c r="AE25" s="2">
        <v>1.0139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4" x14ac:dyDescent="0.3">
      <c r="A26" s="2">
        <v>73.8</v>
      </c>
      <c r="B26" s="2">
        <v>2.25943</v>
      </c>
      <c r="C26" s="2">
        <v>2.2414000000000001</v>
      </c>
      <c r="D26" s="2">
        <v>2.22234</v>
      </c>
      <c r="E26" s="2">
        <v>2.2076600000000002</v>
      </c>
      <c r="F26" s="2">
        <v>2.2092000000000001</v>
      </c>
      <c r="G26" s="2">
        <v>2.1995300000000002</v>
      </c>
      <c r="H26" s="2">
        <v>2.13632</v>
      </c>
      <c r="I26" s="2">
        <v>2.0999400000000001</v>
      </c>
      <c r="J26" s="2">
        <v>2.0690400000000002</v>
      </c>
      <c r="K26" s="2">
        <v>2.0436100000000001</v>
      </c>
      <c r="L26" s="2">
        <v>1.9943900000000001</v>
      </c>
      <c r="M26" s="2">
        <v>1.9011</v>
      </c>
      <c r="N26" s="2">
        <v>1.9431099999999999</v>
      </c>
      <c r="O26" s="2">
        <v>1.9011899999999999</v>
      </c>
      <c r="P26" s="2">
        <v>1.8852500000000001</v>
      </c>
      <c r="Q26" s="2">
        <v>1.76579</v>
      </c>
      <c r="R26" s="2">
        <v>1.61528</v>
      </c>
      <c r="S26" s="2">
        <v>1.55877</v>
      </c>
      <c r="T26" s="2">
        <v>1.71235</v>
      </c>
      <c r="U26" s="2">
        <v>1.6365099999999999</v>
      </c>
      <c r="V26" s="2">
        <v>1.46936</v>
      </c>
      <c r="W26" s="2">
        <v>1.3680099999999999</v>
      </c>
      <c r="X26" s="2">
        <v>1.2317400000000001</v>
      </c>
      <c r="Y26" s="2">
        <v>1.21417</v>
      </c>
      <c r="Z26" s="2">
        <v>1.51874</v>
      </c>
      <c r="AA26" s="2">
        <v>1.38259</v>
      </c>
      <c r="AB26" s="2">
        <v>1.6158300000000001</v>
      </c>
      <c r="AC26" s="2">
        <v>1.37836</v>
      </c>
      <c r="AD26" s="2">
        <v>0.99356</v>
      </c>
      <c r="AE26" s="2">
        <v>0.98397999999999997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4" x14ac:dyDescent="0.3">
      <c r="A27" s="2">
        <v>86.1</v>
      </c>
      <c r="B27" s="2">
        <v>2.1538400000000002</v>
      </c>
      <c r="C27" s="2">
        <v>2.1400399999999999</v>
      </c>
      <c r="D27" s="2">
        <v>2.1254900000000001</v>
      </c>
      <c r="E27" s="2">
        <v>2.1156999999999999</v>
      </c>
      <c r="F27" s="2">
        <v>2.1186699999999998</v>
      </c>
      <c r="G27" s="2">
        <v>2.1102400000000001</v>
      </c>
      <c r="H27" s="2">
        <v>2.0375399999999999</v>
      </c>
      <c r="I27" s="2">
        <v>2.0075799999999999</v>
      </c>
      <c r="J27" s="2">
        <v>1.98336</v>
      </c>
      <c r="K27" s="2">
        <v>1.9650300000000001</v>
      </c>
      <c r="L27" s="2">
        <v>1.9624699999999999</v>
      </c>
      <c r="M27" s="2">
        <v>1.88547</v>
      </c>
      <c r="N27" s="2">
        <v>1.8587100000000001</v>
      </c>
      <c r="O27" s="2">
        <v>1.82395</v>
      </c>
      <c r="P27" s="2">
        <v>1.8142199999999999</v>
      </c>
      <c r="Q27" s="2">
        <v>1.7285600000000001</v>
      </c>
      <c r="R27" s="2">
        <v>1.6059600000000001</v>
      </c>
      <c r="S27" s="2">
        <v>1.54359</v>
      </c>
      <c r="T27" s="2">
        <v>1.6447700000000001</v>
      </c>
      <c r="U27" s="2">
        <v>1.5820000000000001</v>
      </c>
      <c r="V27" s="2">
        <v>1.4380599999999999</v>
      </c>
      <c r="W27" s="2">
        <v>1.3425</v>
      </c>
      <c r="X27" s="2">
        <v>1.22044</v>
      </c>
      <c r="Y27" s="2">
        <v>1.20486</v>
      </c>
      <c r="Z27" s="2">
        <v>1.46777</v>
      </c>
      <c r="AA27" s="2">
        <v>1.3406800000000001</v>
      </c>
      <c r="AB27" s="2">
        <v>1.50606</v>
      </c>
      <c r="AC27" s="2">
        <v>1.28993</v>
      </c>
      <c r="AD27" s="2">
        <v>1.05183</v>
      </c>
      <c r="AE27" s="2">
        <v>0.98255000000000003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4" x14ac:dyDescent="0.3">
      <c r="A28" s="2">
        <v>98.4</v>
      </c>
      <c r="B28" s="2">
        <v>2.0444300000000002</v>
      </c>
      <c r="C28" s="2">
        <v>2.0316200000000002</v>
      </c>
      <c r="D28" s="2">
        <v>2.01857</v>
      </c>
      <c r="E28" s="2">
        <v>2.0126200000000001</v>
      </c>
      <c r="F28" s="2">
        <v>2.0167299999999999</v>
      </c>
      <c r="G28" s="2">
        <v>2.0099900000000002</v>
      </c>
      <c r="H28" s="2">
        <v>1.9352</v>
      </c>
      <c r="I28" s="2">
        <v>1.90771</v>
      </c>
      <c r="J28" s="2">
        <v>1.88862</v>
      </c>
      <c r="K28" s="2">
        <v>1.8773</v>
      </c>
      <c r="L28" s="2">
        <v>1.87707</v>
      </c>
      <c r="M28" s="2">
        <v>1.8738900000000001</v>
      </c>
      <c r="N28" s="2">
        <v>1.7748299999999999</v>
      </c>
      <c r="O28" s="2">
        <v>1.74492</v>
      </c>
      <c r="P28" s="2">
        <v>1.7393000000000001</v>
      </c>
      <c r="Q28" s="2">
        <v>1.6492899999999999</v>
      </c>
      <c r="R28" s="2">
        <v>1.5544100000000001</v>
      </c>
      <c r="S28" s="2">
        <v>1.48566</v>
      </c>
      <c r="T28" s="2">
        <v>1.57927</v>
      </c>
      <c r="U28" s="2">
        <v>1.52054</v>
      </c>
      <c r="V28" s="2">
        <v>1.3848</v>
      </c>
      <c r="W28" s="2">
        <v>1.3014600000000001</v>
      </c>
      <c r="X28" s="2">
        <v>1.18235</v>
      </c>
      <c r="Y28" s="2">
        <v>1.1692400000000001</v>
      </c>
      <c r="Z28" s="2">
        <v>1.4079299999999999</v>
      </c>
      <c r="AA28" s="2">
        <v>1.29433</v>
      </c>
      <c r="AB28" s="2">
        <v>1.37948</v>
      </c>
      <c r="AC28" s="2">
        <v>1.21035</v>
      </c>
      <c r="AD28" s="2">
        <v>1.02901</v>
      </c>
      <c r="AE28" s="2">
        <v>0.96328999999999998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4" x14ac:dyDescent="0.3">
      <c r="A29" s="2">
        <v>110.7</v>
      </c>
      <c r="B29" s="2">
        <v>1.9625600000000001</v>
      </c>
      <c r="C29" s="2">
        <v>1.95042</v>
      </c>
      <c r="D29" s="2">
        <v>1.9380200000000001</v>
      </c>
      <c r="E29" s="2">
        <v>1.9315100000000001</v>
      </c>
      <c r="F29" s="2">
        <v>1.93526</v>
      </c>
      <c r="G29" s="2">
        <v>1.9292199999999999</v>
      </c>
      <c r="H29" s="2">
        <v>1.8581399999999999</v>
      </c>
      <c r="I29" s="2">
        <v>1.8319399999999999</v>
      </c>
      <c r="J29" s="2">
        <v>1.81304</v>
      </c>
      <c r="K29" s="2">
        <v>1.8031299999999999</v>
      </c>
      <c r="L29" s="2">
        <v>1.7955300000000001</v>
      </c>
      <c r="M29" s="2">
        <v>1.7583299999999999</v>
      </c>
      <c r="N29" s="2">
        <v>1.7115499999999999</v>
      </c>
      <c r="O29" s="2">
        <v>1.6829499999999999</v>
      </c>
      <c r="P29" s="2">
        <v>1.6766099999999999</v>
      </c>
      <c r="Q29" s="2">
        <v>1.5864199999999999</v>
      </c>
      <c r="R29" s="2">
        <v>1.5088999999999999</v>
      </c>
      <c r="S29" s="2">
        <v>1.5131399999999999</v>
      </c>
      <c r="T29" s="2">
        <v>1.5267599999999999</v>
      </c>
      <c r="U29" s="2">
        <v>1.47444</v>
      </c>
      <c r="V29" s="2">
        <v>1.3431900000000001</v>
      </c>
      <c r="W29" s="2">
        <v>1.2274</v>
      </c>
      <c r="X29" s="2">
        <v>1.19895</v>
      </c>
      <c r="Y29" s="2">
        <v>1.1406799999999999</v>
      </c>
      <c r="Z29" s="2">
        <v>1.3638300000000001</v>
      </c>
      <c r="AA29" s="2">
        <v>1.25884</v>
      </c>
      <c r="AB29" s="2">
        <v>1.2286600000000001</v>
      </c>
      <c r="AC29" s="2">
        <v>1.09999</v>
      </c>
      <c r="AD29" s="2">
        <v>1.0116499999999999</v>
      </c>
      <c r="AE29" s="2">
        <v>0.94730000000000003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4" x14ac:dyDescent="0.3">
      <c r="A30" s="2">
        <v>123</v>
      </c>
      <c r="B30" s="2">
        <v>1.9351400000000001</v>
      </c>
      <c r="C30" s="2">
        <v>1.9234599999999999</v>
      </c>
      <c r="D30" s="2">
        <v>1.91191</v>
      </c>
      <c r="E30" s="2">
        <v>1.9066399999999999</v>
      </c>
      <c r="F30" s="2">
        <v>1.9110400000000001</v>
      </c>
      <c r="G30" s="2">
        <v>1.90541</v>
      </c>
      <c r="H30" s="2">
        <v>1.8319000000000001</v>
      </c>
      <c r="I30" s="2">
        <v>1.8066</v>
      </c>
      <c r="J30" s="2">
        <v>1.78908</v>
      </c>
      <c r="K30" s="2">
        <v>1.78416</v>
      </c>
      <c r="L30" s="2">
        <v>1.78789</v>
      </c>
      <c r="M30" s="2">
        <v>1.78152</v>
      </c>
      <c r="N30" s="2">
        <v>1.68815</v>
      </c>
      <c r="O30" s="2">
        <v>1.6607000000000001</v>
      </c>
      <c r="P30" s="2">
        <v>1.6571800000000001</v>
      </c>
      <c r="Q30" s="2">
        <v>1.5973200000000001</v>
      </c>
      <c r="R30" s="2">
        <v>1.5174300000000001</v>
      </c>
      <c r="S30" s="2">
        <v>1.4583600000000001</v>
      </c>
      <c r="T30" s="2">
        <v>1.5062500000000001</v>
      </c>
      <c r="U30" s="2">
        <v>1.4637500000000001</v>
      </c>
      <c r="V30" s="2">
        <v>1.3448100000000001</v>
      </c>
      <c r="W30" s="2">
        <v>1.2704599999999999</v>
      </c>
      <c r="X30" s="2">
        <v>1.16632</v>
      </c>
      <c r="Y30" s="2">
        <v>1.15584</v>
      </c>
      <c r="Z30" s="2">
        <v>1.34876</v>
      </c>
      <c r="AA30" s="2">
        <v>1.2524299999999999</v>
      </c>
      <c r="AB30" s="2">
        <v>1.1613599999999999</v>
      </c>
      <c r="AC30" s="2">
        <v>1.0526800000000001</v>
      </c>
      <c r="AD30" s="2">
        <v>1.0219499999999999</v>
      </c>
      <c r="AE30" s="2">
        <v>0.96138000000000001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2" spans="1:64" x14ac:dyDescent="0.3">
      <c r="X32" s="21"/>
    </row>
    <row r="33" spans="1:63" x14ac:dyDescent="0.3">
      <c r="A33" s="2" t="s">
        <v>14</v>
      </c>
      <c r="B33" s="2" t="s">
        <v>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5</v>
      </c>
      <c r="AA33" s="2" t="s">
        <v>5</v>
      </c>
      <c r="AB33" s="2" t="s">
        <v>5</v>
      </c>
      <c r="AC33" s="2" t="s">
        <v>5</v>
      </c>
      <c r="AD33" s="2" t="s">
        <v>5</v>
      </c>
      <c r="AE33" s="2" t="s">
        <v>5</v>
      </c>
    </row>
    <row r="34" spans="1:63" x14ac:dyDescent="0.3">
      <c r="B34" s="2" t="s">
        <v>6</v>
      </c>
      <c r="C34" s="2" t="s">
        <v>7</v>
      </c>
      <c r="D34" s="2" t="s">
        <v>8</v>
      </c>
      <c r="E34" s="2" t="s">
        <v>9</v>
      </c>
      <c r="F34" s="2" t="s">
        <v>10</v>
      </c>
      <c r="G34" s="2" t="s">
        <v>11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6</v>
      </c>
      <c r="O34" s="2" t="s">
        <v>7</v>
      </c>
      <c r="P34" s="2" t="s">
        <v>8</v>
      </c>
      <c r="Q34" s="2" t="s">
        <v>9</v>
      </c>
      <c r="R34" s="2" t="s">
        <v>10</v>
      </c>
      <c r="S34" s="2" t="s">
        <v>11</v>
      </c>
      <c r="T34" s="2" t="s">
        <v>6</v>
      </c>
      <c r="U34" s="2" t="s">
        <v>7</v>
      </c>
      <c r="V34" s="2" t="s">
        <v>8</v>
      </c>
      <c r="W34" s="2" t="s">
        <v>9</v>
      </c>
      <c r="X34" s="2" t="s">
        <v>10</v>
      </c>
      <c r="Y34" s="2" t="s">
        <v>11</v>
      </c>
      <c r="Z34" s="2" t="s">
        <v>6</v>
      </c>
      <c r="AA34" s="2" t="s">
        <v>7</v>
      </c>
      <c r="AB34" s="2" t="s">
        <v>8</v>
      </c>
      <c r="AC34" s="2" t="s">
        <v>9</v>
      </c>
      <c r="AD34" s="2" t="s">
        <v>10</v>
      </c>
      <c r="AE34" s="2" t="s">
        <v>11</v>
      </c>
    </row>
    <row r="35" spans="1:63" x14ac:dyDescent="0.3">
      <c r="A35" s="2" t="s">
        <v>17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  <c r="P35" s="2" t="s">
        <v>18</v>
      </c>
      <c r="Q35" s="2" t="s">
        <v>18</v>
      </c>
      <c r="R35" s="2" t="s">
        <v>18</v>
      </c>
      <c r="S35" s="2" t="s">
        <v>18</v>
      </c>
      <c r="T35" s="2" t="s">
        <v>18</v>
      </c>
      <c r="U35" s="2" t="s">
        <v>18</v>
      </c>
      <c r="V35" s="2" t="s">
        <v>18</v>
      </c>
      <c r="W35" s="2" t="s">
        <v>18</v>
      </c>
      <c r="X35" s="2" t="s">
        <v>18</v>
      </c>
      <c r="Y35" s="2" t="s">
        <v>18</v>
      </c>
      <c r="Z35" s="2" t="s">
        <v>18</v>
      </c>
      <c r="AA35" s="2" t="s">
        <v>18</v>
      </c>
      <c r="AB35" s="2" t="s">
        <v>18</v>
      </c>
      <c r="AC35" s="2" t="s">
        <v>18</v>
      </c>
      <c r="AD35" s="2" t="s">
        <v>18</v>
      </c>
      <c r="AE35" s="2" t="s">
        <v>18</v>
      </c>
    </row>
    <row r="36" spans="1:63" x14ac:dyDescent="0.3">
      <c r="A36" s="22">
        <v>0</v>
      </c>
      <c r="B36" s="22">
        <v>2.4445534000000002</v>
      </c>
      <c r="C36" s="22">
        <v>2.4071400000000001</v>
      </c>
      <c r="D36" s="22">
        <v>2.3717348</v>
      </c>
      <c r="E36" s="22">
        <v>2.3370199999999999</v>
      </c>
      <c r="F36" s="22">
        <v>2.3238723999999999</v>
      </c>
      <c r="G36" s="22">
        <v>2.318616</v>
      </c>
      <c r="H36" s="22">
        <v>2.3321054999999999</v>
      </c>
      <c r="I36" s="22">
        <v>2.2711041999999999</v>
      </c>
      <c r="J36" s="22">
        <v>2.2120399000000002</v>
      </c>
      <c r="K36" s="22">
        <v>2.1547404000000001</v>
      </c>
      <c r="L36" s="22">
        <v>2.4978365999999999</v>
      </c>
      <c r="M36" s="22">
        <v>2.1189236</v>
      </c>
      <c r="N36" s="22">
        <v>2.2340350999999998</v>
      </c>
      <c r="O36" s="22">
        <v>2.1494759000000001</v>
      </c>
      <c r="P36" s="22">
        <v>2.0693795000000001</v>
      </c>
      <c r="Q36" s="22">
        <v>1.9810631999999999</v>
      </c>
      <c r="R36" s="22">
        <v>1.8888166</v>
      </c>
      <c r="S36" s="22">
        <v>1.8403465000000001</v>
      </c>
      <c r="T36" s="22">
        <v>2.0747746</v>
      </c>
      <c r="U36" s="22">
        <v>1.9544294</v>
      </c>
      <c r="V36" s="22">
        <v>1.8387808000000001</v>
      </c>
      <c r="W36" s="22">
        <v>1.5480537999999999</v>
      </c>
      <c r="X36" s="22">
        <v>1.5696646999999999</v>
      </c>
      <c r="Y36" s="22">
        <v>1.4664538</v>
      </c>
      <c r="Z36" s="22">
        <v>1.9533735000000001</v>
      </c>
      <c r="AA36" s="22">
        <v>1.8061668</v>
      </c>
      <c r="AB36" s="22">
        <v>1.6159815</v>
      </c>
      <c r="AC36" s="22">
        <v>1.3301635000000001</v>
      </c>
      <c r="AD36" s="22">
        <v>1.2852505999999999</v>
      </c>
      <c r="AE36" s="22">
        <v>1.2327033000000001</v>
      </c>
    </row>
    <row r="37" spans="1:63" x14ac:dyDescent="0.3">
      <c r="A37" s="22">
        <v>12.3</v>
      </c>
      <c r="B37" s="22">
        <v>2.5377304000000001</v>
      </c>
      <c r="C37" s="22">
        <v>2.4981130999999999</v>
      </c>
      <c r="D37" s="22">
        <v>2.4605771999999999</v>
      </c>
      <c r="E37" s="22">
        <v>2.4224057000000001</v>
      </c>
      <c r="F37" s="22">
        <v>2.4071658999999999</v>
      </c>
      <c r="G37" s="22">
        <v>2.4013334</v>
      </c>
      <c r="H37" s="22">
        <v>2.4097209999999998</v>
      </c>
      <c r="I37" s="22">
        <v>2.3463579999999999</v>
      </c>
      <c r="J37" s="22">
        <v>2.2842907000000001</v>
      </c>
      <c r="K37" s="22">
        <v>2.2230987</v>
      </c>
      <c r="L37" s="22">
        <v>2.5761338999999999</v>
      </c>
      <c r="M37" s="22">
        <v>2.1833564000000001</v>
      </c>
      <c r="N37" s="22">
        <v>2.2976182999999999</v>
      </c>
      <c r="O37" s="22">
        <v>2.2109027999999999</v>
      </c>
      <c r="P37" s="22">
        <v>2.1279849</v>
      </c>
      <c r="Q37" s="22">
        <v>2.0453925000000002</v>
      </c>
      <c r="R37" s="22">
        <v>1.9900099</v>
      </c>
      <c r="S37" s="22">
        <v>1.8954158999999999</v>
      </c>
      <c r="T37" s="22">
        <v>2.1112614000000001</v>
      </c>
      <c r="U37" s="22">
        <v>1.991249</v>
      </c>
      <c r="V37" s="22">
        <v>1.8745166</v>
      </c>
      <c r="W37" s="22">
        <v>1.6389897</v>
      </c>
      <c r="X37" s="22">
        <v>1.6485523</v>
      </c>
      <c r="Y37" s="22">
        <v>1.5317665</v>
      </c>
      <c r="Z37" s="22">
        <v>1.958051</v>
      </c>
      <c r="AA37" s="22">
        <v>1.8158046999999999</v>
      </c>
      <c r="AB37" s="22">
        <v>1.6445940999999999</v>
      </c>
      <c r="AC37" s="22">
        <v>1.3826096999999999</v>
      </c>
      <c r="AD37" s="22">
        <v>1.3280436</v>
      </c>
      <c r="AE37" s="22">
        <v>1.1622376999999999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63" x14ac:dyDescent="0.3">
      <c r="A38" s="22">
        <v>24.6</v>
      </c>
      <c r="B38" s="22">
        <v>2.5608266999999998</v>
      </c>
      <c r="C38" s="22">
        <v>2.5215749000000001</v>
      </c>
      <c r="D38" s="22">
        <v>2.4840393999999999</v>
      </c>
      <c r="E38" s="22">
        <v>2.4455127000000001</v>
      </c>
      <c r="F38" s="22">
        <v>2.4305116</v>
      </c>
      <c r="G38" s="22">
        <v>2.4243983999999998</v>
      </c>
      <c r="H38" s="22">
        <v>2.4265449000000001</v>
      </c>
      <c r="I38" s="22">
        <v>2.3637039999999998</v>
      </c>
      <c r="J38" s="22">
        <v>2.3017764000000001</v>
      </c>
      <c r="K38" s="22">
        <v>2.2401501000000001</v>
      </c>
      <c r="L38" s="22">
        <v>2.5628864</v>
      </c>
      <c r="M38" s="22">
        <v>2.2006500999999998</v>
      </c>
      <c r="N38" s="22">
        <v>2.3073353000000001</v>
      </c>
      <c r="O38" s="22">
        <v>2.2219532000000002</v>
      </c>
      <c r="P38" s="22">
        <v>2.1395330000000001</v>
      </c>
      <c r="Q38" s="22">
        <v>2.0569557999999999</v>
      </c>
      <c r="R38" s="22">
        <v>1.9961595999999999</v>
      </c>
      <c r="S38" s="22">
        <v>1.9450101</v>
      </c>
      <c r="T38" s="22">
        <v>2.1057746000000002</v>
      </c>
      <c r="U38" s="22">
        <v>1.9885679000000001</v>
      </c>
      <c r="V38" s="22">
        <v>1.8740114000000001</v>
      </c>
      <c r="W38" s="22">
        <v>1.6313186</v>
      </c>
      <c r="X38" s="22">
        <v>1.6355238000000001</v>
      </c>
      <c r="Y38" s="22">
        <v>1.5210045999999999</v>
      </c>
      <c r="Z38" s="22">
        <v>1.8931686999999999</v>
      </c>
      <c r="AA38" s="22">
        <v>1.7707580000000001</v>
      </c>
      <c r="AB38" s="22">
        <v>1.6272628</v>
      </c>
      <c r="AC38" s="22">
        <v>1.3849549000000001</v>
      </c>
      <c r="AD38" s="22">
        <v>1.313134</v>
      </c>
      <c r="AE38" s="22">
        <v>1.2725609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3" x14ac:dyDescent="0.3">
      <c r="A39" s="22">
        <v>36.9</v>
      </c>
      <c r="B39" s="22">
        <v>2.4056099</v>
      </c>
      <c r="C39" s="22">
        <v>2.3695018000000001</v>
      </c>
      <c r="D39" s="22">
        <v>2.3346102000000002</v>
      </c>
      <c r="E39" s="22">
        <v>2.2994417999999999</v>
      </c>
      <c r="F39" s="22">
        <v>2.2872680999999999</v>
      </c>
      <c r="G39" s="22">
        <v>2.2811851000000001</v>
      </c>
      <c r="H39" s="22">
        <v>2.2906434</v>
      </c>
      <c r="I39" s="22">
        <v>2.2317488999999999</v>
      </c>
      <c r="J39" s="22">
        <v>2.1740902000000002</v>
      </c>
      <c r="K39" s="22">
        <v>2.1167495000000001</v>
      </c>
      <c r="L39" s="22">
        <v>2.3640522000000002</v>
      </c>
      <c r="M39" s="22">
        <v>2.0834313</v>
      </c>
      <c r="N39" s="22">
        <v>2.1864659</v>
      </c>
      <c r="O39" s="22">
        <v>2.1060386000000002</v>
      </c>
      <c r="P39" s="22">
        <v>2.0287354999999998</v>
      </c>
      <c r="Q39" s="22">
        <v>1.8835396</v>
      </c>
      <c r="R39" s="22">
        <v>1.7975626</v>
      </c>
      <c r="S39" s="22">
        <v>1.7682249999999999</v>
      </c>
      <c r="T39" s="22">
        <v>1.9692035000000001</v>
      </c>
      <c r="U39" s="22">
        <v>1.8601485</v>
      </c>
      <c r="V39" s="22">
        <v>1.7642944</v>
      </c>
      <c r="W39" s="22">
        <v>1.5158469000000001</v>
      </c>
      <c r="X39" s="22">
        <v>1.4547979</v>
      </c>
      <c r="Y39" s="22">
        <v>1.3536938000000001</v>
      </c>
      <c r="Z39" s="22">
        <v>1.7431251000000001</v>
      </c>
      <c r="AA39" s="22">
        <v>1.6331335</v>
      </c>
      <c r="AB39" s="22">
        <v>1.4933502000000001</v>
      </c>
      <c r="AC39" s="22">
        <v>1.2370783000000001</v>
      </c>
      <c r="AD39" s="22">
        <v>1.1928179000000001</v>
      </c>
      <c r="AE39" s="22">
        <v>1.1598619999999999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3" x14ac:dyDescent="0.3">
      <c r="A40" s="22">
        <v>49.2</v>
      </c>
      <c r="B40" s="22">
        <v>2.3715166000000001</v>
      </c>
      <c r="C40" s="22">
        <v>2.3362771000000002</v>
      </c>
      <c r="D40" s="22">
        <v>2.3023115000000001</v>
      </c>
      <c r="E40" s="22">
        <v>2.2683314999999999</v>
      </c>
      <c r="F40" s="22">
        <v>2.2564918</v>
      </c>
      <c r="G40" s="22">
        <v>2.2507486999999999</v>
      </c>
      <c r="H40" s="22">
        <v>2.2534146000000002</v>
      </c>
      <c r="I40" s="22">
        <v>2.1963398999999999</v>
      </c>
      <c r="J40" s="22">
        <v>2.1405002999999998</v>
      </c>
      <c r="K40" s="22">
        <v>2.0852591</v>
      </c>
      <c r="L40" s="22">
        <v>2.2752371</v>
      </c>
      <c r="M40" s="22">
        <v>2.0527736999999999</v>
      </c>
      <c r="N40" s="22">
        <v>2.1215285000000002</v>
      </c>
      <c r="O40" s="22">
        <v>2.0426454999999999</v>
      </c>
      <c r="P40" s="22">
        <v>1.9728006</v>
      </c>
      <c r="Q40" s="22">
        <v>1.8613014000000001</v>
      </c>
      <c r="R40" s="22">
        <v>1.7760311</v>
      </c>
      <c r="S40" s="22">
        <v>1.7477824</v>
      </c>
      <c r="T40" s="22">
        <v>1.8462601000000001</v>
      </c>
      <c r="U40" s="22">
        <v>1.7501806</v>
      </c>
      <c r="V40" s="22">
        <v>1.6748736</v>
      </c>
      <c r="W40" s="22">
        <v>1.4691339000000001</v>
      </c>
      <c r="X40" s="22">
        <v>1.4479766000000001</v>
      </c>
      <c r="Y40" s="22">
        <v>1.3489579</v>
      </c>
      <c r="Z40" s="22">
        <v>1.6462410999999999</v>
      </c>
      <c r="AA40" s="22">
        <v>1.5514893000000001</v>
      </c>
      <c r="AB40" s="22">
        <v>1.4275712</v>
      </c>
      <c r="AC40" s="22">
        <v>1.1998499</v>
      </c>
      <c r="AD40" s="22">
        <v>1.1832999</v>
      </c>
      <c r="AE40" s="22">
        <v>1.1534987000000001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3" x14ac:dyDescent="0.3">
      <c r="A41" s="22">
        <v>61.5</v>
      </c>
      <c r="B41" s="22">
        <v>2.2600148</v>
      </c>
      <c r="C41" s="22">
        <v>2.2235233000000001</v>
      </c>
      <c r="D41" s="22">
        <v>2.1876468</v>
      </c>
      <c r="E41" s="22">
        <v>2.151697</v>
      </c>
      <c r="F41" s="22">
        <v>2.1678693999999998</v>
      </c>
      <c r="G41" s="22">
        <v>2.1634205999999998</v>
      </c>
      <c r="H41" s="22">
        <v>2.0900116999999998</v>
      </c>
      <c r="I41" s="22">
        <v>2.0368464999999998</v>
      </c>
      <c r="J41" s="22">
        <v>1.9890298</v>
      </c>
      <c r="K41" s="22">
        <v>1.9462238000000001</v>
      </c>
      <c r="L41" s="22">
        <v>2.0985908000000002</v>
      </c>
      <c r="M41" s="22">
        <v>1.9564315999999999</v>
      </c>
      <c r="N41" s="22">
        <v>1.9449902999999999</v>
      </c>
      <c r="O41" s="22">
        <v>1.8788058999999999</v>
      </c>
      <c r="P41" s="22">
        <v>1.8230259</v>
      </c>
      <c r="Q41" s="22">
        <v>1.77041</v>
      </c>
      <c r="R41" s="22">
        <v>1.6691670000000001</v>
      </c>
      <c r="S41" s="22">
        <v>1.6616679000000001</v>
      </c>
      <c r="T41" s="22">
        <v>1.7137511000000001</v>
      </c>
      <c r="U41" s="22">
        <v>1.6346347000000001</v>
      </c>
      <c r="V41" s="22">
        <v>1.5743361</v>
      </c>
      <c r="W41" s="22">
        <v>1.3825578999999999</v>
      </c>
      <c r="X41" s="22">
        <v>1.3769343999999999</v>
      </c>
      <c r="Y41" s="22">
        <v>1.3060612</v>
      </c>
      <c r="Z41" s="22">
        <v>1.5404275999999999</v>
      </c>
      <c r="AA41" s="22">
        <v>1.4587205000000001</v>
      </c>
      <c r="AB41" s="22">
        <v>1.3253094999999999</v>
      </c>
      <c r="AC41" s="22">
        <v>1.1363626</v>
      </c>
      <c r="AD41" s="22">
        <v>1.140326</v>
      </c>
      <c r="AE41" s="22">
        <v>1.1001763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3" x14ac:dyDescent="0.3">
      <c r="A42" s="22">
        <v>73.8</v>
      </c>
      <c r="B42" s="22">
        <v>2.0786362</v>
      </c>
      <c r="C42" s="22">
        <v>2.0504424999999999</v>
      </c>
      <c r="D42" s="22">
        <v>2.024689</v>
      </c>
      <c r="E42" s="22">
        <v>2.0005142</v>
      </c>
      <c r="F42" s="22">
        <v>2.0380729999999998</v>
      </c>
      <c r="G42" s="22">
        <v>2.0358966999999999</v>
      </c>
      <c r="H42" s="22">
        <v>1.9328654999999999</v>
      </c>
      <c r="I42" s="22">
        <v>1.8903833999999999</v>
      </c>
      <c r="J42" s="22">
        <v>1.8536360999999999</v>
      </c>
      <c r="K42" s="22">
        <v>1.8227613</v>
      </c>
      <c r="L42" s="22">
        <v>1.9683626999999999</v>
      </c>
      <c r="M42" s="22">
        <v>1.8476851999999999</v>
      </c>
      <c r="N42" s="22">
        <v>1.8063342</v>
      </c>
      <c r="O42" s="22">
        <v>1.7522411</v>
      </c>
      <c r="P42" s="22">
        <v>1.7088424</v>
      </c>
      <c r="Q42" s="22">
        <v>1.6741385</v>
      </c>
      <c r="R42" s="22">
        <v>1.6221277000000001</v>
      </c>
      <c r="S42" s="22">
        <v>1.6013037000000001</v>
      </c>
      <c r="T42" s="22">
        <v>1.6037049000000001</v>
      </c>
      <c r="U42" s="22">
        <v>1.5377190000000001</v>
      </c>
      <c r="V42" s="22">
        <v>1.4756788000000001</v>
      </c>
      <c r="W42" s="22">
        <v>1.3093680000000001</v>
      </c>
      <c r="X42" s="22">
        <v>1.3059563000000001</v>
      </c>
      <c r="Y42" s="22">
        <v>1.2581921</v>
      </c>
      <c r="Z42" s="22">
        <v>1.4498521</v>
      </c>
      <c r="AA42" s="22">
        <v>1.3720433000000001</v>
      </c>
      <c r="AB42" s="22">
        <v>1.2457558</v>
      </c>
      <c r="AC42" s="22">
        <v>1.0823134000000001</v>
      </c>
      <c r="AD42" s="22">
        <v>1.0971715</v>
      </c>
      <c r="AE42" s="22">
        <v>0.98527633000000003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1:63" x14ac:dyDescent="0.3">
      <c r="A43" s="22">
        <v>86.1</v>
      </c>
      <c r="B43" s="22">
        <v>2.0012596999999999</v>
      </c>
      <c r="C43" s="22">
        <v>1.9770837999999999</v>
      </c>
      <c r="D43" s="22">
        <v>1.9560356000000001</v>
      </c>
      <c r="E43" s="22">
        <v>1.93706</v>
      </c>
      <c r="F43" s="22">
        <v>1.9927550999999999</v>
      </c>
      <c r="G43" s="22">
        <v>1.9916510000000001</v>
      </c>
      <c r="H43" s="22">
        <v>1.8611777</v>
      </c>
      <c r="I43" s="22">
        <v>1.8248169000000001</v>
      </c>
      <c r="J43" s="22">
        <v>1.7942212</v>
      </c>
      <c r="K43" s="22">
        <v>1.7703918999999999</v>
      </c>
      <c r="L43" s="22">
        <v>1.9075198</v>
      </c>
      <c r="M43" s="22">
        <v>1.8114568</v>
      </c>
      <c r="N43" s="22">
        <v>1.7395826999999999</v>
      </c>
      <c r="O43" s="22">
        <v>1.6926196</v>
      </c>
      <c r="P43" s="22">
        <v>1.6571404999999999</v>
      </c>
      <c r="Q43" s="22">
        <v>1.630997</v>
      </c>
      <c r="R43" s="22">
        <v>1.6120546</v>
      </c>
      <c r="S43" s="22">
        <v>1.5846711</v>
      </c>
      <c r="T43" s="22">
        <v>1.5468016</v>
      </c>
      <c r="U43" s="22">
        <v>1.4894957</v>
      </c>
      <c r="V43" s="22">
        <v>1.4430923</v>
      </c>
      <c r="W43" s="22">
        <v>1.2933672000000001</v>
      </c>
      <c r="X43" s="22">
        <v>1.3109468</v>
      </c>
      <c r="Y43" s="22">
        <v>1.2770264</v>
      </c>
      <c r="Z43" s="22">
        <v>1.4019242999999999</v>
      </c>
      <c r="AA43" s="22">
        <v>1.3314891</v>
      </c>
      <c r="AB43" s="22">
        <v>1.223884</v>
      </c>
      <c r="AC43" s="22">
        <v>1.0779306</v>
      </c>
      <c r="AD43" s="22">
        <v>1.1017292000000001</v>
      </c>
      <c r="AE43" s="22">
        <v>1.0821038999999999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3" x14ac:dyDescent="0.3">
      <c r="A44" s="22">
        <v>98.4</v>
      </c>
      <c r="B44" s="22">
        <v>1.9190924</v>
      </c>
      <c r="C44" s="22">
        <v>1.8986958</v>
      </c>
      <c r="D44" s="22">
        <v>1.8819257</v>
      </c>
      <c r="E44" s="22">
        <v>1.8684897</v>
      </c>
      <c r="F44" s="22">
        <v>1.9224796</v>
      </c>
      <c r="G44" s="22">
        <v>1.9225315000000001</v>
      </c>
      <c r="H44" s="22">
        <v>1.78975</v>
      </c>
      <c r="I44" s="22">
        <v>1.7576001999999999</v>
      </c>
      <c r="J44" s="22">
        <v>1.7327104</v>
      </c>
      <c r="K44" s="22">
        <v>1.7152647000000001</v>
      </c>
      <c r="L44" s="22">
        <v>1.8524707</v>
      </c>
      <c r="M44" s="22">
        <v>1.7529574000000001</v>
      </c>
      <c r="N44" s="22">
        <v>1.6761455999999999</v>
      </c>
      <c r="O44" s="22">
        <v>1.6348096999999999</v>
      </c>
      <c r="P44" s="22">
        <v>1.6055961000000001</v>
      </c>
      <c r="Q44" s="22">
        <v>1.5865627</v>
      </c>
      <c r="R44" s="22">
        <v>1.5627085000000001</v>
      </c>
      <c r="S44" s="22">
        <v>1.5381292</v>
      </c>
      <c r="T44" s="22">
        <v>1.4968459999999999</v>
      </c>
      <c r="U44" s="22">
        <v>1.4441052999999999</v>
      </c>
      <c r="V44" s="22">
        <v>1.3963951999999999</v>
      </c>
      <c r="W44" s="22">
        <v>1.2583530999999999</v>
      </c>
      <c r="X44" s="22">
        <v>1.2822644999999999</v>
      </c>
      <c r="Y44" s="22">
        <v>1.2493934</v>
      </c>
      <c r="Z44" s="22">
        <v>1.3553468</v>
      </c>
      <c r="AA44" s="22">
        <v>1.2916373000000001</v>
      </c>
      <c r="AB44" s="22">
        <v>1.1885673999999999</v>
      </c>
      <c r="AC44" s="22">
        <v>1.0486622999999999</v>
      </c>
      <c r="AD44" s="22">
        <v>1.0651219999999999</v>
      </c>
      <c r="AE44" s="22">
        <v>1.0641452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3" x14ac:dyDescent="0.3">
      <c r="A45" s="22">
        <v>110.7</v>
      </c>
      <c r="B45" s="22">
        <v>1.8591522</v>
      </c>
      <c r="C45" s="22">
        <v>1.8397949</v>
      </c>
      <c r="D45" s="22">
        <v>1.8261761000000001</v>
      </c>
      <c r="E45" s="22">
        <v>1.8166708</v>
      </c>
      <c r="F45" s="22">
        <v>1.8669595999999999</v>
      </c>
      <c r="G45" s="22">
        <v>1.8682323999999999</v>
      </c>
      <c r="H45" s="22">
        <v>1.7360576999999999</v>
      </c>
      <c r="I45" s="22">
        <v>1.7063588999999999</v>
      </c>
      <c r="J45" s="22">
        <v>1.6858587</v>
      </c>
      <c r="K45" s="22">
        <v>1.6740204999999999</v>
      </c>
      <c r="L45" s="22">
        <v>1.8121238</v>
      </c>
      <c r="M45" s="22">
        <v>1.7101614000000001</v>
      </c>
      <c r="N45" s="22">
        <v>1.6292514</v>
      </c>
      <c r="O45" s="22">
        <v>1.5913067999999999</v>
      </c>
      <c r="P45" s="22">
        <v>1.5668203999999999</v>
      </c>
      <c r="Q45" s="22">
        <v>1.5529936</v>
      </c>
      <c r="R45" s="22">
        <v>1.5261292</v>
      </c>
      <c r="S45" s="22">
        <v>1.5054304999999999</v>
      </c>
      <c r="T45" s="22">
        <v>1.4584504</v>
      </c>
      <c r="U45" s="22">
        <v>1.4100657999999999</v>
      </c>
      <c r="V45" s="22">
        <v>1.3624524</v>
      </c>
      <c r="W45" s="22">
        <v>1.2351428</v>
      </c>
      <c r="X45" s="22">
        <v>1.2407747</v>
      </c>
      <c r="Y45" s="22">
        <v>1.2294651999999999</v>
      </c>
      <c r="Z45" s="22">
        <v>1.3197140999999999</v>
      </c>
      <c r="AA45" s="22">
        <v>1.2608128000000001</v>
      </c>
      <c r="AB45" s="22">
        <v>1.1632093999999999</v>
      </c>
      <c r="AC45" s="22">
        <v>1.0325024</v>
      </c>
      <c r="AD45" s="22">
        <v>1.0512600999999999</v>
      </c>
      <c r="AE45" s="22">
        <v>1.0511617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3" x14ac:dyDescent="0.3">
      <c r="A46" s="22">
        <v>123</v>
      </c>
      <c r="B46" s="22">
        <v>1.8538611</v>
      </c>
      <c r="C46" s="22">
        <v>1.8370363999999999</v>
      </c>
      <c r="D46" s="22">
        <v>1.8253771999999999</v>
      </c>
      <c r="E46" s="22">
        <v>1.8188610999999999</v>
      </c>
      <c r="F46" s="22">
        <v>1.8839904000000001</v>
      </c>
      <c r="G46" s="22">
        <v>1.8852526999999999</v>
      </c>
      <c r="H46" s="22">
        <v>1.7291917999999999</v>
      </c>
      <c r="I46" s="22">
        <v>1.702483</v>
      </c>
      <c r="J46" s="22">
        <v>1.6848403999999999</v>
      </c>
      <c r="K46" s="22">
        <v>1.6760052999999999</v>
      </c>
      <c r="L46" s="22">
        <v>1.8083677</v>
      </c>
      <c r="M46" s="22">
        <v>1.7273908</v>
      </c>
      <c r="N46" s="22">
        <v>1.6215748000000001</v>
      </c>
      <c r="O46" s="22">
        <v>1.5866631</v>
      </c>
      <c r="P46" s="22">
        <v>1.5659266999999999</v>
      </c>
      <c r="Q46" s="22">
        <v>1.5559843</v>
      </c>
      <c r="R46" s="22">
        <v>1.5523947</v>
      </c>
      <c r="S46" s="22">
        <v>1.5125206</v>
      </c>
      <c r="T46" s="22">
        <v>1.4503638000000001</v>
      </c>
      <c r="U46" s="22">
        <v>1.4056316</v>
      </c>
      <c r="V46" s="22">
        <v>1.3732576000000001</v>
      </c>
      <c r="W46" s="22">
        <v>1.2517294999999999</v>
      </c>
      <c r="X46" s="22">
        <v>1.2744610000000001</v>
      </c>
      <c r="Y46" s="22">
        <v>1.2499772</v>
      </c>
      <c r="Z46" s="22">
        <v>1.3162967999999999</v>
      </c>
      <c r="AA46" s="22">
        <v>1.2602795</v>
      </c>
      <c r="AB46" s="22">
        <v>1.1741769</v>
      </c>
      <c r="AC46" s="22">
        <v>1.1321707999999999</v>
      </c>
      <c r="AD46" s="22">
        <v>1.0786340999999999</v>
      </c>
      <c r="AE46" s="22">
        <v>1.0664807000000001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8" spans="1:63" x14ac:dyDescent="0.3">
      <c r="X48" s="21"/>
    </row>
    <row r="49" spans="27:53" x14ac:dyDescent="0.3">
      <c r="AF49" s="2"/>
    </row>
    <row r="50" spans="27:53" x14ac:dyDescent="0.3">
      <c r="AF50" s="2"/>
    </row>
    <row r="51" spans="27:53" x14ac:dyDescent="0.3">
      <c r="AF51" s="2"/>
    </row>
    <row r="53" spans="27:53" x14ac:dyDescent="0.3">
      <c r="AA53" s="3"/>
      <c r="AB53" s="3"/>
      <c r="AC53" s="3"/>
      <c r="AD53" s="3"/>
      <c r="AE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27:53" x14ac:dyDescent="0.3">
      <c r="AA54" s="3"/>
      <c r="AB54" s="3"/>
      <c r="AC54" s="3"/>
      <c r="AD54" s="3"/>
      <c r="AE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27:53" x14ac:dyDescent="0.3">
      <c r="AA55" s="3"/>
      <c r="AB55" s="3"/>
      <c r="AC55" s="3"/>
      <c r="AD55" s="3"/>
      <c r="AE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27:53" x14ac:dyDescent="0.3">
      <c r="AA56" s="3"/>
      <c r="AB56" s="3"/>
      <c r="AC56" s="3"/>
      <c r="AD56" s="3"/>
      <c r="AE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27:53" x14ac:dyDescent="0.3">
      <c r="AA57" s="3"/>
      <c r="AB57" s="3"/>
      <c r="AC57" s="3"/>
      <c r="AD57" s="3"/>
      <c r="AE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27:53" x14ac:dyDescent="0.3">
      <c r="AA58" s="3"/>
      <c r="AB58" s="3"/>
      <c r="AC58" s="3"/>
      <c r="AD58" s="3"/>
      <c r="AE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27:53" x14ac:dyDescent="0.3">
      <c r="AA59" s="3"/>
      <c r="AB59" s="3"/>
      <c r="AC59" s="3"/>
      <c r="AD59" s="3"/>
      <c r="AE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7:53" x14ac:dyDescent="0.3">
      <c r="AA60" s="3"/>
      <c r="AB60" s="3"/>
      <c r="AC60" s="3"/>
      <c r="AD60" s="3"/>
      <c r="AE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27:53" x14ac:dyDescent="0.3">
      <c r="AA61" s="3"/>
      <c r="AB61" s="3"/>
      <c r="AC61" s="3"/>
      <c r="AD61" s="3"/>
      <c r="AE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27:53" x14ac:dyDescent="0.3">
      <c r="AA62" s="3"/>
      <c r="AB62" s="3"/>
      <c r="AC62" s="3"/>
      <c r="AD62" s="3"/>
      <c r="AE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27:53" x14ac:dyDescent="0.3">
      <c r="AZ63" s="3"/>
    </row>
    <row r="64" spans="27:53" x14ac:dyDescent="0.3">
      <c r="AZ64" s="3"/>
    </row>
    <row r="65" spans="22:52" x14ac:dyDescent="0.3">
      <c r="AF65" s="2"/>
      <c r="AZ65" s="3"/>
    </row>
    <row r="66" spans="22:52" x14ac:dyDescent="0.3">
      <c r="AF66" s="2"/>
      <c r="AZ66" s="3"/>
    </row>
    <row r="67" spans="22:52" x14ac:dyDescent="0.3">
      <c r="AF67" s="2"/>
      <c r="AZ67" s="3"/>
    </row>
    <row r="68" spans="22:52" x14ac:dyDescent="0.3">
      <c r="AZ68" s="3"/>
    </row>
    <row r="69" spans="22:52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Z69" s="3"/>
    </row>
    <row r="70" spans="22:52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Z70" s="3"/>
    </row>
    <row r="71" spans="22:52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Z71" s="3"/>
    </row>
    <row r="72" spans="22:52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Z72" s="3"/>
    </row>
    <row r="73" spans="22:52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Z73" s="3"/>
    </row>
    <row r="74" spans="22:52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Z74" s="3"/>
    </row>
    <row r="75" spans="22:52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Z75" s="3"/>
    </row>
    <row r="76" spans="22:52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Z76" s="3"/>
    </row>
    <row r="77" spans="22:52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Z77" s="3"/>
    </row>
    <row r="78" spans="22:52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Z78" s="3"/>
    </row>
    <row r="79" spans="22:52" x14ac:dyDescent="0.3">
      <c r="AZ79" s="3"/>
    </row>
    <row r="99" spans="1:30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27A02"/>
  </sheetPr>
  <dimension ref="A1:BX125"/>
  <sheetViews>
    <sheetView topLeftCell="A32" zoomScale="85" zoomScaleNormal="85" workbookViewId="0">
      <selection activeCell="A48" sqref="A1:XFD1048576"/>
    </sheetView>
  </sheetViews>
  <sheetFormatPr defaultColWidth="8.5546875" defaultRowHeight="14.4" x14ac:dyDescent="0.3"/>
  <cols>
    <col min="1" max="31" width="8.5546875" style="2"/>
    <col min="32" max="32" width="8.5546875" style="3"/>
    <col min="33" max="54" width="8.5546875" style="2"/>
    <col min="55" max="55" width="7.44140625" style="2" customWidth="1"/>
    <col min="56" max="59" width="8.5546875" style="2"/>
    <col min="60" max="60" width="7.109375" style="2" customWidth="1"/>
    <col min="61" max="63" width="8.5546875" style="2"/>
    <col min="64" max="64" width="12.5546875" style="2" customWidth="1"/>
    <col min="65" max="16384" width="8.5546875" style="2"/>
  </cols>
  <sheetData>
    <row r="1" spans="1:76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</row>
    <row r="2" spans="1:76" x14ac:dyDescent="0.3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</row>
    <row r="3" spans="1:76" x14ac:dyDescent="0.3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BL3" s="19"/>
      <c r="BT3" s="8"/>
      <c r="BU3" s="8"/>
      <c r="BV3" s="8"/>
      <c r="BW3" s="8"/>
      <c r="BX3" s="8"/>
    </row>
    <row r="4" spans="1:76" x14ac:dyDescent="0.3">
      <c r="A4" s="2">
        <v>0</v>
      </c>
      <c r="B4" s="2">
        <v>3.6292005999999999</v>
      </c>
      <c r="C4" s="2">
        <v>3.2681969</v>
      </c>
      <c r="D4" s="2">
        <v>2.8842460000000001</v>
      </c>
      <c r="E4" s="2">
        <v>2.7231538</v>
      </c>
      <c r="F4" s="2">
        <v>2.3332004</v>
      </c>
      <c r="G4" s="2">
        <v>2.1279148000000001</v>
      </c>
      <c r="H4" s="2">
        <v>2.9925348999999999</v>
      </c>
      <c r="I4" s="2">
        <v>2.5964911000000002</v>
      </c>
      <c r="J4" s="2">
        <v>2.2163596999999999</v>
      </c>
      <c r="K4" s="2">
        <v>2.1356809000000001</v>
      </c>
      <c r="L4" s="2">
        <v>1.9952996000000001</v>
      </c>
      <c r="M4" s="2">
        <v>1.5241182</v>
      </c>
      <c r="N4" s="2">
        <v>2.6634916999999998</v>
      </c>
      <c r="O4" s="2">
        <v>2.2724327</v>
      </c>
      <c r="P4" s="2">
        <v>1.8785883999999999</v>
      </c>
      <c r="Q4" s="2">
        <v>1.4496374999999999</v>
      </c>
      <c r="R4" s="2">
        <v>1.376946</v>
      </c>
      <c r="S4" s="2">
        <v>1.2489853</v>
      </c>
      <c r="T4" s="2">
        <v>2.2906504000000001</v>
      </c>
      <c r="U4" s="2">
        <v>1.9179976999999999</v>
      </c>
      <c r="V4" s="2">
        <v>1.5414285000000001</v>
      </c>
      <c r="W4" s="2">
        <v>1.1468016000000001</v>
      </c>
      <c r="X4" s="2">
        <v>1.1503216000000001</v>
      </c>
      <c r="Y4" s="2">
        <v>1.061275</v>
      </c>
      <c r="Z4" s="2">
        <v>2.1014195</v>
      </c>
      <c r="AA4" s="2">
        <v>1.7392278999999999</v>
      </c>
      <c r="AB4" s="2">
        <v>1.3656564</v>
      </c>
      <c r="AC4" s="2">
        <v>1.0129558999999999</v>
      </c>
      <c r="AD4" s="2">
        <v>1.0400088999999999</v>
      </c>
      <c r="AE4" s="2">
        <v>0.86796737000000002</v>
      </c>
      <c r="BK4" s="3"/>
      <c r="BT4" s="8"/>
      <c r="BU4" s="8"/>
      <c r="BV4" s="8"/>
      <c r="BW4" s="8"/>
      <c r="BX4" s="8"/>
    </row>
    <row r="5" spans="1:76" x14ac:dyDescent="0.3">
      <c r="A5" s="2">
        <v>12.3</v>
      </c>
      <c r="B5" s="2">
        <v>3.4917935</v>
      </c>
      <c r="C5" s="2">
        <v>3.4864039</v>
      </c>
      <c r="D5" s="2">
        <v>3.481284</v>
      </c>
      <c r="E5" s="2">
        <v>3.4763605000000002</v>
      </c>
      <c r="F5" s="2">
        <v>3.4751569</v>
      </c>
      <c r="G5" s="2">
        <v>3.1610838000000001</v>
      </c>
      <c r="H5" s="2">
        <v>3.2754534</v>
      </c>
      <c r="I5" s="2">
        <v>3.2723716</v>
      </c>
      <c r="J5" s="2">
        <v>2.9162458999999998</v>
      </c>
      <c r="K5" s="2">
        <v>2.8436159000000001</v>
      </c>
      <c r="L5" s="2">
        <v>2.7368144000000001</v>
      </c>
      <c r="M5" s="2">
        <v>2.1667805000000002</v>
      </c>
      <c r="N5" s="2">
        <v>3.2218423999999999</v>
      </c>
      <c r="O5" s="2">
        <v>2.8266754000000001</v>
      </c>
      <c r="P5" s="2">
        <v>2.3869050999999999</v>
      </c>
      <c r="Q5" s="2">
        <v>2.1908897000000001</v>
      </c>
      <c r="R5" s="2">
        <v>1.8638895</v>
      </c>
      <c r="S5" s="2">
        <v>1.7218097999999999</v>
      </c>
      <c r="T5" s="2">
        <v>2.5690857</v>
      </c>
      <c r="U5" s="2">
        <v>2.2151944000000001</v>
      </c>
      <c r="V5" s="2">
        <v>1.8369233</v>
      </c>
      <c r="W5" s="2">
        <v>1.5443363000000001</v>
      </c>
      <c r="X5" s="2">
        <v>1.5134348</v>
      </c>
      <c r="Y5" s="2">
        <v>1.3618596000000001</v>
      </c>
      <c r="Z5" s="2">
        <v>2.1904618999999999</v>
      </c>
      <c r="AA5" s="2">
        <v>1.8671935</v>
      </c>
      <c r="AB5" s="2">
        <v>1.5160114</v>
      </c>
      <c r="AC5" s="2">
        <v>1.3554447999999999</v>
      </c>
      <c r="AD5" s="2">
        <v>1.0734425999999999</v>
      </c>
      <c r="AE5" s="2">
        <v>1.0299068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T5" s="8"/>
      <c r="BU5" s="8"/>
      <c r="BV5" s="8"/>
      <c r="BW5" s="8"/>
      <c r="BX5" s="8"/>
    </row>
    <row r="6" spans="1:76" x14ac:dyDescent="0.3">
      <c r="A6" s="2">
        <v>24.6</v>
      </c>
      <c r="B6" s="2">
        <v>3.3436493999999999</v>
      </c>
      <c r="C6" s="2">
        <v>3.3382901</v>
      </c>
      <c r="D6" s="2">
        <v>3.3331054999999998</v>
      </c>
      <c r="E6" s="2">
        <v>3.3279534000000002</v>
      </c>
      <c r="F6" s="2">
        <v>3.3266499</v>
      </c>
      <c r="G6" s="2">
        <v>3.2402945999999999</v>
      </c>
      <c r="H6" s="2">
        <v>3.1227673</v>
      </c>
      <c r="I6" s="2">
        <v>3.1197606000000002</v>
      </c>
      <c r="J6" s="2">
        <v>2.9407747</v>
      </c>
      <c r="K6" s="2">
        <v>2.8706068999999999</v>
      </c>
      <c r="L6" s="2">
        <v>2.7660567</v>
      </c>
      <c r="M6" s="2">
        <v>2.2016173000000001</v>
      </c>
      <c r="N6" s="2">
        <v>3.1826647000000001</v>
      </c>
      <c r="O6" s="2">
        <v>2.8074818000000001</v>
      </c>
      <c r="P6" s="2">
        <v>2.3785124999999998</v>
      </c>
      <c r="Q6" s="2">
        <v>2.1879422000000002</v>
      </c>
      <c r="R6" s="2">
        <v>1.8750944</v>
      </c>
      <c r="S6" s="2">
        <v>1.732399</v>
      </c>
      <c r="T6" s="2">
        <v>2.4843508999999999</v>
      </c>
      <c r="U6" s="2">
        <v>2.1458553</v>
      </c>
      <c r="V6" s="2">
        <v>1.7854255999999999</v>
      </c>
      <c r="W6" s="2">
        <v>1.6076307999999999</v>
      </c>
      <c r="X6" s="2">
        <v>1.3930939</v>
      </c>
      <c r="Y6" s="2">
        <v>1.3538838</v>
      </c>
      <c r="Z6" s="2">
        <v>1.9774113</v>
      </c>
      <c r="AA6" s="2">
        <v>1.7680005999999999</v>
      </c>
      <c r="AB6" s="2">
        <v>1.4659962</v>
      </c>
      <c r="AC6" s="2">
        <v>1.3113071000000001</v>
      </c>
      <c r="AD6" s="2">
        <v>1.1601224000000001</v>
      </c>
      <c r="AE6" s="2">
        <v>1.0415673000000001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T6" s="8"/>
      <c r="BU6" s="8"/>
      <c r="BV6" s="8"/>
      <c r="BW6" s="8"/>
      <c r="BX6" s="8"/>
    </row>
    <row r="7" spans="1:76" x14ac:dyDescent="0.3">
      <c r="A7" s="2">
        <v>36.9</v>
      </c>
      <c r="B7" s="2">
        <v>3.1391567</v>
      </c>
      <c r="C7" s="2">
        <v>3.1331464000000002</v>
      </c>
      <c r="D7" s="2">
        <v>3.1270473000000001</v>
      </c>
      <c r="E7" s="2">
        <v>3.1204589</v>
      </c>
      <c r="F7" s="2">
        <v>2.9646333999999999</v>
      </c>
      <c r="G7" s="2">
        <v>2.6811473000000001</v>
      </c>
      <c r="H7" s="2">
        <v>2.9031419999999999</v>
      </c>
      <c r="I7" s="2">
        <v>2.8959693</v>
      </c>
      <c r="J7" s="2">
        <v>2.5216346000000001</v>
      </c>
      <c r="K7" s="2">
        <v>2.4791059999999998</v>
      </c>
      <c r="L7" s="2">
        <v>2.3735602999999998</v>
      </c>
      <c r="M7" s="2">
        <v>1.8154798999999999</v>
      </c>
      <c r="N7" s="2">
        <v>2.7784209999999998</v>
      </c>
      <c r="O7" s="2">
        <v>2.4236566000000002</v>
      </c>
      <c r="P7" s="2">
        <v>2.0333451999999999</v>
      </c>
      <c r="Q7" s="2">
        <v>1.824087</v>
      </c>
      <c r="R7" s="2">
        <v>1.5549682</v>
      </c>
      <c r="S7" s="2">
        <v>1.4165783000000001</v>
      </c>
      <c r="T7" s="2">
        <v>2.1099416999999998</v>
      </c>
      <c r="U7" s="2">
        <v>1.8621871999999999</v>
      </c>
      <c r="V7" s="2">
        <v>1.5633722999999999</v>
      </c>
      <c r="W7" s="2">
        <v>1.388566</v>
      </c>
      <c r="X7" s="2">
        <v>1.2650489</v>
      </c>
      <c r="Y7" s="2">
        <v>1.1922457</v>
      </c>
      <c r="Z7" s="2">
        <v>1.7718946</v>
      </c>
      <c r="AA7" s="2">
        <v>1.5820451</v>
      </c>
      <c r="AB7" s="2">
        <v>1.3351008</v>
      </c>
      <c r="AC7" s="2">
        <v>1.2423713999999999</v>
      </c>
      <c r="AD7" s="2">
        <v>1.0845302000000001</v>
      </c>
      <c r="AE7" s="2">
        <v>0.95136651999999999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T7" s="8"/>
      <c r="BU7" s="8"/>
      <c r="BV7" s="8"/>
      <c r="BW7" s="8"/>
      <c r="BX7" s="8"/>
    </row>
    <row r="8" spans="1:76" x14ac:dyDescent="0.3">
      <c r="A8" s="2">
        <v>49.2</v>
      </c>
      <c r="B8" s="2">
        <v>2.9789376000000001</v>
      </c>
      <c r="C8" s="2">
        <v>2.9724773</v>
      </c>
      <c r="D8" s="2">
        <v>2.9657357000000002</v>
      </c>
      <c r="E8" s="2">
        <v>2.9581254000000001</v>
      </c>
      <c r="F8" s="2">
        <v>2.7216642000000002</v>
      </c>
      <c r="G8" s="2">
        <v>2.4646751</v>
      </c>
      <c r="H8" s="2">
        <v>2.7315244999999999</v>
      </c>
      <c r="I8" s="2">
        <v>2.6708319999999999</v>
      </c>
      <c r="J8" s="2">
        <v>2.3020996999999999</v>
      </c>
      <c r="K8" s="2">
        <v>2.1252358</v>
      </c>
      <c r="L8" s="2">
        <v>2.1372108999999999</v>
      </c>
      <c r="M8" s="2">
        <v>1.6531441</v>
      </c>
      <c r="N8" s="2">
        <v>2.4541073999999998</v>
      </c>
      <c r="O8" s="2">
        <v>2.1916530999999999</v>
      </c>
      <c r="P8" s="2">
        <v>1.8586240999999999</v>
      </c>
      <c r="Q8" s="2">
        <v>1.6678858999999999</v>
      </c>
      <c r="R8" s="2">
        <v>1.4410837999999999</v>
      </c>
      <c r="S8" s="2">
        <v>1.3173381</v>
      </c>
      <c r="T8" s="2">
        <v>1.9422790999999999</v>
      </c>
      <c r="U8" s="2">
        <v>1.7361215000000001</v>
      </c>
      <c r="V8" s="2">
        <v>1.4858088</v>
      </c>
      <c r="W8" s="2">
        <v>1.3432500999999999</v>
      </c>
      <c r="X8" s="2">
        <v>1.2287492</v>
      </c>
      <c r="Y8" s="2">
        <v>1.1624755</v>
      </c>
      <c r="Z8" s="2">
        <v>1.6713534000000001</v>
      </c>
      <c r="AA8" s="2">
        <v>1.5075523</v>
      </c>
      <c r="AB8" s="2">
        <v>1.2912663</v>
      </c>
      <c r="AC8" s="2">
        <v>1.2201546999999999</v>
      </c>
      <c r="AD8" s="2">
        <v>1.0680873</v>
      </c>
      <c r="AE8" s="2">
        <v>0.93974537000000002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T8" s="8"/>
      <c r="BU8" s="8"/>
      <c r="BV8" s="8"/>
      <c r="BW8" s="8"/>
      <c r="BX8" s="8"/>
    </row>
    <row r="9" spans="1:76" x14ac:dyDescent="0.3">
      <c r="A9" s="2">
        <v>61.5</v>
      </c>
      <c r="B9" s="2">
        <v>2.7977544000000001</v>
      </c>
      <c r="C9" s="2">
        <v>2.791293</v>
      </c>
      <c r="D9" s="2">
        <v>2.7175569999999998</v>
      </c>
      <c r="E9" s="2">
        <v>2.5144427999999999</v>
      </c>
      <c r="F9" s="2">
        <v>2.2692681000000001</v>
      </c>
      <c r="G9" s="2">
        <v>2.0676000000000001</v>
      </c>
      <c r="H9" s="2">
        <v>2.5332167000000001</v>
      </c>
      <c r="I9" s="2">
        <v>2.2984863</v>
      </c>
      <c r="J9" s="2">
        <v>2.0264283000000001</v>
      </c>
      <c r="K9" s="2">
        <v>1.9065118000000001</v>
      </c>
      <c r="L9" s="2">
        <v>1.850603</v>
      </c>
      <c r="M9" s="2">
        <v>1.4850634</v>
      </c>
      <c r="N9" s="2">
        <v>2.1444146000000002</v>
      </c>
      <c r="O9" s="2">
        <v>1.9398493000000001</v>
      </c>
      <c r="P9" s="2">
        <v>1.6840170000000001</v>
      </c>
      <c r="Q9" s="2">
        <v>1.5284488000000001</v>
      </c>
      <c r="R9" s="2">
        <v>1.3354849</v>
      </c>
      <c r="S9" s="2">
        <v>1.2204619999999999</v>
      </c>
      <c r="T9" s="2">
        <v>1.7557137</v>
      </c>
      <c r="U9" s="2">
        <v>1.5817426999999999</v>
      </c>
      <c r="V9" s="2">
        <v>1.3745309999999999</v>
      </c>
      <c r="W9" s="2">
        <v>1.2398673</v>
      </c>
      <c r="X9" s="2">
        <v>1.1542802999999999</v>
      </c>
      <c r="Y9" s="2">
        <v>1.0866739000000001</v>
      </c>
      <c r="Z9" s="2">
        <v>1.5391633</v>
      </c>
      <c r="AA9" s="2">
        <v>1.3897565999999999</v>
      </c>
      <c r="AB9" s="2">
        <v>1.2045292000000001</v>
      </c>
      <c r="AC9" s="2">
        <v>1.1260277999999999</v>
      </c>
      <c r="AD9" s="2">
        <v>1.0223473999999999</v>
      </c>
      <c r="AE9" s="2">
        <v>0.88444902000000003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T9" s="8"/>
      <c r="BU9" s="8"/>
      <c r="BV9" s="8"/>
      <c r="BW9" s="8"/>
      <c r="BX9" s="8"/>
    </row>
    <row r="10" spans="1:76" x14ac:dyDescent="0.3">
      <c r="A10" s="2">
        <v>73.8</v>
      </c>
      <c r="B10" s="2">
        <v>2.6334057</v>
      </c>
      <c r="C10" s="2">
        <v>2.6332160999999998</v>
      </c>
      <c r="D10" s="2">
        <v>2.4275213</v>
      </c>
      <c r="E10" s="2">
        <v>2.3297832000000001</v>
      </c>
      <c r="F10" s="2">
        <v>2.0440200000000002</v>
      </c>
      <c r="G10" s="2">
        <v>1.9416644000000001</v>
      </c>
      <c r="H10" s="2">
        <v>2.2540353</v>
      </c>
      <c r="I10" s="2">
        <v>2.0521896000000002</v>
      </c>
      <c r="J10" s="2">
        <v>1.8420768000000001</v>
      </c>
      <c r="K10" s="2">
        <v>1.777603</v>
      </c>
      <c r="L10" s="2">
        <v>1.6942921</v>
      </c>
      <c r="M10" s="2">
        <v>1.4056983000000001</v>
      </c>
      <c r="N10" s="2">
        <v>1.9394051999999999</v>
      </c>
      <c r="O10" s="2">
        <v>1.7672661999999999</v>
      </c>
      <c r="P10" s="2">
        <v>1.5648597</v>
      </c>
      <c r="Q10" s="2">
        <v>1.4046491999999999</v>
      </c>
      <c r="R10" s="2">
        <v>1.2733367</v>
      </c>
      <c r="S10" s="2">
        <v>1.1648871999999999</v>
      </c>
      <c r="T10" s="2">
        <v>1.6176181999999999</v>
      </c>
      <c r="U10" s="2">
        <v>1.4648876</v>
      </c>
      <c r="V10" s="2">
        <v>1.2923308</v>
      </c>
      <c r="W10" s="2">
        <v>1.1946877</v>
      </c>
      <c r="X10" s="2">
        <v>1.1095043</v>
      </c>
      <c r="Y10" s="2">
        <v>1.0489284000000001</v>
      </c>
      <c r="Z10" s="2">
        <v>1.4370814999999999</v>
      </c>
      <c r="AA10" s="2">
        <v>1.2985199999999999</v>
      </c>
      <c r="AB10" s="2">
        <v>1.1372884999999999</v>
      </c>
      <c r="AC10" s="2">
        <v>1.0833971</v>
      </c>
      <c r="AD10" s="2">
        <v>0.98670625999999995</v>
      </c>
      <c r="AE10" s="2">
        <v>0.85143124000000003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T10" s="8"/>
      <c r="BU10" s="8"/>
      <c r="BV10" s="8"/>
      <c r="BW10" s="8"/>
      <c r="BX10" s="8"/>
    </row>
    <row r="11" spans="1:76" x14ac:dyDescent="0.3">
      <c r="A11" s="2">
        <v>86.1</v>
      </c>
      <c r="B11" s="2">
        <v>2.5503626000000001</v>
      </c>
      <c r="C11" s="2">
        <v>2.517477</v>
      </c>
      <c r="D11" s="2">
        <v>2.3365813000000002</v>
      </c>
      <c r="E11" s="2">
        <v>2.2738762000000001</v>
      </c>
      <c r="F11" s="2">
        <v>1.9947957000000001</v>
      </c>
      <c r="G11" s="2">
        <v>1.9123345</v>
      </c>
      <c r="H11" s="2">
        <v>2.1619025999999999</v>
      </c>
      <c r="I11" s="2">
        <v>1.9834442000000001</v>
      </c>
      <c r="J11" s="2">
        <v>1.7966272999999999</v>
      </c>
      <c r="K11" s="2">
        <v>1.7414784000000001</v>
      </c>
      <c r="L11" s="2">
        <v>1.6648969</v>
      </c>
      <c r="M11" s="2">
        <v>1.4001393</v>
      </c>
      <c r="N11" s="2">
        <v>1.8760741999999999</v>
      </c>
      <c r="O11" s="2">
        <v>1.7207714000000001</v>
      </c>
      <c r="P11" s="2">
        <v>1.5358753999999999</v>
      </c>
      <c r="Q11" s="2">
        <v>1.3863639000000001</v>
      </c>
      <c r="R11" s="2">
        <v>1.2717282000000001</v>
      </c>
      <c r="S11" s="2">
        <v>1.1669672</v>
      </c>
      <c r="T11" s="2">
        <v>1.5745640999999999</v>
      </c>
      <c r="U11" s="2">
        <v>1.4346968</v>
      </c>
      <c r="V11" s="2">
        <v>1.2783469999999999</v>
      </c>
      <c r="W11" s="2">
        <v>1.1874908</v>
      </c>
      <c r="X11" s="2">
        <v>1.1195584000000001</v>
      </c>
      <c r="Y11" s="2">
        <v>1.0627059000000001</v>
      </c>
      <c r="Z11" s="2">
        <v>1.3973214</v>
      </c>
      <c r="AA11" s="2">
        <v>1.2754867000000001</v>
      </c>
      <c r="AB11" s="2">
        <v>1.1272645999999999</v>
      </c>
      <c r="AC11" s="2">
        <v>1.0799905000000001</v>
      </c>
      <c r="AD11" s="2">
        <v>0.98974611999999995</v>
      </c>
      <c r="AE11" s="2">
        <v>0.86572965999999996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T11" s="8"/>
      <c r="BU11" s="8"/>
      <c r="BV11" s="8"/>
      <c r="BW11" s="8"/>
      <c r="BX11" s="8"/>
    </row>
    <row r="12" spans="1:76" x14ac:dyDescent="0.3">
      <c r="A12" s="2">
        <v>98.4</v>
      </c>
      <c r="B12" s="2">
        <v>2.4791707999999999</v>
      </c>
      <c r="C12" s="2">
        <v>2.3548195000000001</v>
      </c>
      <c r="D12" s="2">
        <v>2.1930814999999999</v>
      </c>
      <c r="E12" s="2">
        <v>2.1730420000000001</v>
      </c>
      <c r="F12" s="2">
        <v>1.9051682999999999</v>
      </c>
      <c r="G12" s="2">
        <v>1.8356378</v>
      </c>
      <c r="H12" s="2">
        <v>2.0329731999999998</v>
      </c>
      <c r="I12" s="2">
        <v>1.8707720999999999</v>
      </c>
      <c r="J12" s="2">
        <v>1.7128436</v>
      </c>
      <c r="K12" s="2">
        <v>1.6824809000000001</v>
      </c>
      <c r="L12" s="2">
        <v>1.6119528999999999</v>
      </c>
      <c r="M12" s="2">
        <v>1.3535811</v>
      </c>
      <c r="N12" s="2">
        <v>1.7819468999999999</v>
      </c>
      <c r="O12" s="2">
        <v>1.6379372999999999</v>
      </c>
      <c r="P12" s="2">
        <v>1.4662501999999999</v>
      </c>
      <c r="Q12" s="2">
        <v>1.3503844</v>
      </c>
      <c r="R12" s="2">
        <v>1.2390464000000001</v>
      </c>
      <c r="S12" s="2">
        <v>1.1426377999999999</v>
      </c>
      <c r="T12" s="2">
        <v>1.5065754</v>
      </c>
      <c r="U12" s="2">
        <v>1.37677</v>
      </c>
      <c r="V12" s="2">
        <v>1.2323753</v>
      </c>
      <c r="W12" s="2">
        <v>1.1643368000000001</v>
      </c>
      <c r="X12" s="2">
        <v>1.0955096</v>
      </c>
      <c r="Y12" s="2">
        <v>1.0414235999999999</v>
      </c>
      <c r="Z12" s="2">
        <v>1.3449557999999999</v>
      </c>
      <c r="AA12" s="2">
        <v>1.2299271000000001</v>
      </c>
      <c r="AB12" s="2">
        <v>1.0928986000000001</v>
      </c>
      <c r="AC12" s="2">
        <v>1.0604602000000001</v>
      </c>
      <c r="AD12" s="2">
        <v>0.94502259</v>
      </c>
      <c r="AE12" s="2">
        <v>0.84815339000000001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T12" s="8"/>
      <c r="BU12" s="8"/>
      <c r="BV12" s="8"/>
      <c r="BW12" s="8"/>
      <c r="BX12" s="8"/>
    </row>
    <row r="13" spans="1:76" x14ac:dyDescent="0.3">
      <c r="A13" s="2">
        <v>110.7</v>
      </c>
      <c r="B13" s="2">
        <v>2.3681397</v>
      </c>
      <c r="C13" s="2">
        <v>2.2369167000000001</v>
      </c>
      <c r="D13" s="2">
        <v>2.0986448000000002</v>
      </c>
      <c r="E13" s="2">
        <v>2.1000032000000002</v>
      </c>
      <c r="F13" s="2">
        <v>1.8339502000000001</v>
      </c>
      <c r="G13" s="2">
        <v>1.7849408</v>
      </c>
      <c r="H13" s="2">
        <v>1.974205</v>
      </c>
      <c r="I13" s="2">
        <v>1.7936901000000001</v>
      </c>
      <c r="J13" s="2">
        <v>1.6484668</v>
      </c>
      <c r="K13" s="2">
        <v>1.6394898</v>
      </c>
      <c r="L13" s="2">
        <v>1.576301</v>
      </c>
      <c r="M13" s="2">
        <v>1.3290641000000001</v>
      </c>
      <c r="N13" s="2">
        <v>1.7116427000000001</v>
      </c>
      <c r="O13" s="2">
        <v>1.5768127999999999</v>
      </c>
      <c r="P13" s="2">
        <v>1.4217854999999999</v>
      </c>
      <c r="Q13" s="2">
        <v>1.3206253999999999</v>
      </c>
      <c r="R13" s="2">
        <v>1.2146672999999999</v>
      </c>
      <c r="S13" s="2">
        <v>1.1243635999999999</v>
      </c>
      <c r="T13" s="2">
        <v>1.4555912</v>
      </c>
      <c r="U13" s="2">
        <v>1.3321201</v>
      </c>
      <c r="V13" s="2">
        <v>1.1986011999999999</v>
      </c>
      <c r="W13" s="2">
        <v>1.1446396999999999</v>
      </c>
      <c r="X13" s="2">
        <v>1.0791124000000001</v>
      </c>
      <c r="Y13" s="2">
        <v>1.028386</v>
      </c>
      <c r="Z13" s="2">
        <v>1.3056190999999999</v>
      </c>
      <c r="AA13" s="2">
        <v>1.193918</v>
      </c>
      <c r="AB13" s="2">
        <v>1.0660829999999999</v>
      </c>
      <c r="AC13" s="2">
        <v>1.0440649</v>
      </c>
      <c r="AD13" s="2">
        <v>0.93409770999999997</v>
      </c>
      <c r="AE13" s="2">
        <v>0.84026672999999996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T13" s="8"/>
      <c r="BU13" s="8"/>
      <c r="BV13" s="8"/>
      <c r="BW13" s="8"/>
      <c r="BX13" s="8"/>
    </row>
    <row r="14" spans="1:76" x14ac:dyDescent="0.3">
      <c r="A14" s="2">
        <v>123</v>
      </c>
      <c r="B14" s="2">
        <v>2.3714403000000002</v>
      </c>
      <c r="C14" s="2">
        <v>2.2433985000000001</v>
      </c>
      <c r="D14" s="2">
        <v>2.1099782</v>
      </c>
      <c r="E14" s="2">
        <v>2.1143974000000001</v>
      </c>
      <c r="F14" s="2">
        <v>1.8529628</v>
      </c>
      <c r="G14" s="2">
        <v>1.8015825999999999</v>
      </c>
      <c r="H14" s="2">
        <v>1.9469803000000001</v>
      </c>
      <c r="I14" s="2">
        <v>1.8034736</v>
      </c>
      <c r="J14" s="2">
        <v>1.6643441999999999</v>
      </c>
      <c r="K14" s="2">
        <v>1.6496029999999999</v>
      </c>
      <c r="L14" s="2">
        <v>1.5858909999999999</v>
      </c>
      <c r="M14" s="2">
        <v>1.3434956</v>
      </c>
      <c r="N14" s="2">
        <v>1.7172668</v>
      </c>
      <c r="O14" s="2">
        <v>1.5864376</v>
      </c>
      <c r="P14" s="2">
        <v>1.4352374000000001</v>
      </c>
      <c r="Q14" s="2">
        <v>1.3310492</v>
      </c>
      <c r="R14" s="2">
        <v>1.2323685</v>
      </c>
      <c r="S14" s="2">
        <v>1.1426605000000001</v>
      </c>
      <c r="T14" s="2">
        <v>1.459762</v>
      </c>
      <c r="U14" s="2">
        <v>1.3416283</v>
      </c>
      <c r="V14" s="2">
        <v>1.2125979</v>
      </c>
      <c r="W14" s="2">
        <v>1.1558078000000001</v>
      </c>
      <c r="X14" s="2">
        <v>1.1035807</v>
      </c>
      <c r="Y14" s="2">
        <v>1.0531979</v>
      </c>
      <c r="Z14" s="2">
        <v>1.3080679</v>
      </c>
      <c r="AA14" s="2">
        <v>1.2031061999999999</v>
      </c>
      <c r="AB14" s="2">
        <v>1.0807118</v>
      </c>
      <c r="AC14" s="2">
        <v>1.0563718</v>
      </c>
      <c r="AD14" s="2">
        <v>0.97333762999999995</v>
      </c>
      <c r="AE14" s="2">
        <v>0.86210485000000003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T14" s="8"/>
      <c r="BU14" s="8"/>
      <c r="BV14" s="8"/>
      <c r="BW14" s="8"/>
      <c r="BX14" s="8"/>
    </row>
    <row r="16" spans="1:76" x14ac:dyDescent="0.3">
      <c r="Q16" s="3"/>
      <c r="X16" s="21"/>
    </row>
    <row r="17" spans="1:64" x14ac:dyDescent="0.3">
      <c r="B17" s="10" t="s">
        <v>1</v>
      </c>
      <c r="C17" s="10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10" t="s">
        <v>2</v>
      </c>
      <c r="I17" s="10" t="s">
        <v>2</v>
      </c>
      <c r="J17" s="10" t="s">
        <v>2</v>
      </c>
      <c r="K17" s="10" t="s">
        <v>2</v>
      </c>
      <c r="L17" s="10" t="s">
        <v>2</v>
      </c>
      <c r="M17" s="10" t="s">
        <v>2</v>
      </c>
      <c r="N17" s="10" t="s">
        <v>3</v>
      </c>
      <c r="O17" s="10" t="s">
        <v>3</v>
      </c>
      <c r="P17" s="10" t="s">
        <v>3</v>
      </c>
      <c r="Q17" s="10" t="s">
        <v>3</v>
      </c>
      <c r="R17" s="10" t="s">
        <v>3</v>
      </c>
      <c r="S17" s="10" t="s">
        <v>3</v>
      </c>
      <c r="T17" s="10" t="s">
        <v>4</v>
      </c>
      <c r="U17" s="10" t="s">
        <v>4</v>
      </c>
      <c r="V17" s="10" t="s">
        <v>4</v>
      </c>
      <c r="W17" s="10" t="s">
        <v>4</v>
      </c>
      <c r="X17" s="10" t="s">
        <v>4</v>
      </c>
      <c r="Y17" s="10" t="s">
        <v>4</v>
      </c>
      <c r="Z17" s="10" t="s">
        <v>5</v>
      </c>
      <c r="AA17" s="10" t="s">
        <v>5</v>
      </c>
      <c r="AB17" s="10" t="s">
        <v>5</v>
      </c>
      <c r="AC17" s="10" t="s">
        <v>5</v>
      </c>
      <c r="AD17" s="10" t="s">
        <v>5</v>
      </c>
      <c r="AE17" s="10" t="s">
        <v>5</v>
      </c>
      <c r="BL17" s="19"/>
    </row>
    <row r="18" spans="1:64" x14ac:dyDescent="0.3">
      <c r="B18" s="10" t="str">
        <f>"1:0.5"</f>
        <v>1:0.5</v>
      </c>
      <c r="C18" s="10" t="str">
        <f>"1:0.667"</f>
        <v>1:0.667</v>
      </c>
      <c r="D18" s="10" t="str">
        <f>"1:1"</f>
        <v>1:1</v>
      </c>
      <c r="E18" s="10" t="str">
        <f>"1:2"</f>
        <v>1:2</v>
      </c>
      <c r="F18" s="10" t="str">
        <f>"1:3"</f>
        <v>1:3</v>
      </c>
      <c r="G18" s="10" t="str">
        <f>"1:4"</f>
        <v>1:4</v>
      </c>
      <c r="H18" s="10" t="str">
        <f>"1:0.5"</f>
        <v>1:0.5</v>
      </c>
      <c r="I18" s="10" t="str">
        <f>"1:0.667"</f>
        <v>1:0.667</v>
      </c>
      <c r="J18" s="10" t="str">
        <f>"1:1"</f>
        <v>1:1</v>
      </c>
      <c r="K18" s="10" t="str">
        <f>"1:2"</f>
        <v>1:2</v>
      </c>
      <c r="L18" s="10" t="str">
        <f>"1:3"</f>
        <v>1:3</v>
      </c>
      <c r="M18" s="10" t="str">
        <f>"1:4"</f>
        <v>1:4</v>
      </c>
      <c r="N18" s="10" t="str">
        <f>"1:0.5"</f>
        <v>1:0.5</v>
      </c>
      <c r="O18" s="10" t="str">
        <f>"1:0.667"</f>
        <v>1:0.667</v>
      </c>
      <c r="P18" s="10" t="str">
        <f>"1:1"</f>
        <v>1:1</v>
      </c>
      <c r="Q18" s="10" t="str">
        <f>"1:2"</f>
        <v>1:2</v>
      </c>
      <c r="R18" s="10" t="str">
        <f>"1:3"</f>
        <v>1:3</v>
      </c>
      <c r="S18" s="10" t="str">
        <f>"1:4"</f>
        <v>1:4</v>
      </c>
      <c r="T18" s="10" t="str">
        <f>"1:0.5"</f>
        <v>1:0.5</v>
      </c>
      <c r="U18" s="10" t="str">
        <f>"1:0.667"</f>
        <v>1:0.667</v>
      </c>
      <c r="V18" s="10" t="str">
        <f>"1:1"</f>
        <v>1:1</v>
      </c>
      <c r="W18" s="10" t="str">
        <f>"1:2"</f>
        <v>1:2</v>
      </c>
      <c r="X18" s="10" t="str">
        <f>"1:3"</f>
        <v>1:3</v>
      </c>
      <c r="Y18" s="10" t="str">
        <f>"1:4"</f>
        <v>1:4</v>
      </c>
      <c r="Z18" s="10" t="str">
        <f>"1:0.5"</f>
        <v>1:0.5</v>
      </c>
      <c r="AA18" s="10" t="str">
        <f>"1:0.667"</f>
        <v>1:0.667</v>
      </c>
      <c r="AB18" s="10" t="str">
        <f>"1:1"</f>
        <v>1:1</v>
      </c>
      <c r="AC18" s="10" t="str">
        <f>"1:2"</f>
        <v>1:2</v>
      </c>
      <c r="AD18" s="10" t="str">
        <f>"1:3"</f>
        <v>1:3</v>
      </c>
      <c r="AE18" s="10" t="str">
        <f>"1:4"</f>
        <v>1:4</v>
      </c>
    </row>
    <row r="19" spans="1:64" x14ac:dyDescent="0.3">
      <c r="A19" s="2" t="s">
        <v>17</v>
      </c>
      <c r="B19" s="10" t="s">
        <v>18</v>
      </c>
      <c r="C19" s="10" t="s">
        <v>18</v>
      </c>
      <c r="D19" s="10" t="s">
        <v>18</v>
      </c>
      <c r="E19" s="10" t="s">
        <v>18</v>
      </c>
      <c r="F19" s="10" t="s">
        <v>18</v>
      </c>
      <c r="G19" s="10" t="s">
        <v>18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</row>
    <row r="20" spans="1:64" x14ac:dyDescent="0.3">
      <c r="A20" s="2">
        <v>0</v>
      </c>
      <c r="B20" s="2">
        <v>2.7992515999999998</v>
      </c>
      <c r="C20" s="2">
        <v>2.7430824</v>
      </c>
      <c r="D20" s="2">
        <v>2.6239564999999998</v>
      </c>
      <c r="E20" s="2">
        <v>2.3640059</v>
      </c>
      <c r="F20" s="2">
        <v>2.0367150000000001</v>
      </c>
      <c r="G20" s="2">
        <v>1.9069678000000001</v>
      </c>
      <c r="H20" s="2">
        <v>2.6658783000000001</v>
      </c>
      <c r="I20" s="2">
        <v>2.5146381</v>
      </c>
      <c r="J20" s="2">
        <v>2.1057961000000001</v>
      </c>
      <c r="K20" s="2">
        <v>1.7547803</v>
      </c>
      <c r="L20" s="2">
        <v>1.5379189</v>
      </c>
      <c r="M20" s="2">
        <v>1.5417649</v>
      </c>
      <c r="N20" s="2">
        <v>2.5470008000000002</v>
      </c>
      <c r="O20" s="2">
        <v>2.2293984</v>
      </c>
      <c r="P20" s="2">
        <v>1.8207466000000001</v>
      </c>
      <c r="Q20" s="2">
        <v>1.4953955000000001</v>
      </c>
      <c r="R20" s="2">
        <v>1.2722678000000001</v>
      </c>
      <c r="S20" s="2">
        <v>1.2946745</v>
      </c>
      <c r="T20" s="2">
        <v>2.3898514999999998</v>
      </c>
      <c r="U20" s="2">
        <v>2.2721998999999999</v>
      </c>
      <c r="V20" s="2">
        <v>1.9434214000000001</v>
      </c>
      <c r="W20" s="2">
        <v>1.6346598000000001</v>
      </c>
      <c r="X20" s="2">
        <v>1.5114586999999999</v>
      </c>
      <c r="Y20" s="2">
        <v>1.4258655</v>
      </c>
      <c r="Z20" s="2">
        <v>2.1966399000000001</v>
      </c>
      <c r="AA20" s="2">
        <v>1.9766945</v>
      </c>
      <c r="AB20" s="2">
        <v>1.6568624000000001</v>
      </c>
      <c r="AC20" s="2">
        <v>1.3809260000000001</v>
      </c>
      <c r="AD20" s="2">
        <v>1.2325482000000001</v>
      </c>
      <c r="AE20" s="2">
        <v>1.1306299</v>
      </c>
    </row>
    <row r="21" spans="1:64" x14ac:dyDescent="0.3">
      <c r="A21" s="2">
        <v>12.3</v>
      </c>
      <c r="B21" s="2">
        <v>3.0777285999999999</v>
      </c>
      <c r="C21" s="2">
        <v>3.0352239000000001</v>
      </c>
      <c r="D21" s="2">
        <v>3.0042602999999999</v>
      </c>
      <c r="E21" s="2">
        <v>2.9805961999999999</v>
      </c>
      <c r="F21" s="2">
        <v>2.9744530999999998</v>
      </c>
      <c r="G21" s="2">
        <v>2.9663281000000001</v>
      </c>
      <c r="H21" s="2">
        <v>2.9374425999999998</v>
      </c>
      <c r="I21" s="2">
        <v>2.8707237999999999</v>
      </c>
      <c r="J21" s="2">
        <v>2.801336</v>
      </c>
      <c r="K21" s="2">
        <v>2.4363298000000002</v>
      </c>
      <c r="L21" s="2">
        <v>2.1888494999999999</v>
      </c>
      <c r="M21" s="2">
        <v>2.0781198999999999</v>
      </c>
      <c r="N21" s="2">
        <v>2.7672401</v>
      </c>
      <c r="O21" s="2">
        <v>2.6896692999999998</v>
      </c>
      <c r="P21" s="2">
        <v>2.3060290000000001</v>
      </c>
      <c r="Q21" s="2">
        <v>2.0000282999999999</v>
      </c>
      <c r="R21" s="2">
        <v>1.7287592000000001</v>
      </c>
      <c r="S21" s="2">
        <v>1.7025839</v>
      </c>
      <c r="T21" s="2">
        <v>2.3817686</v>
      </c>
      <c r="U21" s="2">
        <v>2.283865</v>
      </c>
      <c r="V21" s="2">
        <v>2.0186676000000001</v>
      </c>
      <c r="W21" s="2">
        <v>1.7371806999999999</v>
      </c>
      <c r="X21" s="2">
        <v>1.5758156000000001</v>
      </c>
      <c r="Y21" s="2">
        <v>1.4906109000000001</v>
      </c>
      <c r="Z21" s="2">
        <v>2.1189078000000001</v>
      </c>
      <c r="AA21" s="2">
        <v>1.9918312</v>
      </c>
      <c r="AB21" s="2">
        <v>1.6726345</v>
      </c>
      <c r="AC21" s="2">
        <v>1.3857929</v>
      </c>
      <c r="AD21" s="2">
        <v>1.2107718000000001</v>
      </c>
      <c r="AE21" s="2">
        <v>1.2011172000000001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4" x14ac:dyDescent="0.3">
      <c r="A22" s="2">
        <v>24.6</v>
      </c>
      <c r="B22" s="2">
        <v>3.0957170999999999</v>
      </c>
      <c r="C22" s="2">
        <v>3.0548375999999999</v>
      </c>
      <c r="D22" s="2">
        <v>3.0228386</v>
      </c>
      <c r="E22" s="2">
        <v>2.9978994000000001</v>
      </c>
      <c r="F22" s="2">
        <v>2.9932378000000002</v>
      </c>
      <c r="G22" s="2">
        <v>2.9831075</v>
      </c>
      <c r="H22" s="2">
        <v>2.9451136999999998</v>
      </c>
      <c r="I22" s="2">
        <v>2.8784079</v>
      </c>
      <c r="J22" s="2">
        <v>2.8175789999999998</v>
      </c>
      <c r="K22" s="2">
        <v>2.4879992999999998</v>
      </c>
      <c r="L22" s="2">
        <v>2.2362701</v>
      </c>
      <c r="M22" s="2">
        <v>2.1232269000000001</v>
      </c>
      <c r="N22" s="2">
        <v>2.7229692999999999</v>
      </c>
      <c r="O22" s="2">
        <v>2.6459445000000001</v>
      </c>
      <c r="P22" s="2">
        <v>2.3278625000000002</v>
      </c>
      <c r="Q22" s="2">
        <v>2.0582734</v>
      </c>
      <c r="R22" s="2">
        <v>1.7495352</v>
      </c>
      <c r="S22" s="2">
        <v>1.7268052</v>
      </c>
      <c r="T22" s="2">
        <v>2.3209870000000001</v>
      </c>
      <c r="U22" s="2">
        <v>2.2371622000000002</v>
      </c>
      <c r="V22" s="2">
        <v>1.990332</v>
      </c>
      <c r="W22" s="2">
        <v>1.7282042</v>
      </c>
      <c r="X22" s="2">
        <v>1.5068166999999999</v>
      </c>
      <c r="Y22" s="2">
        <v>1.4253235</v>
      </c>
      <c r="Z22" s="2">
        <v>2.0100570000000002</v>
      </c>
      <c r="AA22" s="2">
        <v>1.9166171000000001</v>
      </c>
      <c r="AB22" s="2">
        <v>1.6914013999999999</v>
      </c>
      <c r="AC22" s="2">
        <v>1.3935006999999999</v>
      </c>
      <c r="AD22" s="2">
        <v>1.2465761</v>
      </c>
      <c r="AE22" s="2">
        <v>1.1549780000000001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4" x14ac:dyDescent="0.3">
      <c r="A23" s="2">
        <v>36.9</v>
      </c>
      <c r="B23" s="2">
        <v>2.9929231999999999</v>
      </c>
      <c r="C23" s="2">
        <v>2.9571543999999998</v>
      </c>
      <c r="D23" s="2">
        <v>2.9252313999999999</v>
      </c>
      <c r="E23" s="2">
        <v>2.8708380999999998</v>
      </c>
      <c r="F23" s="2">
        <v>2.6240459</v>
      </c>
      <c r="G23" s="2">
        <v>2.6149523000000001</v>
      </c>
      <c r="H23" s="2">
        <v>2.8399057000000001</v>
      </c>
      <c r="I23" s="2">
        <v>2.7771195999999998</v>
      </c>
      <c r="J23" s="2">
        <v>2.4314244999999999</v>
      </c>
      <c r="K23" s="2">
        <v>2.1419307999999999</v>
      </c>
      <c r="L23" s="2">
        <v>1.8842448999999999</v>
      </c>
      <c r="M23" s="2">
        <v>1.8279428</v>
      </c>
      <c r="N23" s="2">
        <v>2.5559576000000002</v>
      </c>
      <c r="O23" s="2">
        <v>2.4070111000000001</v>
      </c>
      <c r="P23" s="2">
        <v>1.9775560000000001</v>
      </c>
      <c r="Q23" s="2">
        <v>1.7671456000000001</v>
      </c>
      <c r="R23" s="2">
        <v>1.5024042</v>
      </c>
      <c r="S23" s="2">
        <v>1.4825858999999999</v>
      </c>
      <c r="T23" s="2">
        <v>2.1048977999999998</v>
      </c>
      <c r="U23" s="2">
        <v>2.0342794</v>
      </c>
      <c r="V23" s="2">
        <v>1.7945571</v>
      </c>
      <c r="W23" s="2">
        <v>1.5395965</v>
      </c>
      <c r="X23" s="2">
        <v>1.3765326</v>
      </c>
      <c r="Y23" s="2">
        <v>1.3345621000000001</v>
      </c>
      <c r="Z23" s="2">
        <v>1.8444041</v>
      </c>
      <c r="AA23" s="2">
        <v>1.7111012000000001</v>
      </c>
      <c r="AB23" s="2">
        <v>1.7036693000000001</v>
      </c>
      <c r="AC23" s="2">
        <v>1.3984395999999999</v>
      </c>
      <c r="AD23" s="2">
        <v>1.1013052999999999</v>
      </c>
      <c r="AE23" s="2">
        <v>1.0613085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4" x14ac:dyDescent="0.3">
      <c r="A24" s="2">
        <v>49.2</v>
      </c>
      <c r="B24" s="2">
        <v>2.8923098</v>
      </c>
      <c r="C24" s="2">
        <v>2.8612131999999999</v>
      </c>
      <c r="D24" s="2">
        <v>2.827839</v>
      </c>
      <c r="E24" s="2">
        <v>2.7222341999999999</v>
      </c>
      <c r="F24" s="2">
        <v>2.4696737999999998</v>
      </c>
      <c r="G24" s="2">
        <v>2.3019470000000002</v>
      </c>
      <c r="H24" s="2">
        <v>2.7299256000000001</v>
      </c>
      <c r="I24" s="2">
        <v>2.6705758999999998</v>
      </c>
      <c r="J24" s="2">
        <v>2.2720283000000001</v>
      </c>
      <c r="K24" s="2">
        <v>2.0187960999999999</v>
      </c>
      <c r="L24" s="2">
        <v>1.8154091000000001</v>
      </c>
      <c r="M24" s="2">
        <v>1.7261108999999999</v>
      </c>
      <c r="N24" s="2">
        <v>2.4284245000000002</v>
      </c>
      <c r="O24" s="2">
        <v>2.2429157000000002</v>
      </c>
      <c r="P24" s="2">
        <v>1.8351641000000001</v>
      </c>
      <c r="Q24" s="2">
        <v>1.5621092999999999</v>
      </c>
      <c r="R24" s="2">
        <v>1.4094305</v>
      </c>
      <c r="S24" s="2">
        <v>1.3966480999999999</v>
      </c>
      <c r="T24" s="2">
        <v>1.9733221999999999</v>
      </c>
      <c r="U24" s="2">
        <v>1.9156987999999999</v>
      </c>
      <c r="V24" s="2">
        <v>1.7078935</v>
      </c>
      <c r="W24" s="2">
        <v>1.5466325999999999</v>
      </c>
      <c r="X24" s="2">
        <v>1.3531010000000001</v>
      </c>
      <c r="Y24" s="2">
        <v>1.3228545</v>
      </c>
      <c r="Z24" s="2">
        <v>1.7449931000000001</v>
      </c>
      <c r="AA24" s="2">
        <v>1.6086813</v>
      </c>
      <c r="AB24" s="2">
        <v>1.6925975</v>
      </c>
      <c r="AC24" s="2">
        <v>1.3958915999999999</v>
      </c>
      <c r="AD24" s="2">
        <v>1.1310201</v>
      </c>
      <c r="AE24" s="2">
        <v>1.0509770000000001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4" x14ac:dyDescent="0.3">
      <c r="A25" s="2">
        <v>61.5</v>
      </c>
      <c r="B25" s="2">
        <v>2.7088488000000002</v>
      </c>
      <c r="C25" s="2">
        <v>2.6845487000000001</v>
      </c>
      <c r="D25" s="2">
        <v>2.6509586999999999</v>
      </c>
      <c r="E25" s="2">
        <v>2.3605242</v>
      </c>
      <c r="F25" s="2">
        <v>2.1343469000000002</v>
      </c>
      <c r="G25" s="2">
        <v>1.9895166</v>
      </c>
      <c r="H25" s="2">
        <v>2.5493682999999998</v>
      </c>
      <c r="I25" s="2">
        <v>2.3863742000000001</v>
      </c>
      <c r="J25" s="2">
        <v>2.0000762000000001</v>
      </c>
      <c r="K25" s="2">
        <v>1.7141979000000001</v>
      </c>
      <c r="L25" s="2">
        <v>1.6251833</v>
      </c>
      <c r="M25" s="2">
        <v>1.5120719</v>
      </c>
      <c r="N25" s="2">
        <v>2.2133278000000001</v>
      </c>
      <c r="O25" s="2">
        <v>1.9586831</v>
      </c>
      <c r="P25" s="2">
        <v>1.6622235000000001</v>
      </c>
      <c r="Q25" s="2">
        <v>1.4815829</v>
      </c>
      <c r="R25" s="2">
        <v>1.3138562</v>
      </c>
      <c r="S25" s="2">
        <v>1.3057160999999999</v>
      </c>
      <c r="T25" s="2">
        <v>1.8336952</v>
      </c>
      <c r="U25" s="2">
        <v>1.7604660000000001</v>
      </c>
      <c r="V25" s="2">
        <v>1.5728245999999999</v>
      </c>
      <c r="W25" s="2">
        <v>1.4581873000000001</v>
      </c>
      <c r="X25" s="2">
        <v>1.2878016999999999</v>
      </c>
      <c r="Y25" s="2">
        <v>1.2764412000000001</v>
      </c>
      <c r="Z25" s="2">
        <v>1.6222194000000001</v>
      </c>
      <c r="AA25" s="2">
        <v>1.4826528000000001</v>
      </c>
      <c r="AB25" s="2">
        <v>1.7139101999999999</v>
      </c>
      <c r="AC25" s="2">
        <v>1.4675511999999999</v>
      </c>
      <c r="AD25" s="2">
        <v>1.0867659000000001</v>
      </c>
      <c r="AE25" s="2">
        <v>1.0138967999999999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4" x14ac:dyDescent="0.3">
      <c r="A26" s="2">
        <v>73.8</v>
      </c>
      <c r="B26" s="2">
        <v>2.5177299999999998</v>
      </c>
      <c r="C26" s="2">
        <v>2.4980570000000002</v>
      </c>
      <c r="D26" s="2">
        <v>2.4076010999999999</v>
      </c>
      <c r="E26" s="2">
        <v>2.1095516000000001</v>
      </c>
      <c r="F26" s="2">
        <v>1.9210281</v>
      </c>
      <c r="G26" s="2">
        <v>1.7967693</v>
      </c>
      <c r="H26" s="2">
        <v>2.3548070000000001</v>
      </c>
      <c r="I26" s="2">
        <v>2.1208784999999999</v>
      </c>
      <c r="J26" s="2">
        <v>1.8467794</v>
      </c>
      <c r="K26" s="2">
        <v>1.6151123999999999</v>
      </c>
      <c r="L26" s="2">
        <v>1.4414100000000001</v>
      </c>
      <c r="M26" s="2">
        <v>1.4745709</v>
      </c>
      <c r="N26" s="2">
        <v>2.0193631999999999</v>
      </c>
      <c r="O26" s="2">
        <v>1.7973737999999999</v>
      </c>
      <c r="P26" s="2">
        <v>1.5425169000000001</v>
      </c>
      <c r="Q26" s="2">
        <v>1.3974519999999999</v>
      </c>
      <c r="R26" s="2">
        <v>1.2557259000000001</v>
      </c>
      <c r="S26" s="2">
        <v>1.1430988</v>
      </c>
      <c r="T26" s="2">
        <v>1.7123473</v>
      </c>
      <c r="U26" s="2">
        <v>1.6365117</v>
      </c>
      <c r="V26" s="2">
        <v>1.4693597</v>
      </c>
      <c r="W26" s="2">
        <v>1.3680137999999999</v>
      </c>
      <c r="X26" s="2">
        <v>1.2317411</v>
      </c>
      <c r="Y26" s="2">
        <v>1.2141701</v>
      </c>
      <c r="Z26" s="2">
        <v>1.518742</v>
      </c>
      <c r="AA26" s="2">
        <v>1.3825871000000001</v>
      </c>
      <c r="AB26" s="2">
        <v>1.6158250999999999</v>
      </c>
      <c r="AC26" s="2">
        <v>1.3783586999999999</v>
      </c>
      <c r="AD26" s="2">
        <v>0.99356215999999997</v>
      </c>
      <c r="AE26" s="2">
        <v>0.98397873000000002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4" x14ac:dyDescent="0.3">
      <c r="A27" s="2">
        <v>86.1</v>
      </c>
      <c r="B27" s="2">
        <v>2.4223430000000001</v>
      </c>
      <c r="C27" s="2">
        <v>2.4078149999999998</v>
      </c>
      <c r="D27" s="2">
        <v>2.3300936999999999</v>
      </c>
      <c r="E27" s="2">
        <v>1.9986740999999999</v>
      </c>
      <c r="F27" s="2">
        <v>1.9036207999999999</v>
      </c>
      <c r="G27" s="2">
        <v>1.7806318999999999</v>
      </c>
      <c r="H27" s="2">
        <v>2.2670050000000002</v>
      </c>
      <c r="I27" s="2">
        <v>2.0572227999999999</v>
      </c>
      <c r="J27" s="2">
        <v>1.8101459</v>
      </c>
      <c r="K27" s="2">
        <v>1.6119273999999999</v>
      </c>
      <c r="L27" s="2">
        <v>1.4410639000000001</v>
      </c>
      <c r="M27" s="2">
        <v>1.4693217999999999</v>
      </c>
      <c r="N27" s="2">
        <v>1.9604058</v>
      </c>
      <c r="O27" s="2">
        <v>1.7553080999999999</v>
      </c>
      <c r="P27" s="2">
        <v>1.5227748000000001</v>
      </c>
      <c r="Q27" s="2">
        <v>1.3859433999999999</v>
      </c>
      <c r="R27" s="2">
        <v>1.1517360000000001</v>
      </c>
      <c r="S27" s="2">
        <v>1.2596414</v>
      </c>
      <c r="T27" s="2">
        <v>1.6447697999999999</v>
      </c>
      <c r="U27" s="2">
        <v>1.5819981999999999</v>
      </c>
      <c r="V27" s="2">
        <v>1.4380554999999999</v>
      </c>
      <c r="W27" s="2">
        <v>1.3424955000000001</v>
      </c>
      <c r="X27" s="2">
        <v>1.2204424</v>
      </c>
      <c r="Y27" s="2">
        <v>1.2048616000000001</v>
      </c>
      <c r="Z27" s="2">
        <v>1.467768</v>
      </c>
      <c r="AA27" s="2">
        <v>1.3406788999999999</v>
      </c>
      <c r="AB27" s="2">
        <v>1.5060610999999999</v>
      </c>
      <c r="AC27" s="2">
        <v>1.2899312000000001</v>
      </c>
      <c r="AD27" s="2">
        <v>1.0518257</v>
      </c>
      <c r="AE27" s="2">
        <v>0.98255227999999994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4" x14ac:dyDescent="0.3">
      <c r="A28" s="2">
        <v>98.4</v>
      </c>
      <c r="B28" s="2">
        <v>2.3282023999999999</v>
      </c>
      <c r="C28" s="2">
        <v>2.3210187000000002</v>
      </c>
      <c r="D28" s="2">
        <v>2.2208575000000002</v>
      </c>
      <c r="E28" s="2">
        <v>2.0133801</v>
      </c>
      <c r="F28" s="2">
        <v>1.8460951000000001</v>
      </c>
      <c r="G28" s="2">
        <v>1.7338545000000001</v>
      </c>
      <c r="H28" s="2">
        <v>2.1587396000000001</v>
      </c>
      <c r="I28" s="2">
        <v>1.9573613000000001</v>
      </c>
      <c r="J28" s="2">
        <v>1.7358142999999999</v>
      </c>
      <c r="K28" s="2">
        <v>1.6280038999999999</v>
      </c>
      <c r="L28" s="2">
        <v>1.4003443</v>
      </c>
      <c r="M28" s="2">
        <v>1.3124269</v>
      </c>
      <c r="N28" s="2">
        <v>1.8800393</v>
      </c>
      <c r="O28" s="2">
        <v>1.6847928000000001</v>
      </c>
      <c r="P28" s="2">
        <v>1.4727713</v>
      </c>
      <c r="Q28" s="2">
        <v>1.3538918</v>
      </c>
      <c r="R28" s="2">
        <v>1.2330023999999999</v>
      </c>
      <c r="S28" s="2">
        <v>1.1241399000000001</v>
      </c>
      <c r="T28" s="2">
        <v>1.5792687000000001</v>
      </c>
      <c r="U28" s="2">
        <v>1.5205432999999999</v>
      </c>
      <c r="V28" s="2">
        <v>1.3847986999999999</v>
      </c>
      <c r="W28" s="2">
        <v>1.3014557</v>
      </c>
      <c r="X28" s="2">
        <v>1.1823482999999999</v>
      </c>
      <c r="Y28" s="2">
        <v>1.1692351999999999</v>
      </c>
      <c r="Z28" s="2">
        <v>1.4079288000000001</v>
      </c>
      <c r="AA28" s="2">
        <v>1.2943327</v>
      </c>
      <c r="AB28" s="2">
        <v>1.3794766000000001</v>
      </c>
      <c r="AC28" s="2">
        <v>1.2103516999999999</v>
      </c>
      <c r="AD28" s="2">
        <v>1.0290064999999999</v>
      </c>
      <c r="AE28" s="2">
        <v>0.96328742000000001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4" x14ac:dyDescent="0.3">
      <c r="A29" s="2">
        <v>110.7</v>
      </c>
      <c r="B29" s="2">
        <v>2.2574350999999999</v>
      </c>
      <c r="C29" s="2">
        <v>2.2568462</v>
      </c>
      <c r="D29" s="2">
        <v>2.1449484999999999</v>
      </c>
      <c r="E29" s="2">
        <v>1.9689863000000001</v>
      </c>
      <c r="F29" s="2">
        <v>1.8111082999999999</v>
      </c>
      <c r="G29" s="2">
        <v>1.7038534999999999</v>
      </c>
      <c r="H29" s="2">
        <v>2.0853046000000002</v>
      </c>
      <c r="I29" s="2">
        <v>1.8964544000000001</v>
      </c>
      <c r="J29" s="2">
        <v>1.6850499999999999</v>
      </c>
      <c r="K29" s="2">
        <v>1.5295487000000001</v>
      </c>
      <c r="L29" s="2">
        <v>1.3748461000000001</v>
      </c>
      <c r="M29" s="2">
        <v>1.2896471</v>
      </c>
      <c r="N29" s="2">
        <v>1.8216414000000001</v>
      </c>
      <c r="O29" s="2">
        <v>1.6380933</v>
      </c>
      <c r="P29" s="2">
        <v>1.4368756</v>
      </c>
      <c r="Q29" s="2">
        <v>1.3344526000000001</v>
      </c>
      <c r="R29" s="2">
        <v>1.2193415000000001</v>
      </c>
      <c r="S29" s="2">
        <v>1.1132116999999999</v>
      </c>
      <c r="T29" s="2">
        <v>1.5267584000000001</v>
      </c>
      <c r="U29" s="2">
        <v>1.474437</v>
      </c>
      <c r="V29" s="2">
        <v>1.3431922999999999</v>
      </c>
      <c r="W29" s="2">
        <v>1.2273976</v>
      </c>
      <c r="X29" s="2">
        <v>1.1989456000000001</v>
      </c>
      <c r="Y29" s="2">
        <v>1.1406835</v>
      </c>
      <c r="Z29" s="2">
        <v>1.3638258999999999</v>
      </c>
      <c r="AA29" s="2">
        <v>1.2588444000000001</v>
      </c>
      <c r="AB29" s="2">
        <v>1.2286645</v>
      </c>
      <c r="AC29" s="2">
        <v>1.0999912000000001</v>
      </c>
      <c r="AD29" s="2">
        <v>1.0116457000000001</v>
      </c>
      <c r="AE29" s="2">
        <v>0.94730174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4" x14ac:dyDescent="0.3">
      <c r="A30" s="2">
        <v>123</v>
      </c>
      <c r="B30" s="2">
        <v>2.2523162999999999</v>
      </c>
      <c r="C30" s="2">
        <v>2.2529629</v>
      </c>
      <c r="D30" s="2">
        <v>2.1799145000000002</v>
      </c>
      <c r="E30" s="2">
        <v>2.0057097000000002</v>
      </c>
      <c r="F30" s="2">
        <v>1.8437574999999999</v>
      </c>
      <c r="G30" s="2">
        <v>1.7337655999999999</v>
      </c>
      <c r="H30" s="2">
        <v>2.1032875</v>
      </c>
      <c r="I30" s="2">
        <v>1.9222189000000001</v>
      </c>
      <c r="J30" s="2">
        <v>1.7183105999999999</v>
      </c>
      <c r="K30" s="2">
        <v>1.5650691999999999</v>
      </c>
      <c r="L30" s="2">
        <v>1.4095768</v>
      </c>
      <c r="M30" s="2">
        <v>1.3200845000000001</v>
      </c>
      <c r="N30" s="2">
        <v>1.8411065</v>
      </c>
      <c r="O30" s="2">
        <v>1.6609290999999999</v>
      </c>
      <c r="P30" s="2">
        <v>1.4638008</v>
      </c>
      <c r="Q30" s="2">
        <v>1.3525586000000001</v>
      </c>
      <c r="R30" s="2">
        <v>1.1376016</v>
      </c>
      <c r="S30" s="2">
        <v>1.2436628000000001</v>
      </c>
      <c r="T30" s="2">
        <v>1.5062466000000001</v>
      </c>
      <c r="U30" s="2">
        <v>1.4637543</v>
      </c>
      <c r="V30" s="2">
        <v>1.3448141</v>
      </c>
      <c r="W30" s="2">
        <v>1.2704565999999999</v>
      </c>
      <c r="X30" s="2">
        <v>1.1663167999999999</v>
      </c>
      <c r="Y30" s="2">
        <v>1.155837</v>
      </c>
      <c r="Z30" s="2">
        <v>1.3487621000000001</v>
      </c>
      <c r="AA30" s="2">
        <v>1.2524289</v>
      </c>
      <c r="AB30" s="2">
        <v>1.1613591000000001</v>
      </c>
      <c r="AC30" s="2">
        <v>1.0526845</v>
      </c>
      <c r="AD30" s="2">
        <v>1.0219529000000001</v>
      </c>
      <c r="AE30" s="2">
        <v>0.96137961999999999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3" spans="1:63" x14ac:dyDescent="0.3">
      <c r="A33" s="2" t="s">
        <v>14</v>
      </c>
      <c r="B33" s="10" t="s">
        <v>1</v>
      </c>
      <c r="C33" s="10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2</v>
      </c>
      <c r="M33" s="10" t="s">
        <v>2</v>
      </c>
      <c r="N33" s="10" t="s">
        <v>3</v>
      </c>
      <c r="O33" s="10" t="s">
        <v>3</v>
      </c>
      <c r="P33" s="8" t="s">
        <v>3</v>
      </c>
      <c r="Q33" s="10" t="s">
        <v>3</v>
      </c>
      <c r="R33" s="10" t="s">
        <v>3</v>
      </c>
      <c r="S33" s="10" t="s">
        <v>3</v>
      </c>
      <c r="T33" s="10" t="s">
        <v>4</v>
      </c>
      <c r="U33" s="10" t="s">
        <v>4</v>
      </c>
      <c r="V33" s="10" t="s">
        <v>4</v>
      </c>
      <c r="W33" s="10" t="s">
        <v>4</v>
      </c>
      <c r="X33" s="10" t="s">
        <v>4</v>
      </c>
      <c r="Y33" s="10" t="s">
        <v>4</v>
      </c>
      <c r="Z33" s="10" t="s">
        <v>5</v>
      </c>
      <c r="AA33" s="10" t="s">
        <v>5</v>
      </c>
      <c r="AB33" s="10" t="s">
        <v>5</v>
      </c>
      <c r="AC33" s="10" t="s">
        <v>5</v>
      </c>
      <c r="AD33" s="10" t="s">
        <v>5</v>
      </c>
      <c r="AE33" s="10" t="s">
        <v>5</v>
      </c>
    </row>
    <row r="34" spans="1:63" x14ac:dyDescent="0.3">
      <c r="B34" s="10" t="str">
        <f>"1:0.5"</f>
        <v>1:0.5</v>
      </c>
      <c r="C34" s="10" t="str">
        <f>"1:0.667"</f>
        <v>1:0.667</v>
      </c>
      <c r="D34" s="10" t="str">
        <f>"1:1"</f>
        <v>1:1</v>
      </c>
      <c r="E34" s="10" t="str">
        <f>"1:2"</f>
        <v>1:2</v>
      </c>
      <c r="F34" s="10" t="str">
        <f>"1:3"</f>
        <v>1:3</v>
      </c>
      <c r="G34" s="10" t="str">
        <f>"1:4"</f>
        <v>1:4</v>
      </c>
      <c r="H34" s="10" t="str">
        <f>"1:0.5"</f>
        <v>1:0.5</v>
      </c>
      <c r="I34" s="10" t="str">
        <f>"1:0.667"</f>
        <v>1:0.667</v>
      </c>
      <c r="J34" s="10" t="str">
        <f>"1:1"</f>
        <v>1:1</v>
      </c>
      <c r="K34" s="10" t="str">
        <f>"1:2"</f>
        <v>1:2</v>
      </c>
      <c r="L34" s="10" t="str">
        <f>"1:3"</f>
        <v>1:3</v>
      </c>
      <c r="M34" s="10" t="str">
        <f>"1:4"</f>
        <v>1:4</v>
      </c>
      <c r="N34" s="10" t="str">
        <f>"1:0.5"</f>
        <v>1:0.5</v>
      </c>
      <c r="O34" s="10" t="str">
        <f>"1:0.667"</f>
        <v>1:0.667</v>
      </c>
      <c r="P34" s="8" t="str">
        <f>"1:1"</f>
        <v>1:1</v>
      </c>
      <c r="Q34" s="10" t="str">
        <f>"1:2"</f>
        <v>1:2</v>
      </c>
      <c r="R34" s="10" t="str">
        <f>"1:3"</f>
        <v>1:3</v>
      </c>
      <c r="S34" s="10" t="str">
        <f>"1:4"</f>
        <v>1:4</v>
      </c>
      <c r="T34" s="10" t="str">
        <f>"1:0.5"</f>
        <v>1:0.5</v>
      </c>
      <c r="U34" s="10" t="str">
        <f>"1:0.667"</f>
        <v>1:0.667</v>
      </c>
      <c r="V34" s="10" t="str">
        <f>"1:1"</f>
        <v>1:1</v>
      </c>
      <c r="W34" s="10" t="str">
        <f>"1:2"</f>
        <v>1:2</v>
      </c>
      <c r="X34" s="10" t="str">
        <f>"1:3"</f>
        <v>1:3</v>
      </c>
      <c r="Y34" s="10" t="str">
        <f>"1:4"</f>
        <v>1:4</v>
      </c>
      <c r="Z34" s="10" t="str">
        <f>"1:0.5"</f>
        <v>1:0.5</v>
      </c>
      <c r="AA34" s="10" t="str">
        <f>"1:0.667"</f>
        <v>1:0.667</v>
      </c>
      <c r="AB34" s="10" t="str">
        <f>"1:1"</f>
        <v>1:1</v>
      </c>
      <c r="AC34" s="10" t="str">
        <f>"1:2"</f>
        <v>1:2</v>
      </c>
      <c r="AD34" s="10" t="str">
        <f>"1:3"</f>
        <v>1:3</v>
      </c>
      <c r="AE34" s="10" t="str">
        <f>"1:4"</f>
        <v>1:4</v>
      </c>
    </row>
    <row r="35" spans="1:63" x14ac:dyDescent="0.3">
      <c r="A35" s="2" t="s">
        <v>17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18</v>
      </c>
      <c r="P35" s="8" t="s">
        <v>18</v>
      </c>
      <c r="Q35" s="10" t="s">
        <v>18</v>
      </c>
      <c r="R35" s="10" t="s">
        <v>18</v>
      </c>
      <c r="S35" s="10" t="s">
        <v>18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</row>
    <row r="36" spans="1:63" x14ac:dyDescent="0.3">
      <c r="A36" s="22">
        <v>0</v>
      </c>
      <c r="B36" s="22">
        <v>2.2841141999999999</v>
      </c>
      <c r="C36" s="22">
        <v>2.2497384999999999</v>
      </c>
      <c r="D36" s="22">
        <v>2.2051612999999999</v>
      </c>
      <c r="E36" s="22">
        <v>2.1408159000000002</v>
      </c>
      <c r="F36" s="22">
        <v>2.1697147000000001</v>
      </c>
      <c r="G36" s="22">
        <v>2.0025493000000001</v>
      </c>
      <c r="H36" s="22">
        <v>2.2171867999999999</v>
      </c>
      <c r="I36" s="22">
        <v>2.1453441999999998</v>
      </c>
      <c r="J36" s="22">
        <v>2.0474879000000001</v>
      </c>
      <c r="K36" s="22">
        <v>1.6366006</v>
      </c>
      <c r="L36" s="22">
        <v>1.4906895</v>
      </c>
      <c r="M36" s="22">
        <v>1.3941702</v>
      </c>
      <c r="N36" s="22">
        <v>2.1555135000000001</v>
      </c>
      <c r="O36" s="22">
        <v>2.0385559</v>
      </c>
      <c r="P36" s="22">
        <v>1.7900379</v>
      </c>
      <c r="Q36" s="22">
        <v>1.3974743000000001</v>
      </c>
      <c r="R36" s="22">
        <v>1.2941913</v>
      </c>
      <c r="S36" s="22">
        <v>1.2516482</v>
      </c>
      <c r="T36" s="22">
        <v>2.0270807</v>
      </c>
      <c r="U36" s="22">
        <v>1.8566663000000001</v>
      </c>
      <c r="V36" s="22">
        <v>1.5217586000000001</v>
      </c>
      <c r="W36" s="22">
        <v>1.123624</v>
      </c>
      <c r="X36" s="22">
        <v>1.0501849000000001</v>
      </c>
      <c r="Y36" s="22">
        <v>1.0015251000000001</v>
      </c>
      <c r="Z36" s="22">
        <v>1.9298911000000001</v>
      </c>
      <c r="AA36" s="22">
        <v>1.6984918</v>
      </c>
      <c r="AB36" s="22">
        <v>1.3561415999999999</v>
      </c>
      <c r="AC36" s="22">
        <v>0.97705430999999998</v>
      </c>
      <c r="AD36" s="22">
        <v>0.91987185000000005</v>
      </c>
      <c r="AE36" s="22">
        <v>0.82417865000000001</v>
      </c>
    </row>
    <row r="37" spans="1:63" x14ac:dyDescent="0.3">
      <c r="A37" s="22">
        <v>12.3</v>
      </c>
      <c r="B37" s="22">
        <v>2.5753105000000001</v>
      </c>
      <c r="C37" s="22">
        <v>2.5379008999999999</v>
      </c>
      <c r="D37" s="22">
        <v>2.5023992000000002</v>
      </c>
      <c r="E37" s="22">
        <v>2.4679365</v>
      </c>
      <c r="F37" s="22">
        <v>3.0071403999999999</v>
      </c>
      <c r="G37" s="22">
        <v>2.4514228999999998</v>
      </c>
      <c r="H37" s="22">
        <v>2.2301612999999998</v>
      </c>
      <c r="I37" s="22">
        <v>2.1706240999999999</v>
      </c>
      <c r="J37" s="22">
        <v>2.0765156</v>
      </c>
      <c r="K37" s="22">
        <v>1.7624769</v>
      </c>
      <c r="L37" s="22">
        <v>1.5314411999999999</v>
      </c>
      <c r="M37" s="22">
        <v>1.4304649</v>
      </c>
      <c r="N37" s="22">
        <v>2.3500697000000002</v>
      </c>
      <c r="O37" s="22">
        <v>2.2645317999999999</v>
      </c>
      <c r="P37" s="22">
        <v>2.1832004999999999</v>
      </c>
      <c r="Q37" s="22">
        <v>1.9100433999999999</v>
      </c>
      <c r="R37" s="22">
        <v>1.7631984000000001</v>
      </c>
      <c r="S37" s="22">
        <v>1.5811972000000001</v>
      </c>
      <c r="T37" s="22">
        <v>2.1633672000000002</v>
      </c>
      <c r="U37" s="22">
        <v>2.0412868999999998</v>
      </c>
      <c r="V37" s="22">
        <v>1.7939157999999999</v>
      </c>
      <c r="W37" s="22">
        <v>1.4911939000000001</v>
      </c>
      <c r="X37" s="22">
        <v>1.3215199</v>
      </c>
      <c r="Y37" s="22">
        <v>1.2972347</v>
      </c>
      <c r="Z37" s="22">
        <v>1.9884013</v>
      </c>
      <c r="AA37" s="22">
        <v>1.8227918999999999</v>
      </c>
      <c r="AB37" s="22">
        <v>1.4710837999999999</v>
      </c>
      <c r="AC37" s="22">
        <v>1.2573816</v>
      </c>
      <c r="AD37" s="22">
        <v>1.0505674</v>
      </c>
      <c r="AE37" s="22">
        <v>1.0580354000000001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63" x14ac:dyDescent="0.3">
      <c r="A38" s="22">
        <v>24.6</v>
      </c>
      <c r="B38" s="22">
        <v>2.6565279999999998</v>
      </c>
      <c r="C38" s="22">
        <v>2.6200907999999998</v>
      </c>
      <c r="D38" s="22">
        <v>2.5850590000000002</v>
      </c>
      <c r="E38" s="22">
        <v>2.5508141000000002</v>
      </c>
      <c r="F38" s="22">
        <v>3.0045652999999999</v>
      </c>
      <c r="G38" s="22">
        <v>2.5341230000000001</v>
      </c>
      <c r="H38" s="22">
        <v>2.2402240999999998</v>
      </c>
      <c r="I38" s="22">
        <v>2.1802144000000001</v>
      </c>
      <c r="J38" s="22">
        <v>2.0897291</v>
      </c>
      <c r="K38" s="22">
        <v>1.7722230999999999</v>
      </c>
      <c r="L38" s="22">
        <v>1.5376129999999999</v>
      </c>
      <c r="M38" s="22">
        <v>1.4358715</v>
      </c>
      <c r="N38" s="22">
        <v>2.3842002</v>
      </c>
      <c r="O38" s="22">
        <v>2.3017821999999999</v>
      </c>
      <c r="P38" s="22">
        <v>2.2235832000000002</v>
      </c>
      <c r="Q38" s="22">
        <v>1.9449278999999999</v>
      </c>
      <c r="R38" s="22">
        <v>1.8155996999999999</v>
      </c>
      <c r="S38" s="22">
        <v>1.7018161999999999</v>
      </c>
      <c r="T38" s="22">
        <v>2.1607403999999999</v>
      </c>
      <c r="U38" s="22">
        <v>2.0437675999999998</v>
      </c>
      <c r="V38" s="22">
        <v>1.7744332</v>
      </c>
      <c r="W38" s="22">
        <v>1.5101545000000001</v>
      </c>
      <c r="X38" s="22">
        <v>1.3587779</v>
      </c>
      <c r="Y38" s="22">
        <v>1.3157798000000001</v>
      </c>
      <c r="Z38" s="22">
        <v>1.9214448</v>
      </c>
      <c r="AA38" s="22">
        <v>1.7276484999999999</v>
      </c>
      <c r="AB38" s="22">
        <v>1.4203028</v>
      </c>
      <c r="AC38" s="22">
        <v>1.2647261000000001</v>
      </c>
      <c r="AD38" s="22">
        <v>1.0583236</v>
      </c>
      <c r="AE38" s="22">
        <v>1.0846271999999999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3" x14ac:dyDescent="0.3">
      <c r="A39" s="22">
        <v>36.9</v>
      </c>
      <c r="B39" s="22">
        <v>2.5702332000000001</v>
      </c>
      <c r="C39" s="22">
        <v>2.5353569999999999</v>
      </c>
      <c r="D39" s="22">
        <v>2.5014487999999999</v>
      </c>
      <c r="E39" s="22">
        <v>2.4678176999999999</v>
      </c>
      <c r="F39" s="22">
        <v>2.8391964000000001</v>
      </c>
      <c r="G39" s="22">
        <v>2.4509287999999998</v>
      </c>
      <c r="H39" s="22">
        <v>2.2282112000000001</v>
      </c>
      <c r="I39" s="22">
        <v>2.1558663999999998</v>
      </c>
      <c r="J39" s="22">
        <v>2.0398958999999999</v>
      </c>
      <c r="K39" s="22">
        <v>1.6168989</v>
      </c>
      <c r="L39" s="22">
        <v>1.4624307999999999</v>
      </c>
      <c r="M39" s="22">
        <v>1.3661471999999999</v>
      </c>
      <c r="N39" s="22">
        <v>2.3021208999999998</v>
      </c>
      <c r="O39" s="22">
        <v>2.2226648</v>
      </c>
      <c r="P39" s="22">
        <v>2.0458905000000001</v>
      </c>
      <c r="Q39" s="22">
        <v>1.787398</v>
      </c>
      <c r="R39" s="22">
        <v>1.5962932999999999</v>
      </c>
      <c r="S39" s="22">
        <v>1.5753645999999999</v>
      </c>
      <c r="T39" s="22">
        <v>2.0477737</v>
      </c>
      <c r="U39" s="22">
        <v>1.9122656</v>
      </c>
      <c r="V39" s="22">
        <v>1.5876478000000001</v>
      </c>
      <c r="W39" s="22">
        <v>1.3590112000000001</v>
      </c>
      <c r="X39" s="22">
        <v>1.1212678</v>
      </c>
      <c r="Y39" s="22">
        <v>1.1540386</v>
      </c>
      <c r="Z39" s="22">
        <v>1.8046996</v>
      </c>
      <c r="AA39" s="22">
        <v>1.5730824999999999</v>
      </c>
      <c r="AB39" s="22">
        <v>1.3081122999999999</v>
      </c>
      <c r="AC39" s="22">
        <v>1.1863623999999999</v>
      </c>
      <c r="AD39" s="22">
        <v>0.97803726000000002</v>
      </c>
      <c r="AE39" s="22">
        <v>0.99427012999999997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3" x14ac:dyDescent="0.3">
      <c r="A40" s="22">
        <v>49.2</v>
      </c>
      <c r="B40" s="22">
        <v>2.5307295999999999</v>
      </c>
      <c r="C40" s="22">
        <v>2.4963782000000001</v>
      </c>
      <c r="D40" s="22">
        <v>2.4631205</v>
      </c>
      <c r="E40" s="22">
        <v>2.4299019999999998</v>
      </c>
      <c r="F40" s="22">
        <v>2.7483433000000002</v>
      </c>
      <c r="G40" s="22">
        <v>2.4132634999999998</v>
      </c>
      <c r="H40" s="22">
        <v>2.2216699000000002</v>
      </c>
      <c r="I40" s="22">
        <v>2.1460832000000001</v>
      </c>
      <c r="J40" s="22">
        <v>2.0323392999999998</v>
      </c>
      <c r="K40" s="22">
        <v>1.6109859</v>
      </c>
      <c r="L40" s="22">
        <v>1.4596324000000001</v>
      </c>
      <c r="M40" s="22">
        <v>1.3631435000000001</v>
      </c>
      <c r="N40" s="22">
        <v>2.2596248000000001</v>
      </c>
      <c r="O40" s="22">
        <v>2.1810993000000001</v>
      </c>
      <c r="P40" s="22">
        <v>1.9630478</v>
      </c>
      <c r="Q40" s="22">
        <v>1.7212324000000001</v>
      </c>
      <c r="R40" s="22">
        <v>1.5386607999999999</v>
      </c>
      <c r="S40" s="22">
        <v>1.4419005</v>
      </c>
      <c r="T40" s="22">
        <v>1.9729064999999999</v>
      </c>
      <c r="U40" s="22">
        <v>1.7970967</v>
      </c>
      <c r="V40" s="22">
        <v>1.5292059</v>
      </c>
      <c r="W40" s="22">
        <v>1.3305587000000001</v>
      </c>
      <c r="X40" s="22">
        <v>1.1617797000000001</v>
      </c>
      <c r="Y40" s="22">
        <v>1.1339994</v>
      </c>
      <c r="Z40" s="22">
        <v>1.7386440000000001</v>
      </c>
      <c r="AA40" s="22">
        <v>1.5188151999999999</v>
      </c>
      <c r="AB40" s="22">
        <v>1.2789657999999999</v>
      </c>
      <c r="AC40" s="22">
        <v>1.1774769</v>
      </c>
      <c r="AD40" s="22">
        <v>0.97158845000000005</v>
      </c>
      <c r="AE40" s="22">
        <v>0.99078809000000001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3" x14ac:dyDescent="0.3">
      <c r="A41" s="22">
        <v>61.5</v>
      </c>
      <c r="B41" s="22">
        <v>2.4404672000000001</v>
      </c>
      <c r="C41" s="22">
        <v>2.4061078</v>
      </c>
      <c r="D41" s="22">
        <v>2.3731469999999999</v>
      </c>
      <c r="E41" s="22">
        <v>2.3402104000000001</v>
      </c>
      <c r="F41" s="22">
        <v>2.5218371999999998</v>
      </c>
      <c r="G41" s="22">
        <v>2.3115454</v>
      </c>
      <c r="H41" s="22">
        <v>2.2094152999999999</v>
      </c>
      <c r="I41" s="22">
        <v>2.1276443999999999</v>
      </c>
      <c r="J41" s="22">
        <v>2.0043236000000002</v>
      </c>
      <c r="K41" s="22">
        <v>1.5908431999999999</v>
      </c>
      <c r="L41" s="22">
        <v>1.4327768000000001</v>
      </c>
      <c r="M41" s="22">
        <v>1.3383297999999999</v>
      </c>
      <c r="N41" s="22">
        <v>2.1520438</v>
      </c>
      <c r="O41" s="22">
        <v>2.0716546999999998</v>
      </c>
      <c r="P41" s="22">
        <v>1.8022384</v>
      </c>
      <c r="Q41" s="22">
        <v>1.5446237</v>
      </c>
      <c r="R41" s="22">
        <v>1.3576689</v>
      </c>
      <c r="S41" s="22">
        <v>1.2588459999999999</v>
      </c>
      <c r="T41" s="22">
        <v>1.8668079</v>
      </c>
      <c r="U41" s="22">
        <v>1.6636449</v>
      </c>
      <c r="V41" s="22">
        <v>1.4349052</v>
      </c>
      <c r="W41" s="22">
        <v>1.2412942</v>
      </c>
      <c r="X41" s="22">
        <v>1.1006899000000001</v>
      </c>
      <c r="Y41" s="22">
        <v>1.0693096</v>
      </c>
      <c r="Z41" s="22">
        <v>1.6345144</v>
      </c>
      <c r="AA41" s="22">
        <v>1.4331839</v>
      </c>
      <c r="AB41" s="22">
        <v>1.214987</v>
      </c>
      <c r="AC41" s="22">
        <v>1.1105084000000001</v>
      </c>
      <c r="AD41" s="22">
        <v>0.9530843</v>
      </c>
      <c r="AE41" s="22">
        <v>0.94086583999999995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3" x14ac:dyDescent="0.3">
      <c r="A42" s="22">
        <v>73.8</v>
      </c>
      <c r="B42" s="22">
        <v>2.3588125999999998</v>
      </c>
      <c r="C42" s="22">
        <v>2.3244088000000001</v>
      </c>
      <c r="D42" s="22">
        <v>2.2917052999999998</v>
      </c>
      <c r="E42" s="22">
        <v>2.2584168</v>
      </c>
      <c r="F42" s="22">
        <v>2.3215927000000001</v>
      </c>
      <c r="G42" s="22">
        <v>2.1767998999999998</v>
      </c>
      <c r="H42" s="22">
        <v>2.2002218999999998</v>
      </c>
      <c r="I42" s="22">
        <v>2.1162804999999998</v>
      </c>
      <c r="J42" s="22">
        <v>1.9907982</v>
      </c>
      <c r="K42" s="22">
        <v>1.5792446</v>
      </c>
      <c r="L42" s="22">
        <v>1.4203892</v>
      </c>
      <c r="M42" s="22">
        <v>1.3267557000000001</v>
      </c>
      <c r="N42" s="22">
        <v>2.0325668000000001</v>
      </c>
      <c r="O42" s="22">
        <v>1.95658</v>
      </c>
      <c r="P42" s="22">
        <v>1.6747772000000001</v>
      </c>
      <c r="Q42" s="22">
        <v>1.467093</v>
      </c>
      <c r="R42" s="22">
        <v>1.2929047</v>
      </c>
      <c r="S42" s="22">
        <v>1.2036313000000001</v>
      </c>
      <c r="T42" s="22">
        <v>1.7755270999999999</v>
      </c>
      <c r="U42" s="22">
        <v>1.568146</v>
      </c>
      <c r="V42" s="22">
        <v>1.3696231000000001</v>
      </c>
      <c r="W42" s="22">
        <v>1.194285</v>
      </c>
      <c r="X42" s="22">
        <v>1.0668937000000001</v>
      </c>
      <c r="Y42" s="22">
        <v>1.0335903</v>
      </c>
      <c r="Z42" s="22">
        <v>1.5484267</v>
      </c>
      <c r="AA42" s="22">
        <v>1.3660927</v>
      </c>
      <c r="AB42" s="22">
        <v>1.1662984999999999</v>
      </c>
      <c r="AC42" s="22">
        <v>1.0858007000000001</v>
      </c>
      <c r="AD42" s="22">
        <v>0.92858974999999999</v>
      </c>
      <c r="AE42" s="22">
        <v>0.91405364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1:63" x14ac:dyDescent="0.3">
      <c r="A43" s="22">
        <v>86.1</v>
      </c>
      <c r="B43" s="22">
        <v>2.3331113000000001</v>
      </c>
      <c r="C43" s="22">
        <v>2.2982624</v>
      </c>
      <c r="D43" s="22">
        <v>2.2640473999999999</v>
      </c>
      <c r="E43" s="22">
        <v>2.2288600999999999</v>
      </c>
      <c r="F43" s="22">
        <v>2.2880809000000002</v>
      </c>
      <c r="G43" s="22">
        <v>2.1626687000000002</v>
      </c>
      <c r="H43" s="22">
        <v>2.2015416999999999</v>
      </c>
      <c r="I43" s="22">
        <v>2.1223747999999998</v>
      </c>
      <c r="J43" s="22">
        <v>2.0053255000000001</v>
      </c>
      <c r="K43" s="22">
        <v>1.591386</v>
      </c>
      <c r="L43" s="22">
        <v>1.4363372999999999</v>
      </c>
      <c r="M43" s="22">
        <v>1.3414086000000001</v>
      </c>
      <c r="N43" s="22">
        <v>1.9914601000000001</v>
      </c>
      <c r="O43" s="22">
        <v>1.9229658000000001</v>
      </c>
      <c r="P43" s="22">
        <v>1.6511088</v>
      </c>
      <c r="Q43" s="22">
        <v>1.4775916</v>
      </c>
      <c r="R43" s="22">
        <v>1.3048</v>
      </c>
      <c r="S43" s="22">
        <v>1.2170767</v>
      </c>
      <c r="T43" s="22">
        <v>1.7469688000000001</v>
      </c>
      <c r="U43" s="22">
        <v>1.5526897</v>
      </c>
      <c r="V43" s="22">
        <v>1.3681540999999999</v>
      </c>
      <c r="W43" s="22">
        <v>1.2046992000000001</v>
      </c>
      <c r="X43" s="22">
        <v>1.0394576</v>
      </c>
      <c r="Y43" s="22">
        <v>1.0525880000000001</v>
      </c>
      <c r="Z43" s="22">
        <v>1.5278282000000001</v>
      </c>
      <c r="AA43" s="22">
        <v>1.3560241</v>
      </c>
      <c r="AB43" s="22">
        <v>1.167872</v>
      </c>
      <c r="AC43" s="22">
        <v>1.0875387999999999</v>
      </c>
      <c r="AD43" s="22">
        <v>0.94176090999999995</v>
      </c>
      <c r="AE43" s="22">
        <v>0.93484891000000003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3" x14ac:dyDescent="0.3">
      <c r="A44" s="22">
        <v>98.4</v>
      </c>
      <c r="B44" s="22">
        <v>2.2804481999999999</v>
      </c>
      <c r="C44" s="22">
        <v>2.2449332000000002</v>
      </c>
      <c r="D44" s="22">
        <v>2.2098591999999999</v>
      </c>
      <c r="E44" s="22">
        <v>2.172974</v>
      </c>
      <c r="F44" s="22">
        <v>2.1897587999999999</v>
      </c>
      <c r="G44" s="22">
        <v>2.0787338000000002</v>
      </c>
      <c r="H44" s="22">
        <v>2.1987074999999998</v>
      </c>
      <c r="I44" s="22">
        <v>2.1222767999999999</v>
      </c>
      <c r="J44" s="22">
        <v>2.003155</v>
      </c>
      <c r="K44" s="22">
        <v>1.5904483</v>
      </c>
      <c r="L44" s="22">
        <v>1.4335315</v>
      </c>
      <c r="M44" s="22">
        <v>1.3389031</v>
      </c>
      <c r="N44" s="22">
        <v>1.9385729</v>
      </c>
      <c r="O44" s="22">
        <v>1.8605244000000001</v>
      </c>
      <c r="P44" s="22">
        <v>1.6069107</v>
      </c>
      <c r="Q44" s="22">
        <v>1.4236876000000001</v>
      </c>
      <c r="R44" s="22">
        <v>1.2807885999999999</v>
      </c>
      <c r="S44" s="22">
        <v>1.1956675000000001</v>
      </c>
      <c r="T44" s="22">
        <v>1.7046439</v>
      </c>
      <c r="U44" s="22">
        <v>1.5166405000000001</v>
      </c>
      <c r="V44" s="22">
        <v>1.3430234999999999</v>
      </c>
      <c r="W44" s="22">
        <v>1.192936</v>
      </c>
      <c r="X44" s="22">
        <v>1.0708012</v>
      </c>
      <c r="Y44" s="22">
        <v>1.0408819</v>
      </c>
      <c r="Z44" s="22">
        <v>1.4867416</v>
      </c>
      <c r="AA44" s="22">
        <v>1.3293273999999999</v>
      </c>
      <c r="AB44" s="22">
        <v>1.1515721999999999</v>
      </c>
      <c r="AC44" s="22">
        <v>1.0805482</v>
      </c>
      <c r="AD44" s="22">
        <v>0.93472301000000002</v>
      </c>
      <c r="AE44" s="22">
        <v>0.92639758000000005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3" x14ac:dyDescent="0.3">
      <c r="A45" s="22">
        <v>110.7</v>
      </c>
      <c r="B45" s="22">
        <v>2.2358688</v>
      </c>
      <c r="C45" s="22">
        <v>2.2001116999999999</v>
      </c>
      <c r="D45" s="22">
        <v>2.1645546000000002</v>
      </c>
      <c r="E45" s="22">
        <v>2.1264701000000001</v>
      </c>
      <c r="F45" s="22">
        <v>2.1351849999999999</v>
      </c>
      <c r="G45" s="22">
        <v>2.0075669999999999</v>
      </c>
      <c r="H45" s="22">
        <v>2.1877705999999999</v>
      </c>
      <c r="I45" s="22">
        <v>2.1219679</v>
      </c>
      <c r="J45" s="22">
        <v>2.0018012000000001</v>
      </c>
      <c r="K45" s="22">
        <v>1.5897053000000001</v>
      </c>
      <c r="L45" s="22">
        <v>1.4330799999999999</v>
      </c>
      <c r="M45" s="22">
        <v>1.3381958</v>
      </c>
      <c r="N45" s="22">
        <v>1.902271</v>
      </c>
      <c r="O45" s="22">
        <v>1.8180968</v>
      </c>
      <c r="P45" s="22">
        <v>1.5773957000000001</v>
      </c>
      <c r="Q45" s="22">
        <v>1.4347890999999999</v>
      </c>
      <c r="R45" s="22">
        <v>1.2711106000000001</v>
      </c>
      <c r="S45" s="22">
        <v>1.1856768</v>
      </c>
      <c r="T45" s="22">
        <v>1.6728126000000001</v>
      </c>
      <c r="U45" s="22">
        <v>1.4930726000000001</v>
      </c>
      <c r="V45" s="22">
        <v>1.3288188000000001</v>
      </c>
      <c r="W45" s="22">
        <v>1.1774230999999999</v>
      </c>
      <c r="X45" s="22">
        <v>1.0239662</v>
      </c>
      <c r="Y45" s="22">
        <v>1.0367656000000001</v>
      </c>
      <c r="Z45" s="22">
        <v>1.4586382</v>
      </c>
      <c r="AA45" s="22">
        <v>1.3112518</v>
      </c>
      <c r="AB45" s="22">
        <v>1.1409028999999999</v>
      </c>
      <c r="AC45" s="22">
        <v>1.0759281000000001</v>
      </c>
      <c r="AD45" s="22">
        <v>0.93169846999999995</v>
      </c>
      <c r="AE45" s="22">
        <v>0.92377485000000004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3" x14ac:dyDescent="0.3">
      <c r="A46" s="22">
        <v>123</v>
      </c>
      <c r="B46" s="22">
        <v>2.2594542</v>
      </c>
      <c r="C46" s="22">
        <v>2.2239865000000001</v>
      </c>
      <c r="D46" s="22">
        <v>2.1889750000000001</v>
      </c>
      <c r="E46" s="22">
        <v>2.1522161</v>
      </c>
      <c r="F46" s="22">
        <v>2.1916606000000001</v>
      </c>
      <c r="G46" s="22">
        <v>2.0879517000000001</v>
      </c>
      <c r="H46" s="22">
        <v>2.1779549</v>
      </c>
      <c r="I46" s="22">
        <v>2.1207067999999998</v>
      </c>
      <c r="J46" s="22">
        <v>2.0168051</v>
      </c>
      <c r="K46" s="22">
        <v>1.6250848</v>
      </c>
      <c r="L46" s="22">
        <v>1.4494887999999999</v>
      </c>
      <c r="M46" s="22">
        <v>1.353156</v>
      </c>
      <c r="N46" s="22">
        <v>1.9187403000000001</v>
      </c>
      <c r="O46" s="22">
        <v>1.8539574999999999</v>
      </c>
      <c r="P46" s="22">
        <v>1.6251646</v>
      </c>
      <c r="Q46" s="22">
        <v>1.4743527999999999</v>
      </c>
      <c r="R46" s="22">
        <v>1.3057418000000001</v>
      </c>
      <c r="S46" s="22">
        <v>1.2203599999999999</v>
      </c>
      <c r="T46" s="22">
        <v>1.6949063</v>
      </c>
      <c r="U46" s="22">
        <v>1.5204095</v>
      </c>
      <c r="V46" s="22">
        <v>1.3578911</v>
      </c>
      <c r="W46" s="22">
        <v>1.2619802</v>
      </c>
      <c r="X46" s="22">
        <v>1.0931580999999999</v>
      </c>
      <c r="Y46" s="22">
        <v>1.068926</v>
      </c>
      <c r="Z46" s="22">
        <v>1.4831082</v>
      </c>
      <c r="AA46" s="22">
        <v>1.3345958</v>
      </c>
      <c r="AB46" s="22">
        <v>1.1646228000000001</v>
      </c>
      <c r="AC46" s="22">
        <v>1.124633</v>
      </c>
      <c r="AD46" s="22">
        <v>0.93397938000000003</v>
      </c>
      <c r="AE46" s="22">
        <v>0.90363229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9" spans="27:53" x14ac:dyDescent="0.3">
      <c r="AF49" s="2"/>
    </row>
    <row r="50" spans="27:53" x14ac:dyDescent="0.3">
      <c r="AF50" s="2"/>
    </row>
    <row r="51" spans="27:53" x14ac:dyDescent="0.3">
      <c r="AF51" s="2"/>
    </row>
    <row r="53" spans="27:53" x14ac:dyDescent="0.3">
      <c r="AA53" s="3"/>
      <c r="AB53" s="3"/>
      <c r="AC53" s="3"/>
      <c r="AD53" s="3"/>
      <c r="AE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27:53" x14ac:dyDescent="0.3">
      <c r="AA54" s="3"/>
      <c r="AB54" s="3"/>
      <c r="AC54" s="3"/>
      <c r="AD54" s="3"/>
      <c r="AE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27:53" x14ac:dyDescent="0.3">
      <c r="AA55" s="3"/>
      <c r="AB55" s="3"/>
      <c r="AC55" s="3"/>
      <c r="AD55" s="3"/>
      <c r="AE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27:53" x14ac:dyDescent="0.3">
      <c r="AA56" s="3"/>
      <c r="AB56" s="3"/>
      <c r="AC56" s="3"/>
      <c r="AD56" s="3"/>
      <c r="AE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27:53" x14ac:dyDescent="0.3">
      <c r="AA57" s="3"/>
      <c r="AB57" s="3"/>
      <c r="AC57" s="3"/>
      <c r="AD57" s="3"/>
      <c r="AE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27:53" x14ac:dyDescent="0.3">
      <c r="AA58" s="3"/>
      <c r="AB58" s="3"/>
      <c r="AC58" s="3"/>
      <c r="AD58" s="3"/>
      <c r="AE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27:53" x14ac:dyDescent="0.3">
      <c r="AA59" s="3"/>
      <c r="AB59" s="3"/>
      <c r="AC59" s="3"/>
      <c r="AD59" s="3"/>
      <c r="AE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7:53" x14ac:dyDescent="0.3">
      <c r="AA60" s="3"/>
      <c r="AB60" s="3"/>
      <c r="AC60" s="3"/>
      <c r="AD60" s="3"/>
      <c r="AE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27:53" x14ac:dyDescent="0.3">
      <c r="AA61" s="3"/>
      <c r="AB61" s="3"/>
      <c r="AC61" s="3"/>
      <c r="AD61" s="3"/>
      <c r="AE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27:53" x14ac:dyDescent="0.3">
      <c r="AA62" s="3"/>
      <c r="AB62" s="3"/>
      <c r="AC62" s="3"/>
      <c r="AD62" s="3"/>
      <c r="AE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27:53" x14ac:dyDescent="0.3">
      <c r="AZ63" s="3"/>
    </row>
    <row r="64" spans="27:53" x14ac:dyDescent="0.3">
      <c r="AZ64" s="3"/>
    </row>
    <row r="65" spans="22:52" x14ac:dyDescent="0.3">
      <c r="AF65" s="2"/>
      <c r="AZ65" s="3"/>
    </row>
    <row r="66" spans="22:52" x14ac:dyDescent="0.3">
      <c r="AF66" s="2"/>
      <c r="AZ66" s="3"/>
    </row>
    <row r="67" spans="22:52" x14ac:dyDescent="0.3">
      <c r="AF67" s="2"/>
      <c r="AZ67" s="3"/>
    </row>
    <row r="68" spans="22:52" x14ac:dyDescent="0.3">
      <c r="AZ68" s="3"/>
    </row>
    <row r="69" spans="22:52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Z69" s="3"/>
    </row>
    <row r="70" spans="22:52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Z70" s="3"/>
    </row>
    <row r="71" spans="22:52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Z71" s="3"/>
    </row>
    <row r="72" spans="22:52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Z72" s="3"/>
    </row>
    <row r="73" spans="22:52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Z73" s="3"/>
    </row>
    <row r="74" spans="22:52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Z74" s="3"/>
    </row>
    <row r="75" spans="22:52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Z75" s="3"/>
    </row>
    <row r="76" spans="22:52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Z76" s="3"/>
    </row>
    <row r="77" spans="22:52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Z77" s="3"/>
    </row>
    <row r="78" spans="22:52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Z78" s="3"/>
    </row>
    <row r="79" spans="22:52" x14ac:dyDescent="0.3">
      <c r="AZ79" s="3"/>
    </row>
    <row r="83" spans="3:32" x14ac:dyDescent="0.3">
      <c r="C83" s="2">
        <v>2.3681397</v>
      </c>
      <c r="D83" s="2">
        <v>2.2369167000000001</v>
      </c>
      <c r="E83" s="2">
        <v>2.0986448000000002</v>
      </c>
      <c r="F83" s="2">
        <v>2.1000032000000002</v>
      </c>
      <c r="G83" s="2">
        <v>1.8339502000000001</v>
      </c>
      <c r="H83" s="2">
        <v>1.7849408</v>
      </c>
      <c r="I83" s="2">
        <v>1.9469803000000001</v>
      </c>
      <c r="J83" s="2">
        <v>1.7936901000000001</v>
      </c>
      <c r="K83" s="2">
        <v>1.6484668</v>
      </c>
      <c r="L83" s="2">
        <v>1.6394898</v>
      </c>
      <c r="M83" s="2">
        <v>1.576301</v>
      </c>
      <c r="N83" s="2">
        <v>1.3290641000000001</v>
      </c>
      <c r="O83" s="2">
        <v>1.7116427000000001</v>
      </c>
      <c r="P83" s="2">
        <v>1.5768127999999999</v>
      </c>
      <c r="Q83" s="2">
        <v>1.4217854999999999</v>
      </c>
      <c r="R83" s="2">
        <v>1.3206253999999999</v>
      </c>
      <c r="S83" s="2">
        <v>1.2146672999999999</v>
      </c>
      <c r="T83" s="2">
        <v>1.1243635999999999</v>
      </c>
      <c r="U83" s="2">
        <v>1.4555912</v>
      </c>
      <c r="V83" s="2">
        <v>1.3321201</v>
      </c>
      <c r="W83" s="2">
        <v>1.1986011999999999</v>
      </c>
      <c r="X83" s="2">
        <v>1.1446396999999999</v>
      </c>
      <c r="Y83" s="2">
        <v>1.0791124000000001</v>
      </c>
      <c r="Z83" s="2">
        <v>1.028386</v>
      </c>
      <c r="AA83" s="2">
        <v>1.3056190999999999</v>
      </c>
      <c r="AB83" s="2">
        <v>1.193918</v>
      </c>
      <c r="AC83" s="2">
        <v>1.0660829999999999</v>
      </c>
      <c r="AD83" s="2">
        <v>1.0129558999999999</v>
      </c>
      <c r="AE83" s="2">
        <v>0.93409770999999997</v>
      </c>
    </row>
    <row r="84" spans="3:32" x14ac:dyDescent="0.3">
      <c r="C84" s="2">
        <v>2.2523162999999999</v>
      </c>
      <c r="D84" s="2">
        <v>2.2529629</v>
      </c>
      <c r="E84" s="2">
        <v>2.1449484999999999</v>
      </c>
      <c r="F84" s="2">
        <v>1.9689863000000001</v>
      </c>
      <c r="G84" s="2">
        <v>1.8111082999999999</v>
      </c>
      <c r="H84" s="2">
        <v>1.7038534999999999</v>
      </c>
      <c r="I84" s="2">
        <v>2.0853046000000002</v>
      </c>
      <c r="J84" s="2">
        <v>1.8964544000000001</v>
      </c>
      <c r="K84" s="2">
        <v>1.6850499999999999</v>
      </c>
      <c r="L84" s="2">
        <v>1.5295487000000001</v>
      </c>
      <c r="M84" s="2">
        <v>1.3748461000000001</v>
      </c>
      <c r="N84" s="2">
        <v>1.2896471</v>
      </c>
      <c r="O84" s="2">
        <v>1.6881472</v>
      </c>
      <c r="P84" s="2">
        <v>1.6607016999999999</v>
      </c>
      <c r="Q84" s="2">
        <v>1.6571809</v>
      </c>
      <c r="R84" s="2">
        <v>1.5864153000000001</v>
      </c>
      <c r="S84" s="2">
        <v>1.5089030999999999</v>
      </c>
      <c r="T84" s="2">
        <v>1.4583596000000001</v>
      </c>
      <c r="U84" s="2">
        <v>1.5062466000000001</v>
      </c>
      <c r="V84" s="2">
        <v>1.4637543</v>
      </c>
      <c r="W84" s="2">
        <v>1.3431922999999999</v>
      </c>
      <c r="X84" s="2">
        <v>1.2273976</v>
      </c>
      <c r="Y84" s="2">
        <v>1.1663167999999999</v>
      </c>
      <c r="Z84" s="2">
        <v>1.1406835</v>
      </c>
      <c r="AA84" s="2">
        <v>1.3487621000000001</v>
      </c>
      <c r="AB84" s="2">
        <v>1.2524289</v>
      </c>
      <c r="AC84" s="2">
        <v>1.1613591000000001</v>
      </c>
      <c r="AD84" s="2">
        <v>1.0526845</v>
      </c>
      <c r="AE84" s="2">
        <v>0.99356215999999997</v>
      </c>
    </row>
    <row r="85" spans="3:32" x14ac:dyDescent="0.3">
      <c r="C85" s="2">
        <v>2.2358688</v>
      </c>
      <c r="D85" s="2">
        <v>2.2001116999999999</v>
      </c>
      <c r="E85" s="2">
        <v>2.1645546000000002</v>
      </c>
      <c r="F85" s="2">
        <v>2.1264701000000001</v>
      </c>
      <c r="G85" s="2">
        <v>2.1351849999999999</v>
      </c>
      <c r="H85" s="2">
        <v>2.0025493000000001</v>
      </c>
      <c r="I85" s="2">
        <v>2.1779549</v>
      </c>
      <c r="J85" s="2">
        <v>2.1162804999999998</v>
      </c>
      <c r="K85" s="2">
        <v>1.9932983</v>
      </c>
      <c r="L85" s="2">
        <v>1.5792446</v>
      </c>
      <c r="M85" s="2">
        <v>1.5319202999999999</v>
      </c>
      <c r="N85" s="2">
        <v>1.3267557000000001</v>
      </c>
      <c r="O85" s="2">
        <v>1.902271</v>
      </c>
      <c r="P85" s="2">
        <v>1.8221484999999999</v>
      </c>
      <c r="Q85" s="2">
        <v>1.6080133000000001</v>
      </c>
      <c r="R85" s="2">
        <v>1.4258561000000001</v>
      </c>
      <c r="S85" s="2">
        <v>1.4037552</v>
      </c>
      <c r="T85" s="2">
        <v>1.2826177999999999</v>
      </c>
      <c r="U85" s="2">
        <v>1.6728126000000001</v>
      </c>
      <c r="V85" s="2">
        <v>1.4930726000000001</v>
      </c>
      <c r="W85" s="2">
        <v>1.3288188000000001</v>
      </c>
      <c r="X85" s="2">
        <v>1.123624</v>
      </c>
      <c r="Y85" s="2">
        <v>1.0239662</v>
      </c>
      <c r="Z85" s="2">
        <v>1.0015251000000001</v>
      </c>
      <c r="AA85" s="2">
        <v>1.4586382</v>
      </c>
      <c r="AB85" s="2">
        <v>1.3112518</v>
      </c>
      <c r="AC85" s="2">
        <v>1.1409028999999999</v>
      </c>
      <c r="AD85" s="2">
        <v>0.97705430999999998</v>
      </c>
      <c r="AE85" s="2">
        <v>0.91987185000000005</v>
      </c>
    </row>
    <row r="86" spans="3:32" x14ac:dyDescent="0.3">
      <c r="D86" s="2">
        <v>1.8977607999999999</v>
      </c>
      <c r="E86" s="2">
        <v>1.8708049</v>
      </c>
      <c r="F86" s="2">
        <v>1.8263558</v>
      </c>
      <c r="G86" s="2">
        <v>1.8134269000000001</v>
      </c>
      <c r="H86" s="2">
        <v>1.8070069</v>
      </c>
      <c r="J86" s="2">
        <v>1.8440266999999999</v>
      </c>
      <c r="K86" s="2">
        <v>1.8440266999999999</v>
      </c>
      <c r="L86" s="2">
        <v>1.6075176</v>
      </c>
      <c r="M86" s="2">
        <v>1.5040054</v>
      </c>
      <c r="N86" s="2">
        <v>1.4814224</v>
      </c>
      <c r="P86" s="2">
        <v>1.1246906999999999</v>
      </c>
      <c r="Q86" s="2">
        <v>1.0365019</v>
      </c>
      <c r="R86" s="2">
        <v>0.85137721</v>
      </c>
      <c r="S86" s="2">
        <v>0.76751486999999996</v>
      </c>
      <c r="T86" s="2">
        <v>0.72940402000000004</v>
      </c>
      <c r="V86" s="2">
        <v>1.5357940000000001</v>
      </c>
      <c r="W86" s="2">
        <v>1.3711062000000001</v>
      </c>
      <c r="X86" s="2">
        <v>1.1324527</v>
      </c>
      <c r="Y86" s="2">
        <v>1.0739475999999999</v>
      </c>
      <c r="Z86" s="2">
        <v>0.99710273999999999</v>
      </c>
      <c r="AB86" s="2">
        <v>1.3452126</v>
      </c>
      <c r="AC86" s="2">
        <v>1.1839158999999999</v>
      </c>
      <c r="AD86" s="2">
        <v>0.97784249000000001</v>
      </c>
      <c r="AE86" s="2">
        <v>0.91105928999999997</v>
      </c>
      <c r="AF86" s="2"/>
    </row>
    <row r="87" spans="3:32" x14ac:dyDescent="0.3">
      <c r="E87" s="2">
        <v>1.674795</v>
      </c>
      <c r="F87" s="2">
        <v>1.6103981999999999</v>
      </c>
      <c r="G87" s="2">
        <v>1.5931846999999999</v>
      </c>
      <c r="H87" s="2">
        <v>1.5834178000000001</v>
      </c>
      <c r="K87" s="2">
        <v>1.5654823</v>
      </c>
      <c r="L87" s="2">
        <v>1.4591628000000001</v>
      </c>
      <c r="M87" s="2">
        <v>1.4114362</v>
      </c>
      <c r="N87" s="2">
        <v>1.3447937999999999</v>
      </c>
      <c r="Q87" s="2">
        <v>1.488407</v>
      </c>
      <c r="R87" s="2">
        <v>1.2996053000000001</v>
      </c>
      <c r="S87" s="2">
        <v>1.2245600999999999</v>
      </c>
      <c r="T87" s="2">
        <v>1.1238752999999999</v>
      </c>
      <c r="W87" s="2">
        <v>1.2563279999999999</v>
      </c>
      <c r="X87" s="2">
        <v>0.93016169000000004</v>
      </c>
      <c r="Y87" s="2">
        <v>0.82231091000000001</v>
      </c>
      <c r="Z87" s="2">
        <v>0.81725256000000002</v>
      </c>
      <c r="AC87" s="2">
        <v>1.2335802</v>
      </c>
      <c r="AD87" s="2">
        <v>0.95265133999999996</v>
      </c>
      <c r="AE87" s="2">
        <v>0.84230837000000003</v>
      </c>
      <c r="AF87" s="2"/>
    </row>
    <row r="88" spans="3:32" x14ac:dyDescent="0.3"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2</v>
      </c>
      <c r="J88" s="2" t="s">
        <v>2</v>
      </c>
      <c r="K88" s="2" t="s">
        <v>2</v>
      </c>
      <c r="L88" s="2" t="s">
        <v>2</v>
      </c>
      <c r="M88" s="2" t="s">
        <v>2</v>
      </c>
      <c r="N88" s="2" t="s">
        <v>2</v>
      </c>
      <c r="O88" s="2" t="s">
        <v>3</v>
      </c>
      <c r="P88" s="2" t="s">
        <v>3</v>
      </c>
      <c r="Q88" s="2" t="s">
        <v>3</v>
      </c>
      <c r="R88" s="2" t="s">
        <v>3</v>
      </c>
      <c r="S88" s="2" t="s">
        <v>3</v>
      </c>
      <c r="T88" s="2" t="s">
        <v>3</v>
      </c>
      <c r="U88" s="2" t="s">
        <v>4</v>
      </c>
      <c r="V88" s="2" t="s">
        <v>4</v>
      </c>
      <c r="W88" s="2" t="s">
        <v>4</v>
      </c>
      <c r="X88" s="2" t="s">
        <v>4</v>
      </c>
      <c r="Y88" s="2" t="s">
        <v>4</v>
      </c>
      <c r="Z88" s="2" t="s">
        <v>4</v>
      </c>
      <c r="AA88" s="2" t="s">
        <v>5</v>
      </c>
      <c r="AB88" s="2" t="s">
        <v>5</v>
      </c>
      <c r="AC88" s="2" t="s">
        <v>5</v>
      </c>
      <c r="AD88" s="2" t="s">
        <v>5</v>
      </c>
      <c r="AE88" s="2" t="s">
        <v>5</v>
      </c>
      <c r="AF88" s="2"/>
    </row>
    <row r="89" spans="3:32" x14ac:dyDescent="0.3">
      <c r="C89" s="2" t="s">
        <v>6</v>
      </c>
      <c r="D89" s="2" t="s">
        <v>7</v>
      </c>
      <c r="E89" s="2" t="s">
        <v>8</v>
      </c>
      <c r="F89" s="2" t="s">
        <v>9</v>
      </c>
      <c r="G89" s="2" t="s">
        <v>10</v>
      </c>
      <c r="H89" s="2" t="s">
        <v>11</v>
      </c>
      <c r="I89" s="2" t="s">
        <v>6</v>
      </c>
      <c r="J89" s="2" t="s">
        <v>7</v>
      </c>
      <c r="K89" s="2" t="s">
        <v>8</v>
      </c>
      <c r="L89" s="2" t="s">
        <v>9</v>
      </c>
      <c r="M89" s="2" t="s">
        <v>10</v>
      </c>
      <c r="N89" s="2" t="s">
        <v>11</v>
      </c>
      <c r="O89" s="2" t="s">
        <v>6</v>
      </c>
      <c r="P89" s="2" t="s">
        <v>7</v>
      </c>
      <c r="Q89" s="2" t="s">
        <v>8</v>
      </c>
      <c r="R89" s="2" t="s">
        <v>9</v>
      </c>
      <c r="S89" s="2" t="s">
        <v>10</v>
      </c>
      <c r="T89" s="2" t="s">
        <v>11</v>
      </c>
      <c r="U89" s="2" t="s">
        <v>6</v>
      </c>
      <c r="V89" s="2" t="s">
        <v>7</v>
      </c>
      <c r="W89" s="2" t="s">
        <v>8</v>
      </c>
      <c r="X89" s="2" t="s">
        <v>9</v>
      </c>
      <c r="Y89" s="2" t="s">
        <v>10</v>
      </c>
      <c r="Z89" s="2" t="s">
        <v>11</v>
      </c>
      <c r="AA89" s="2" t="s">
        <v>6</v>
      </c>
      <c r="AB89" s="2" t="s">
        <v>7</v>
      </c>
      <c r="AC89" s="2" t="s">
        <v>8</v>
      </c>
      <c r="AD89" s="2" t="s">
        <v>9</v>
      </c>
      <c r="AE89" s="2" t="s">
        <v>10</v>
      </c>
      <c r="AF89" s="2"/>
    </row>
    <row r="90" spans="3:32" x14ac:dyDescent="0.3">
      <c r="C90" s="2">
        <v>2.3681397</v>
      </c>
      <c r="D90" s="2">
        <v>2.2369167000000001</v>
      </c>
      <c r="E90" s="2">
        <v>2.0986448000000002</v>
      </c>
      <c r="F90" s="2">
        <v>2.1000032000000002</v>
      </c>
      <c r="G90" s="2">
        <v>1.8339502000000001</v>
      </c>
      <c r="H90" s="2">
        <v>1.7849408</v>
      </c>
      <c r="I90" s="2">
        <v>1.9469803000000001</v>
      </c>
      <c r="J90" s="2">
        <v>1.7936901000000001</v>
      </c>
      <c r="K90" s="2">
        <v>1.6484668</v>
      </c>
      <c r="L90" s="2">
        <v>1.6394898</v>
      </c>
      <c r="M90" s="2">
        <v>1.576301</v>
      </c>
      <c r="N90" s="2">
        <v>1.3290641000000001</v>
      </c>
      <c r="O90" s="2">
        <v>1.7116427000000001</v>
      </c>
      <c r="P90" s="2">
        <v>1.5768127999999999</v>
      </c>
      <c r="Q90" s="2">
        <v>1.4217854999999999</v>
      </c>
      <c r="R90" s="2">
        <v>1.3206253999999999</v>
      </c>
      <c r="S90" s="2">
        <v>1.2146672999999999</v>
      </c>
      <c r="T90" s="2">
        <v>1.1243635999999999</v>
      </c>
      <c r="U90" s="2">
        <v>1.4555912</v>
      </c>
      <c r="V90" s="2">
        <v>1.3321201</v>
      </c>
      <c r="W90" s="2">
        <v>1.1986011999999999</v>
      </c>
      <c r="X90" s="2">
        <v>1.1446396999999999</v>
      </c>
      <c r="Y90" s="2">
        <v>1.0791124000000001</v>
      </c>
      <c r="Z90" s="2">
        <v>1.028386</v>
      </c>
      <c r="AA90" s="2">
        <v>1.3056190999999999</v>
      </c>
      <c r="AB90" s="2">
        <v>1.193918</v>
      </c>
      <c r="AC90" s="2">
        <v>1.0660829999999999</v>
      </c>
      <c r="AD90" s="2">
        <v>1.0129558999999999</v>
      </c>
      <c r="AE90" s="2">
        <v>0.93409770999999997</v>
      </c>
      <c r="AF90" s="2"/>
    </row>
    <row r="91" spans="3:32" x14ac:dyDescent="0.3">
      <c r="C91" s="2">
        <v>2.2523162999999999</v>
      </c>
      <c r="D91" s="2">
        <v>2.2529629</v>
      </c>
      <c r="E91" s="2">
        <v>2.1449484999999999</v>
      </c>
      <c r="F91" s="2">
        <v>1.9689863000000001</v>
      </c>
      <c r="G91" s="2">
        <v>1.8111082999999999</v>
      </c>
      <c r="H91" s="2">
        <v>1.7038534999999999</v>
      </c>
      <c r="I91" s="2">
        <v>2.0853046000000002</v>
      </c>
      <c r="J91" s="2">
        <v>1.8964544000000001</v>
      </c>
      <c r="K91" s="2">
        <v>1.6850499999999999</v>
      </c>
      <c r="L91" s="2">
        <v>1.5295487000000001</v>
      </c>
      <c r="M91" s="2">
        <v>1.3748461000000001</v>
      </c>
      <c r="N91" s="2">
        <v>1.2896471</v>
      </c>
      <c r="O91" s="2">
        <v>1.8216414000000001</v>
      </c>
      <c r="P91" s="2">
        <v>1.6380933</v>
      </c>
      <c r="Q91" s="2">
        <v>1.4368756</v>
      </c>
      <c r="R91" s="2">
        <v>1.3344526000000001</v>
      </c>
      <c r="S91" s="2">
        <v>1.1376016</v>
      </c>
      <c r="T91" s="2">
        <v>1.1132116999999999</v>
      </c>
      <c r="U91" s="2">
        <v>1.5062466000000001</v>
      </c>
      <c r="V91" s="2">
        <v>1.4637543</v>
      </c>
      <c r="W91" s="2">
        <v>1.3431922999999999</v>
      </c>
      <c r="X91" s="2">
        <v>1.2273976</v>
      </c>
      <c r="Y91" s="2">
        <v>1.1663167999999999</v>
      </c>
      <c r="Z91" s="2">
        <v>1.1406835</v>
      </c>
      <c r="AA91" s="2">
        <v>1.3487621000000001</v>
      </c>
      <c r="AB91" s="2">
        <v>1.2524289</v>
      </c>
      <c r="AC91" s="2">
        <v>1.1613591000000001</v>
      </c>
      <c r="AD91" s="2">
        <v>1.0526845</v>
      </c>
      <c r="AE91" s="2">
        <v>0.99356215999999997</v>
      </c>
      <c r="AF91" s="2"/>
    </row>
    <row r="92" spans="3:32" x14ac:dyDescent="0.3">
      <c r="C92" s="2">
        <v>2.2358688</v>
      </c>
      <c r="D92" s="2">
        <v>2.2001116999999999</v>
      </c>
      <c r="E92" s="2">
        <v>2.1645546000000002</v>
      </c>
      <c r="F92" s="2">
        <v>2.1264701000000001</v>
      </c>
      <c r="G92" s="2">
        <v>2.1351849999999999</v>
      </c>
      <c r="H92" s="2">
        <v>2.0025493000000001</v>
      </c>
      <c r="I92" s="2">
        <v>2.1779549</v>
      </c>
      <c r="J92" s="2">
        <v>2.1162804999999998</v>
      </c>
      <c r="K92" s="2">
        <v>1.9907982</v>
      </c>
      <c r="L92" s="2">
        <v>1.5792446</v>
      </c>
      <c r="M92" s="2">
        <v>1.4203892</v>
      </c>
      <c r="N92" s="2">
        <v>1.3267557000000001</v>
      </c>
      <c r="O92" s="2">
        <v>1.902271</v>
      </c>
      <c r="P92" s="2">
        <v>1.8180968</v>
      </c>
      <c r="Q92" s="2">
        <v>1.5773957000000001</v>
      </c>
      <c r="R92" s="2">
        <v>1.3974743000000001</v>
      </c>
      <c r="S92" s="2">
        <v>1.2711106000000001</v>
      </c>
      <c r="T92" s="2">
        <v>1.1856768</v>
      </c>
      <c r="U92" s="2">
        <v>1.6728126000000001</v>
      </c>
      <c r="V92" s="2">
        <v>1.4930726000000001</v>
      </c>
      <c r="W92" s="2">
        <v>1.3288188000000001</v>
      </c>
      <c r="X92" s="2">
        <v>1.123624</v>
      </c>
      <c r="Y92" s="2">
        <v>1.0239662</v>
      </c>
      <c r="Z92" s="2">
        <v>1.0015251000000001</v>
      </c>
      <c r="AA92" s="2">
        <v>1.4586382</v>
      </c>
      <c r="AB92" s="2">
        <v>1.3112518</v>
      </c>
      <c r="AC92" s="2">
        <v>1.1409028999999999</v>
      </c>
      <c r="AD92" s="2">
        <v>0.97705430999999998</v>
      </c>
      <c r="AE92" s="2">
        <v>0.91987185000000005</v>
      </c>
      <c r="AF92" s="2"/>
    </row>
    <row r="93" spans="3:32" x14ac:dyDescent="0.3">
      <c r="D93" s="2">
        <v>1.8977607999999999</v>
      </c>
      <c r="E93" s="2">
        <v>1.8708049</v>
      </c>
      <c r="F93" s="2">
        <v>1.8263558</v>
      </c>
      <c r="G93" s="2">
        <v>1.8134269000000001</v>
      </c>
      <c r="H93" s="2">
        <v>1.8038122999999999</v>
      </c>
      <c r="J93" s="2">
        <v>1.8440266999999999</v>
      </c>
      <c r="K93" s="2">
        <v>1.7725853</v>
      </c>
      <c r="L93" s="2">
        <v>1.5927283999999999</v>
      </c>
      <c r="M93" s="2">
        <v>1.4892392999999999</v>
      </c>
      <c r="N93" s="2">
        <v>1.417135</v>
      </c>
      <c r="P93" s="2">
        <v>1.7790307000000001</v>
      </c>
      <c r="Q93" s="2">
        <v>1.701697</v>
      </c>
      <c r="R93" s="2">
        <v>1.3689648000000001</v>
      </c>
      <c r="S93" s="2">
        <v>1.2537924</v>
      </c>
      <c r="T93" s="2">
        <v>1.1667829000000001</v>
      </c>
      <c r="V93" s="2">
        <v>1.5268942000000001</v>
      </c>
      <c r="W93" s="2">
        <v>1.3535344</v>
      </c>
      <c r="X93" s="2">
        <v>1.0955729999999999</v>
      </c>
      <c r="Y93" s="2">
        <v>1.0242469000000001</v>
      </c>
      <c r="Z93" s="2">
        <v>0.94297439000000005</v>
      </c>
      <c r="AB93" s="2">
        <v>1.3383894999999999</v>
      </c>
      <c r="AC93" s="2">
        <v>1.1839158999999999</v>
      </c>
      <c r="AD93" s="2">
        <v>0.97784249000000001</v>
      </c>
      <c r="AE93" s="2">
        <v>0.91105928999999997</v>
      </c>
      <c r="AF93" s="2"/>
    </row>
    <row r="94" spans="3:32" x14ac:dyDescent="0.3">
      <c r="E94" s="2">
        <v>1.674795</v>
      </c>
      <c r="F94" s="2">
        <v>1.6103981999999999</v>
      </c>
      <c r="G94" s="2">
        <v>1.5931846999999999</v>
      </c>
      <c r="H94" s="2">
        <v>1.5834178000000001</v>
      </c>
      <c r="K94" s="2">
        <v>1.5654823</v>
      </c>
      <c r="L94" s="2">
        <v>1.4591628000000001</v>
      </c>
      <c r="M94" s="2">
        <v>1.4114362</v>
      </c>
      <c r="N94" s="2">
        <v>1.3447937999999999</v>
      </c>
      <c r="Q94" s="2">
        <v>1.488407</v>
      </c>
      <c r="R94" s="2">
        <v>1.2996053000000001</v>
      </c>
      <c r="S94" s="2">
        <v>1.2245600999999999</v>
      </c>
      <c r="T94" s="2">
        <v>1.1238752999999999</v>
      </c>
      <c r="W94" s="2">
        <v>1.2563279999999999</v>
      </c>
      <c r="X94" s="2">
        <v>0.93016169000000004</v>
      </c>
      <c r="Y94" s="2">
        <v>0.82231091000000001</v>
      </c>
      <c r="Z94" s="2">
        <v>0.81725256000000002</v>
      </c>
      <c r="AC94" s="2">
        <v>1.2335802</v>
      </c>
      <c r="AD94" s="2">
        <v>0.95265133999999996</v>
      </c>
      <c r="AE94" s="2">
        <v>0.84230837000000003</v>
      </c>
      <c r="AF94" s="2"/>
    </row>
    <row r="99" spans="2:32" x14ac:dyDescent="0.3">
      <c r="B99" s="8" t="s">
        <v>1</v>
      </c>
      <c r="C99" s="8" t="s">
        <v>1</v>
      </c>
      <c r="D99" s="8" t="s">
        <v>1</v>
      </c>
      <c r="E99" s="8" t="s">
        <v>1</v>
      </c>
      <c r="F99" s="8" t="s">
        <v>1</v>
      </c>
      <c r="G99" s="8" t="s">
        <v>1</v>
      </c>
      <c r="H99" s="8" t="s">
        <v>2</v>
      </c>
      <c r="I99" s="8" t="s">
        <v>2</v>
      </c>
      <c r="J99" s="8" t="s">
        <v>2</v>
      </c>
      <c r="K99" s="8" t="s">
        <v>2</v>
      </c>
      <c r="L99" s="8" t="s">
        <v>2</v>
      </c>
      <c r="M99" s="8" t="s">
        <v>2</v>
      </c>
      <c r="N99" s="8" t="s">
        <v>3</v>
      </c>
      <c r="O99" s="8" t="s">
        <v>3</v>
      </c>
      <c r="P99" s="8" t="s">
        <v>3</v>
      </c>
      <c r="Q99" s="8" t="s">
        <v>3</v>
      </c>
      <c r="R99" s="8" t="s">
        <v>3</v>
      </c>
      <c r="S99" s="8" t="s">
        <v>3</v>
      </c>
      <c r="T99" s="8" t="s">
        <v>4</v>
      </c>
      <c r="U99" s="8" t="s">
        <v>4</v>
      </c>
      <c r="V99" s="8" t="s">
        <v>4</v>
      </c>
      <c r="W99" s="8" t="s">
        <v>4</v>
      </c>
      <c r="X99" s="8" t="s">
        <v>4</v>
      </c>
      <c r="Y99" s="8" t="s">
        <v>4</v>
      </c>
      <c r="Z99" s="8" t="s">
        <v>5</v>
      </c>
      <c r="AA99" s="8" t="s">
        <v>5</v>
      </c>
      <c r="AB99" s="8" t="s">
        <v>5</v>
      </c>
      <c r="AC99" s="8" t="s">
        <v>5</v>
      </c>
      <c r="AD99" s="8" t="s">
        <v>5</v>
      </c>
      <c r="AE99" s="8" t="s">
        <v>5</v>
      </c>
    </row>
    <row r="100" spans="2:32" x14ac:dyDescent="0.3">
      <c r="B100" s="8" t="s">
        <v>6</v>
      </c>
      <c r="C100" s="8" t="s">
        <v>7</v>
      </c>
      <c r="D100" s="8" t="s">
        <v>8</v>
      </c>
      <c r="E100" s="8" t="s">
        <v>9</v>
      </c>
      <c r="F100" s="8" t="s">
        <v>10</v>
      </c>
      <c r="G100" s="8" t="s">
        <v>11</v>
      </c>
      <c r="H100" s="8" t="s">
        <v>6</v>
      </c>
      <c r="I100" s="8" t="s">
        <v>7</v>
      </c>
      <c r="J100" s="8" t="s">
        <v>8</v>
      </c>
      <c r="K100" s="8" t="s">
        <v>9</v>
      </c>
      <c r="L100" s="8" t="s">
        <v>10</v>
      </c>
      <c r="M100" s="8" t="s">
        <v>11</v>
      </c>
      <c r="N100" s="8" t="s">
        <v>6</v>
      </c>
      <c r="O100" s="8" t="s">
        <v>7</v>
      </c>
      <c r="P100" s="8" t="s">
        <v>8</v>
      </c>
      <c r="Q100" s="8" t="s">
        <v>9</v>
      </c>
      <c r="R100" s="8" t="s">
        <v>10</v>
      </c>
      <c r="S100" s="8" t="s">
        <v>11</v>
      </c>
      <c r="T100" s="8" t="s">
        <v>6</v>
      </c>
      <c r="U100" s="8" t="s">
        <v>7</v>
      </c>
      <c r="V100" s="8" t="s">
        <v>8</v>
      </c>
      <c r="W100" s="8" t="s">
        <v>9</v>
      </c>
      <c r="X100" s="8" t="s">
        <v>10</v>
      </c>
      <c r="Y100" s="8" t="s">
        <v>11</v>
      </c>
      <c r="Z100" s="8" t="s">
        <v>6</v>
      </c>
      <c r="AA100" s="8" t="s">
        <v>7</v>
      </c>
      <c r="AB100" s="8" t="s">
        <v>8</v>
      </c>
      <c r="AC100" s="8" t="s">
        <v>9</v>
      </c>
      <c r="AD100" s="8" t="s">
        <v>10</v>
      </c>
      <c r="AE100" s="8" t="s">
        <v>11</v>
      </c>
    </row>
    <row r="101" spans="2:32" x14ac:dyDescent="0.3">
      <c r="B101" s="8">
        <v>39.132526871069103</v>
      </c>
      <c r="C101" s="8">
        <v>37.973232273734801</v>
      </c>
      <c r="D101" s="8">
        <v>36.241419767939398</v>
      </c>
      <c r="E101" s="8">
        <v>32.8760755268395</v>
      </c>
      <c r="F101" s="8">
        <v>33.206033223721398</v>
      </c>
      <c r="G101" s="8">
        <v>31.185369827776999</v>
      </c>
      <c r="H101" s="8">
        <v>40.684046825986897</v>
      </c>
      <c r="I101" s="8">
        <v>39.347078832660003</v>
      </c>
      <c r="J101" s="8">
        <v>37.484876665100899</v>
      </c>
      <c r="K101" s="8">
        <v>35.078124264725098</v>
      </c>
      <c r="L101" s="8">
        <v>33.693376172680999</v>
      </c>
      <c r="M101" s="8">
        <v>32.220040414188297</v>
      </c>
      <c r="N101" s="8">
        <v>41.901005360745103</v>
      </c>
      <c r="O101" s="8">
        <v>40.468573612763102</v>
      </c>
      <c r="P101" s="8">
        <v>38.535546157955601</v>
      </c>
      <c r="Q101" s="8">
        <v>35.661577463331398</v>
      </c>
      <c r="R101" s="8">
        <v>32.925033370952796</v>
      </c>
      <c r="S101" s="8">
        <v>35.025816556848199</v>
      </c>
      <c r="T101" s="8">
        <v>43.729457799409303</v>
      </c>
      <c r="U101" s="8">
        <v>42.336870372680799</v>
      </c>
      <c r="V101" s="8">
        <v>40.198445143579498</v>
      </c>
      <c r="W101" s="8">
        <v>37.1495025817892</v>
      </c>
      <c r="X101" s="8">
        <v>41.3732663978491</v>
      </c>
      <c r="Y101" s="8">
        <v>39.594385997974101</v>
      </c>
      <c r="Z101" s="8">
        <v>44.928354381407402</v>
      </c>
      <c r="AA101" s="8">
        <v>43.637644612301798</v>
      </c>
      <c r="AB101" s="8">
        <v>41.809453681028401</v>
      </c>
      <c r="AC101" s="8">
        <v>37.852248059367597</v>
      </c>
      <c r="AD101" s="8">
        <v>45.495591431957898</v>
      </c>
      <c r="AE101" s="8">
        <v>43.718674585658697</v>
      </c>
    </row>
    <row r="102" spans="2:32" x14ac:dyDescent="0.3">
      <c r="B102" s="8">
        <v>38.810369886008097</v>
      </c>
      <c r="C102" s="8">
        <v>38.352675807332702</v>
      </c>
      <c r="D102" s="8">
        <v>36.110373780967798</v>
      </c>
      <c r="E102" s="8">
        <v>40.8556679152112</v>
      </c>
      <c r="F102" s="8">
        <v>35.100576172905903</v>
      </c>
      <c r="G102" s="8">
        <v>31.6722809897472</v>
      </c>
      <c r="H102" s="8">
        <v>39.440900209135599</v>
      </c>
      <c r="I102" s="8">
        <v>39.833091688223497</v>
      </c>
      <c r="J102" s="8">
        <v>38.220732767051899</v>
      </c>
      <c r="K102" s="8">
        <v>41.2357774930571</v>
      </c>
      <c r="L102" s="8">
        <v>35.703997135349603</v>
      </c>
      <c r="M102" s="8">
        <v>38.310203455792802</v>
      </c>
      <c r="N102" s="8">
        <v>39.1376145054464</v>
      </c>
      <c r="O102" s="8">
        <v>37.995214314319099</v>
      </c>
      <c r="P102" s="8">
        <v>36.790366904058601</v>
      </c>
      <c r="Q102" s="8">
        <v>37.532093683577401</v>
      </c>
      <c r="R102" s="8">
        <v>35.081394855312098</v>
      </c>
      <c r="S102" s="8">
        <v>30.959404081875402</v>
      </c>
      <c r="T102" s="8">
        <v>41.191127256245998</v>
      </c>
      <c r="U102" s="8">
        <v>39.748198037630502</v>
      </c>
      <c r="V102" s="8">
        <v>38.433232057540103</v>
      </c>
      <c r="W102" s="8">
        <v>38.790150418821703</v>
      </c>
      <c r="X102" s="8">
        <v>43.717958563716799</v>
      </c>
      <c r="Y102" s="8">
        <v>35.619588838928898</v>
      </c>
      <c r="Z102" s="8">
        <v>43.030808143741602</v>
      </c>
      <c r="AA102" s="8">
        <v>42.178005060976901</v>
      </c>
      <c r="AB102" s="8">
        <v>39.964793742242101</v>
      </c>
      <c r="AC102" s="8">
        <v>40.5793958614994</v>
      </c>
      <c r="AD102" s="8">
        <v>44.6828936986917</v>
      </c>
      <c r="AE102" s="8">
        <v>36.4906653903479</v>
      </c>
    </row>
    <row r="103" spans="2:32" x14ac:dyDescent="0.3">
      <c r="B103" s="8">
        <v>31.026771778749101</v>
      </c>
      <c r="C103" s="8">
        <v>30.815052504991101</v>
      </c>
      <c r="D103" s="8">
        <v>30.221739334895801</v>
      </c>
      <c r="E103" s="8">
        <v>32.553284941502902</v>
      </c>
      <c r="F103" s="8">
        <v>36.174829805964798</v>
      </c>
      <c r="G103" s="8">
        <v>35.002843625372897</v>
      </c>
      <c r="H103" s="8">
        <v>32.1606866863902</v>
      </c>
      <c r="I103" s="8">
        <v>31.729481917167401</v>
      </c>
      <c r="J103" s="8">
        <v>34.465997786849897</v>
      </c>
      <c r="K103" s="8">
        <v>33.274172085724501</v>
      </c>
      <c r="L103" s="8">
        <v>37.474245677857702</v>
      </c>
      <c r="M103" s="8">
        <v>31.900686874529399</v>
      </c>
      <c r="N103" s="8">
        <v>33.521525149343802</v>
      </c>
      <c r="O103" s="8">
        <v>34.282233810708803</v>
      </c>
      <c r="P103" s="8">
        <v>35.912386653107703</v>
      </c>
      <c r="Q103" s="8">
        <v>35.640489247126702</v>
      </c>
      <c r="R103" s="8">
        <v>39.870904594429099</v>
      </c>
      <c r="S103" s="8">
        <v>33.769403616337897</v>
      </c>
      <c r="T103" s="8">
        <v>36.224670285697101</v>
      </c>
      <c r="U103" s="8">
        <v>38.835201565300103</v>
      </c>
      <c r="V103" s="8">
        <v>37.7584841643083</v>
      </c>
      <c r="W103" s="8">
        <v>37.737726321260503</v>
      </c>
      <c r="X103" s="8">
        <v>37.236162889030297</v>
      </c>
      <c r="Y103" s="8">
        <v>38.169187172642999</v>
      </c>
      <c r="Z103" s="8">
        <v>39.152618507852601</v>
      </c>
      <c r="AA103" s="8">
        <v>40.5600015260598</v>
      </c>
      <c r="AB103" s="8">
        <v>40.286878597338202</v>
      </c>
      <c r="AC103" s="8">
        <v>37.901027221301597</v>
      </c>
      <c r="AD103" s="8">
        <v>41.2447994794057</v>
      </c>
      <c r="AE103" s="8">
        <v>36.806532176003401</v>
      </c>
    </row>
    <row r="104" spans="2:32" x14ac:dyDescent="0.3">
      <c r="B104" s="8"/>
      <c r="C104" s="8">
        <v>32.928937525687701</v>
      </c>
      <c r="D104" s="8">
        <v>33.3454925977328</v>
      </c>
      <c r="E104" s="8">
        <v>36.040171504187597</v>
      </c>
      <c r="F104" s="8">
        <v>36.931140672766197</v>
      </c>
      <c r="G104" s="8">
        <v>35.624835293431502</v>
      </c>
      <c r="H104" s="8"/>
      <c r="I104" s="8">
        <v>32.928937525687701</v>
      </c>
      <c r="J104" s="8">
        <v>33.3454925977328</v>
      </c>
      <c r="K104" s="8">
        <v>36.040171504187597</v>
      </c>
      <c r="L104" s="8">
        <v>36.931140672766197</v>
      </c>
      <c r="M104" s="8">
        <v>35.624835293431502</v>
      </c>
      <c r="N104" s="8"/>
      <c r="O104" s="8">
        <v>34.4871489994513</v>
      </c>
      <c r="P104" s="8">
        <v>36.7036699360604</v>
      </c>
      <c r="Q104" s="8">
        <v>36.9755696539846</v>
      </c>
      <c r="R104" s="8">
        <v>39.6643233512983</v>
      </c>
      <c r="S104" s="8">
        <v>37.848343768744797</v>
      </c>
      <c r="T104" s="8"/>
      <c r="U104" s="8">
        <v>37.5643375886198</v>
      </c>
      <c r="V104" s="8">
        <v>39.5548279589907</v>
      </c>
      <c r="W104" s="8">
        <v>40.047533111095902</v>
      </c>
      <c r="X104" s="8">
        <v>43.0962637283234</v>
      </c>
      <c r="Y104" s="8">
        <v>41.669990797538098</v>
      </c>
      <c r="Z104" s="8"/>
      <c r="AA104" s="8">
        <v>41.099856825183998</v>
      </c>
      <c r="AB104" s="8">
        <v>22.446772211385099</v>
      </c>
      <c r="AC104" s="8">
        <v>25.236898966668601</v>
      </c>
      <c r="AD104" s="8">
        <v>44.050871815378798</v>
      </c>
      <c r="AE104" s="8">
        <v>43.369634434585898</v>
      </c>
    </row>
    <row r="105" spans="2:32" x14ac:dyDescent="0.3">
      <c r="B105" s="8"/>
      <c r="C105" s="8"/>
      <c r="D105" s="8">
        <v>31.1573117903982</v>
      </c>
      <c r="E105" s="8">
        <v>30.623618431764299</v>
      </c>
      <c r="F105" s="8">
        <v>30.416115595385801</v>
      </c>
      <c r="G105" s="8">
        <v>30.237963726314099</v>
      </c>
      <c r="H105" s="8"/>
      <c r="I105" s="8"/>
      <c r="J105" s="8">
        <v>32.468607278408697</v>
      </c>
      <c r="K105" s="8">
        <v>33.650896938984502</v>
      </c>
      <c r="L105" s="8">
        <v>35.614578965737202</v>
      </c>
      <c r="M105" s="8">
        <v>35.328343274634399</v>
      </c>
      <c r="N105" s="8"/>
      <c r="O105" s="8"/>
      <c r="P105" s="8">
        <v>33.908656704785699</v>
      </c>
      <c r="Q105" s="8">
        <v>37.213308532983099</v>
      </c>
      <c r="R105" s="8">
        <v>37.790318335539403</v>
      </c>
      <c r="S105" s="8">
        <v>34.739904863110702</v>
      </c>
      <c r="T105" s="8"/>
      <c r="U105" s="8"/>
      <c r="V105" s="8">
        <v>37.371769710650199</v>
      </c>
      <c r="W105" s="8">
        <v>39.399031054475998</v>
      </c>
      <c r="X105" s="8">
        <v>41.672588408607197</v>
      </c>
      <c r="Y105" s="8">
        <v>41.670308918751203</v>
      </c>
      <c r="Z105" s="8"/>
      <c r="AA105" s="8"/>
      <c r="AB105" s="8">
        <v>40.426656375694201</v>
      </c>
      <c r="AC105" s="8">
        <v>40.240110301004798</v>
      </c>
      <c r="AD105" s="8">
        <v>38.813965483923702</v>
      </c>
      <c r="AE105" s="8">
        <v>40.5707836024744</v>
      </c>
    </row>
    <row r="111" spans="2:32" x14ac:dyDescent="0.3">
      <c r="AF111" s="2"/>
    </row>
    <row r="112" spans="2:32" x14ac:dyDescent="0.3">
      <c r="C112" s="2" t="s">
        <v>28</v>
      </c>
      <c r="E112" s="2" t="s">
        <v>28</v>
      </c>
      <c r="G112" s="2" t="s">
        <v>28</v>
      </c>
      <c r="I112" s="2" t="s">
        <v>28</v>
      </c>
      <c r="K112" s="2" t="s">
        <v>28</v>
      </c>
      <c r="M112" s="2" t="s">
        <v>28</v>
      </c>
      <c r="AF112" s="2"/>
    </row>
    <row r="113" spans="2:32" x14ac:dyDescent="0.3">
      <c r="B113" s="2" t="s">
        <v>17</v>
      </c>
      <c r="C113" s="2" t="s">
        <v>29</v>
      </c>
      <c r="D113" s="2" t="s">
        <v>17</v>
      </c>
      <c r="E113" s="2" t="s">
        <v>29</v>
      </c>
      <c r="F113" s="2" t="s">
        <v>17</v>
      </c>
      <c r="G113" s="2" t="s">
        <v>29</v>
      </c>
      <c r="H113" s="2" t="s">
        <v>17</v>
      </c>
      <c r="I113" s="2" t="s">
        <v>29</v>
      </c>
      <c r="J113" s="2" t="s">
        <v>17</v>
      </c>
      <c r="K113" s="2" t="s">
        <v>29</v>
      </c>
      <c r="L113" s="2" t="s">
        <v>17</v>
      </c>
      <c r="M113" s="2" t="s">
        <v>29</v>
      </c>
      <c r="U113" s="2" t="s">
        <v>28</v>
      </c>
      <c r="AF113" s="2"/>
    </row>
    <row r="114" spans="2:32" x14ac:dyDescent="0.3">
      <c r="B114" s="2">
        <v>0</v>
      </c>
      <c r="C114" s="2">
        <v>2.1555135000000001</v>
      </c>
      <c r="D114" s="2">
        <v>0</v>
      </c>
      <c r="E114" s="2">
        <v>2.0385559</v>
      </c>
      <c r="F114" s="2">
        <v>0</v>
      </c>
      <c r="G114" s="2">
        <v>1.7900379</v>
      </c>
      <c r="H114" s="2">
        <v>0</v>
      </c>
      <c r="I114" s="2">
        <v>1.3974743000000001</v>
      </c>
      <c r="J114" s="2">
        <v>0</v>
      </c>
      <c r="K114" s="2">
        <v>1.2941913</v>
      </c>
      <c r="L114" s="2">
        <v>0</v>
      </c>
      <c r="M114" s="2">
        <v>1.2516482</v>
      </c>
      <c r="T114" s="2" t="s">
        <v>17</v>
      </c>
      <c r="U114" s="2" t="s">
        <v>29</v>
      </c>
      <c r="AF114" s="2"/>
    </row>
    <row r="115" spans="2:32" x14ac:dyDescent="0.3">
      <c r="B115" s="2">
        <v>12.3</v>
      </c>
      <c r="C115" s="2">
        <v>2.3500697000000002</v>
      </c>
      <c r="D115" s="2">
        <v>12.3</v>
      </c>
      <c r="E115" s="2">
        <v>2.2645317999999999</v>
      </c>
      <c r="F115" s="2">
        <v>12.3</v>
      </c>
      <c r="G115" s="2">
        <v>2.1832004999999999</v>
      </c>
      <c r="H115" s="2">
        <v>12.3</v>
      </c>
      <c r="I115" s="2">
        <v>1.9100433999999999</v>
      </c>
      <c r="J115" s="2">
        <v>12.3</v>
      </c>
      <c r="K115" s="2">
        <v>1.7631984000000001</v>
      </c>
      <c r="L115" s="2">
        <v>12.3</v>
      </c>
      <c r="M115" s="2">
        <v>1.5811972000000001</v>
      </c>
      <c r="T115" s="2">
        <v>0</v>
      </c>
      <c r="U115" s="2">
        <v>1.7790307000000001</v>
      </c>
      <c r="AF115" s="2"/>
    </row>
    <row r="116" spans="2:32" x14ac:dyDescent="0.3">
      <c r="B116" s="2">
        <v>24.6</v>
      </c>
      <c r="C116" s="2">
        <v>2.3842002</v>
      </c>
      <c r="D116" s="2">
        <v>24.6</v>
      </c>
      <c r="E116" s="2">
        <v>2.3017821999999999</v>
      </c>
      <c r="F116" s="2">
        <v>24.6</v>
      </c>
      <c r="G116" s="2">
        <v>2.2235832000000002</v>
      </c>
      <c r="H116" s="2">
        <v>24.6</v>
      </c>
      <c r="I116" s="2">
        <v>1.9449278999999999</v>
      </c>
      <c r="J116" s="2">
        <v>24.6</v>
      </c>
      <c r="K116" s="2">
        <v>1.8155996999999999</v>
      </c>
      <c r="L116" s="2">
        <v>24.6</v>
      </c>
      <c r="M116" s="2">
        <v>1.7018161999999999</v>
      </c>
      <c r="T116" s="2">
        <v>12.3</v>
      </c>
      <c r="U116" s="2">
        <v>2.0279780000000001</v>
      </c>
      <c r="AF116" s="2"/>
    </row>
    <row r="117" spans="2:32" x14ac:dyDescent="0.3">
      <c r="B117" s="2">
        <v>36.9</v>
      </c>
      <c r="C117" s="2">
        <v>2.3021208999999998</v>
      </c>
      <c r="D117" s="2">
        <v>36.9</v>
      </c>
      <c r="E117" s="2">
        <v>2.2226648</v>
      </c>
      <c r="F117" s="2">
        <v>36.9</v>
      </c>
      <c r="G117" s="2">
        <v>2.0458905000000001</v>
      </c>
      <c r="H117" s="2">
        <v>36.9</v>
      </c>
      <c r="I117" s="2">
        <v>1.787398</v>
      </c>
      <c r="J117" s="2">
        <v>36.9</v>
      </c>
      <c r="K117" s="2">
        <v>1.5962932999999999</v>
      </c>
      <c r="L117" s="2">
        <v>36.9</v>
      </c>
      <c r="M117" s="2">
        <v>1.5753645999999999</v>
      </c>
      <c r="T117" s="2">
        <v>24.6</v>
      </c>
      <c r="U117" s="2">
        <v>2.0935231999999999</v>
      </c>
      <c r="AF117" s="2"/>
    </row>
    <row r="118" spans="2:32" x14ac:dyDescent="0.3">
      <c r="B118" s="2">
        <v>49.2</v>
      </c>
      <c r="C118" s="2">
        <v>2.2596248000000001</v>
      </c>
      <c r="D118" s="2">
        <v>49.2</v>
      </c>
      <c r="E118" s="2">
        <v>2.1810993000000001</v>
      </c>
      <c r="F118" s="2">
        <v>49.2</v>
      </c>
      <c r="G118" s="2">
        <v>1.9630478</v>
      </c>
      <c r="H118" s="2">
        <v>49.2</v>
      </c>
      <c r="I118" s="2">
        <v>1.7212324000000001</v>
      </c>
      <c r="J118" s="2">
        <v>49.2</v>
      </c>
      <c r="K118" s="2">
        <v>1.5386607999999999</v>
      </c>
      <c r="L118" s="2">
        <v>49.2</v>
      </c>
      <c r="M118" s="2">
        <v>1.4419005</v>
      </c>
      <c r="T118" s="2">
        <v>36.9</v>
      </c>
      <c r="U118" s="2">
        <v>2.0200895000000001</v>
      </c>
      <c r="AF118" s="2"/>
    </row>
    <row r="119" spans="2:32" x14ac:dyDescent="0.3">
      <c r="B119" s="2">
        <v>61.5</v>
      </c>
      <c r="C119" s="2">
        <v>2.1520438</v>
      </c>
      <c r="D119" s="2">
        <v>61.5</v>
      </c>
      <c r="E119" s="2">
        <v>2.0716546999999998</v>
      </c>
      <c r="F119" s="2">
        <v>61.5</v>
      </c>
      <c r="G119" s="2">
        <v>1.8022384</v>
      </c>
      <c r="H119" s="2">
        <v>61.5</v>
      </c>
      <c r="I119" s="2">
        <v>1.5446237</v>
      </c>
      <c r="J119" s="2">
        <v>61.5</v>
      </c>
      <c r="K119" s="2">
        <v>1.3576689</v>
      </c>
      <c r="L119" s="2">
        <v>61.5</v>
      </c>
      <c r="M119" s="2">
        <v>1.2588459999999999</v>
      </c>
      <c r="T119" s="2">
        <v>49.2</v>
      </c>
      <c r="U119" s="2">
        <v>1.9955153999999999</v>
      </c>
      <c r="AF119" s="2"/>
    </row>
    <row r="120" spans="2:32" x14ac:dyDescent="0.3">
      <c r="B120" s="2">
        <v>73.8</v>
      </c>
      <c r="C120" s="2">
        <v>2.0325668000000001</v>
      </c>
      <c r="D120" s="2">
        <v>73.8</v>
      </c>
      <c r="E120" s="2">
        <v>1.95658</v>
      </c>
      <c r="F120" s="2">
        <v>73.8</v>
      </c>
      <c r="G120" s="2">
        <v>1.6747772000000001</v>
      </c>
      <c r="H120" s="2">
        <v>73.8</v>
      </c>
      <c r="I120" s="2">
        <v>1.467093</v>
      </c>
      <c r="J120" s="2">
        <v>73.8</v>
      </c>
      <c r="K120" s="2">
        <v>1.2929047</v>
      </c>
      <c r="L120" s="2">
        <v>73.8</v>
      </c>
      <c r="M120" s="2">
        <v>1.2036313000000001</v>
      </c>
      <c r="T120" s="2">
        <v>61.5</v>
      </c>
      <c r="U120" s="2">
        <v>1.9273996</v>
      </c>
      <c r="AF120" s="2"/>
    </row>
    <row r="121" spans="2:32" x14ac:dyDescent="0.3">
      <c r="B121" s="2">
        <v>86.1</v>
      </c>
      <c r="C121" s="2">
        <v>1.9914601000000001</v>
      </c>
      <c r="D121" s="2">
        <v>86.1</v>
      </c>
      <c r="E121" s="2">
        <v>1.9229658000000001</v>
      </c>
      <c r="F121" s="2">
        <v>86.1</v>
      </c>
      <c r="G121" s="2">
        <v>1.6511088</v>
      </c>
      <c r="H121" s="2">
        <v>86.1</v>
      </c>
      <c r="I121" s="2">
        <v>1.4775916</v>
      </c>
      <c r="J121" s="2">
        <v>86.1</v>
      </c>
      <c r="K121" s="2">
        <v>1.3048</v>
      </c>
      <c r="L121" s="2">
        <v>86.1</v>
      </c>
      <c r="M121" s="2">
        <v>1.2170767</v>
      </c>
      <c r="T121" s="2">
        <v>73.8</v>
      </c>
      <c r="U121" s="2">
        <v>1.8694967</v>
      </c>
      <c r="AF121" s="2"/>
    </row>
    <row r="122" spans="2:32" x14ac:dyDescent="0.3">
      <c r="B122" s="2">
        <v>98.4</v>
      </c>
      <c r="C122" s="2">
        <v>1.9385729</v>
      </c>
      <c r="D122" s="2">
        <v>98.4</v>
      </c>
      <c r="E122" s="2">
        <v>1.8605244000000001</v>
      </c>
      <c r="F122" s="2">
        <v>98.4</v>
      </c>
      <c r="G122" s="2">
        <v>1.6069107</v>
      </c>
      <c r="H122" s="2">
        <v>98.4</v>
      </c>
      <c r="I122" s="2">
        <v>1.4236876000000001</v>
      </c>
      <c r="J122" s="2">
        <v>98.4</v>
      </c>
      <c r="K122" s="2">
        <v>1.2807885999999999</v>
      </c>
      <c r="L122" s="2">
        <v>98.4</v>
      </c>
      <c r="M122" s="2">
        <v>1.1956675000000001</v>
      </c>
      <c r="T122" s="2">
        <v>86.1</v>
      </c>
      <c r="U122" s="2">
        <v>1.8652453</v>
      </c>
    </row>
    <row r="123" spans="2:32" x14ac:dyDescent="0.3">
      <c r="B123" s="2">
        <v>110.7</v>
      </c>
      <c r="C123" s="2">
        <v>1.902271</v>
      </c>
      <c r="D123" s="2">
        <v>110.7</v>
      </c>
      <c r="E123" s="2">
        <v>1.8180968</v>
      </c>
      <c r="F123" s="2">
        <v>110.7</v>
      </c>
      <c r="G123" s="2">
        <v>1.5773957000000001</v>
      </c>
      <c r="H123" s="2">
        <v>110.7</v>
      </c>
      <c r="I123" s="2">
        <v>1.4347890999999999</v>
      </c>
      <c r="J123" s="2">
        <v>110.7</v>
      </c>
      <c r="K123" s="2">
        <v>1.2711106000000001</v>
      </c>
      <c r="L123" s="2">
        <v>110.7</v>
      </c>
      <c r="M123" s="2">
        <v>1.1856768</v>
      </c>
      <c r="T123" s="2">
        <v>98.4</v>
      </c>
      <c r="U123" s="2">
        <v>1.8444879999999999</v>
      </c>
    </row>
    <row r="124" spans="2:32" x14ac:dyDescent="0.3">
      <c r="B124" s="2">
        <v>123</v>
      </c>
      <c r="C124" s="2">
        <v>1.9187403000000001</v>
      </c>
      <c r="D124" s="2">
        <v>123</v>
      </c>
      <c r="E124" s="2">
        <v>1.8539574999999999</v>
      </c>
      <c r="F124" s="2">
        <v>123</v>
      </c>
      <c r="G124" s="2">
        <v>1.6251646</v>
      </c>
      <c r="H124" s="2">
        <v>123</v>
      </c>
      <c r="I124" s="2">
        <v>1.4743527999999999</v>
      </c>
      <c r="J124" s="2">
        <v>123</v>
      </c>
      <c r="K124" s="2">
        <v>1.3057418000000001</v>
      </c>
      <c r="L124" s="2">
        <v>123</v>
      </c>
      <c r="M124" s="2">
        <v>1.2203599999999999</v>
      </c>
      <c r="T124" s="2">
        <v>110.7</v>
      </c>
      <c r="U124" s="2">
        <v>1.823143</v>
      </c>
    </row>
    <row r="125" spans="2:32" x14ac:dyDescent="0.3">
      <c r="T125" s="2">
        <v>123</v>
      </c>
      <c r="U125" s="2">
        <v>1.8486156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27A02"/>
  </sheetPr>
  <dimension ref="A1:BX159"/>
  <sheetViews>
    <sheetView zoomScale="55" zoomScaleNormal="55" workbookViewId="0">
      <selection activeCell="AP24" sqref="AP24"/>
    </sheetView>
  </sheetViews>
  <sheetFormatPr defaultColWidth="8.5546875" defaultRowHeight="14.4" x14ac:dyDescent="0.3"/>
  <cols>
    <col min="1" max="31" width="8.5546875" style="2"/>
    <col min="32" max="32" width="8.5546875" style="3"/>
    <col min="33" max="54" width="8.5546875" style="2"/>
    <col min="55" max="55" width="7.44140625" style="2" customWidth="1"/>
    <col min="56" max="59" width="8.5546875" style="2"/>
    <col min="60" max="60" width="7.109375" style="2" customWidth="1"/>
    <col min="61" max="63" width="8.5546875" style="2"/>
    <col min="64" max="64" width="12.5546875" style="2" customWidth="1"/>
    <col min="65" max="16384" width="8.5546875" style="2"/>
  </cols>
  <sheetData>
    <row r="1" spans="1:76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</row>
    <row r="2" spans="1:76" x14ac:dyDescent="0.3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</row>
    <row r="3" spans="1:76" x14ac:dyDescent="0.3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BL3" s="19"/>
      <c r="BT3" s="8"/>
      <c r="BU3" s="8"/>
      <c r="BV3" s="8"/>
      <c r="BW3" s="8"/>
      <c r="BX3" s="8"/>
    </row>
    <row r="4" spans="1:76" x14ac:dyDescent="0.3">
      <c r="A4" s="2">
        <v>0</v>
      </c>
      <c r="B4" s="2">
        <v>3.4878361999999998</v>
      </c>
      <c r="C4" s="2">
        <v>2.9999243</v>
      </c>
      <c r="D4" s="2">
        <v>2.4717889999999998</v>
      </c>
      <c r="E4" s="2">
        <v>2.0444233999999999</v>
      </c>
      <c r="F4" s="2">
        <v>1.9525516000000001</v>
      </c>
      <c r="G4" s="2">
        <v>1.7303413999999999</v>
      </c>
      <c r="H4" s="2">
        <v>2.8853049999999998</v>
      </c>
      <c r="I4" s="2">
        <v>2.5604002000000001</v>
      </c>
      <c r="J4" s="2">
        <v>2.0510552999999998</v>
      </c>
      <c r="K4" s="2">
        <v>1.6553439000000001</v>
      </c>
      <c r="L4" s="2">
        <v>1.5566716</v>
      </c>
      <c r="M4" s="2">
        <v>1.3002478</v>
      </c>
      <c r="N4" s="2">
        <v>2.6551097000000001</v>
      </c>
      <c r="O4" s="2">
        <v>2.2435806999999999</v>
      </c>
      <c r="P4" s="2">
        <v>1.8338498999999999</v>
      </c>
      <c r="Q4" s="2">
        <v>1.4028788999999999</v>
      </c>
      <c r="R4" s="2">
        <v>1.3382126999999999</v>
      </c>
      <c r="S4" s="2">
        <v>1.1578208000000001</v>
      </c>
      <c r="T4" s="2">
        <v>2.3320713</v>
      </c>
      <c r="U4" s="2">
        <v>1.9249423999999999</v>
      </c>
      <c r="V4" s="2">
        <v>1.5160081999999999</v>
      </c>
      <c r="W4" s="2">
        <v>1.1133816000000001</v>
      </c>
      <c r="X4" s="2">
        <v>1.0163401999999999</v>
      </c>
      <c r="Y4" s="2">
        <v>0.98320361999999994</v>
      </c>
      <c r="Z4" s="2">
        <v>2.1238291999999999</v>
      </c>
      <c r="AA4" s="2">
        <v>1.7646907000000001</v>
      </c>
      <c r="AB4" s="2">
        <v>1.3592753</v>
      </c>
      <c r="AC4" s="2">
        <v>0.98332350999999996</v>
      </c>
      <c r="AD4" s="2">
        <v>0.88487806000000002</v>
      </c>
      <c r="AE4" s="2">
        <v>0.77383225</v>
      </c>
      <c r="BK4" s="3"/>
      <c r="BT4" s="8"/>
      <c r="BU4" s="8"/>
      <c r="BV4" s="8"/>
      <c r="BW4" s="8"/>
      <c r="BX4" s="8"/>
    </row>
    <row r="5" spans="1:76" x14ac:dyDescent="0.3">
      <c r="A5" s="2">
        <v>12.3</v>
      </c>
      <c r="B5" s="2">
        <v>3.8368009000000001</v>
      </c>
      <c r="C5" s="2">
        <v>3.3866890999999999</v>
      </c>
      <c r="D5" s="2">
        <v>2.7970812</v>
      </c>
      <c r="E5" s="2">
        <v>2.3382632000000001</v>
      </c>
      <c r="F5" s="2">
        <v>2.1047126999999999</v>
      </c>
      <c r="G5" s="2">
        <v>1.9358411</v>
      </c>
      <c r="H5" s="2">
        <v>3.0973435</v>
      </c>
      <c r="I5" s="2">
        <v>2.7800311999999998</v>
      </c>
      <c r="J5" s="2">
        <v>2.1985855000000001</v>
      </c>
      <c r="K5" s="2">
        <v>1.8125635</v>
      </c>
      <c r="L5" s="2">
        <v>1.5993818</v>
      </c>
      <c r="M5" s="2">
        <v>1.394536</v>
      </c>
      <c r="N5" s="2">
        <v>2.7982022</v>
      </c>
      <c r="O5" s="2">
        <v>2.3719515000000002</v>
      </c>
      <c r="P5" s="2">
        <v>1.9428082</v>
      </c>
      <c r="Q5" s="2">
        <v>1.4790638</v>
      </c>
      <c r="R5" s="2">
        <v>1.3792397000000001</v>
      </c>
      <c r="S5" s="2">
        <v>1.233835</v>
      </c>
      <c r="T5" s="2">
        <v>2.4226000999999999</v>
      </c>
      <c r="U5" s="2">
        <v>2.0112714</v>
      </c>
      <c r="V5" s="2">
        <v>1.5961456000000001</v>
      </c>
      <c r="W5" s="2">
        <v>1.1629814000000001</v>
      </c>
      <c r="X5" s="2">
        <v>1.1289876000000001</v>
      </c>
      <c r="Y5" s="2">
        <v>1.0351071999999999</v>
      </c>
      <c r="Z5" s="2">
        <v>2.2051780999999999</v>
      </c>
      <c r="AA5" s="2">
        <v>1.8238593999999999</v>
      </c>
      <c r="AB5" s="2">
        <v>1.4138025999999999</v>
      </c>
      <c r="AC5" s="2">
        <v>1.0201583000000001</v>
      </c>
      <c r="AD5" s="2">
        <v>0.95455950000000001</v>
      </c>
      <c r="AE5" s="2">
        <v>0.78722899000000002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T5" s="8"/>
      <c r="BU5" s="8"/>
      <c r="BV5" s="8"/>
      <c r="BW5" s="8"/>
      <c r="BX5" s="8"/>
    </row>
    <row r="6" spans="1:76" x14ac:dyDescent="0.3">
      <c r="A6" s="2">
        <v>24.6</v>
      </c>
      <c r="B6" s="2">
        <v>3.8475757000000002</v>
      </c>
      <c r="C6" s="2">
        <v>3.3795571</v>
      </c>
      <c r="D6" s="2">
        <v>2.7868229000000002</v>
      </c>
      <c r="E6" s="2">
        <v>2.3309546000000001</v>
      </c>
      <c r="F6" s="2">
        <v>2.0863371000000002</v>
      </c>
      <c r="G6" s="2">
        <v>1.9180501999999999</v>
      </c>
      <c r="H6" s="2">
        <v>3.1031577000000001</v>
      </c>
      <c r="I6" s="2">
        <v>2.7725494999999998</v>
      </c>
      <c r="J6" s="2">
        <v>2.1931861000000001</v>
      </c>
      <c r="K6" s="2">
        <v>1.8060909999999999</v>
      </c>
      <c r="L6" s="2">
        <v>1.5818881</v>
      </c>
      <c r="M6" s="2">
        <v>1.3771420999999999</v>
      </c>
      <c r="N6" s="2">
        <v>2.8093629</v>
      </c>
      <c r="O6" s="2">
        <v>2.3783810999999999</v>
      </c>
      <c r="P6" s="2">
        <v>1.9432957</v>
      </c>
      <c r="Q6" s="2">
        <v>1.4745467999999999</v>
      </c>
      <c r="R6" s="2">
        <v>1.3691412000000001</v>
      </c>
      <c r="S6" s="2">
        <v>1.2209907</v>
      </c>
      <c r="T6" s="2">
        <v>2.4287312999999999</v>
      </c>
      <c r="U6" s="2">
        <v>2.0149670999999998</v>
      </c>
      <c r="V6" s="2">
        <v>1.596015</v>
      </c>
      <c r="W6" s="2">
        <v>1.1592039999999999</v>
      </c>
      <c r="X6" s="2">
        <v>1.1183181</v>
      </c>
      <c r="Y6" s="2">
        <v>1.0247900000000001</v>
      </c>
      <c r="Z6" s="2">
        <v>2.1857638000000001</v>
      </c>
      <c r="AA6" s="2">
        <v>1.8062993000000001</v>
      </c>
      <c r="AB6" s="2">
        <v>1.4030449</v>
      </c>
      <c r="AC6" s="2">
        <v>1.0135337</v>
      </c>
      <c r="AD6" s="2">
        <v>0.94290593</v>
      </c>
      <c r="AE6" s="2">
        <v>0.77902634000000004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T6" s="8"/>
      <c r="BU6" s="8"/>
      <c r="BV6" s="8"/>
      <c r="BW6" s="8"/>
      <c r="BX6" s="8"/>
    </row>
    <row r="7" spans="1:76" x14ac:dyDescent="0.3">
      <c r="A7" s="2">
        <v>36.9</v>
      </c>
      <c r="B7" s="2">
        <v>3.3363801</v>
      </c>
      <c r="C7" s="2">
        <v>2.8652945000000001</v>
      </c>
      <c r="D7" s="2">
        <v>2.3538090999999999</v>
      </c>
      <c r="E7" s="2">
        <v>1.9835931</v>
      </c>
      <c r="F7" s="2">
        <v>1.6997954</v>
      </c>
      <c r="G7" s="2">
        <v>1.6147212</v>
      </c>
      <c r="H7" s="2">
        <v>2.8261767999999998</v>
      </c>
      <c r="I7" s="2">
        <v>2.4917338</v>
      </c>
      <c r="J7" s="2">
        <v>1.9906557</v>
      </c>
      <c r="K7" s="2">
        <v>1.5898306</v>
      </c>
      <c r="L7" s="2">
        <v>1.4093036999999999</v>
      </c>
      <c r="M7" s="2">
        <v>1.2275168000000001</v>
      </c>
      <c r="N7" s="2">
        <v>2.6216518999999998</v>
      </c>
      <c r="O7" s="2">
        <v>2.2055622000000001</v>
      </c>
      <c r="P7" s="2">
        <v>1.790551</v>
      </c>
      <c r="Q7" s="2">
        <v>1.3561112</v>
      </c>
      <c r="R7" s="2">
        <v>1.2383571</v>
      </c>
      <c r="S7" s="2">
        <v>1.0960428</v>
      </c>
      <c r="T7" s="2">
        <v>2.2890855000000001</v>
      </c>
      <c r="U7" s="2">
        <v>1.8887048</v>
      </c>
      <c r="V7" s="2">
        <v>1.4750080000000001</v>
      </c>
      <c r="W7" s="2">
        <v>1.0717863999999999</v>
      </c>
      <c r="X7" s="2">
        <v>0.97473445999999997</v>
      </c>
      <c r="Y7" s="2">
        <v>0.92600912999999996</v>
      </c>
      <c r="Z7" s="2">
        <v>1.9268056</v>
      </c>
      <c r="AA7" s="2">
        <v>1.6489872999999999</v>
      </c>
      <c r="AB7" s="2">
        <v>1.2975903</v>
      </c>
      <c r="AC7" s="2">
        <v>0.93945000000000001</v>
      </c>
      <c r="AD7" s="2">
        <v>0.84207409</v>
      </c>
      <c r="AE7" s="2">
        <v>0.71479691999999995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T7" s="8"/>
      <c r="BU7" s="8"/>
      <c r="BV7" s="8"/>
      <c r="BW7" s="8"/>
      <c r="BX7" s="8"/>
    </row>
    <row r="8" spans="1:76" x14ac:dyDescent="0.3">
      <c r="A8" s="2">
        <v>49.2</v>
      </c>
      <c r="B8" s="2">
        <v>2.5355531</v>
      </c>
      <c r="C8" s="2">
        <v>2.2190099999999999</v>
      </c>
      <c r="D8" s="2">
        <v>1.9509593000000001</v>
      </c>
      <c r="E8" s="2">
        <v>1.7731007000000001</v>
      </c>
      <c r="F8" s="2">
        <v>1.5445359000000001</v>
      </c>
      <c r="G8" s="2">
        <v>1.4014472</v>
      </c>
      <c r="H8" s="2">
        <v>2.8428361</v>
      </c>
      <c r="I8" s="2">
        <v>2.5116209999999999</v>
      </c>
      <c r="J8" s="2">
        <v>2.0038301999999999</v>
      </c>
      <c r="K8" s="2">
        <v>1.6024370999999999</v>
      </c>
      <c r="L8" s="2">
        <v>1.4236059000000001</v>
      </c>
      <c r="M8" s="2">
        <v>1.2400146999999999</v>
      </c>
      <c r="N8" s="2">
        <v>2.6174989000000002</v>
      </c>
      <c r="O8" s="2">
        <v>2.2104311999999999</v>
      </c>
      <c r="P8" s="2">
        <v>1.7969809000000001</v>
      </c>
      <c r="Q8" s="2">
        <v>1.3648169000000001</v>
      </c>
      <c r="R8" s="2">
        <v>1.2490859000000001</v>
      </c>
      <c r="S8" s="2">
        <v>1.1071175</v>
      </c>
      <c r="T8" s="2">
        <v>2.0856604000000001</v>
      </c>
      <c r="U8" s="2">
        <v>1.797447</v>
      </c>
      <c r="V8" s="2">
        <v>1.4419991999999999</v>
      </c>
      <c r="W8" s="2">
        <v>1.0590801999999999</v>
      </c>
      <c r="X8" s="2">
        <v>1.0056448</v>
      </c>
      <c r="Y8" s="2">
        <v>0.93100218999999995</v>
      </c>
      <c r="Z8" s="2">
        <v>1.7828837</v>
      </c>
      <c r="AA8" s="2">
        <v>1.5666064</v>
      </c>
      <c r="AB8" s="2">
        <v>1.2648546000000001</v>
      </c>
      <c r="AC8" s="2">
        <v>0.93519375000000005</v>
      </c>
      <c r="AD8" s="2">
        <v>0.87995405000000004</v>
      </c>
      <c r="AE8" s="2">
        <v>0.71291996999999996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T8" s="8"/>
      <c r="BU8" s="8"/>
      <c r="BV8" s="8"/>
      <c r="BW8" s="8"/>
      <c r="BX8" s="8"/>
    </row>
    <row r="9" spans="1:76" x14ac:dyDescent="0.3">
      <c r="A9" s="2">
        <v>61.5</v>
      </c>
      <c r="B9" s="2">
        <v>1.9135504000000001</v>
      </c>
      <c r="C9" s="2">
        <v>1.7002136000000001</v>
      </c>
      <c r="D9" s="2">
        <v>1.5170625</v>
      </c>
      <c r="E9" s="2">
        <v>1.4627246</v>
      </c>
      <c r="F9" s="2">
        <v>1.2960277</v>
      </c>
      <c r="G9" s="2">
        <v>1.1803181</v>
      </c>
      <c r="H9" s="2">
        <v>2.7346206999999998</v>
      </c>
      <c r="I9" s="2">
        <v>2.4278989000000002</v>
      </c>
      <c r="J9" s="2">
        <v>1.9349023000000001</v>
      </c>
      <c r="K9" s="2">
        <v>1.5122385</v>
      </c>
      <c r="L9" s="2">
        <v>1.3788426</v>
      </c>
      <c r="M9" s="2">
        <v>1.1988242</v>
      </c>
      <c r="N9" s="2">
        <v>2.3248633999999999</v>
      </c>
      <c r="O9" s="2">
        <v>2.0453203000000002</v>
      </c>
      <c r="P9" s="2">
        <v>1.6689816</v>
      </c>
      <c r="Q9" s="2">
        <v>1.3015762</v>
      </c>
      <c r="R9" s="2">
        <v>1.2016073</v>
      </c>
      <c r="S9" s="2">
        <v>1.0620453000000001</v>
      </c>
      <c r="T9" s="2">
        <v>1.8682131</v>
      </c>
      <c r="U9" s="2">
        <v>1.6439433000000001</v>
      </c>
      <c r="V9" s="2">
        <v>1.3317037</v>
      </c>
      <c r="W9" s="2">
        <v>1.0207938000000001</v>
      </c>
      <c r="X9" s="2">
        <v>0.97253056999999998</v>
      </c>
      <c r="Y9" s="2">
        <v>0.90250523999999999</v>
      </c>
      <c r="Z9" s="2">
        <v>1.6229787</v>
      </c>
      <c r="AA9" s="2">
        <v>1.4488235</v>
      </c>
      <c r="AB9" s="2">
        <v>1.1850171</v>
      </c>
      <c r="AC9" s="2">
        <v>0.90557505000000005</v>
      </c>
      <c r="AD9" s="2">
        <v>0.83406930999999995</v>
      </c>
      <c r="AE9" s="2">
        <v>0.69005095000000005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T9" s="8"/>
      <c r="BU9" s="8"/>
      <c r="BV9" s="8"/>
      <c r="BW9" s="8"/>
      <c r="BX9" s="8"/>
    </row>
    <row r="10" spans="1:76" x14ac:dyDescent="0.3">
      <c r="A10" s="2">
        <v>73.8</v>
      </c>
      <c r="B10" s="2">
        <v>1.8739977000000001</v>
      </c>
      <c r="C10" s="2">
        <v>1.6464866</v>
      </c>
      <c r="D10" s="2">
        <v>1.4413484999999999</v>
      </c>
      <c r="E10" s="2">
        <v>1.3244254</v>
      </c>
      <c r="F10" s="2">
        <v>1.2020246000000001</v>
      </c>
      <c r="G10" s="2">
        <v>1.0996237</v>
      </c>
      <c r="H10" s="2">
        <v>2.3428569000000001</v>
      </c>
      <c r="I10" s="2">
        <v>2.0755751999999998</v>
      </c>
      <c r="J10" s="2">
        <v>1.7339723</v>
      </c>
      <c r="K10" s="2">
        <v>1.4913966000000001</v>
      </c>
      <c r="L10" s="2">
        <v>1.3308319</v>
      </c>
      <c r="M10" s="2">
        <v>1.1032118</v>
      </c>
      <c r="N10" s="2">
        <v>2.0407677</v>
      </c>
      <c r="O10" s="2">
        <v>1.8292930000000001</v>
      </c>
      <c r="P10" s="2">
        <v>1.5730786999999999</v>
      </c>
      <c r="Q10" s="2">
        <v>1.2466279</v>
      </c>
      <c r="R10" s="2">
        <v>1.1721965999999999</v>
      </c>
      <c r="S10" s="2">
        <v>1.0397369999999999</v>
      </c>
      <c r="T10" s="2">
        <v>1.6951966000000001</v>
      </c>
      <c r="U10" s="2">
        <v>1.5116639000000001</v>
      </c>
      <c r="V10" s="2">
        <v>1.2306307999999999</v>
      </c>
      <c r="W10" s="2">
        <v>0.98627995999999996</v>
      </c>
      <c r="X10" s="2">
        <v>0.95406555000000004</v>
      </c>
      <c r="Y10" s="2">
        <v>0.89062635999999995</v>
      </c>
      <c r="Z10" s="2">
        <v>1.4849508</v>
      </c>
      <c r="AA10" s="2">
        <v>1.3441939000000001</v>
      </c>
      <c r="AB10" s="2">
        <v>1.1016192</v>
      </c>
      <c r="AC10" s="2">
        <v>0.88301945999999998</v>
      </c>
      <c r="AD10" s="2">
        <v>0.82086225999999995</v>
      </c>
      <c r="AE10" s="2">
        <v>0.67757962000000005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T10" s="8"/>
      <c r="BU10" s="8"/>
      <c r="BV10" s="8"/>
      <c r="BW10" s="8"/>
      <c r="BX10" s="8"/>
    </row>
    <row r="11" spans="1:76" x14ac:dyDescent="0.3">
      <c r="A11" s="2">
        <v>86.1</v>
      </c>
      <c r="B11" s="2">
        <v>1.8801540999999999</v>
      </c>
      <c r="C11" s="2">
        <v>1.6579824000000001</v>
      </c>
      <c r="D11" s="2">
        <v>1.4563584999999999</v>
      </c>
      <c r="E11" s="2">
        <v>1.3478471000000001</v>
      </c>
      <c r="F11" s="2">
        <v>1.2231917999999999</v>
      </c>
      <c r="G11" s="2">
        <v>1.1185027000000001</v>
      </c>
      <c r="H11" s="2">
        <v>2.1485688999999999</v>
      </c>
      <c r="I11" s="2">
        <v>1.9281649000000001</v>
      </c>
      <c r="J11" s="2">
        <v>1.6379699999999999</v>
      </c>
      <c r="K11" s="2">
        <v>1.4476249999999999</v>
      </c>
      <c r="L11" s="2">
        <v>1.3220504</v>
      </c>
      <c r="M11" s="2">
        <v>1.1039494999999999</v>
      </c>
      <c r="N11" s="2">
        <v>1.9194599000000001</v>
      </c>
      <c r="O11" s="2">
        <v>1.7345039</v>
      </c>
      <c r="P11" s="2">
        <v>1.5220183</v>
      </c>
      <c r="Q11" s="2">
        <v>1.2249627999999999</v>
      </c>
      <c r="R11" s="2">
        <v>1.1695435000000001</v>
      </c>
      <c r="S11" s="2">
        <v>1.0444964000000001</v>
      </c>
      <c r="T11" s="2">
        <v>1.6211390000000001</v>
      </c>
      <c r="U11" s="2">
        <v>1.4581980000000001</v>
      </c>
      <c r="V11" s="2">
        <v>1.1949611</v>
      </c>
      <c r="W11" s="2">
        <v>0.98278186999999995</v>
      </c>
      <c r="X11" s="2">
        <v>0.96371437000000004</v>
      </c>
      <c r="Y11" s="2">
        <v>0.90228074999999996</v>
      </c>
      <c r="Z11" s="2">
        <v>1.4276519000000001</v>
      </c>
      <c r="AA11" s="2">
        <v>1.3004047000000001</v>
      </c>
      <c r="AB11" s="2">
        <v>1.0765973</v>
      </c>
      <c r="AC11" s="2">
        <v>0.88429785999999999</v>
      </c>
      <c r="AD11" s="2">
        <v>0.81623877</v>
      </c>
      <c r="AE11" s="2">
        <v>0.68324993999999994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T11" s="8"/>
      <c r="BU11" s="8"/>
      <c r="BV11" s="8"/>
      <c r="BW11" s="8"/>
      <c r="BX11" s="8"/>
    </row>
    <row r="12" spans="1:76" x14ac:dyDescent="0.3">
      <c r="A12" s="2">
        <v>98.4</v>
      </c>
      <c r="B12" s="2">
        <v>1.8760943999999999</v>
      </c>
      <c r="C12" s="2">
        <v>1.6520458</v>
      </c>
      <c r="D12" s="2">
        <v>1.4486216999999999</v>
      </c>
      <c r="E12" s="2">
        <v>1.3359905999999999</v>
      </c>
      <c r="F12" s="2">
        <v>1.2121393</v>
      </c>
      <c r="G12" s="2">
        <v>1.1089997</v>
      </c>
      <c r="H12" s="2">
        <v>1.9697955</v>
      </c>
      <c r="I12" s="2">
        <v>1.7973538</v>
      </c>
      <c r="J12" s="2">
        <v>1.5187930000000001</v>
      </c>
      <c r="K12" s="2">
        <v>1.3946198999999999</v>
      </c>
      <c r="L12" s="2">
        <v>1.2765944</v>
      </c>
      <c r="M12" s="2">
        <v>1.0689131000000001</v>
      </c>
      <c r="N12" s="2">
        <v>1.7878217000000001</v>
      </c>
      <c r="O12" s="2">
        <v>1.6204905999999999</v>
      </c>
      <c r="P12" s="2">
        <v>1.4485789</v>
      </c>
      <c r="Q12" s="2">
        <v>1.1833861999999999</v>
      </c>
      <c r="R12" s="2">
        <v>1.1416500999999999</v>
      </c>
      <c r="S12" s="2">
        <v>1.0208687000000001</v>
      </c>
      <c r="T12" s="2">
        <v>1.5205245999999999</v>
      </c>
      <c r="U12" s="2">
        <v>1.3844767</v>
      </c>
      <c r="V12" s="2">
        <v>1.1408727999999999</v>
      </c>
      <c r="W12" s="2">
        <v>1.0499366999999999</v>
      </c>
      <c r="X12" s="2">
        <v>0.95138540999999999</v>
      </c>
      <c r="Y12" s="2">
        <v>0.89436364000000002</v>
      </c>
      <c r="Z12" s="2">
        <v>1.3571081</v>
      </c>
      <c r="AA12" s="2">
        <v>1.2405993</v>
      </c>
      <c r="AB12" s="2">
        <v>1.0321887000000001</v>
      </c>
      <c r="AC12" s="2">
        <v>0.86580425000000005</v>
      </c>
      <c r="AD12" s="2">
        <v>0.79768947999999995</v>
      </c>
      <c r="AE12" s="2">
        <v>0.67421439999999999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T12" s="8"/>
      <c r="BU12" s="8"/>
      <c r="BV12" s="8"/>
      <c r="BW12" s="8"/>
      <c r="BX12" s="8"/>
    </row>
    <row r="13" spans="1:76" x14ac:dyDescent="0.3">
      <c r="A13" s="2">
        <v>110.7</v>
      </c>
      <c r="B13" s="2">
        <v>1.875624</v>
      </c>
      <c r="C13" s="2">
        <v>1.6516426</v>
      </c>
      <c r="D13" s="2">
        <v>1.4482393</v>
      </c>
      <c r="E13" s="2">
        <v>1.3353541</v>
      </c>
      <c r="F13" s="2">
        <v>1.2115526000000001</v>
      </c>
      <c r="G13" s="2">
        <v>1.1084982000000001</v>
      </c>
      <c r="H13" s="2">
        <v>1.8391554999999999</v>
      </c>
      <c r="I13" s="2">
        <v>1.6984636</v>
      </c>
      <c r="J13" s="2">
        <v>1.4454937000000001</v>
      </c>
      <c r="K13" s="2">
        <v>1.3534335</v>
      </c>
      <c r="L13" s="2">
        <v>1.2395993000000001</v>
      </c>
      <c r="M13" s="2">
        <v>1.0074757000000001</v>
      </c>
      <c r="N13" s="2">
        <v>1.6884212999999999</v>
      </c>
      <c r="O13" s="2">
        <v>1.5384880999999999</v>
      </c>
      <c r="P13" s="2">
        <v>1.3825963999999999</v>
      </c>
      <c r="Q13" s="2">
        <v>1.1526436</v>
      </c>
      <c r="R13" s="2">
        <v>1.1224259999999999</v>
      </c>
      <c r="S13" s="2">
        <v>1.0083040000000001</v>
      </c>
      <c r="T13" s="2">
        <v>1.4434089000000001</v>
      </c>
      <c r="U13" s="2">
        <v>1.3254242000000001</v>
      </c>
      <c r="V13" s="2">
        <v>1.0940650000000001</v>
      </c>
      <c r="W13" s="2">
        <v>1.0269777</v>
      </c>
      <c r="X13" s="2">
        <v>0.94277741999999998</v>
      </c>
      <c r="Y13" s="2">
        <v>0.88940746999999998</v>
      </c>
      <c r="Z13" s="2">
        <v>1.2996422999999999</v>
      </c>
      <c r="AA13" s="2">
        <v>1.1885707000000001</v>
      </c>
      <c r="AB13" s="2">
        <v>0.99785994</v>
      </c>
      <c r="AC13" s="2">
        <v>0.86100144000000001</v>
      </c>
      <c r="AD13" s="2">
        <v>0.78278217999999999</v>
      </c>
      <c r="AE13" s="2">
        <v>0.66702291000000002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T13" s="8"/>
      <c r="BU13" s="8"/>
      <c r="BV13" s="8"/>
      <c r="BW13" s="8"/>
      <c r="BX13" s="8"/>
    </row>
    <row r="14" spans="1:76" x14ac:dyDescent="0.3">
      <c r="A14" s="2">
        <v>123</v>
      </c>
      <c r="B14" s="2">
        <v>1.8909697999999999</v>
      </c>
      <c r="C14" s="2">
        <v>1.6709413</v>
      </c>
      <c r="D14" s="2">
        <v>1.4729926</v>
      </c>
      <c r="E14" s="2">
        <v>1.3800034000000001</v>
      </c>
      <c r="F14" s="2">
        <v>1.3056268</v>
      </c>
      <c r="G14" s="2">
        <v>1.1487244000000001</v>
      </c>
      <c r="H14" s="2">
        <v>1.8185340000000001</v>
      </c>
      <c r="I14" s="2">
        <v>1.6841740999999999</v>
      </c>
      <c r="J14" s="2">
        <v>1.4420481999999999</v>
      </c>
      <c r="K14" s="2">
        <v>1.3539707000000001</v>
      </c>
      <c r="L14" s="2">
        <v>1.2477391</v>
      </c>
      <c r="M14" s="2">
        <v>1.0222404</v>
      </c>
      <c r="N14" s="2">
        <v>1.6718573999999999</v>
      </c>
      <c r="O14" s="2">
        <v>1.5318041</v>
      </c>
      <c r="P14" s="2">
        <v>1.3845152999999999</v>
      </c>
      <c r="Q14" s="2">
        <v>1.2710743</v>
      </c>
      <c r="R14" s="2">
        <v>1.1334995000000001</v>
      </c>
      <c r="S14" s="2">
        <v>1.0203844</v>
      </c>
      <c r="T14" s="2">
        <v>1.4373769000000001</v>
      </c>
      <c r="U14" s="2">
        <v>1.3225414</v>
      </c>
      <c r="V14" s="2">
        <v>1.0999015999999999</v>
      </c>
      <c r="W14" s="2">
        <v>1.0323925</v>
      </c>
      <c r="X14" s="2">
        <v>0.94842667999999997</v>
      </c>
      <c r="Y14" s="2">
        <v>0.90597950000000005</v>
      </c>
      <c r="Z14" s="2">
        <v>1.2928424999999999</v>
      </c>
      <c r="AA14" s="2">
        <v>1.1934146000000001</v>
      </c>
      <c r="AB14" s="2">
        <v>1.0035772000000001</v>
      </c>
      <c r="AC14" s="2">
        <v>0.86941685000000002</v>
      </c>
      <c r="AD14" s="2">
        <v>0.84553575999999997</v>
      </c>
      <c r="AE14" s="2">
        <v>0.67928843999999999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T14" s="8"/>
      <c r="BU14" s="8"/>
      <c r="BV14" s="8"/>
      <c r="BW14" s="23"/>
      <c r="BX14" s="8"/>
    </row>
    <row r="15" spans="1:76" x14ac:dyDescent="0.3">
      <c r="B15" s="2">
        <f>MIN(B4:B14)</f>
        <v>1.8739977000000001</v>
      </c>
      <c r="C15" s="2">
        <f t="shared" ref="C15:AE15" si="0">MIN(C4:C14)</f>
        <v>1.6464866</v>
      </c>
      <c r="D15" s="2">
        <f t="shared" si="0"/>
        <v>1.4413484999999999</v>
      </c>
      <c r="E15" s="2">
        <f t="shared" si="0"/>
        <v>1.3244254</v>
      </c>
      <c r="F15" s="2">
        <f t="shared" si="0"/>
        <v>1.2020246000000001</v>
      </c>
      <c r="G15" s="2">
        <f t="shared" si="0"/>
        <v>1.0996237</v>
      </c>
      <c r="H15" s="2">
        <f t="shared" si="0"/>
        <v>1.8185340000000001</v>
      </c>
      <c r="I15" s="2">
        <f t="shared" si="0"/>
        <v>1.6841740999999999</v>
      </c>
      <c r="J15" s="2">
        <f t="shared" si="0"/>
        <v>1.4420481999999999</v>
      </c>
      <c r="K15" s="2">
        <f t="shared" si="0"/>
        <v>1.3534335</v>
      </c>
      <c r="L15" s="2">
        <f t="shared" si="0"/>
        <v>1.2395993000000001</v>
      </c>
      <c r="M15" s="2">
        <f t="shared" si="0"/>
        <v>1.0074757000000001</v>
      </c>
      <c r="N15" s="2">
        <f t="shared" si="0"/>
        <v>1.6718573999999999</v>
      </c>
      <c r="O15" s="2">
        <f t="shared" si="0"/>
        <v>1.5318041</v>
      </c>
      <c r="P15" s="2">
        <f t="shared" si="0"/>
        <v>1.3825963999999999</v>
      </c>
      <c r="Q15" s="2">
        <f t="shared" si="0"/>
        <v>1.1526436</v>
      </c>
      <c r="R15" s="2">
        <f t="shared" si="0"/>
        <v>1.1224259999999999</v>
      </c>
      <c r="S15" s="2">
        <f t="shared" si="0"/>
        <v>1.0083040000000001</v>
      </c>
      <c r="T15" s="2">
        <f t="shared" si="0"/>
        <v>1.4373769000000001</v>
      </c>
      <c r="U15" s="2">
        <f t="shared" si="0"/>
        <v>1.3225414</v>
      </c>
      <c r="V15" s="2">
        <f t="shared" si="0"/>
        <v>1.0940650000000001</v>
      </c>
      <c r="W15" s="2">
        <f t="shared" si="0"/>
        <v>0.98278186999999995</v>
      </c>
      <c r="X15" s="2">
        <f t="shared" si="0"/>
        <v>0.94277741999999998</v>
      </c>
      <c r="Y15" s="2">
        <f t="shared" si="0"/>
        <v>0.88940746999999998</v>
      </c>
      <c r="Z15" s="2">
        <f t="shared" si="0"/>
        <v>1.2928424999999999</v>
      </c>
      <c r="AA15" s="2">
        <f t="shared" si="0"/>
        <v>1.1885707000000001</v>
      </c>
      <c r="AB15" s="2">
        <f t="shared" si="0"/>
        <v>0.99785994</v>
      </c>
      <c r="AC15" s="2">
        <f t="shared" si="0"/>
        <v>0.86100144000000001</v>
      </c>
      <c r="AD15" s="2">
        <f t="shared" si="0"/>
        <v>0.78278217999999999</v>
      </c>
      <c r="AE15" s="2">
        <f t="shared" si="0"/>
        <v>0.66702291000000002</v>
      </c>
    </row>
    <row r="16" spans="1:76" x14ac:dyDescent="0.3">
      <c r="B16" s="2">
        <f>MAX(B15:AE15)</f>
        <v>1.8739977000000001</v>
      </c>
    </row>
    <row r="17" spans="1:64" x14ac:dyDescent="0.3">
      <c r="A17" s="2" t="s">
        <v>13</v>
      </c>
      <c r="B17" s="10" t="s">
        <v>1</v>
      </c>
      <c r="C17" s="10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10" t="s">
        <v>2</v>
      </c>
      <c r="I17" s="10" t="s">
        <v>2</v>
      </c>
      <c r="J17" s="10" t="s">
        <v>2</v>
      </c>
      <c r="K17" s="10" t="s">
        <v>2</v>
      </c>
      <c r="L17" s="10" t="s">
        <v>2</v>
      </c>
      <c r="M17" s="10" t="s">
        <v>2</v>
      </c>
      <c r="N17" s="10" t="s">
        <v>3</v>
      </c>
      <c r="O17" s="10" t="s">
        <v>3</v>
      </c>
      <c r="P17" s="10" t="s">
        <v>3</v>
      </c>
      <c r="Q17" s="10" t="s">
        <v>3</v>
      </c>
      <c r="R17" s="10" t="s">
        <v>3</v>
      </c>
      <c r="S17" s="10" t="s">
        <v>3</v>
      </c>
      <c r="T17" s="10" t="s">
        <v>4</v>
      </c>
      <c r="U17" s="10" t="s">
        <v>4</v>
      </c>
      <c r="V17" s="10" t="s">
        <v>4</v>
      </c>
      <c r="W17" s="10" t="s">
        <v>4</v>
      </c>
      <c r="X17" s="10" t="s">
        <v>4</v>
      </c>
      <c r="Y17" s="10" t="s">
        <v>4</v>
      </c>
      <c r="Z17" s="10" t="s">
        <v>5</v>
      </c>
      <c r="AA17" s="10" t="s">
        <v>5</v>
      </c>
      <c r="AB17" s="10" t="s">
        <v>5</v>
      </c>
      <c r="AC17" s="10" t="s">
        <v>5</v>
      </c>
      <c r="AD17" s="10" t="s">
        <v>5</v>
      </c>
      <c r="AE17" s="10" t="s">
        <v>5</v>
      </c>
      <c r="BL17" s="19"/>
    </row>
    <row r="18" spans="1:64" x14ac:dyDescent="0.3">
      <c r="B18" s="10" t="str">
        <f>"1:0.5"</f>
        <v>1:0.5</v>
      </c>
      <c r="C18" s="10" t="str">
        <f>"1:0.667"</f>
        <v>1:0.667</v>
      </c>
      <c r="D18" s="10" t="str">
        <f>"1:1"</f>
        <v>1:1</v>
      </c>
      <c r="E18" s="10" t="str">
        <f>"1:2"</f>
        <v>1:2</v>
      </c>
      <c r="F18" s="10" t="str">
        <f>"1:3"</f>
        <v>1:3</v>
      </c>
      <c r="G18" s="10" t="str">
        <f>"1:4"</f>
        <v>1:4</v>
      </c>
      <c r="H18" s="10" t="str">
        <f>"1:0.5"</f>
        <v>1:0.5</v>
      </c>
      <c r="I18" s="10" t="str">
        <f>"1:0.667"</f>
        <v>1:0.667</v>
      </c>
      <c r="J18" s="10" t="str">
        <f>"1:1"</f>
        <v>1:1</v>
      </c>
      <c r="K18" s="10" t="str">
        <f>"1:2"</f>
        <v>1:2</v>
      </c>
      <c r="L18" s="10" t="str">
        <f>"1:3"</f>
        <v>1:3</v>
      </c>
      <c r="M18" s="10" t="str">
        <f>"1:4"</f>
        <v>1:4</v>
      </c>
      <c r="N18" s="10" t="str">
        <f>"1:0.5"</f>
        <v>1:0.5</v>
      </c>
      <c r="O18" s="10" t="str">
        <f>"1:0.667"</f>
        <v>1:0.667</v>
      </c>
      <c r="P18" s="10" t="str">
        <f>"1:1"</f>
        <v>1:1</v>
      </c>
      <c r="Q18" s="10" t="str">
        <f>"1:2"</f>
        <v>1:2</v>
      </c>
      <c r="R18" s="10" t="str">
        <f>"1:3"</f>
        <v>1:3</v>
      </c>
      <c r="S18" s="10" t="str">
        <f>"1:4"</f>
        <v>1:4</v>
      </c>
      <c r="T18" s="10" t="str">
        <f>"1:0.5"</f>
        <v>1:0.5</v>
      </c>
      <c r="U18" s="10" t="str">
        <f>"1:0.667"</f>
        <v>1:0.667</v>
      </c>
      <c r="V18" s="10" t="str">
        <f>"1:1"</f>
        <v>1:1</v>
      </c>
      <c r="W18" s="10" t="str">
        <f>"1:2"</f>
        <v>1:2</v>
      </c>
      <c r="X18" s="10" t="str">
        <f>"1:3"</f>
        <v>1:3</v>
      </c>
      <c r="Y18" s="10" t="str">
        <f>"1:4"</f>
        <v>1:4</v>
      </c>
      <c r="Z18" s="10" t="str">
        <f>"1:0.5"</f>
        <v>1:0.5</v>
      </c>
      <c r="AA18" s="10" t="str">
        <f>"1:0.667"</f>
        <v>1:0.667</v>
      </c>
      <c r="AB18" s="10" t="str">
        <f>"1:1"</f>
        <v>1:1</v>
      </c>
      <c r="AC18" s="10" t="str">
        <f>"1:2"</f>
        <v>1:2</v>
      </c>
      <c r="AD18" s="10" t="str">
        <f>"1:3"</f>
        <v>1:3</v>
      </c>
      <c r="AE18" s="10" t="str">
        <f>"1:4"</f>
        <v>1:4</v>
      </c>
    </row>
    <row r="19" spans="1:64" x14ac:dyDescent="0.3">
      <c r="A19" s="2" t="s">
        <v>17</v>
      </c>
      <c r="B19" s="10" t="s">
        <v>18</v>
      </c>
      <c r="C19" s="10" t="s">
        <v>18</v>
      </c>
      <c r="D19" s="10" t="s">
        <v>18</v>
      </c>
      <c r="E19" s="10" t="s">
        <v>18</v>
      </c>
      <c r="F19" s="10" t="s">
        <v>18</v>
      </c>
      <c r="G19" s="10" t="s">
        <v>18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</row>
    <row r="20" spans="1:64" x14ac:dyDescent="0.3">
      <c r="A20" s="2">
        <v>0</v>
      </c>
      <c r="B20" s="2">
        <v>3.0450156000000002</v>
      </c>
      <c r="C20" s="2">
        <v>2.6774138999999999</v>
      </c>
      <c r="D20" s="2">
        <v>2.2338580000000001</v>
      </c>
      <c r="E20" s="2">
        <v>1.7877730000000001</v>
      </c>
      <c r="F20" s="2">
        <v>1.6464219</v>
      </c>
      <c r="G20" s="2">
        <v>1.5424789000000001</v>
      </c>
      <c r="H20" s="2">
        <v>2.6819725999999999</v>
      </c>
      <c r="I20" s="2">
        <v>2.2940640999999999</v>
      </c>
      <c r="J20" s="2">
        <v>1.8645012999999999</v>
      </c>
      <c r="K20" s="2">
        <v>1.4160001</v>
      </c>
      <c r="L20" s="2">
        <v>1.271223</v>
      </c>
      <c r="M20" s="2">
        <v>1.1846374</v>
      </c>
      <c r="N20" s="2">
        <v>2.4509395</v>
      </c>
      <c r="O20" s="2">
        <v>2.0577833999999999</v>
      </c>
      <c r="P20" s="2">
        <v>1.6465540999999999</v>
      </c>
      <c r="Q20" s="2">
        <v>1.2106304000000001</v>
      </c>
      <c r="R20" s="2">
        <v>1.1324829999999999</v>
      </c>
      <c r="S20" s="2">
        <v>1.0535342999999999</v>
      </c>
      <c r="T20" s="2">
        <v>2.2775715000000001</v>
      </c>
      <c r="U20" s="2">
        <v>1.8792736000000001</v>
      </c>
      <c r="V20" s="2">
        <v>1.4804847000000001</v>
      </c>
      <c r="W20" s="2">
        <v>1.0607863</v>
      </c>
      <c r="X20" s="2">
        <v>1.0162158999999999</v>
      </c>
      <c r="Y20" s="2">
        <v>0.95340093999999997</v>
      </c>
      <c r="Z20" s="2">
        <v>2.0904069000000001</v>
      </c>
      <c r="AA20" s="2">
        <v>1.7150422999999999</v>
      </c>
      <c r="AB20" s="2">
        <v>1.3284191000000001</v>
      </c>
      <c r="AC20" s="2">
        <v>0.94564556</v>
      </c>
      <c r="AD20" s="2">
        <v>0.83921842000000002</v>
      </c>
      <c r="AE20" s="2">
        <v>0.80811710000000003</v>
      </c>
    </row>
    <row r="21" spans="1:64" x14ac:dyDescent="0.3">
      <c r="A21" s="2">
        <v>12.3</v>
      </c>
      <c r="B21" s="2">
        <v>3.1768787000000001</v>
      </c>
      <c r="C21" s="2">
        <v>2.8560989999999999</v>
      </c>
      <c r="D21" s="2">
        <v>2.3867063000000002</v>
      </c>
      <c r="E21" s="2">
        <v>1.9645174999999999</v>
      </c>
      <c r="F21" s="2">
        <v>1.7600986000000001</v>
      </c>
      <c r="G21" s="2">
        <v>1.6445019999999999</v>
      </c>
      <c r="H21" s="2">
        <v>2.8080463</v>
      </c>
      <c r="I21" s="2">
        <v>2.4217542999999999</v>
      </c>
      <c r="J21" s="2">
        <v>1.9751464999999999</v>
      </c>
      <c r="K21" s="2">
        <v>1.5270376999999999</v>
      </c>
      <c r="L21" s="2">
        <v>1.3445214999999999</v>
      </c>
      <c r="M21" s="2">
        <v>1.2497224</v>
      </c>
      <c r="N21" s="2">
        <v>2.5492615999999999</v>
      </c>
      <c r="O21" s="2">
        <v>2.1592161999999999</v>
      </c>
      <c r="P21" s="2">
        <v>1.7332136</v>
      </c>
      <c r="Q21" s="2">
        <v>1.2855118999999999</v>
      </c>
      <c r="R21" s="2">
        <v>1.2938061000000001</v>
      </c>
      <c r="S21" s="2">
        <v>1.1690796000000001</v>
      </c>
      <c r="T21" s="2">
        <v>2.3682965</v>
      </c>
      <c r="U21" s="2">
        <v>1.9838298000000001</v>
      </c>
      <c r="V21" s="2">
        <v>1.5690036999999999</v>
      </c>
      <c r="W21" s="2">
        <v>1.2024391000000001</v>
      </c>
      <c r="X21" s="2">
        <v>1.0906609</v>
      </c>
      <c r="Y21" s="2">
        <v>0.99863404</v>
      </c>
      <c r="Z21" s="2">
        <v>2.1657929999999999</v>
      </c>
      <c r="AA21" s="2">
        <v>1.784904</v>
      </c>
      <c r="AB21" s="2">
        <v>1.3922365000000001</v>
      </c>
      <c r="AC21" s="2">
        <v>0.97987111000000005</v>
      </c>
      <c r="AD21" s="2">
        <v>0.89139281999999997</v>
      </c>
      <c r="AE21" s="2">
        <v>0.80741706999999996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4" x14ac:dyDescent="0.3">
      <c r="A22" s="2">
        <v>24.6</v>
      </c>
      <c r="B22" s="2">
        <v>3.1901022999999999</v>
      </c>
      <c r="C22" s="2">
        <v>2.8496328000000002</v>
      </c>
      <c r="D22" s="2">
        <v>2.3752604000000002</v>
      </c>
      <c r="E22" s="2">
        <v>1.9543485</v>
      </c>
      <c r="F22" s="2">
        <v>1.7399411</v>
      </c>
      <c r="G22" s="2">
        <v>1.6258528000000001</v>
      </c>
      <c r="H22" s="2">
        <v>2.8139927</v>
      </c>
      <c r="I22" s="2">
        <v>2.4198130999999998</v>
      </c>
      <c r="J22" s="2">
        <v>1.9679537</v>
      </c>
      <c r="K22" s="2">
        <v>1.5215448</v>
      </c>
      <c r="L22" s="2">
        <v>1.3306346</v>
      </c>
      <c r="M22" s="2">
        <v>1.2362469</v>
      </c>
      <c r="N22" s="2">
        <v>2.5555227999999999</v>
      </c>
      <c r="O22" s="2">
        <v>2.1588140999999998</v>
      </c>
      <c r="P22" s="2">
        <v>1.7279262</v>
      </c>
      <c r="Q22" s="2">
        <v>1.2802420000000001</v>
      </c>
      <c r="R22" s="2">
        <v>1.2693585000000001</v>
      </c>
      <c r="S22" s="2">
        <v>1.0912629</v>
      </c>
      <c r="T22" s="2">
        <v>2.3756037000000001</v>
      </c>
      <c r="U22" s="2">
        <v>1.9836598000000001</v>
      </c>
      <c r="V22" s="2">
        <v>1.5665682999999999</v>
      </c>
      <c r="W22" s="2">
        <v>1.2010251000000001</v>
      </c>
      <c r="X22" s="2">
        <v>1.0676049000000001</v>
      </c>
      <c r="Y22" s="2">
        <v>0.99482833000000004</v>
      </c>
      <c r="Z22" s="2">
        <v>2.1515341000000001</v>
      </c>
      <c r="AA22" s="2">
        <v>1.7670813000000001</v>
      </c>
      <c r="AB22" s="2">
        <v>1.3775086000000001</v>
      </c>
      <c r="AC22" s="2">
        <v>0.96405260000000004</v>
      </c>
      <c r="AD22" s="2">
        <v>0.88697866999999997</v>
      </c>
      <c r="AE22" s="2">
        <v>0.78579018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4" x14ac:dyDescent="0.3">
      <c r="A23" s="2">
        <v>36.9</v>
      </c>
      <c r="B23" s="2">
        <v>3.0026158999999999</v>
      </c>
      <c r="C23" s="2">
        <v>2.6220564999999998</v>
      </c>
      <c r="D23" s="2">
        <v>2.1756055999999999</v>
      </c>
      <c r="E23" s="2">
        <v>1.7291584</v>
      </c>
      <c r="F23" s="2">
        <v>1.5773576</v>
      </c>
      <c r="G23" s="2">
        <v>1.4772844000000001</v>
      </c>
      <c r="H23" s="2">
        <v>2.6475382000000001</v>
      </c>
      <c r="I23" s="2">
        <v>2.2494241000000001</v>
      </c>
      <c r="J23" s="2">
        <v>1.8183590000000001</v>
      </c>
      <c r="K23" s="2">
        <v>1.3676207</v>
      </c>
      <c r="L23" s="2">
        <v>1.2141268999999999</v>
      </c>
      <c r="M23" s="2">
        <v>1.1294313</v>
      </c>
      <c r="N23" s="2">
        <v>2.4234776999999998</v>
      </c>
      <c r="O23" s="2">
        <v>2.0244138</v>
      </c>
      <c r="P23" s="2">
        <v>1.6067155</v>
      </c>
      <c r="Q23" s="2">
        <v>1.1701424</v>
      </c>
      <c r="R23" s="2">
        <v>1.0773181000000001</v>
      </c>
      <c r="S23" s="2">
        <v>1.0001051000000001</v>
      </c>
      <c r="T23" s="2">
        <v>2.2421304000000002</v>
      </c>
      <c r="U23" s="2">
        <v>1.8384469000000001</v>
      </c>
      <c r="V23" s="2">
        <v>1.4329651000000001</v>
      </c>
      <c r="W23" s="2">
        <v>1.0047892</v>
      </c>
      <c r="X23" s="2">
        <v>0.98397276</v>
      </c>
      <c r="Y23" s="2">
        <v>0.90821041999999996</v>
      </c>
      <c r="Z23" s="2">
        <v>1.9164696000000001</v>
      </c>
      <c r="AA23" s="2">
        <v>1.607845</v>
      </c>
      <c r="AB23" s="2">
        <v>1.2582742</v>
      </c>
      <c r="AC23" s="2">
        <v>0.88177322000000002</v>
      </c>
      <c r="AD23" s="2">
        <v>0.80023515000000001</v>
      </c>
      <c r="AE23" s="2">
        <v>0.69095644000000001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4" x14ac:dyDescent="0.3">
      <c r="A24" s="2">
        <v>49.2</v>
      </c>
      <c r="B24" s="2">
        <v>3.0166292000000001</v>
      </c>
      <c r="C24" s="2">
        <v>2.6405737</v>
      </c>
      <c r="D24" s="2">
        <v>2.1929102999999999</v>
      </c>
      <c r="E24" s="2">
        <v>1.7424435</v>
      </c>
      <c r="F24" s="2">
        <v>1.5929169000000001</v>
      </c>
      <c r="G24" s="2">
        <v>1.4910774</v>
      </c>
      <c r="H24" s="2">
        <v>2.6579483000000002</v>
      </c>
      <c r="I24" s="2">
        <v>2.2625041000000001</v>
      </c>
      <c r="J24" s="2">
        <v>1.8296824</v>
      </c>
      <c r="K24" s="2">
        <v>1.3759793</v>
      </c>
      <c r="L24" s="2">
        <v>1.2241663</v>
      </c>
      <c r="M24" s="2">
        <v>1.1388361</v>
      </c>
      <c r="N24" s="2">
        <v>2.4271772999999999</v>
      </c>
      <c r="O24" s="2">
        <v>2.0307833999999998</v>
      </c>
      <c r="P24" s="2">
        <v>1.6143848999999999</v>
      </c>
      <c r="Q24" s="2">
        <v>1.1763842</v>
      </c>
      <c r="R24" s="2">
        <v>1.0861065000000001</v>
      </c>
      <c r="S24" s="2">
        <v>1.0078634</v>
      </c>
      <c r="T24" s="2">
        <v>2.1559179999999998</v>
      </c>
      <c r="U24" s="2">
        <v>1.7815604</v>
      </c>
      <c r="V24" s="2">
        <v>1.406935</v>
      </c>
      <c r="W24" s="2">
        <v>1.0104115</v>
      </c>
      <c r="X24" s="2">
        <v>0.97325742999999998</v>
      </c>
      <c r="Y24" s="2">
        <v>0.91478305000000004</v>
      </c>
      <c r="Z24" s="2">
        <v>1.7822552</v>
      </c>
      <c r="AA24" s="2">
        <v>1.5355135</v>
      </c>
      <c r="AB24" s="2">
        <v>1.2313152000000001</v>
      </c>
      <c r="AC24" s="2">
        <v>0.87865296999999998</v>
      </c>
      <c r="AD24" s="2">
        <v>0.81923451000000003</v>
      </c>
      <c r="AE24" s="2">
        <v>0.70349291000000003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4" x14ac:dyDescent="0.3">
      <c r="A25" s="2">
        <v>61.5</v>
      </c>
      <c r="B25" s="2">
        <v>2.9625984000000001</v>
      </c>
      <c r="C25" s="2">
        <v>2.5840426000000001</v>
      </c>
      <c r="D25" s="2">
        <v>2.1442028</v>
      </c>
      <c r="E25" s="2">
        <v>1.7054341</v>
      </c>
      <c r="F25" s="2">
        <v>1.5538502000000001</v>
      </c>
      <c r="G25" s="2">
        <v>1.4557829</v>
      </c>
      <c r="H25" s="2">
        <v>2.6119702</v>
      </c>
      <c r="I25" s="2">
        <v>2.2177907000000001</v>
      </c>
      <c r="J25" s="2">
        <v>1.7940452</v>
      </c>
      <c r="K25" s="2">
        <v>1.3513423</v>
      </c>
      <c r="L25" s="2">
        <v>1.1988854</v>
      </c>
      <c r="M25" s="2">
        <v>1.1421946000000001</v>
      </c>
      <c r="N25" s="2">
        <v>2.3605686000000001</v>
      </c>
      <c r="O25" s="2">
        <v>1.9745512999999999</v>
      </c>
      <c r="P25" s="2">
        <v>1.5707941999999999</v>
      </c>
      <c r="Q25" s="2">
        <v>1.1416149</v>
      </c>
      <c r="R25" s="2">
        <v>1.0588063999999999</v>
      </c>
      <c r="S25" s="2">
        <v>0.98316232999999997</v>
      </c>
      <c r="T25" s="2">
        <v>1.9100132999999999</v>
      </c>
      <c r="U25" s="2">
        <v>1.6333252</v>
      </c>
      <c r="V25" s="2">
        <v>1.3253238000000001</v>
      </c>
      <c r="W25" s="2">
        <v>0.97467747999999998</v>
      </c>
      <c r="X25" s="2">
        <v>0.94334304999999996</v>
      </c>
      <c r="Y25" s="2">
        <v>0.87947927000000004</v>
      </c>
      <c r="Z25" s="2">
        <v>1.6315481999999999</v>
      </c>
      <c r="AA25" s="2">
        <v>1.4216677</v>
      </c>
      <c r="AB25" s="2">
        <v>1.1616445</v>
      </c>
      <c r="AC25" s="2">
        <v>0.84129790999999998</v>
      </c>
      <c r="AD25" s="2">
        <v>0.79925473000000002</v>
      </c>
      <c r="AE25" s="2">
        <v>0.74176302000000005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4" x14ac:dyDescent="0.3">
      <c r="A26" s="2">
        <v>73.8</v>
      </c>
      <c r="B26" s="2">
        <v>2.9368142000000002</v>
      </c>
      <c r="C26" s="2">
        <v>2.5658763000000002</v>
      </c>
      <c r="D26" s="2">
        <v>2.1328657</v>
      </c>
      <c r="E26" s="2">
        <v>1.6961229</v>
      </c>
      <c r="F26" s="2">
        <v>1.5457091000000001</v>
      </c>
      <c r="G26" s="2">
        <v>1.4483234</v>
      </c>
      <c r="H26" s="2">
        <v>2.5267135000000001</v>
      </c>
      <c r="I26" s="2">
        <v>2.1462602</v>
      </c>
      <c r="J26" s="2">
        <v>1.7382629000000001</v>
      </c>
      <c r="K26" s="2">
        <v>1.3614275</v>
      </c>
      <c r="L26" s="2">
        <v>1.1728335999999999</v>
      </c>
      <c r="M26" s="2">
        <v>1.0921489</v>
      </c>
      <c r="N26" s="2">
        <v>2.1171997</v>
      </c>
      <c r="O26" s="2">
        <v>1.8222746000000001</v>
      </c>
      <c r="P26" s="2">
        <v>1.5085158999999999</v>
      </c>
      <c r="Q26" s="2">
        <v>1.1116083999999999</v>
      </c>
      <c r="R26" s="2">
        <v>1.0448968999999999</v>
      </c>
      <c r="S26" s="2">
        <v>0.93372316</v>
      </c>
      <c r="T26" s="2">
        <v>1.7274408000000001</v>
      </c>
      <c r="U26" s="2">
        <v>1.5011182000000001</v>
      </c>
      <c r="V26" s="2">
        <v>1.2434277</v>
      </c>
      <c r="W26" s="2">
        <v>0.96051967999999999</v>
      </c>
      <c r="X26" s="2">
        <v>0.91850045000000002</v>
      </c>
      <c r="Y26" s="2">
        <v>0.86407191000000005</v>
      </c>
      <c r="Z26" s="2">
        <v>1.4976621999999999</v>
      </c>
      <c r="AA26" s="2">
        <v>1.3159481</v>
      </c>
      <c r="AB26" s="2">
        <v>1.0949082000000001</v>
      </c>
      <c r="AC26" s="2">
        <v>0.81856647000000005</v>
      </c>
      <c r="AD26" s="2">
        <v>0.79169484000000001</v>
      </c>
      <c r="AE26" s="2">
        <v>0.73293889999999995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4" x14ac:dyDescent="0.3">
      <c r="A27" s="2">
        <v>86.1</v>
      </c>
      <c r="B27" s="2">
        <v>2.8262988</v>
      </c>
      <c r="C27" s="2">
        <v>2.5302731000000001</v>
      </c>
      <c r="D27" s="2">
        <v>2.1080063999999998</v>
      </c>
      <c r="E27" s="2">
        <v>1.7486831</v>
      </c>
      <c r="F27" s="2">
        <v>1.5418860999999999</v>
      </c>
      <c r="G27" s="2">
        <v>1.4416694999999999</v>
      </c>
      <c r="H27" s="2">
        <v>2.3398080000000001</v>
      </c>
      <c r="I27" s="2">
        <v>2.0362458000000001</v>
      </c>
      <c r="J27" s="2">
        <v>1.7125976000000001</v>
      </c>
      <c r="K27" s="2">
        <v>1.345558</v>
      </c>
      <c r="L27" s="2">
        <v>1.1777213</v>
      </c>
      <c r="M27" s="2">
        <v>1.0980835</v>
      </c>
      <c r="N27" s="2">
        <v>1.9960761</v>
      </c>
      <c r="O27" s="2">
        <v>1.7280557000000001</v>
      </c>
      <c r="P27" s="2">
        <v>1.4768752000000001</v>
      </c>
      <c r="Q27" s="2">
        <v>1.1286426000000001</v>
      </c>
      <c r="R27" s="2">
        <v>1.0521399</v>
      </c>
      <c r="S27" s="2">
        <v>0.97924084</v>
      </c>
      <c r="T27" s="2">
        <v>1.6547023000000001</v>
      </c>
      <c r="U27" s="2">
        <v>1.4534847</v>
      </c>
      <c r="V27" s="2">
        <v>1.2207212000000001</v>
      </c>
      <c r="W27" s="2">
        <v>1.0488820999999999</v>
      </c>
      <c r="X27" s="2">
        <v>0.94586539999999997</v>
      </c>
      <c r="Y27" s="2">
        <v>0.87911097000000005</v>
      </c>
      <c r="Z27" s="2">
        <v>1.4464904000000001</v>
      </c>
      <c r="AA27" s="2">
        <v>1.2805473999999999</v>
      </c>
      <c r="AB27" s="2">
        <v>1.077448</v>
      </c>
      <c r="AC27" s="2">
        <v>0.83889484000000003</v>
      </c>
      <c r="AD27" s="2">
        <v>0.79645474000000005</v>
      </c>
      <c r="AE27" s="2">
        <v>0.74533371999999998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4" x14ac:dyDescent="0.3">
      <c r="A28" s="2">
        <v>98.4</v>
      </c>
      <c r="B28" s="2">
        <v>2.5801835</v>
      </c>
      <c r="C28" s="2">
        <v>2.3307305999999999</v>
      </c>
      <c r="D28" s="2">
        <v>2.0190945</v>
      </c>
      <c r="E28" s="2">
        <v>1.6897125</v>
      </c>
      <c r="F28" s="2">
        <v>1.5128478999999999</v>
      </c>
      <c r="G28" s="2">
        <v>1.4181858000000001</v>
      </c>
      <c r="H28" s="2">
        <v>2.157092</v>
      </c>
      <c r="I28" s="2">
        <v>1.8943513000000001</v>
      </c>
      <c r="J28" s="2">
        <v>1.6426331000000001</v>
      </c>
      <c r="K28" s="2">
        <v>1.3041282000000001</v>
      </c>
      <c r="L28" s="2">
        <v>1.1589976</v>
      </c>
      <c r="M28" s="2">
        <v>1.0830196000000001</v>
      </c>
      <c r="N28" s="2">
        <v>1.8677973000000001</v>
      </c>
      <c r="O28" s="2">
        <v>1.6329037</v>
      </c>
      <c r="P28" s="2">
        <v>1.4207095000000001</v>
      </c>
      <c r="Q28" s="2">
        <v>1.1356212999999999</v>
      </c>
      <c r="R28" s="2">
        <v>1.0365822</v>
      </c>
      <c r="S28" s="2">
        <v>0.96770447999999998</v>
      </c>
      <c r="T28" s="2">
        <v>1.5663704000000001</v>
      </c>
      <c r="U28" s="2">
        <v>1.3822996999999999</v>
      </c>
      <c r="V28" s="2">
        <v>1.1702074</v>
      </c>
      <c r="W28" s="2">
        <v>1.0332359</v>
      </c>
      <c r="X28" s="2">
        <v>0.93465587000000006</v>
      </c>
      <c r="Y28" s="2">
        <v>0.87142847000000001</v>
      </c>
      <c r="Z28" s="2">
        <v>1.3860783000000001</v>
      </c>
      <c r="AA28" s="2">
        <v>1.2306501000000001</v>
      </c>
      <c r="AB28" s="2">
        <v>1.0426800000000001</v>
      </c>
      <c r="AC28" s="2">
        <v>0.85256467999999996</v>
      </c>
      <c r="AD28" s="2">
        <v>0.81841805999999995</v>
      </c>
      <c r="AE28" s="2">
        <v>0.69340164000000004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4" x14ac:dyDescent="0.3">
      <c r="A29" s="2">
        <v>110.7</v>
      </c>
      <c r="B29" s="2">
        <v>2.4176635000000002</v>
      </c>
      <c r="C29" s="2">
        <v>2.1748026999999999</v>
      </c>
      <c r="D29" s="2">
        <v>1.941597</v>
      </c>
      <c r="E29" s="2">
        <v>1.6403194999999999</v>
      </c>
      <c r="F29" s="2">
        <v>1.4940962</v>
      </c>
      <c r="G29" s="2">
        <v>1.4033987999999999</v>
      </c>
      <c r="H29" s="2">
        <v>2.0316493000000002</v>
      </c>
      <c r="I29" s="2">
        <v>1.7873593999999999</v>
      </c>
      <c r="J29" s="2">
        <v>1.5821113</v>
      </c>
      <c r="K29" s="2">
        <v>1.2669215</v>
      </c>
      <c r="L29" s="2">
        <v>1.1410918999999999</v>
      </c>
      <c r="M29" s="2">
        <v>1.0693588999999999</v>
      </c>
      <c r="N29" s="2">
        <v>1.7738236000000001</v>
      </c>
      <c r="O29" s="2">
        <v>1.5638972</v>
      </c>
      <c r="P29" s="2">
        <v>1.3805978999999999</v>
      </c>
      <c r="Q29" s="2">
        <v>1.1114531000000001</v>
      </c>
      <c r="R29" s="2">
        <v>1.0299933999999999</v>
      </c>
      <c r="S29" s="2">
        <v>0.95699409999999996</v>
      </c>
      <c r="T29" s="2">
        <v>1.5034409</v>
      </c>
      <c r="U29" s="2">
        <v>1.3341078</v>
      </c>
      <c r="V29" s="2">
        <v>1.1354096</v>
      </c>
      <c r="W29" s="2">
        <v>1.0223108999999999</v>
      </c>
      <c r="X29" s="2">
        <v>0.92745739000000005</v>
      </c>
      <c r="Y29" s="2">
        <v>0.86942408000000004</v>
      </c>
      <c r="Z29" s="2">
        <v>1.3396908999999999</v>
      </c>
      <c r="AA29" s="2">
        <v>1.1931038</v>
      </c>
      <c r="AB29" s="2">
        <v>1.0156989999999999</v>
      </c>
      <c r="AC29" s="2">
        <v>0.84806605999999995</v>
      </c>
      <c r="AD29" s="2">
        <v>0.78657535999999995</v>
      </c>
      <c r="AE29" s="2">
        <v>0.73646460000000002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4" x14ac:dyDescent="0.3">
      <c r="A30" s="2">
        <v>123</v>
      </c>
      <c r="B30" s="2">
        <v>2.3978372999999999</v>
      </c>
      <c r="C30" s="2">
        <v>2.1763954999999999</v>
      </c>
      <c r="D30" s="2">
        <v>1.9511768</v>
      </c>
      <c r="E30" s="2">
        <v>1.6507328999999999</v>
      </c>
      <c r="F30" s="2">
        <v>1.5070425999999999</v>
      </c>
      <c r="G30" s="2">
        <v>1.4153836</v>
      </c>
      <c r="H30" s="2">
        <v>2.0280724000000001</v>
      </c>
      <c r="I30" s="2">
        <v>1.7960254</v>
      </c>
      <c r="J30" s="2">
        <v>1.5995026999999999</v>
      </c>
      <c r="K30" s="2">
        <v>1.3189344000000001</v>
      </c>
      <c r="L30" s="2">
        <v>1.1584201999999999</v>
      </c>
      <c r="M30" s="2">
        <v>1.0854007999999999</v>
      </c>
      <c r="N30" s="2">
        <v>1.7793502999999999</v>
      </c>
      <c r="O30" s="2">
        <v>1.5709755999999999</v>
      </c>
      <c r="P30" s="2">
        <v>1.3934002000000001</v>
      </c>
      <c r="Q30" s="2">
        <v>1.1394207999999999</v>
      </c>
      <c r="R30" s="2">
        <v>1.0447455000000001</v>
      </c>
      <c r="S30" s="2">
        <v>0.97649092999999998</v>
      </c>
      <c r="T30" s="2">
        <v>1.5129511</v>
      </c>
      <c r="U30" s="2">
        <v>1.3471884999999999</v>
      </c>
      <c r="V30" s="2">
        <v>1.153044</v>
      </c>
      <c r="W30" s="2">
        <v>1.0376382</v>
      </c>
      <c r="X30" s="2">
        <v>0.95602545000000005</v>
      </c>
      <c r="Y30" s="2">
        <v>0.88992479999999996</v>
      </c>
      <c r="Z30" s="2">
        <v>1.3441320000000001</v>
      </c>
      <c r="AA30" s="2">
        <v>1.2040966</v>
      </c>
      <c r="AB30" s="2">
        <v>1.0334771</v>
      </c>
      <c r="AC30" s="2">
        <v>0.88798478000000003</v>
      </c>
      <c r="AD30" s="2">
        <v>0.80067259000000002</v>
      </c>
      <c r="AE30" s="2">
        <v>0.75492545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4" x14ac:dyDescent="0.3">
      <c r="B31" s="2">
        <f t="shared" ref="B31:AE31" si="1">MIN(B20:B30)</f>
        <v>2.3978372999999999</v>
      </c>
      <c r="C31" s="2">
        <f t="shared" si="1"/>
        <v>2.1748026999999999</v>
      </c>
      <c r="D31" s="2">
        <f t="shared" si="1"/>
        <v>1.941597</v>
      </c>
      <c r="E31" s="2">
        <f t="shared" si="1"/>
        <v>1.6403194999999999</v>
      </c>
      <c r="F31" s="2">
        <f t="shared" si="1"/>
        <v>1.4940962</v>
      </c>
      <c r="G31" s="2">
        <f t="shared" si="1"/>
        <v>1.4033987999999999</v>
      </c>
      <c r="H31" s="2">
        <f t="shared" si="1"/>
        <v>2.0280724000000001</v>
      </c>
      <c r="I31" s="2">
        <f t="shared" si="1"/>
        <v>1.7873593999999999</v>
      </c>
      <c r="J31" s="2">
        <f t="shared" si="1"/>
        <v>1.5821113</v>
      </c>
      <c r="K31" s="2">
        <f t="shared" si="1"/>
        <v>1.2669215</v>
      </c>
      <c r="L31" s="2">
        <f t="shared" si="1"/>
        <v>1.1410918999999999</v>
      </c>
      <c r="M31" s="2">
        <f t="shared" si="1"/>
        <v>1.0693588999999999</v>
      </c>
      <c r="N31" s="2">
        <f t="shared" si="1"/>
        <v>1.7738236000000001</v>
      </c>
      <c r="O31" s="2">
        <f t="shared" si="1"/>
        <v>1.5638972</v>
      </c>
      <c r="P31" s="2">
        <f t="shared" si="1"/>
        <v>1.3805978999999999</v>
      </c>
      <c r="Q31" s="2">
        <f t="shared" si="1"/>
        <v>1.1114531000000001</v>
      </c>
      <c r="R31" s="2">
        <f t="shared" si="1"/>
        <v>1.0299933999999999</v>
      </c>
      <c r="S31" s="2">
        <f t="shared" si="1"/>
        <v>0.93372316</v>
      </c>
      <c r="T31" s="2">
        <f t="shared" si="1"/>
        <v>1.5034409</v>
      </c>
      <c r="U31" s="2">
        <f t="shared" si="1"/>
        <v>1.3341078</v>
      </c>
      <c r="V31" s="2">
        <f t="shared" si="1"/>
        <v>1.1354096</v>
      </c>
      <c r="W31" s="2">
        <f t="shared" si="1"/>
        <v>0.96051967999999999</v>
      </c>
      <c r="X31" s="2">
        <f t="shared" si="1"/>
        <v>0.91850045000000002</v>
      </c>
      <c r="Y31" s="2">
        <f t="shared" si="1"/>
        <v>0.86407191000000005</v>
      </c>
      <c r="Z31" s="2">
        <f t="shared" si="1"/>
        <v>1.3396908999999999</v>
      </c>
      <c r="AA31" s="2">
        <f t="shared" si="1"/>
        <v>1.1931038</v>
      </c>
      <c r="AB31" s="2">
        <f t="shared" si="1"/>
        <v>1.0156989999999999</v>
      </c>
      <c r="AC31" s="2">
        <f t="shared" si="1"/>
        <v>0.81856647000000005</v>
      </c>
      <c r="AD31" s="2">
        <f t="shared" si="1"/>
        <v>0.78657535999999995</v>
      </c>
      <c r="AE31" s="2">
        <f t="shared" si="1"/>
        <v>0.69095644000000001</v>
      </c>
    </row>
    <row r="32" spans="1:64" x14ac:dyDescent="0.3">
      <c r="B32" s="2">
        <f>MAX(B31:AE31)</f>
        <v>2.3978372999999999</v>
      </c>
    </row>
    <row r="33" spans="1:63" x14ac:dyDescent="0.3">
      <c r="A33" s="2" t="s">
        <v>14</v>
      </c>
      <c r="B33" s="10" t="s">
        <v>1</v>
      </c>
      <c r="C33" s="10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2</v>
      </c>
      <c r="M33" s="10" t="s">
        <v>2</v>
      </c>
      <c r="N33" s="10" t="s">
        <v>3</v>
      </c>
      <c r="O33" s="10" t="s">
        <v>3</v>
      </c>
      <c r="P33" s="8" t="s">
        <v>3</v>
      </c>
      <c r="Q33" s="10" t="s">
        <v>3</v>
      </c>
      <c r="R33" s="10" t="s">
        <v>3</v>
      </c>
      <c r="S33" s="10" t="s">
        <v>3</v>
      </c>
      <c r="T33" s="10" t="s">
        <v>4</v>
      </c>
      <c r="U33" s="10" t="s">
        <v>4</v>
      </c>
      <c r="V33" s="10" t="s">
        <v>4</v>
      </c>
      <c r="W33" s="10" t="s">
        <v>4</v>
      </c>
      <c r="X33" s="10" t="s">
        <v>4</v>
      </c>
      <c r="Y33" s="10" t="s">
        <v>4</v>
      </c>
      <c r="Z33" s="10" t="s">
        <v>5</v>
      </c>
      <c r="AA33" s="10" t="s">
        <v>5</v>
      </c>
      <c r="AB33" s="10" t="s">
        <v>5</v>
      </c>
      <c r="AC33" s="10" t="s">
        <v>5</v>
      </c>
      <c r="AD33" s="10" t="s">
        <v>5</v>
      </c>
      <c r="AE33" s="10" t="s">
        <v>5</v>
      </c>
    </row>
    <row r="34" spans="1:63" x14ac:dyDescent="0.3">
      <c r="B34" s="10" t="str">
        <f>"1:0.5"</f>
        <v>1:0.5</v>
      </c>
      <c r="C34" s="10" t="str">
        <f>"1:0.667"</f>
        <v>1:0.667</v>
      </c>
      <c r="D34" s="10" t="str">
        <f>"1:1"</f>
        <v>1:1</v>
      </c>
      <c r="E34" s="10" t="str">
        <f>"1:2"</f>
        <v>1:2</v>
      </c>
      <c r="F34" s="10" t="str">
        <f>"1:3"</f>
        <v>1:3</v>
      </c>
      <c r="G34" s="10" t="str">
        <f>"1:4"</f>
        <v>1:4</v>
      </c>
      <c r="H34" s="10" t="str">
        <f>"1:0.5"</f>
        <v>1:0.5</v>
      </c>
      <c r="I34" s="10" t="str">
        <f>"1:0.667"</f>
        <v>1:0.667</v>
      </c>
      <c r="J34" s="10" t="str">
        <f>"1:1"</f>
        <v>1:1</v>
      </c>
      <c r="K34" s="10" t="str">
        <f>"1:2"</f>
        <v>1:2</v>
      </c>
      <c r="L34" s="10" t="str">
        <f>"1:3"</f>
        <v>1:3</v>
      </c>
      <c r="M34" s="10" t="str">
        <f>"1:4"</f>
        <v>1:4</v>
      </c>
      <c r="N34" s="10" t="str">
        <f>"1:0.5"</f>
        <v>1:0.5</v>
      </c>
      <c r="O34" s="10" t="str">
        <f>"1:0.667"</f>
        <v>1:0.667</v>
      </c>
      <c r="P34" s="8" t="str">
        <f>"1:1"</f>
        <v>1:1</v>
      </c>
      <c r="Q34" s="10" t="str">
        <f>"1:2"</f>
        <v>1:2</v>
      </c>
      <c r="R34" s="10" t="str">
        <f>"1:3"</f>
        <v>1:3</v>
      </c>
      <c r="S34" s="10" t="str">
        <f>"1:4"</f>
        <v>1:4</v>
      </c>
      <c r="T34" s="10" t="str">
        <f>"1:0.5"</f>
        <v>1:0.5</v>
      </c>
      <c r="U34" s="10" t="str">
        <f>"1:0.667"</f>
        <v>1:0.667</v>
      </c>
      <c r="V34" s="10" t="str">
        <f>"1:1"</f>
        <v>1:1</v>
      </c>
      <c r="W34" s="10" t="str">
        <f>"1:2"</f>
        <v>1:2</v>
      </c>
      <c r="X34" s="10" t="str">
        <f>"1:3"</f>
        <v>1:3</v>
      </c>
      <c r="Y34" s="10" t="str">
        <f>"1:4"</f>
        <v>1:4</v>
      </c>
      <c r="Z34" s="10" t="str">
        <f>"1:0.5"</f>
        <v>1:0.5</v>
      </c>
      <c r="AA34" s="10" t="str">
        <f>"1:0.667"</f>
        <v>1:0.667</v>
      </c>
      <c r="AB34" s="10" t="str">
        <f>"1:1"</f>
        <v>1:1</v>
      </c>
      <c r="AC34" s="10" t="str">
        <f>"1:2"</f>
        <v>1:2</v>
      </c>
      <c r="AD34" s="10" t="str">
        <f>"1:3"</f>
        <v>1:3</v>
      </c>
      <c r="AE34" s="10" t="str">
        <f>"1:4"</f>
        <v>1:4</v>
      </c>
    </row>
    <row r="35" spans="1:63" x14ac:dyDescent="0.3">
      <c r="A35" s="2" t="s">
        <v>17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18</v>
      </c>
      <c r="P35" s="8" t="s">
        <v>18</v>
      </c>
      <c r="Q35" s="10" t="s">
        <v>18</v>
      </c>
      <c r="R35" s="10" t="s">
        <v>18</v>
      </c>
      <c r="S35" s="10" t="s">
        <v>18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</row>
    <row r="36" spans="1:63" x14ac:dyDescent="0.3">
      <c r="A36" s="22">
        <v>0</v>
      </c>
      <c r="B36" s="22">
        <v>2.3635830000000002</v>
      </c>
      <c r="C36" s="22">
        <v>2.3037605000000001</v>
      </c>
      <c r="D36" s="22">
        <v>2.2457938</v>
      </c>
      <c r="E36" s="22">
        <v>1.9813589</v>
      </c>
      <c r="F36" s="22">
        <v>1.872155</v>
      </c>
      <c r="G36" s="22">
        <v>1.7865854999999999</v>
      </c>
      <c r="H36" s="22">
        <v>2.2819867</v>
      </c>
      <c r="I36" s="22">
        <v>2.193568</v>
      </c>
      <c r="J36" s="22">
        <v>1.9540040000000001</v>
      </c>
      <c r="K36" s="22">
        <v>1.5551881999999999</v>
      </c>
      <c r="L36" s="22">
        <v>1.4607245</v>
      </c>
      <c r="M36" s="22">
        <v>1.2888004</v>
      </c>
      <c r="N36" s="22">
        <v>2.2112270999999999</v>
      </c>
      <c r="O36" s="22">
        <v>2.0961761000000001</v>
      </c>
      <c r="P36" s="22">
        <v>1.7287140999999999</v>
      </c>
      <c r="Q36" s="22">
        <v>1.3341124</v>
      </c>
      <c r="R36" s="22">
        <v>1.1992035000000001</v>
      </c>
      <c r="S36" s="22">
        <v>1.1646211</v>
      </c>
      <c r="T36" s="22">
        <v>2.0958953</v>
      </c>
      <c r="U36" s="22">
        <v>1.8688636999999999</v>
      </c>
      <c r="V36" s="22">
        <v>1.4809464000000001</v>
      </c>
      <c r="W36" s="22">
        <v>1.0624155</v>
      </c>
      <c r="X36" s="22">
        <v>0.97259017999999997</v>
      </c>
      <c r="Y36" s="22">
        <v>0.92934766999999996</v>
      </c>
      <c r="Z36" s="22">
        <v>2.0082591000000001</v>
      </c>
      <c r="AA36" s="22">
        <v>1.7244583</v>
      </c>
      <c r="AB36" s="22">
        <v>1.3351002000000001</v>
      </c>
      <c r="AC36" s="22">
        <v>0.94343445000000004</v>
      </c>
      <c r="AD36" s="22">
        <v>0.84873936000000005</v>
      </c>
      <c r="AE36" s="22">
        <v>0.83271507</v>
      </c>
    </row>
    <row r="37" spans="1:63" x14ac:dyDescent="0.3">
      <c r="A37" s="22">
        <v>12.3</v>
      </c>
      <c r="B37" s="22">
        <v>2.4536462999999999</v>
      </c>
      <c r="C37" s="22">
        <v>2.4021091000000001</v>
      </c>
      <c r="D37" s="22">
        <v>2.3360346000000001</v>
      </c>
      <c r="E37" s="22">
        <v>2.1410003999999998</v>
      </c>
      <c r="F37" s="22">
        <v>2.0045836000000001</v>
      </c>
      <c r="G37" s="22">
        <v>1.9923465</v>
      </c>
      <c r="H37" s="22">
        <v>2.3738841000000002</v>
      </c>
      <c r="I37" s="22">
        <v>2.2760714000000002</v>
      </c>
      <c r="J37" s="22">
        <v>2.1036842999999998</v>
      </c>
      <c r="K37" s="22">
        <v>1.6667182</v>
      </c>
      <c r="L37" s="22">
        <v>1.5868484</v>
      </c>
      <c r="M37" s="22">
        <v>1.3799444999999999</v>
      </c>
      <c r="N37" s="22">
        <v>2.2928308999999998</v>
      </c>
      <c r="O37" s="22">
        <v>2.1676112999999999</v>
      </c>
      <c r="P37" s="22">
        <v>1.8457729</v>
      </c>
      <c r="Q37" s="22">
        <v>1.4095108000000001</v>
      </c>
      <c r="R37" s="22">
        <v>1.2764468</v>
      </c>
      <c r="S37" s="22">
        <v>1.245873</v>
      </c>
      <c r="T37" s="22">
        <v>2.1605181</v>
      </c>
      <c r="U37" s="22">
        <v>1.9527268</v>
      </c>
      <c r="V37" s="22">
        <v>1.5569078999999999</v>
      </c>
      <c r="W37" s="22">
        <v>1.1111495</v>
      </c>
      <c r="X37" s="22">
        <v>1.0249847000000001</v>
      </c>
      <c r="Y37" s="22">
        <v>0.97796587000000001</v>
      </c>
      <c r="Z37" s="22">
        <v>2.0607877999999999</v>
      </c>
      <c r="AA37" s="22">
        <v>1.7936196</v>
      </c>
      <c r="AB37" s="22">
        <v>1.3955146</v>
      </c>
      <c r="AC37" s="22">
        <v>0.97850033999999997</v>
      </c>
      <c r="AD37" s="22">
        <v>0.92974875999999995</v>
      </c>
      <c r="AE37" s="22">
        <v>0.86727878999999997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63" x14ac:dyDescent="0.3">
      <c r="A38" s="22">
        <v>24.6</v>
      </c>
      <c r="B38" s="22">
        <v>2.4710486999999999</v>
      </c>
      <c r="C38" s="22">
        <v>2.4188303000000002</v>
      </c>
      <c r="D38" s="22">
        <v>2.3525836</v>
      </c>
      <c r="E38" s="22">
        <v>2.1287904000000002</v>
      </c>
      <c r="F38" s="22">
        <v>1.9947805000000001</v>
      </c>
      <c r="G38" s="22">
        <v>1.93083</v>
      </c>
      <c r="H38" s="22">
        <v>2.390552</v>
      </c>
      <c r="I38" s="22">
        <v>2.2922286000000001</v>
      </c>
      <c r="J38" s="22">
        <v>2.0977315999999999</v>
      </c>
      <c r="K38" s="22">
        <v>1.661904</v>
      </c>
      <c r="L38" s="22">
        <v>1.5668525</v>
      </c>
      <c r="M38" s="22">
        <v>1.3664573</v>
      </c>
      <c r="N38" s="22">
        <v>2.3080509</v>
      </c>
      <c r="O38" s="22">
        <v>2.1819975999999999</v>
      </c>
      <c r="P38" s="22">
        <v>1.8421639999999999</v>
      </c>
      <c r="Q38" s="22">
        <v>1.4054819999999999</v>
      </c>
      <c r="R38" s="22">
        <v>1.2652958999999999</v>
      </c>
      <c r="S38" s="22">
        <v>1.2306093</v>
      </c>
      <c r="T38" s="22">
        <v>2.1747401000000002</v>
      </c>
      <c r="U38" s="22">
        <v>1.9587603</v>
      </c>
      <c r="V38" s="22">
        <v>1.5568105000000001</v>
      </c>
      <c r="W38" s="22">
        <v>1.1073036999999999</v>
      </c>
      <c r="X38" s="22">
        <v>1.027193</v>
      </c>
      <c r="Y38" s="22">
        <v>0.97027584</v>
      </c>
      <c r="Z38" s="22">
        <v>2.0682996999999999</v>
      </c>
      <c r="AA38" s="22">
        <v>1.7881615</v>
      </c>
      <c r="AB38" s="22">
        <v>1.3903623000000001</v>
      </c>
      <c r="AC38" s="22">
        <v>0.97085533000000002</v>
      </c>
      <c r="AD38" s="22">
        <v>0.92325583</v>
      </c>
      <c r="AE38" s="22">
        <v>0.86248462999999997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3" x14ac:dyDescent="0.3">
      <c r="A39" s="22">
        <v>36.9</v>
      </c>
      <c r="B39" s="22">
        <v>2.3458142</v>
      </c>
      <c r="C39" s="22">
        <v>2.2872362000000002</v>
      </c>
      <c r="D39" s="22">
        <v>2.2301286999999999</v>
      </c>
      <c r="E39" s="22">
        <v>1.9040979</v>
      </c>
      <c r="F39" s="22">
        <v>1.7663386000000001</v>
      </c>
      <c r="G39" s="22">
        <v>1.6387619</v>
      </c>
      <c r="H39" s="22">
        <v>2.26694</v>
      </c>
      <c r="I39" s="22">
        <v>2.1798432999999999</v>
      </c>
      <c r="J39" s="22">
        <v>1.8929488999999999</v>
      </c>
      <c r="K39" s="22">
        <v>1.4941114</v>
      </c>
      <c r="L39" s="22">
        <v>1.3654354</v>
      </c>
      <c r="M39" s="22">
        <v>1.2226144000000001</v>
      </c>
      <c r="N39" s="22">
        <v>2.1982206</v>
      </c>
      <c r="O39" s="22">
        <v>2.0763546000000002</v>
      </c>
      <c r="P39" s="22">
        <v>1.6762689</v>
      </c>
      <c r="Q39" s="22">
        <v>1.2796764</v>
      </c>
      <c r="R39" s="22">
        <v>1.1944661999999999</v>
      </c>
      <c r="S39" s="22">
        <v>1.0919730000000001</v>
      </c>
      <c r="T39" s="22">
        <v>2.0855467999999999</v>
      </c>
      <c r="U39" s="22">
        <v>1.8363996</v>
      </c>
      <c r="V39" s="22">
        <v>1.4370501</v>
      </c>
      <c r="W39" s="22">
        <v>1.0085713000000001</v>
      </c>
      <c r="X39" s="22">
        <v>0.91897541000000005</v>
      </c>
      <c r="Y39" s="22">
        <v>0.86865729999999997</v>
      </c>
      <c r="Z39" s="22">
        <v>1.9788847000000001</v>
      </c>
      <c r="AA39" s="22">
        <v>1.6504291</v>
      </c>
      <c r="AB39" s="22">
        <v>1.2826709000000001</v>
      </c>
      <c r="AC39" s="22">
        <v>0.89528843000000002</v>
      </c>
      <c r="AD39" s="22">
        <v>0.82361483999999996</v>
      </c>
      <c r="AE39" s="22">
        <v>0.77891235000000003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3" x14ac:dyDescent="0.3">
      <c r="A40" s="22">
        <v>49.2</v>
      </c>
      <c r="B40" s="22">
        <v>2.3469194</v>
      </c>
      <c r="C40" s="22">
        <v>2.2877041999999999</v>
      </c>
      <c r="D40" s="22">
        <v>2.2297864000000001</v>
      </c>
      <c r="E40" s="22">
        <v>1.9216401999999999</v>
      </c>
      <c r="F40" s="22">
        <v>1.7936391</v>
      </c>
      <c r="G40" s="22">
        <v>1.6674625999999999</v>
      </c>
      <c r="H40" s="22">
        <v>2.2665402000000001</v>
      </c>
      <c r="I40" s="22">
        <v>2.1786614000000002</v>
      </c>
      <c r="J40" s="22">
        <v>1.9065536999999999</v>
      </c>
      <c r="K40" s="22">
        <v>1.5046382</v>
      </c>
      <c r="L40" s="22">
        <v>1.3850302000000001</v>
      </c>
      <c r="M40" s="22">
        <v>1.2337267000000001</v>
      </c>
      <c r="N40" s="22">
        <v>2.1967596999999999</v>
      </c>
      <c r="O40" s="22">
        <v>2.0822733000000002</v>
      </c>
      <c r="P40" s="22">
        <v>1.686164</v>
      </c>
      <c r="Q40" s="22">
        <v>1.2872113999999999</v>
      </c>
      <c r="R40" s="22">
        <v>1.2102451000000001</v>
      </c>
      <c r="S40" s="22">
        <v>1.102975</v>
      </c>
      <c r="T40" s="22">
        <v>2.0793116</v>
      </c>
      <c r="U40" s="22">
        <v>1.8272561</v>
      </c>
      <c r="V40" s="22">
        <v>1.4316918000000001</v>
      </c>
      <c r="W40" s="22">
        <v>1.0068474000000001</v>
      </c>
      <c r="X40" s="22">
        <v>0.94166214999999998</v>
      </c>
      <c r="Y40" s="22">
        <v>0.82607306000000003</v>
      </c>
      <c r="Z40" s="22">
        <v>1.8648990000000001</v>
      </c>
      <c r="AA40" s="22">
        <v>1.5910164</v>
      </c>
      <c r="AB40" s="22">
        <v>1.2645271</v>
      </c>
      <c r="AC40" s="22">
        <v>0.89214976999999995</v>
      </c>
      <c r="AD40" s="22">
        <v>0.82093740000000004</v>
      </c>
      <c r="AE40" s="22">
        <v>0.78292214999999998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3" x14ac:dyDescent="0.3">
      <c r="A41" s="22">
        <v>61.5</v>
      </c>
      <c r="B41" s="22">
        <v>2.3111377000000002</v>
      </c>
      <c r="C41" s="22">
        <v>2.2540996</v>
      </c>
      <c r="D41" s="22">
        <v>2.1987456000000001</v>
      </c>
      <c r="E41" s="22">
        <v>1.8573299999999999</v>
      </c>
      <c r="F41" s="22">
        <v>1.7256750999999999</v>
      </c>
      <c r="G41" s="22">
        <v>1.5985073000000001</v>
      </c>
      <c r="H41" s="22">
        <v>2.2342499999999998</v>
      </c>
      <c r="I41" s="22">
        <v>2.1489653</v>
      </c>
      <c r="J41" s="22">
        <v>1.8574685</v>
      </c>
      <c r="K41" s="22">
        <v>1.4667996999999999</v>
      </c>
      <c r="L41" s="22">
        <v>1.3355623999999999</v>
      </c>
      <c r="M41" s="22">
        <v>1.1989886999999999</v>
      </c>
      <c r="N41" s="22">
        <v>2.1684063</v>
      </c>
      <c r="O41" s="22">
        <v>2.0445723</v>
      </c>
      <c r="P41" s="22">
        <v>1.6469697000000001</v>
      </c>
      <c r="Q41" s="22">
        <v>1.2584339</v>
      </c>
      <c r="R41" s="22">
        <v>1.1147355000000001</v>
      </c>
      <c r="S41" s="22">
        <v>1.070284</v>
      </c>
      <c r="T41" s="22">
        <v>1.9967474999999999</v>
      </c>
      <c r="U41" s="22">
        <v>1.7198838999999999</v>
      </c>
      <c r="V41" s="22">
        <v>1.354481</v>
      </c>
      <c r="W41" s="22">
        <v>0.97057143999999995</v>
      </c>
      <c r="X41" s="22">
        <v>0.91530151000000004</v>
      </c>
      <c r="Y41" s="22">
        <v>0.80371568999999998</v>
      </c>
      <c r="Z41" s="22">
        <v>1.719714</v>
      </c>
      <c r="AA41" s="22">
        <v>1.4842105000000001</v>
      </c>
      <c r="AB41" s="22">
        <v>1.203274</v>
      </c>
      <c r="AC41" s="22">
        <v>0.86273575000000002</v>
      </c>
      <c r="AD41" s="22">
        <v>0.79988360000000003</v>
      </c>
      <c r="AE41" s="22">
        <v>0.75739628999999997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3" x14ac:dyDescent="0.3">
      <c r="A42" s="22">
        <v>73.8</v>
      </c>
      <c r="B42" s="22">
        <v>2.2996555999999999</v>
      </c>
      <c r="C42" s="22">
        <v>2.2432870999999999</v>
      </c>
      <c r="D42" s="22">
        <v>2.1881976000000001</v>
      </c>
      <c r="E42" s="22">
        <v>1.8433851999999999</v>
      </c>
      <c r="F42" s="22">
        <v>1.7090586000000001</v>
      </c>
      <c r="G42" s="22">
        <v>1.5826038</v>
      </c>
      <c r="H42" s="22">
        <v>2.2239578999999998</v>
      </c>
      <c r="I42" s="22">
        <v>2.1397987999999999</v>
      </c>
      <c r="J42" s="22">
        <v>1.8441574999999999</v>
      </c>
      <c r="K42" s="22">
        <v>1.4575728999999999</v>
      </c>
      <c r="L42" s="22">
        <v>1.3237772000000001</v>
      </c>
      <c r="M42" s="22">
        <v>1.1901602</v>
      </c>
      <c r="N42" s="22">
        <v>2.1385290000000001</v>
      </c>
      <c r="O42" s="22">
        <v>1.9855436</v>
      </c>
      <c r="P42" s="22">
        <v>1.6037838</v>
      </c>
      <c r="Q42" s="22">
        <v>1.2320508999999999</v>
      </c>
      <c r="R42" s="22">
        <v>1.0951846999999999</v>
      </c>
      <c r="S42" s="22">
        <v>1.0533969000000001</v>
      </c>
      <c r="T42" s="22">
        <v>1.8468457</v>
      </c>
      <c r="U42" s="22">
        <v>1.5856562000000001</v>
      </c>
      <c r="V42" s="22">
        <v>1.271442</v>
      </c>
      <c r="W42" s="22">
        <v>0.95397120000000002</v>
      </c>
      <c r="X42" s="22">
        <v>0.90017554</v>
      </c>
      <c r="Y42" s="22">
        <v>0.82747972000000003</v>
      </c>
      <c r="Z42" s="22">
        <v>1.5868975000000001</v>
      </c>
      <c r="AA42" s="22">
        <v>1.3764125</v>
      </c>
      <c r="AB42" s="22">
        <v>1.1437215999999999</v>
      </c>
      <c r="AC42" s="22">
        <v>0.84260847000000005</v>
      </c>
      <c r="AD42" s="22">
        <v>0.78846227999999996</v>
      </c>
      <c r="AE42" s="22">
        <v>0.74967340000000005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1:63" x14ac:dyDescent="0.3">
      <c r="A43" s="22">
        <v>86.1</v>
      </c>
      <c r="B43" s="22">
        <v>2.3215414000000001</v>
      </c>
      <c r="C43" s="22">
        <v>2.2637437999999999</v>
      </c>
      <c r="D43" s="22">
        <v>2.2074688</v>
      </c>
      <c r="E43" s="22">
        <v>1.8919174999999999</v>
      </c>
      <c r="F43" s="22">
        <v>1.7571372000000001</v>
      </c>
      <c r="G43" s="22">
        <v>1.6309781999999999</v>
      </c>
      <c r="H43" s="22">
        <v>2.2261956999999999</v>
      </c>
      <c r="I43" s="22">
        <v>2.1506389000000001</v>
      </c>
      <c r="J43" s="22">
        <v>1.8554081</v>
      </c>
      <c r="K43" s="22">
        <v>1.466626</v>
      </c>
      <c r="L43" s="22">
        <v>1.3426830999999999</v>
      </c>
      <c r="M43" s="22">
        <v>1.1978906</v>
      </c>
      <c r="N43" s="22">
        <v>2.0756079000000001</v>
      </c>
      <c r="O43" s="22">
        <v>1.9473267999999999</v>
      </c>
      <c r="P43" s="22">
        <v>1.591993</v>
      </c>
      <c r="Q43" s="22">
        <v>1.2365371000000001</v>
      </c>
      <c r="R43" s="22">
        <v>1.1073919000000001</v>
      </c>
      <c r="S43" s="22">
        <v>1.0698198999999999</v>
      </c>
      <c r="T43" s="22">
        <v>1.7858890999999999</v>
      </c>
      <c r="U43" s="22">
        <v>1.5415114000000001</v>
      </c>
      <c r="V43" s="22">
        <v>1.2583135000000001</v>
      </c>
      <c r="W43" s="22">
        <v>0.95769943999999996</v>
      </c>
      <c r="X43" s="22">
        <v>0.90994421000000003</v>
      </c>
      <c r="Y43" s="22">
        <v>0.79609660000000004</v>
      </c>
      <c r="Z43" s="22">
        <v>1.5395152000000001</v>
      </c>
      <c r="AA43" s="22">
        <v>1.3463282999999999</v>
      </c>
      <c r="AB43" s="22">
        <v>1.1336819</v>
      </c>
      <c r="AC43" s="22">
        <v>0.84834098000000002</v>
      </c>
      <c r="AD43" s="22">
        <v>0.81968567000000003</v>
      </c>
      <c r="AE43" s="22">
        <v>0.76262783000000001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3" x14ac:dyDescent="0.3">
      <c r="A44" s="22">
        <v>98.4</v>
      </c>
      <c r="B44" s="22">
        <v>2.312271</v>
      </c>
      <c r="C44" s="22">
        <v>2.2553491999999999</v>
      </c>
      <c r="D44" s="22">
        <v>2.1992506000000001</v>
      </c>
      <c r="E44" s="22">
        <v>1.8677466</v>
      </c>
      <c r="F44" s="22">
        <v>1.7382629000000001</v>
      </c>
      <c r="G44" s="22">
        <v>1.6107157000000001</v>
      </c>
      <c r="H44" s="22">
        <v>2.1606177</v>
      </c>
      <c r="I44" s="22">
        <v>2.0962219000000002</v>
      </c>
      <c r="J44" s="22">
        <v>1.8058510000000001</v>
      </c>
      <c r="K44" s="22">
        <v>1.4310385999999999</v>
      </c>
      <c r="L44" s="22">
        <v>1.3145161000000001</v>
      </c>
      <c r="M44" s="22">
        <v>1.1786884</v>
      </c>
      <c r="N44" s="22">
        <v>2.0024719000000002</v>
      </c>
      <c r="O44" s="22">
        <v>1.8431719</v>
      </c>
      <c r="P44" s="22">
        <v>1.5501663000000001</v>
      </c>
      <c r="Q44" s="22">
        <v>1.2186098999999999</v>
      </c>
      <c r="R44" s="22">
        <v>1.0947184000000001</v>
      </c>
      <c r="S44" s="22">
        <v>1.0590453</v>
      </c>
      <c r="T44" s="22">
        <v>1.7115053</v>
      </c>
      <c r="U44" s="22">
        <v>1.4843994</v>
      </c>
      <c r="V44" s="22">
        <v>1.2277289</v>
      </c>
      <c r="W44" s="22">
        <v>0.94404639000000001</v>
      </c>
      <c r="X44" s="22">
        <v>0.84955278999999995</v>
      </c>
      <c r="Y44" s="22">
        <v>0.83451536000000004</v>
      </c>
      <c r="Z44" s="22">
        <v>1.4816573</v>
      </c>
      <c r="AA44" s="22">
        <v>1.3046340999999999</v>
      </c>
      <c r="AB44" s="22">
        <v>1.1132507</v>
      </c>
      <c r="AC44" s="22">
        <v>0.84092020999999995</v>
      </c>
      <c r="AD44" s="22">
        <v>0.81506140999999999</v>
      </c>
      <c r="AE44" s="22">
        <v>0.75783122999999997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3" x14ac:dyDescent="0.3">
      <c r="A45" s="22">
        <v>110.7</v>
      </c>
      <c r="B45" s="22">
        <v>2.2666750000000002</v>
      </c>
      <c r="C45" s="22">
        <v>2.2286279000000002</v>
      </c>
      <c r="D45" s="22">
        <v>2.1902914</v>
      </c>
      <c r="E45" s="22">
        <v>1.8595634999999999</v>
      </c>
      <c r="F45" s="22">
        <v>1.7275248000000001</v>
      </c>
      <c r="G45" s="22">
        <v>1.6002303</v>
      </c>
      <c r="H45" s="22">
        <v>2.1045611000000002</v>
      </c>
      <c r="I45" s="22">
        <v>2.0395424000000002</v>
      </c>
      <c r="J45" s="22">
        <v>1.7688946999999999</v>
      </c>
      <c r="K45" s="22">
        <v>1.418512</v>
      </c>
      <c r="L45" s="22">
        <v>1.3078557</v>
      </c>
      <c r="M45" s="22">
        <v>1.1734032999999999</v>
      </c>
      <c r="N45" s="22">
        <v>1.9497621000000001</v>
      </c>
      <c r="O45" s="22">
        <v>1.7794749000000001</v>
      </c>
      <c r="P45" s="22">
        <v>1.5206759000000001</v>
      </c>
      <c r="Q45" s="22">
        <v>1.2043828999999999</v>
      </c>
      <c r="R45" s="22">
        <v>1.0883375</v>
      </c>
      <c r="S45" s="22">
        <v>1.0548385</v>
      </c>
      <c r="T45" s="22">
        <v>1.6576158999999999</v>
      </c>
      <c r="U45" s="22">
        <v>1.4489409</v>
      </c>
      <c r="V45" s="22">
        <v>1.2076747000000001</v>
      </c>
      <c r="W45" s="22">
        <v>0.97291956999999996</v>
      </c>
      <c r="X45" s="22">
        <v>0.84742485000000001</v>
      </c>
      <c r="Y45" s="22">
        <v>0.83338115000000001</v>
      </c>
      <c r="Z45" s="22">
        <v>1.4363994</v>
      </c>
      <c r="AA45" s="22">
        <v>1.2758839</v>
      </c>
      <c r="AB45" s="22">
        <v>1.1002947999999999</v>
      </c>
      <c r="AC45" s="22">
        <v>0.83777204000000005</v>
      </c>
      <c r="AD45" s="22">
        <v>0.81382575999999995</v>
      </c>
      <c r="AE45" s="22">
        <v>0.75708735999999999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3" x14ac:dyDescent="0.3">
      <c r="A46" s="22">
        <v>123</v>
      </c>
      <c r="B46" s="22">
        <v>2.2749679999999999</v>
      </c>
      <c r="C46" s="22">
        <v>2.2372483000000001</v>
      </c>
      <c r="D46" s="22">
        <v>2.2002008000000002</v>
      </c>
      <c r="E46" s="22">
        <v>1.8935245999999999</v>
      </c>
      <c r="F46" s="22">
        <v>1.775137</v>
      </c>
      <c r="G46" s="22">
        <v>1.6493087</v>
      </c>
      <c r="H46" s="22">
        <v>2.1116014000000001</v>
      </c>
      <c r="I46" s="22">
        <v>2.0474443999999998</v>
      </c>
      <c r="J46" s="22">
        <v>1.7909078</v>
      </c>
      <c r="K46" s="22">
        <v>1.4463969000000001</v>
      </c>
      <c r="L46" s="22">
        <v>1.3393339</v>
      </c>
      <c r="M46" s="22">
        <v>1.1939966</v>
      </c>
      <c r="N46" s="22">
        <v>1.9532646</v>
      </c>
      <c r="O46" s="22">
        <v>1.8045698999999999</v>
      </c>
      <c r="P46" s="22">
        <v>1.5510139999999999</v>
      </c>
      <c r="Q46" s="22">
        <v>1.2261451999999999</v>
      </c>
      <c r="R46" s="22">
        <v>1.1119410999999999</v>
      </c>
      <c r="S46" s="22">
        <v>1.0801764</v>
      </c>
      <c r="T46" s="22">
        <v>1.6786045999999999</v>
      </c>
      <c r="U46" s="22">
        <v>1.4710208</v>
      </c>
      <c r="V46" s="22">
        <v>1.2348144999999999</v>
      </c>
      <c r="W46" s="22">
        <v>0.99023844999999999</v>
      </c>
      <c r="X46" s="22">
        <v>0.91812053000000005</v>
      </c>
      <c r="Y46" s="22">
        <v>0.85317642999999999</v>
      </c>
      <c r="Z46" s="22">
        <v>1.456806</v>
      </c>
      <c r="AA46" s="22">
        <v>1.2984857000000001</v>
      </c>
      <c r="AB46" s="22">
        <v>1.1197204999999999</v>
      </c>
      <c r="AC46" s="22">
        <v>0.85441217000000003</v>
      </c>
      <c r="AD46" s="22">
        <v>0.82913952999999996</v>
      </c>
      <c r="AE46" s="22">
        <v>0.77373203000000002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9" spans="27:53" x14ac:dyDescent="0.3">
      <c r="AF49" s="2"/>
    </row>
    <row r="50" spans="27:53" x14ac:dyDescent="0.3">
      <c r="AF50" s="2"/>
    </row>
    <row r="51" spans="27:53" x14ac:dyDescent="0.3">
      <c r="AF51" s="2"/>
    </row>
    <row r="53" spans="27:53" x14ac:dyDescent="0.3">
      <c r="AA53" s="3"/>
      <c r="AB53" s="3"/>
      <c r="AC53" s="3"/>
      <c r="AD53" s="3"/>
      <c r="AE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27:53" x14ac:dyDescent="0.3">
      <c r="AA54" s="3"/>
      <c r="AB54" s="3"/>
      <c r="AC54" s="3"/>
      <c r="AD54" s="3"/>
      <c r="AE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27:53" x14ac:dyDescent="0.3">
      <c r="AA55" s="3"/>
      <c r="AB55" s="3"/>
      <c r="AC55" s="3"/>
      <c r="AD55" s="3"/>
      <c r="AE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27:53" x14ac:dyDescent="0.3">
      <c r="AA56" s="3"/>
      <c r="AB56" s="3"/>
      <c r="AC56" s="3"/>
      <c r="AD56" s="3"/>
      <c r="AE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27:53" x14ac:dyDescent="0.3">
      <c r="AA57" s="3"/>
      <c r="AB57" s="3"/>
      <c r="AC57" s="3"/>
      <c r="AD57" s="3"/>
      <c r="AE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27:53" x14ac:dyDescent="0.3">
      <c r="AA58" s="3"/>
      <c r="AB58" s="3"/>
      <c r="AC58" s="3"/>
      <c r="AD58" s="3"/>
      <c r="AE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27:53" x14ac:dyDescent="0.3">
      <c r="AA59" s="3"/>
      <c r="AB59" s="3"/>
      <c r="AC59" s="3"/>
      <c r="AD59" s="3"/>
      <c r="AE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7:53" x14ac:dyDescent="0.3">
      <c r="AA60" s="3"/>
      <c r="AB60" s="3"/>
      <c r="AC60" s="3"/>
      <c r="AD60" s="3"/>
      <c r="AE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27:53" x14ac:dyDescent="0.3">
      <c r="AA61" s="3"/>
      <c r="AB61" s="3"/>
      <c r="AC61" s="3"/>
      <c r="AD61" s="3"/>
      <c r="AE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27:53" x14ac:dyDescent="0.3">
      <c r="AA62" s="3"/>
      <c r="AB62" s="3"/>
      <c r="AC62" s="3"/>
      <c r="AD62" s="3"/>
      <c r="AE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27:53" x14ac:dyDescent="0.3">
      <c r="AZ63" s="3"/>
    </row>
    <row r="64" spans="27:53" x14ac:dyDescent="0.3">
      <c r="AZ64" s="3"/>
    </row>
    <row r="65" spans="22:52" x14ac:dyDescent="0.3">
      <c r="AF65" s="2"/>
      <c r="AZ65" s="3"/>
    </row>
    <row r="66" spans="22:52" x14ac:dyDescent="0.3">
      <c r="AF66" s="2"/>
      <c r="AZ66" s="3"/>
    </row>
    <row r="67" spans="22:52" x14ac:dyDescent="0.3">
      <c r="AF67" s="2"/>
      <c r="AZ67" s="3"/>
    </row>
    <row r="68" spans="22:52" x14ac:dyDescent="0.3">
      <c r="AZ68" s="3"/>
    </row>
    <row r="69" spans="22:52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Z69" s="3"/>
    </row>
    <row r="70" spans="22:52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Z70" s="3"/>
    </row>
    <row r="71" spans="22:52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Z71" s="3"/>
    </row>
    <row r="72" spans="22:52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Z72" s="3"/>
    </row>
    <row r="73" spans="22:52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Z73" s="3"/>
    </row>
    <row r="74" spans="22:52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Z74" s="3"/>
    </row>
    <row r="75" spans="22:52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Z75" s="3"/>
    </row>
    <row r="76" spans="22:52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Z76" s="3"/>
    </row>
    <row r="77" spans="22:52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Z77" s="3"/>
    </row>
    <row r="78" spans="22:52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Z78" s="3"/>
    </row>
    <row r="79" spans="22:52" x14ac:dyDescent="0.3">
      <c r="AZ79" s="3"/>
    </row>
    <row r="99" spans="2:31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2:31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2:31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2:31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2:31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2:31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2:31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8" spans="2:31" x14ac:dyDescent="0.3">
      <c r="G108" s="24"/>
    </row>
    <row r="109" spans="2:31" x14ac:dyDescent="0.3">
      <c r="G109" s="24"/>
      <c r="H109" s="3"/>
      <c r="I109" s="3"/>
      <c r="J109" s="3"/>
      <c r="K109" s="3"/>
    </row>
    <row r="110" spans="2:31" x14ac:dyDescent="0.3">
      <c r="G110" s="24"/>
      <c r="H110" s="3"/>
      <c r="I110" s="3"/>
      <c r="J110" s="3"/>
      <c r="K110" s="3"/>
    </row>
    <row r="111" spans="2:31" x14ac:dyDescent="0.3">
      <c r="G111" s="24"/>
      <c r="H111" s="3"/>
      <c r="I111" s="3"/>
      <c r="J111" s="3"/>
      <c r="K111" s="3"/>
    </row>
    <row r="112" spans="2:31" x14ac:dyDescent="0.3">
      <c r="G112" s="24"/>
      <c r="H112" s="3"/>
      <c r="I112" s="3"/>
      <c r="J112" s="3"/>
      <c r="K112" s="3"/>
    </row>
    <row r="113" spans="7:13" x14ac:dyDescent="0.3">
      <c r="G113" s="24"/>
      <c r="H113" s="3"/>
      <c r="I113" s="3"/>
      <c r="J113" s="3"/>
      <c r="K113" s="3"/>
    </row>
    <row r="114" spans="7:13" x14ac:dyDescent="0.3">
      <c r="G114" s="24"/>
      <c r="H114" s="3"/>
      <c r="I114" s="3"/>
      <c r="J114" s="3"/>
      <c r="K114" s="3"/>
    </row>
    <row r="115" spans="7:13" x14ac:dyDescent="0.3">
      <c r="G115" s="24"/>
      <c r="H115" s="3"/>
      <c r="I115" s="3"/>
      <c r="J115" s="3"/>
      <c r="K115" s="3"/>
    </row>
    <row r="116" spans="7:13" x14ac:dyDescent="0.3">
      <c r="G116" s="24"/>
      <c r="H116" s="3"/>
      <c r="I116" s="3"/>
      <c r="J116" s="3"/>
      <c r="K116" s="3"/>
    </row>
    <row r="117" spans="7:13" x14ac:dyDescent="0.3">
      <c r="G117" s="24"/>
      <c r="H117" s="3"/>
      <c r="I117" s="3"/>
      <c r="J117" s="3"/>
      <c r="K117" s="3"/>
    </row>
    <row r="118" spans="7:13" x14ac:dyDescent="0.3">
      <c r="G118" s="24"/>
      <c r="H118" s="3"/>
      <c r="I118" s="3"/>
      <c r="J118" s="3"/>
      <c r="K118" s="3"/>
    </row>
    <row r="119" spans="7:13" x14ac:dyDescent="0.3">
      <c r="G119" s="24"/>
      <c r="H119" s="3"/>
      <c r="I119" s="3"/>
      <c r="J119" s="3"/>
      <c r="K119" s="3"/>
      <c r="L119" s="3"/>
      <c r="M119" s="3"/>
    </row>
    <row r="120" spans="7:13" x14ac:dyDescent="0.3">
      <c r="G120" s="24"/>
      <c r="H120" s="3"/>
      <c r="I120" s="3"/>
      <c r="J120" s="3"/>
      <c r="K120" s="3"/>
      <c r="L120" s="3"/>
      <c r="M120" s="3"/>
    </row>
    <row r="121" spans="7:13" x14ac:dyDescent="0.3">
      <c r="H121" s="3"/>
    </row>
    <row r="136" spans="32:32" x14ac:dyDescent="0.3">
      <c r="AF136" s="2"/>
    </row>
    <row r="137" spans="32:32" x14ac:dyDescent="0.3">
      <c r="AF137" s="2"/>
    </row>
    <row r="138" spans="32:32" x14ac:dyDescent="0.3">
      <c r="AF138" s="2"/>
    </row>
    <row r="139" spans="32:32" x14ac:dyDescent="0.3">
      <c r="AF139" s="2"/>
    </row>
    <row r="140" spans="32:32" x14ac:dyDescent="0.3">
      <c r="AF140" s="2"/>
    </row>
    <row r="141" spans="32:32" x14ac:dyDescent="0.3">
      <c r="AF141" s="2"/>
    </row>
    <row r="142" spans="32:32" x14ac:dyDescent="0.3">
      <c r="AF142" s="2"/>
    </row>
    <row r="143" spans="32:32" x14ac:dyDescent="0.3">
      <c r="AF143" s="2"/>
    </row>
    <row r="144" spans="32:32" x14ac:dyDescent="0.3">
      <c r="AF144" s="2"/>
    </row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</sheetData>
  <pageMargins left="0.7" right="0.7" top="0.75" bottom="0.75" header="0.511811023622047" footer="0.511811023622047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27A02"/>
  </sheetPr>
  <dimension ref="A1:DY142"/>
  <sheetViews>
    <sheetView topLeftCell="S1" zoomScale="45" zoomScaleNormal="85" workbookViewId="0">
      <selection sqref="A1:BI3"/>
    </sheetView>
  </sheetViews>
  <sheetFormatPr defaultColWidth="8.5546875" defaultRowHeight="14.4" x14ac:dyDescent="0.3"/>
  <cols>
    <col min="32" max="32" width="8.5546875" style="1"/>
    <col min="55" max="55" width="7.44140625" customWidth="1"/>
    <col min="60" max="60" width="7.109375" customWidth="1"/>
    <col min="64" max="64" width="12.5546875" customWidth="1"/>
  </cols>
  <sheetData>
    <row r="1" spans="1:129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3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4</v>
      </c>
      <c r="AY1" s="2" t="s">
        <v>4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5</v>
      </c>
      <c r="BE1" s="2" t="s">
        <v>5</v>
      </c>
      <c r="BF1" s="2" t="s">
        <v>5</v>
      </c>
      <c r="BG1" s="2" t="s">
        <v>5</v>
      </c>
      <c r="BH1" s="2" t="s">
        <v>5</v>
      </c>
      <c r="BI1" s="2" t="s">
        <v>5</v>
      </c>
    </row>
    <row r="2" spans="1:129" x14ac:dyDescent="0.3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3" t="str">
        <f>"1:0.5"</f>
        <v>1:0.5</v>
      </c>
      <c r="AG2" s="2" t="str">
        <f>"1:0.667"</f>
        <v>1:0.667</v>
      </c>
      <c r="AH2" s="2" t="str">
        <f>"1:1"</f>
        <v>1:1</v>
      </c>
      <c r="AI2" s="2" t="str">
        <f>"1:2"</f>
        <v>1:2</v>
      </c>
      <c r="AJ2" s="2" t="str">
        <f>"1:3"</f>
        <v>1:3</v>
      </c>
      <c r="AK2" s="2" t="str">
        <f>"1:4"</f>
        <v>1:4</v>
      </c>
      <c r="AL2" s="2" t="str">
        <f>"1:0.5"</f>
        <v>1:0.5</v>
      </c>
      <c r="AM2" s="2" t="str">
        <f>"1:0.667"</f>
        <v>1:0.667</v>
      </c>
      <c r="AN2" s="2" t="str">
        <f>"1:1"</f>
        <v>1:1</v>
      </c>
      <c r="AO2" s="2" t="str">
        <f>"1:2"</f>
        <v>1:2</v>
      </c>
      <c r="AP2" s="2" t="str">
        <f>"1:3"</f>
        <v>1:3</v>
      </c>
      <c r="AQ2" s="2" t="str">
        <f>"1:4"</f>
        <v>1:4</v>
      </c>
      <c r="AR2" s="2" t="str">
        <f>"1:0.5"</f>
        <v>1:0.5</v>
      </c>
      <c r="AS2" s="2" t="str">
        <f>"1:0.667"</f>
        <v>1:0.667</v>
      </c>
      <c r="AT2" s="2" t="str">
        <f>"1:1"</f>
        <v>1:1</v>
      </c>
      <c r="AU2" s="2" t="str">
        <f>"1:2"</f>
        <v>1:2</v>
      </c>
      <c r="AV2" s="2" t="str">
        <f>"1:3"</f>
        <v>1:3</v>
      </c>
      <c r="AW2" s="2" t="str">
        <f>"1:4"</f>
        <v>1:4</v>
      </c>
      <c r="AX2" s="2" t="str">
        <f>"1:0.5"</f>
        <v>1:0.5</v>
      </c>
      <c r="AY2" s="2" t="str">
        <f>"1:0.667"</f>
        <v>1:0.667</v>
      </c>
      <c r="AZ2" s="2" t="str">
        <f>"1:1"</f>
        <v>1:1</v>
      </c>
      <c r="BA2" s="2" t="str">
        <f>"1:2"</f>
        <v>1:2</v>
      </c>
      <c r="BB2" s="2" t="str">
        <f>"1:3"</f>
        <v>1:3</v>
      </c>
      <c r="BC2" s="2" t="str">
        <f>"1:4"</f>
        <v>1:4</v>
      </c>
      <c r="BD2" s="2" t="str">
        <f>"1:0.5"</f>
        <v>1:0.5</v>
      </c>
      <c r="BE2" s="2" t="str">
        <f>"1:0.667"</f>
        <v>1:0.667</v>
      </c>
      <c r="BF2" s="2" t="str">
        <f>"1:1"</f>
        <v>1:1</v>
      </c>
      <c r="BG2" s="2" t="str">
        <f>"1:2"</f>
        <v>1:2</v>
      </c>
      <c r="BH2" s="2" t="str">
        <f>"1:3"</f>
        <v>1:3</v>
      </c>
      <c r="BI2" s="2" t="str">
        <f>"1:4"</f>
        <v>1:4</v>
      </c>
      <c r="BS2" t="s">
        <v>12</v>
      </c>
      <c r="BT2" t="s">
        <v>0</v>
      </c>
      <c r="BU2" t="s">
        <v>13</v>
      </c>
      <c r="BV2" t="s">
        <v>14</v>
      </c>
      <c r="BW2" t="s">
        <v>15</v>
      </c>
      <c r="BX2" t="s">
        <v>16</v>
      </c>
      <c r="BZ2" t="s">
        <v>12</v>
      </c>
      <c r="CA2" t="s">
        <v>0</v>
      </c>
      <c r="CB2" t="s">
        <v>13</v>
      </c>
      <c r="CC2" t="s">
        <v>14</v>
      </c>
      <c r="CD2" t="s">
        <v>15</v>
      </c>
      <c r="CE2" t="s">
        <v>16</v>
      </c>
      <c r="CJ2" s="2" t="s">
        <v>25</v>
      </c>
      <c r="CK2" s="2" t="s">
        <v>26</v>
      </c>
    </row>
    <row r="3" spans="1:129" ht="28.8" x14ac:dyDescent="0.3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AF3" s="3" t="s">
        <v>18</v>
      </c>
      <c r="AG3" s="2" t="s">
        <v>18</v>
      </c>
      <c r="AH3" s="2" t="s">
        <v>18</v>
      </c>
      <c r="AI3" s="2" t="s">
        <v>18</v>
      </c>
      <c r="AJ3" s="2" t="s">
        <v>18</v>
      </c>
      <c r="AK3" s="2" t="s">
        <v>18</v>
      </c>
      <c r="AL3" s="2" t="s">
        <v>18</v>
      </c>
      <c r="AM3" s="2" t="s">
        <v>18</v>
      </c>
      <c r="AN3" s="2" t="s">
        <v>18</v>
      </c>
      <c r="AO3" s="2" t="s">
        <v>18</v>
      </c>
      <c r="AP3" s="2" t="s">
        <v>18</v>
      </c>
      <c r="AQ3" s="2" t="s">
        <v>18</v>
      </c>
      <c r="AR3" s="2" t="s">
        <v>18</v>
      </c>
      <c r="AS3" s="2" t="s">
        <v>18</v>
      </c>
      <c r="AT3" s="2" t="s">
        <v>18</v>
      </c>
      <c r="AU3" s="2" t="s">
        <v>18</v>
      </c>
      <c r="AV3" s="2" t="s">
        <v>18</v>
      </c>
      <c r="AW3" s="2" t="s">
        <v>18</v>
      </c>
      <c r="AX3" s="2" t="s">
        <v>18</v>
      </c>
      <c r="AY3" s="2" t="s">
        <v>18</v>
      </c>
      <c r="AZ3" s="2" t="s">
        <v>18</v>
      </c>
      <c r="BA3" s="2" t="s">
        <v>18</v>
      </c>
      <c r="BB3" s="2" t="s">
        <v>18</v>
      </c>
      <c r="BC3" s="2" t="s">
        <v>18</v>
      </c>
      <c r="BD3" s="2" t="s">
        <v>18</v>
      </c>
      <c r="BE3" s="2" t="s">
        <v>18</v>
      </c>
      <c r="BF3" s="2" t="s">
        <v>18</v>
      </c>
      <c r="BG3" s="2" t="s">
        <v>18</v>
      </c>
      <c r="BH3" s="2" t="s">
        <v>18</v>
      </c>
      <c r="BI3" s="2" t="s">
        <v>18</v>
      </c>
      <c r="BL3" s="4" t="s">
        <v>19</v>
      </c>
      <c r="BM3">
        <f>BK14</f>
        <v>31.696411124365213</v>
      </c>
      <c r="BN3">
        <f>BK30</f>
        <v>22.679099405431426</v>
      </c>
      <c r="BO3">
        <f>BK46</f>
        <v>20.12226266489639</v>
      </c>
      <c r="BP3">
        <f>BB62</f>
        <v>25.016058719383377</v>
      </c>
      <c r="BQ3">
        <f>AR78</f>
        <v>27.955346194258986</v>
      </c>
      <c r="BS3">
        <v>0</v>
      </c>
      <c r="BT3" s="8">
        <v>1.2012510000000001</v>
      </c>
      <c r="BU3" s="8">
        <v>1.1082729</v>
      </c>
      <c r="BV3" s="8">
        <v>1.1173261000000001</v>
      </c>
      <c r="BW3" s="8">
        <v>1.1096280000000001</v>
      </c>
      <c r="BX3" s="5">
        <v>0.98366525000000005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J3" s="2" t="s">
        <v>24</v>
      </c>
      <c r="CK3" s="2">
        <f>BR15</f>
        <v>0.39435848237372462</v>
      </c>
    </row>
    <row r="4" spans="1:129" x14ac:dyDescent="0.3">
      <c r="A4">
        <v>0</v>
      </c>
      <c r="B4">
        <v>2.2275201</v>
      </c>
      <c r="C4">
        <v>1.7199304</v>
      </c>
      <c r="D4">
        <v>1.3884417</v>
      </c>
      <c r="E4">
        <v>1.3787845000000001</v>
      </c>
      <c r="F4">
        <v>1.2934534</v>
      </c>
      <c r="G4">
        <v>0.88940954999999999</v>
      </c>
      <c r="H4">
        <v>2.0473376999999999</v>
      </c>
      <c r="I4">
        <v>1.5790777</v>
      </c>
      <c r="J4">
        <v>1.2012510000000001</v>
      </c>
      <c r="K4">
        <v>0.80589723000000002</v>
      </c>
      <c r="L4">
        <v>1.0332372999999999</v>
      </c>
      <c r="M4">
        <v>0.94428495000000001</v>
      </c>
      <c r="N4">
        <v>1.9858477000000001</v>
      </c>
      <c r="O4">
        <v>1.5196448</v>
      </c>
      <c r="P4">
        <v>1.1042236000000001</v>
      </c>
      <c r="Q4">
        <v>0.72745581000000004</v>
      </c>
      <c r="R4">
        <v>0.89990276000000002</v>
      </c>
      <c r="S4">
        <v>0.75296859999999999</v>
      </c>
      <c r="T4">
        <v>1.8000058999999999</v>
      </c>
      <c r="U4">
        <v>1.4189887000000001</v>
      </c>
      <c r="V4">
        <v>1.0254567999999999</v>
      </c>
      <c r="W4">
        <v>0.64741873000000005</v>
      </c>
      <c r="X4">
        <v>0.56077368999999999</v>
      </c>
      <c r="Y4">
        <v>0.52059429999999995</v>
      </c>
      <c r="Z4">
        <v>1.8890528</v>
      </c>
      <c r="AA4">
        <v>1.3968655999999999</v>
      </c>
      <c r="AB4">
        <v>0.98002018000000002</v>
      </c>
      <c r="AC4">
        <v>0.60224789000000001</v>
      </c>
      <c r="AD4">
        <v>0.52336746000000001</v>
      </c>
      <c r="AE4">
        <v>0.56105256999999997</v>
      </c>
      <c r="AF4" s="6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ref="BJ4:BJ14" si="0">AVERAGE(AF4:BI4)</f>
        <v>0</v>
      </c>
      <c r="BK4" s="1">
        <f t="shared" ref="BK4:BK14" si="1">_xlfn.STDEV.P(AF4:BI4)</f>
        <v>0</v>
      </c>
      <c r="BL4" t="s">
        <v>12</v>
      </c>
      <c r="BM4" t="s">
        <v>0</v>
      </c>
      <c r="BN4" t="s">
        <v>13</v>
      </c>
      <c r="BO4" t="s">
        <v>14</v>
      </c>
      <c r="BP4" t="s">
        <v>15</v>
      </c>
      <c r="BQ4" t="s">
        <v>16</v>
      </c>
      <c r="BS4">
        <v>0.5</v>
      </c>
      <c r="BT4" s="8">
        <v>0.86649025000000002</v>
      </c>
      <c r="BU4" s="8">
        <v>0.79596060999999996</v>
      </c>
      <c r="BV4" s="8">
        <v>0.80212739</v>
      </c>
      <c r="BW4" s="8">
        <v>0.80170516999999997</v>
      </c>
      <c r="BX4" s="5">
        <v>0.80141006999999997</v>
      </c>
      <c r="BZ4">
        <v>0.5</v>
      </c>
      <c r="CA4">
        <f t="shared" ref="CA4:CA13" si="2">(BT$3-BT4)/BT$3</f>
        <v>0.27867677113276079</v>
      </c>
      <c r="CB4">
        <f t="shared" ref="CB4:CB13" si="3">(BU$3-BU4)/BU$3</f>
        <v>0.28180089037636852</v>
      </c>
      <c r="CC4">
        <f t="shared" ref="CC4:CC13" si="4">(BV$3-BV4)/BV$3</f>
        <v>0.2821009103788053</v>
      </c>
      <c r="CD4">
        <f t="shared" ref="CD4:CD13" si="5">(BW$3-BW4)/BW$3</f>
        <v>0.27750095527510127</v>
      </c>
      <c r="CE4">
        <f t="shared" ref="CE4:CE13" si="6">(BX$3-BX4)/BX$3</f>
        <v>0.18528171041927124</v>
      </c>
      <c r="CJ4" s="2" t="s">
        <v>23</v>
      </c>
      <c r="CK4" s="2">
        <f>'Coarse-grained with non-Plastic'!BR15</f>
        <v>0</v>
      </c>
    </row>
    <row r="5" spans="1:129" x14ac:dyDescent="0.3">
      <c r="A5">
        <v>12.3</v>
      </c>
      <c r="B5">
        <v>1.9489855</v>
      </c>
      <c r="C5">
        <v>1.4424087000000001</v>
      </c>
      <c r="D5">
        <v>1.0280336000000001</v>
      </c>
      <c r="E5">
        <v>0.63582521000000003</v>
      </c>
      <c r="F5">
        <v>1.1769215</v>
      </c>
      <c r="G5">
        <v>0.82345431000000002</v>
      </c>
      <c r="H5">
        <v>1.8886938</v>
      </c>
      <c r="I5">
        <v>1.3911426</v>
      </c>
      <c r="J5">
        <v>0.97348584999999999</v>
      </c>
      <c r="K5">
        <v>1.0871531000000001</v>
      </c>
      <c r="L5">
        <v>0.96467066000000001</v>
      </c>
      <c r="M5">
        <v>0.60570044999999995</v>
      </c>
      <c r="N5">
        <v>1.8683909000000001</v>
      </c>
      <c r="O5">
        <v>1.3900319000000001</v>
      </c>
      <c r="P5">
        <v>1.1544190999999999</v>
      </c>
      <c r="Q5">
        <v>0.61985564000000004</v>
      </c>
      <c r="R5">
        <v>0.82562122999999998</v>
      </c>
      <c r="S5">
        <v>0.43983935000000002</v>
      </c>
      <c r="T5">
        <v>1.6626890999999999</v>
      </c>
      <c r="U5">
        <v>1.271048</v>
      </c>
      <c r="V5">
        <v>0.89563327000000004</v>
      </c>
      <c r="W5">
        <v>0.40140087000000002</v>
      </c>
      <c r="X5">
        <v>0.16642567999999999</v>
      </c>
      <c r="Y5">
        <v>0.24384162000000001</v>
      </c>
      <c r="Z5">
        <v>1.7339947</v>
      </c>
      <c r="AA5">
        <v>1.3355884</v>
      </c>
      <c r="AB5">
        <v>0.58555672000000003</v>
      </c>
      <c r="AC5">
        <v>0.48352399000000001</v>
      </c>
      <c r="AD5">
        <v>0.59305693000000004</v>
      </c>
      <c r="AE5">
        <v>0.45432631000000001</v>
      </c>
      <c r="AF5" s="1">
        <f t="shared" ref="AF5:AF14" si="7">(B5-B$4)/(-B$4)*100</f>
        <v>12.504246314096109</v>
      </c>
      <c r="AG5" s="1">
        <f t="shared" ref="AG5:AG14" si="8">(C5-C$4)/(-C$4)*100</f>
        <v>16.135635488505805</v>
      </c>
      <c r="AH5" s="1">
        <f t="shared" ref="AH5:AH14" si="9">(D5-D$4)/(-D$4)*100</f>
        <v>25.957740969606423</v>
      </c>
      <c r="AI5" s="1">
        <f t="shared" ref="AI5:AI14" si="10">(E5-E$4)/(-E$4)*100</f>
        <v>53.88509154258697</v>
      </c>
      <c r="AJ5" s="1">
        <f t="shared" ref="AJ5:AJ14" si="11">(F5-F$4)/(-F$4)*100</f>
        <v>9.0093620690161718</v>
      </c>
      <c r="AK5" s="1">
        <f>(G5-G$4)/(-G$4)*100</f>
        <v>7.415620846436827</v>
      </c>
      <c r="AL5" s="1">
        <f t="shared" ref="AL5:AL14" si="12">(H5-H$4)/(-H$4)*100</f>
        <v>7.7487900506106033</v>
      </c>
      <c r="AM5" s="1">
        <f t="shared" ref="AM5:AM14" si="13">(I5-I$4)/(-I$4)*100</f>
        <v>11.9015739377486</v>
      </c>
      <c r="AN5" s="1">
        <f t="shared" ref="AN5:AN14" si="14">(J5-J$4)/(-J$4)*100</f>
        <v>18.960662675827123</v>
      </c>
      <c r="AO5" s="1">
        <f t="shared" ref="AO5:AO14" si="15">(K5-K$4)/(-K$4)*100</f>
        <v>-34.899719161461825</v>
      </c>
      <c r="AP5" s="1">
        <f t="shared" ref="AP5:AP14" si="16">(L5-L$4)/(-L$4)*100</f>
        <v>6.6360980193030104</v>
      </c>
      <c r="AQ5" s="1">
        <f t="shared" ref="AQ5:AQ14" si="17">(M5-M$4)/(-M$4)*100</f>
        <v>35.856178794335342</v>
      </c>
      <c r="AR5" s="1">
        <f t="shared" ref="AR5:AR14" si="18">(N5-N$4)/(-N$4)*100</f>
        <v>5.9146932566883157</v>
      </c>
      <c r="AS5" s="1">
        <f t="shared" ref="AS5:AS14" si="19">(O5-O$4)/(-O$4)*100</f>
        <v>8.5291576031451495</v>
      </c>
      <c r="AT5" s="1">
        <f t="shared" ref="AT5:AT14" si="20">(P5-P$4)/(-P$4)*100</f>
        <v>-4.5457731568135147</v>
      </c>
      <c r="AU5" s="1">
        <f t="shared" ref="AU5:AU14" si="21">(Q5-Q$4)/(-Q$4)*100</f>
        <v>14.7912998316695</v>
      </c>
      <c r="AV5" s="1">
        <f t="shared" ref="AV5:AV14" si="22">(R5-R$4)/(-R$4)*100</f>
        <v>8.254395174874233</v>
      </c>
      <c r="AW5" s="1">
        <f t="shared" ref="AW5:AW14" si="23">(S5-S$4)/(-S$4)*100</f>
        <v>41.585963876846918</v>
      </c>
      <c r="AX5" s="1">
        <f t="shared" ref="AX5:AX14" si="24">(T5-T$4)/(-T$4)*100</f>
        <v>7.62868610597332</v>
      </c>
      <c r="AY5" s="1">
        <f t="shared" ref="AY5:AY14" si="25">(U5-U$4)/(-U$4)*100</f>
        <v>10.42578422224223</v>
      </c>
      <c r="AZ5" s="1">
        <f t="shared" ref="AZ5:AZ14" si="26">(V5-V$4)/(-V$4)*100</f>
        <v>12.660068176445845</v>
      </c>
      <c r="BA5" s="1">
        <f t="shared" ref="BA5:BA14" si="27">(W5-W$4)/(-W$4)*100</f>
        <v>37.999805782572899</v>
      </c>
      <c r="BB5" s="1">
        <f t="shared" ref="BB5:BB14" si="28">(X5-X$4)/(-X$4)*100</f>
        <v>70.322131196989645</v>
      </c>
      <c r="BC5" s="1">
        <f t="shared" ref="BC5:BC14" si="29">(Y5-Y$4)/(-Y$4)*100</f>
        <v>53.160912441799688</v>
      </c>
      <c r="BD5" s="1">
        <f t="shared" ref="BD5:BD14" si="30">(Z5-Z$4)/(-Z$4)*100</f>
        <v>8.208245952680624</v>
      </c>
      <c r="BE5" s="1">
        <f t="shared" ref="BE5:BE14" si="31">(AA5-AA$4)/(-AA$4)*100</f>
        <v>4.3867641954959682</v>
      </c>
      <c r="BF5" s="1">
        <f t="shared" ref="BF5:BF14" si="32">(AB5-AB$4)/(-AB$4)*100</f>
        <v>40.25054463674411</v>
      </c>
      <c r="BG5" s="1">
        <f t="shared" ref="BG5:BG14" si="33">(AC5-AC$4)/(-AC$4)*100</f>
        <v>19.71346051540338</v>
      </c>
      <c r="BH5" s="1">
        <f t="shared" ref="BH5:BH14" si="34">(AD5-AD$4)/(-AD$4)*100</f>
        <v>-13.315590923440299</v>
      </c>
      <c r="BI5" s="1">
        <f t="shared" ref="BI5:BI14" si="35">(AE5-AE$4)/(-AE$4)*100</f>
        <v>19.022506215415781</v>
      </c>
      <c r="BJ5" s="1">
        <f>AVERAGE(AF5:BI5)</f>
        <v>17.203477888378163</v>
      </c>
      <c r="BK5" s="1">
        <f t="shared" si="1"/>
        <v>20.560509379289098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S5">
        <v>1</v>
      </c>
      <c r="BT5" s="8">
        <v>0.85056149000000003</v>
      </c>
      <c r="BU5" s="8">
        <v>0.78090707000000004</v>
      </c>
      <c r="BV5" s="8">
        <v>0.78709971000000001</v>
      </c>
      <c r="BW5" s="8">
        <v>0.78693363999999999</v>
      </c>
      <c r="BX5" s="5">
        <v>0.78500703999999999</v>
      </c>
      <c r="BZ5">
        <v>1</v>
      </c>
      <c r="CA5">
        <f t="shared" si="2"/>
        <v>0.29193691410038369</v>
      </c>
      <c r="CB5">
        <f t="shared" si="3"/>
        <v>0.295383772354264</v>
      </c>
      <c r="CC5">
        <f t="shared" si="4"/>
        <v>0.29555059172071613</v>
      </c>
      <c r="CD5">
        <f t="shared" si="5"/>
        <v>0.2908131013276522</v>
      </c>
      <c r="CE5">
        <f t="shared" si="6"/>
        <v>0.20195712921646877</v>
      </c>
      <c r="CJ5" s="2" t="s">
        <v>22</v>
      </c>
      <c r="CK5" s="2">
        <f>'Coarse-grained with Plastic fin'!BR15</f>
        <v>0</v>
      </c>
    </row>
    <row r="6" spans="1:129" x14ac:dyDescent="0.3">
      <c r="A6">
        <v>24.6</v>
      </c>
      <c r="B6">
        <v>1.0988996</v>
      </c>
      <c r="C6">
        <v>1.3150541</v>
      </c>
      <c r="D6">
        <v>0.80560138000000003</v>
      </c>
      <c r="E6">
        <v>0.97463427000000002</v>
      </c>
      <c r="F6">
        <v>1.0819144000000001</v>
      </c>
      <c r="G6">
        <v>1.0379996</v>
      </c>
      <c r="H6">
        <v>2.4960534999999999</v>
      </c>
      <c r="I6">
        <v>0.83849660999999998</v>
      </c>
      <c r="J6">
        <v>0.93529043999999995</v>
      </c>
      <c r="K6">
        <v>0.72485144999999995</v>
      </c>
      <c r="L6">
        <v>0.35840367000000001</v>
      </c>
      <c r="M6">
        <v>0.87694925999999995</v>
      </c>
      <c r="N6">
        <v>2.1038317000000002</v>
      </c>
      <c r="O6">
        <v>1.2377608</v>
      </c>
      <c r="P6">
        <v>0.61149743000000001</v>
      </c>
      <c r="Q6">
        <v>0.30604653999999998</v>
      </c>
      <c r="R6">
        <v>0.84917949000000004</v>
      </c>
      <c r="S6">
        <v>0.66303683000000002</v>
      </c>
      <c r="T6">
        <v>1.4483372999999999</v>
      </c>
      <c r="U6">
        <v>1.3144959000000001</v>
      </c>
      <c r="V6">
        <v>0.60775988000000003</v>
      </c>
      <c r="W6">
        <v>0.21660899</v>
      </c>
      <c r="X6">
        <v>0.24146127000000001</v>
      </c>
      <c r="Y6">
        <v>0.56412008000000002</v>
      </c>
      <c r="Z6">
        <v>1.361537</v>
      </c>
      <c r="AA6">
        <v>0.76373449000000004</v>
      </c>
      <c r="AB6">
        <v>0.51604196000000002</v>
      </c>
      <c r="AC6">
        <v>0.35622186</v>
      </c>
      <c r="AD6">
        <v>0.22555935999999999</v>
      </c>
      <c r="AE6">
        <v>0.27979776000000001</v>
      </c>
      <c r="AF6" s="1">
        <f t="shared" si="7"/>
        <v>50.66712978257749</v>
      </c>
      <c r="AG6" s="1">
        <f t="shared" si="8"/>
        <v>23.540272327298826</v>
      </c>
      <c r="AH6" s="1">
        <f t="shared" si="9"/>
        <v>41.978018954630933</v>
      </c>
      <c r="AI6" s="1">
        <f t="shared" si="10"/>
        <v>29.312066533965247</v>
      </c>
      <c r="AJ6" s="1">
        <f t="shared" si="11"/>
        <v>16.354589968219955</v>
      </c>
      <c r="AK6" s="1">
        <f t="shared" ref="AK6:AK15" si="36">(G6-G$4)/(-G$4)*100</f>
        <v>-16.706594841487821</v>
      </c>
      <c r="AL6" s="1">
        <f t="shared" si="12"/>
        <v>-21.917038893974354</v>
      </c>
      <c r="AM6" s="1">
        <f t="shared" si="13"/>
        <v>46.899597784200239</v>
      </c>
      <c r="AN6" s="1">
        <f t="shared" si="14"/>
        <v>22.140298738565058</v>
      </c>
      <c r="AO6" s="1">
        <f t="shared" si="15"/>
        <v>10.056589969914659</v>
      </c>
      <c r="AP6" s="1">
        <f t="shared" si="16"/>
        <v>65.312550176034108</v>
      </c>
      <c r="AQ6" s="1">
        <f t="shared" si="17"/>
        <v>7.1308655295205181</v>
      </c>
      <c r="AR6" s="1">
        <f t="shared" si="18"/>
        <v>-5.94124111330391</v>
      </c>
      <c r="AS6" s="1">
        <f t="shared" si="19"/>
        <v>18.549334686632037</v>
      </c>
      <c r="AT6" s="1">
        <f t="shared" si="20"/>
        <v>44.621956096573193</v>
      </c>
      <c r="AU6" s="1">
        <f t="shared" si="21"/>
        <v>57.929191602717424</v>
      </c>
      <c r="AV6" s="1">
        <f t="shared" si="22"/>
        <v>5.6365278844127547</v>
      </c>
      <c r="AW6" s="1">
        <f t="shared" si="23"/>
        <v>11.943628193791875</v>
      </c>
      <c r="AX6" s="1">
        <f t="shared" si="24"/>
        <v>19.537080406236445</v>
      </c>
      <c r="AY6" s="1">
        <f t="shared" si="25"/>
        <v>7.3638923269790695</v>
      </c>
      <c r="AZ6" s="1">
        <f t="shared" si="26"/>
        <v>40.732766119450368</v>
      </c>
      <c r="BA6" s="1">
        <f t="shared" si="27"/>
        <v>66.542674784833608</v>
      </c>
      <c r="BB6" s="1">
        <f t="shared" si="28"/>
        <v>56.941405364434985</v>
      </c>
      <c r="BC6" s="1">
        <f t="shared" si="29"/>
        <v>-8.3607868929798261</v>
      </c>
      <c r="BD6" s="1">
        <f t="shared" si="30"/>
        <v>27.924883835962653</v>
      </c>
      <c r="BE6" s="1">
        <f t="shared" si="31"/>
        <v>45.325127199066245</v>
      </c>
      <c r="BF6" s="1">
        <f t="shared" si="32"/>
        <v>47.343741431936635</v>
      </c>
      <c r="BG6" s="1">
        <f t="shared" si="33"/>
        <v>40.85128965748639</v>
      </c>
      <c r="BH6" s="1">
        <f t="shared" si="34"/>
        <v>56.902295759847213</v>
      </c>
      <c r="BI6" s="1">
        <f t="shared" si="35"/>
        <v>50.129849685921592</v>
      </c>
      <c r="BJ6" s="1">
        <f>AVERAGE(AF6:BI6)</f>
        <v>28.624732101982126</v>
      </c>
      <c r="BK6" s="1">
        <f t="shared" si="1"/>
        <v>24.170956414331371</v>
      </c>
      <c r="BL6">
        <v>12.3</v>
      </c>
      <c r="BM6">
        <f t="shared" ref="BM6:BM15" si="37">BJ5/100</f>
        <v>0.17203477888378163</v>
      </c>
      <c r="BN6">
        <f t="shared" ref="BN6:BN15" si="38">BJ21/100</f>
        <v>0.20757051331146634</v>
      </c>
      <c r="BO6">
        <f t="shared" ref="BO6:BO15" si="39">BJ37/100</f>
        <v>0.22222914278184094</v>
      </c>
      <c r="BP6">
        <f t="shared" ref="BP6:BP15" si="40">AZ53/100</f>
        <v>0.307208529739526</v>
      </c>
      <c r="BQ6">
        <f t="shared" ref="BQ6:BQ15" si="41">AP69/100</f>
        <v>0.16063837167297812</v>
      </c>
      <c r="BS6">
        <v>1.5</v>
      </c>
      <c r="BT6" s="8">
        <v>0.84982610000000003</v>
      </c>
      <c r="BU6" s="8">
        <v>0.77924684</v>
      </c>
      <c r="BV6" s="8">
        <v>0.78535160000000004</v>
      </c>
      <c r="BW6" s="8">
        <v>0.78532411999999996</v>
      </c>
      <c r="BX6" s="5">
        <v>0.69643801999999999</v>
      </c>
      <c r="BZ6">
        <v>1.5</v>
      </c>
      <c r="CA6">
        <f t="shared" si="2"/>
        <v>0.29254910089564962</v>
      </c>
      <c r="CB6">
        <f t="shared" si="3"/>
        <v>0.29688180591621433</v>
      </c>
      <c r="CC6">
        <f t="shared" si="4"/>
        <v>0.29711513943870105</v>
      </c>
      <c r="CD6">
        <f t="shared" si="5"/>
        <v>0.29226360546056884</v>
      </c>
      <c r="CE6">
        <f t="shared" si="6"/>
        <v>0.29199692680004713</v>
      </c>
      <c r="CJ6" s="2" t="s">
        <v>27</v>
      </c>
      <c r="CK6" s="2">
        <f>'silty. '!BR15</f>
        <v>0</v>
      </c>
      <c r="CV6">
        <v>1.751511</v>
      </c>
      <c r="CW6">
        <v>1.3862201000000001</v>
      </c>
      <c r="CX6">
        <v>1.0400742999999999</v>
      </c>
      <c r="CY6">
        <v>0.56870547000000005</v>
      </c>
      <c r="CZ6">
        <v>0.46113377999999999</v>
      </c>
      <c r="DA6">
        <v>0.81382761000000003</v>
      </c>
      <c r="DB6">
        <v>1.7000656000000001</v>
      </c>
      <c r="DC6">
        <v>1.3038879999999999</v>
      </c>
      <c r="DD6">
        <v>0.92784478000000004</v>
      </c>
      <c r="DE6">
        <v>0.57183329000000005</v>
      </c>
      <c r="DF6">
        <v>0.69571870000000002</v>
      </c>
      <c r="DG6">
        <v>0.68610126999999999</v>
      </c>
      <c r="DH6">
        <v>1.6711354</v>
      </c>
      <c r="DI6">
        <v>1.2882425</v>
      </c>
      <c r="DJ6">
        <v>0.91331448000000004</v>
      </c>
      <c r="DK6">
        <v>0.73035549</v>
      </c>
      <c r="DL6">
        <v>0.63735401999999997</v>
      </c>
      <c r="DM6">
        <v>0.59384475000000003</v>
      </c>
      <c r="DN6">
        <v>1.6547504</v>
      </c>
      <c r="DO6">
        <v>1.2462256</v>
      </c>
      <c r="DP6">
        <v>0.88186410999999998</v>
      </c>
      <c r="DQ6">
        <v>0.49086621000000003</v>
      </c>
      <c r="DR6">
        <v>0.46070190999999999</v>
      </c>
      <c r="DS6">
        <v>0.42547829999999998</v>
      </c>
      <c r="DT6">
        <v>1.6391235</v>
      </c>
      <c r="DU6">
        <v>1.3216235999999999</v>
      </c>
      <c r="DV6">
        <v>0.89285497000000003</v>
      </c>
      <c r="DW6">
        <v>0.57140307999999995</v>
      </c>
      <c r="DX6">
        <v>0.54446238000000002</v>
      </c>
      <c r="DY6">
        <v>0.47792593999999999</v>
      </c>
    </row>
    <row r="7" spans="1:129" x14ac:dyDescent="0.3">
      <c r="A7">
        <v>36.9</v>
      </c>
      <c r="B7">
        <v>1.1498424</v>
      </c>
      <c r="C7">
        <v>0.97562473999999999</v>
      </c>
      <c r="D7">
        <v>0.94862099</v>
      </c>
      <c r="E7">
        <v>0.57151158999999996</v>
      </c>
      <c r="F7">
        <v>0.89668811999999998</v>
      </c>
      <c r="G7">
        <v>0.75401065</v>
      </c>
      <c r="H7">
        <v>1.3572407</v>
      </c>
      <c r="I7">
        <v>0.87603781000000003</v>
      </c>
      <c r="J7">
        <v>0.76927582000000005</v>
      </c>
      <c r="K7">
        <v>0.38255116</v>
      </c>
      <c r="L7">
        <v>0.90197572000000004</v>
      </c>
      <c r="M7">
        <v>0.78981414999999999</v>
      </c>
      <c r="N7">
        <v>1.6989282999999999</v>
      </c>
      <c r="O7">
        <v>0.87051939</v>
      </c>
      <c r="P7">
        <v>0.67356320999999997</v>
      </c>
      <c r="Q7">
        <v>0.93385704999999997</v>
      </c>
      <c r="R7">
        <v>0.85720744999999998</v>
      </c>
      <c r="S7">
        <v>0.65881743999999998</v>
      </c>
      <c r="T7">
        <v>0.90389476000000002</v>
      </c>
      <c r="U7">
        <v>0.78947228999999997</v>
      </c>
      <c r="V7">
        <v>0.51810434000000005</v>
      </c>
      <c r="W7">
        <v>0.24983304000000001</v>
      </c>
      <c r="X7">
        <v>0.21557879999999999</v>
      </c>
      <c r="Y7">
        <v>0.40691843999999999</v>
      </c>
      <c r="Z7">
        <v>0.96189504000000003</v>
      </c>
      <c r="AA7">
        <v>0.67109651999999997</v>
      </c>
      <c r="AB7">
        <v>0.39142278000000003</v>
      </c>
      <c r="AC7">
        <v>0.41260250999999998</v>
      </c>
      <c r="AD7">
        <v>0.17777224</v>
      </c>
      <c r="AE7">
        <v>0.36975897000000002</v>
      </c>
      <c r="AF7" s="1">
        <f t="shared" si="7"/>
        <v>48.380156030915273</v>
      </c>
      <c r="AG7" s="1">
        <f t="shared" si="8"/>
        <v>43.275336025225208</v>
      </c>
      <c r="AH7" s="1">
        <f t="shared" si="9"/>
        <v>31.677290447269051</v>
      </c>
      <c r="AI7" s="1">
        <f t="shared" si="10"/>
        <v>58.549607280905761</v>
      </c>
      <c r="AJ7" s="1">
        <f t="shared" si="11"/>
        <v>30.67488013097341</v>
      </c>
      <c r="AK7" s="1">
        <f t="shared" si="36"/>
        <v>15.223459203917924</v>
      </c>
      <c r="AL7" s="1">
        <f t="shared" si="12"/>
        <v>33.707043054011073</v>
      </c>
      <c r="AM7" s="1">
        <f t="shared" si="13"/>
        <v>44.522184690468364</v>
      </c>
      <c r="AN7" s="1">
        <f t="shared" si="14"/>
        <v>35.960442904938269</v>
      </c>
      <c r="AO7" s="1">
        <f t="shared" si="15"/>
        <v>52.531024334206975</v>
      </c>
      <c r="AP7" s="1">
        <f t="shared" si="16"/>
        <v>12.703914192799648</v>
      </c>
      <c r="AQ7" s="1">
        <f t="shared" si="17"/>
        <v>16.358494329492387</v>
      </c>
      <c r="AR7" s="1">
        <f t="shared" si="18"/>
        <v>14.448207684808867</v>
      </c>
      <c r="AS7" s="1">
        <f t="shared" si="19"/>
        <v>42.715601040453663</v>
      </c>
      <c r="AT7" s="1">
        <f t="shared" si="20"/>
        <v>39.001194142200916</v>
      </c>
      <c r="AU7" s="1">
        <f t="shared" si="21"/>
        <v>-28.373027909420358</v>
      </c>
      <c r="AV7" s="1">
        <f t="shared" si="22"/>
        <v>4.744435943279032</v>
      </c>
      <c r="AW7" s="1">
        <f t="shared" si="23"/>
        <v>12.503995518538225</v>
      </c>
      <c r="AX7" s="1">
        <f t="shared" si="24"/>
        <v>49.783789042024807</v>
      </c>
      <c r="AY7" s="1">
        <f t="shared" si="25"/>
        <v>44.363736652730225</v>
      </c>
      <c r="AZ7" s="1">
        <f t="shared" si="26"/>
        <v>49.475751684517569</v>
      </c>
      <c r="BA7" s="1">
        <f t="shared" si="27"/>
        <v>61.410903265032204</v>
      </c>
      <c r="BB7" s="1">
        <f t="shared" si="28"/>
        <v>61.556898291715513</v>
      </c>
      <c r="BC7" s="1">
        <f t="shared" si="29"/>
        <v>21.835786523210103</v>
      </c>
      <c r="BD7" s="1">
        <f t="shared" si="30"/>
        <v>49.080563550155922</v>
      </c>
      <c r="BE7" s="1">
        <f t="shared" si="31"/>
        <v>51.956972811127997</v>
      </c>
      <c r="BF7" s="1">
        <f t="shared" si="32"/>
        <v>60.05972244367458</v>
      </c>
      <c r="BG7" s="1">
        <f t="shared" si="33"/>
        <v>31.489588116282157</v>
      </c>
      <c r="BH7" s="1">
        <f t="shared" si="34"/>
        <v>66.032997160350774</v>
      </c>
      <c r="BI7" s="1">
        <f t="shared" si="35"/>
        <v>34.095485918547695</v>
      </c>
      <c r="BJ7" s="1">
        <f t="shared" si="0"/>
        <v>36.324881150145103</v>
      </c>
      <c r="BK7" s="1">
        <f t="shared" si="1"/>
        <v>20.439268586703115</v>
      </c>
      <c r="BL7">
        <v>24.6</v>
      </c>
      <c r="BM7">
        <f t="shared" si="37"/>
        <v>0.28624732101982125</v>
      </c>
      <c r="BN7">
        <f t="shared" si="38"/>
        <v>0.28412207824878466</v>
      </c>
      <c r="BO7">
        <f t="shared" si="39"/>
        <v>0.23630249644486789</v>
      </c>
      <c r="BP7">
        <f t="shared" si="40"/>
        <v>0.31500173632950551</v>
      </c>
      <c r="BQ7">
        <f t="shared" si="41"/>
        <v>0.33256444928519313</v>
      </c>
      <c r="BS7">
        <v>2</v>
      </c>
      <c r="BT7" s="8">
        <v>0.81142007999999999</v>
      </c>
      <c r="BU7" s="8">
        <v>0.72557386000000001</v>
      </c>
      <c r="BV7" s="8">
        <v>0.74587482999999999</v>
      </c>
      <c r="BW7" s="8">
        <v>0.75175095000000003</v>
      </c>
      <c r="BX7" s="5">
        <v>0.51956464000000002</v>
      </c>
      <c r="BZ7">
        <v>2</v>
      </c>
      <c r="CA7">
        <f t="shared" si="2"/>
        <v>0.32452078707946969</v>
      </c>
      <c r="CB7">
        <f t="shared" si="3"/>
        <v>0.34531119546458278</v>
      </c>
      <c r="CC7">
        <f t="shared" si="4"/>
        <v>0.3324466062325046</v>
      </c>
      <c r="CD7">
        <f t="shared" si="5"/>
        <v>0.32251984448842314</v>
      </c>
      <c r="CE7">
        <f t="shared" si="6"/>
        <v>0.4718074670219366</v>
      </c>
      <c r="CJ7" s="2" t="s">
        <v>21</v>
      </c>
      <c r="CK7" s="2">
        <f>'CL '!BR15</f>
        <v>0</v>
      </c>
      <c r="CV7">
        <v>1.7835292</v>
      </c>
      <c r="CW7">
        <v>1.3764034000000001</v>
      </c>
      <c r="CX7">
        <v>0.98428473999999999</v>
      </c>
      <c r="CY7">
        <v>0.64264823000000004</v>
      </c>
      <c r="CZ7">
        <v>0.70306036000000005</v>
      </c>
      <c r="DA7">
        <v>0.64916865000000001</v>
      </c>
      <c r="DB7">
        <v>1.7045475000000001</v>
      </c>
      <c r="DC7">
        <v>1.3287419</v>
      </c>
      <c r="DD7">
        <v>0.96654773999999999</v>
      </c>
      <c r="DE7">
        <v>0.55496201000000001</v>
      </c>
      <c r="DF7">
        <v>0.44109605000000002</v>
      </c>
      <c r="DG7">
        <v>0.45593202999999999</v>
      </c>
      <c r="DH7">
        <v>1.6765664</v>
      </c>
      <c r="DI7">
        <v>1.2927173000000001</v>
      </c>
      <c r="DJ7">
        <v>0.91705466999999996</v>
      </c>
      <c r="DK7">
        <v>0.60364262999999996</v>
      </c>
      <c r="DL7">
        <v>0.57862928999999996</v>
      </c>
      <c r="DM7">
        <v>0.61509692000000005</v>
      </c>
      <c r="DN7">
        <v>1.6549232</v>
      </c>
      <c r="DO7">
        <v>1.2629827</v>
      </c>
      <c r="DP7">
        <v>0.89426755000000002</v>
      </c>
      <c r="DQ7">
        <v>0.51772456</v>
      </c>
      <c r="DR7">
        <v>0.57065769</v>
      </c>
      <c r="DS7">
        <v>0.58422361</v>
      </c>
      <c r="DT7">
        <v>1.6502402</v>
      </c>
      <c r="DU7">
        <v>1.254092</v>
      </c>
      <c r="DV7">
        <v>0.88806320000000005</v>
      </c>
      <c r="DW7">
        <v>0.54666243999999997</v>
      </c>
      <c r="DX7">
        <v>0.53263011999999998</v>
      </c>
      <c r="DY7">
        <v>0.60621444999999996</v>
      </c>
    </row>
    <row r="8" spans="1:129" x14ac:dyDescent="0.3">
      <c r="A8">
        <v>49.2</v>
      </c>
      <c r="B8">
        <v>1.2688652</v>
      </c>
      <c r="C8">
        <v>0.72760592000000002</v>
      </c>
      <c r="D8">
        <v>1.2038624</v>
      </c>
      <c r="E8">
        <v>0.58336160000000004</v>
      </c>
      <c r="F8">
        <v>0.49031675000000002</v>
      </c>
      <c r="G8">
        <v>0.77827899</v>
      </c>
      <c r="H8">
        <v>0.98345139000000004</v>
      </c>
      <c r="I8">
        <v>0.82525663000000005</v>
      </c>
      <c r="J8">
        <v>0.82320682999999995</v>
      </c>
      <c r="K8">
        <v>0.51025586999999994</v>
      </c>
      <c r="L8">
        <v>0.40291882000000001</v>
      </c>
      <c r="M8">
        <v>0.14459707999999999</v>
      </c>
      <c r="N8">
        <v>0.96098665999999999</v>
      </c>
      <c r="O8">
        <v>0.95081722000000002</v>
      </c>
      <c r="P8">
        <v>0.63803056000000002</v>
      </c>
      <c r="Q8">
        <v>0.69513404999999995</v>
      </c>
      <c r="R8">
        <v>0.45418106000000003</v>
      </c>
      <c r="S8">
        <v>0.64908325</v>
      </c>
      <c r="T8">
        <v>0.74371907999999998</v>
      </c>
      <c r="U8">
        <v>0.58539145999999997</v>
      </c>
      <c r="V8">
        <v>0.55111012000000004</v>
      </c>
      <c r="W8">
        <v>0.24962377999999999</v>
      </c>
      <c r="X8">
        <v>0.47773637000000002</v>
      </c>
      <c r="Y8">
        <v>0.37214717000000003</v>
      </c>
      <c r="Z8">
        <v>1.0527386000000001</v>
      </c>
      <c r="AA8">
        <v>0.65917157999999998</v>
      </c>
      <c r="AB8">
        <v>0.28377332</v>
      </c>
      <c r="AC8">
        <v>0.13042139999999999</v>
      </c>
      <c r="AD8">
        <v>0.24382340999999999</v>
      </c>
      <c r="AE8">
        <v>0.35963592999999999</v>
      </c>
      <c r="AF8" s="1">
        <f t="shared" si="7"/>
        <v>43.036868668435361</v>
      </c>
      <c r="AG8" s="1">
        <f t="shared" si="8"/>
        <v>57.695618380836798</v>
      </c>
      <c r="AH8" s="1">
        <f t="shared" si="9"/>
        <v>13.293989945706757</v>
      </c>
      <c r="AI8" s="1">
        <f t="shared" si="10"/>
        <v>57.69015390004747</v>
      </c>
      <c r="AJ8" s="1">
        <f t="shared" si="11"/>
        <v>62.092430233667471</v>
      </c>
      <c r="AK8" s="1">
        <f t="shared" si="36"/>
        <v>12.494869208454078</v>
      </c>
      <c r="AL8" s="1">
        <f t="shared" si="12"/>
        <v>51.96437842179138</v>
      </c>
      <c r="AM8" s="1">
        <f t="shared" si="13"/>
        <v>47.738060641347793</v>
      </c>
      <c r="AN8" s="1">
        <f t="shared" si="14"/>
        <v>31.470872448805466</v>
      </c>
      <c r="AO8" s="1">
        <f t="shared" si="15"/>
        <v>36.684747011725065</v>
      </c>
      <c r="AP8" s="1">
        <f t="shared" si="16"/>
        <v>61.004232038467833</v>
      </c>
      <c r="AQ8" s="1">
        <f t="shared" si="17"/>
        <v>84.687134958573679</v>
      </c>
      <c r="AR8" s="1">
        <f t="shared" si="18"/>
        <v>51.608239644963717</v>
      </c>
      <c r="AS8" s="1">
        <f t="shared" si="19"/>
        <v>37.431614282495488</v>
      </c>
      <c r="AT8" s="1">
        <f t="shared" si="20"/>
        <v>42.219079541498658</v>
      </c>
      <c r="AU8" s="1">
        <f t="shared" si="21"/>
        <v>4.4431234936456256</v>
      </c>
      <c r="AV8" s="1">
        <f t="shared" si="22"/>
        <v>49.529984773021475</v>
      </c>
      <c r="AW8" s="1">
        <f t="shared" si="23"/>
        <v>13.796770542622891</v>
      </c>
      <c r="AX8" s="1">
        <f t="shared" si="24"/>
        <v>58.682408763215719</v>
      </c>
      <c r="AY8" s="1">
        <f t="shared" si="25"/>
        <v>58.745868800787491</v>
      </c>
      <c r="AZ8" s="1">
        <f t="shared" si="26"/>
        <v>46.257110002098571</v>
      </c>
      <c r="BA8" s="1">
        <f t="shared" si="27"/>
        <v>61.443225468623694</v>
      </c>
      <c r="BB8" s="1">
        <f t="shared" si="28"/>
        <v>14.807634787573571</v>
      </c>
      <c r="BC8" s="1">
        <f t="shared" si="29"/>
        <v>28.514935718658453</v>
      </c>
      <c r="BD8" s="1">
        <f t="shared" si="30"/>
        <v>44.271615912482702</v>
      </c>
      <c r="BE8" s="1">
        <f t="shared" si="31"/>
        <v>52.810665535753763</v>
      </c>
      <c r="BF8" s="1">
        <f t="shared" si="32"/>
        <v>71.044135029954177</v>
      </c>
      <c r="BG8" s="1">
        <f t="shared" si="33"/>
        <v>78.344232970247518</v>
      </c>
      <c r="BH8" s="1">
        <f t="shared" si="34"/>
        <v>53.412577465171417</v>
      </c>
      <c r="BI8" s="1">
        <f t="shared" si="35"/>
        <v>35.899780300444931</v>
      </c>
      <c r="BJ8" s="1">
        <f t="shared" si="0"/>
        <v>45.437211963037292</v>
      </c>
      <c r="BK8" s="1">
        <f t="shared" si="1"/>
        <v>19.492002031482205</v>
      </c>
      <c r="BL8">
        <v>36.9</v>
      </c>
      <c r="BM8">
        <f t="shared" si="37"/>
        <v>0.36324881150145105</v>
      </c>
      <c r="BN8">
        <f t="shared" si="38"/>
        <v>0.34667764575154147</v>
      </c>
      <c r="BO8">
        <f t="shared" si="39"/>
        <v>0.29856494215827828</v>
      </c>
      <c r="BP8">
        <f t="shared" si="40"/>
        <v>0.4563056087726618</v>
      </c>
      <c r="BQ8">
        <f t="shared" si="41"/>
        <v>0.32904115121685124</v>
      </c>
      <c r="BS8">
        <v>2.5</v>
      </c>
      <c r="BT8" s="8">
        <v>0.65912000000000004</v>
      </c>
      <c r="BU8" s="8">
        <v>0.58568319999999996</v>
      </c>
      <c r="BV8" s="8">
        <v>0.62365006999999995</v>
      </c>
      <c r="BW8" s="8">
        <v>0.64459078000000003</v>
      </c>
      <c r="BX8" s="5">
        <v>0.40594017999999998</v>
      </c>
      <c r="BZ8">
        <v>2.5</v>
      </c>
      <c r="CA8">
        <f t="shared" si="2"/>
        <v>0.45130534750855567</v>
      </c>
      <c r="CB8">
        <f t="shared" si="3"/>
        <v>0.47153521483742861</v>
      </c>
      <c r="CC8">
        <f t="shared" si="4"/>
        <v>0.4418370160689884</v>
      </c>
      <c r="CD8">
        <f t="shared" si="5"/>
        <v>0.419092903207201</v>
      </c>
      <c r="CE8">
        <f t="shared" si="6"/>
        <v>0.58731877536590826</v>
      </c>
      <c r="CJ8" s="2" t="s">
        <v>20</v>
      </c>
      <c r="CK8" s="2">
        <f>CH!BR15</f>
        <v>0</v>
      </c>
      <c r="CW8">
        <v>1.4088669</v>
      </c>
      <c r="CX8">
        <v>0.97585747</v>
      </c>
      <c r="CY8">
        <v>0.61910454999999998</v>
      </c>
      <c r="CZ8">
        <v>0.48276518000000002</v>
      </c>
      <c r="DA8">
        <v>0.62783281999999996</v>
      </c>
      <c r="DC8">
        <v>1.3647613000000001</v>
      </c>
      <c r="DD8">
        <v>0.93960051</v>
      </c>
      <c r="DE8">
        <v>0.57727379000000001</v>
      </c>
      <c r="DF8">
        <v>0.46173600999999997</v>
      </c>
      <c r="DG8">
        <v>0.38954997000000002</v>
      </c>
      <c r="DI8">
        <v>1.2976460000000001</v>
      </c>
      <c r="DJ8">
        <v>0.90794993999999996</v>
      </c>
      <c r="DK8">
        <v>0.57441273000000004</v>
      </c>
      <c r="DL8">
        <v>0.53006792000000003</v>
      </c>
      <c r="DM8">
        <v>0.51036278000000002</v>
      </c>
      <c r="DO8">
        <v>1.2594285999999999</v>
      </c>
      <c r="DP8">
        <v>0.88147034999999996</v>
      </c>
      <c r="DQ8">
        <v>0.49664714999999998</v>
      </c>
      <c r="DR8">
        <v>0.48020130999999999</v>
      </c>
      <c r="DS8">
        <v>0.52956510000000001</v>
      </c>
      <c r="DU8">
        <v>1.2431273</v>
      </c>
      <c r="DV8">
        <v>0.86024451999999996</v>
      </c>
      <c r="DW8">
        <v>0.53219733000000002</v>
      </c>
      <c r="DX8">
        <v>0.53711286000000003</v>
      </c>
      <c r="DY8">
        <v>0.47063221999999999</v>
      </c>
    </row>
    <row r="9" spans="1:129" x14ac:dyDescent="0.3">
      <c r="A9">
        <v>61.5</v>
      </c>
      <c r="B9">
        <v>0.94639417000000003</v>
      </c>
      <c r="C9">
        <v>0.66027723999999999</v>
      </c>
      <c r="D9">
        <v>0.71710978000000003</v>
      </c>
      <c r="E9">
        <v>0.20718204000000001</v>
      </c>
      <c r="F9">
        <v>0.17166845</v>
      </c>
      <c r="G9">
        <v>0.75994004999999998</v>
      </c>
      <c r="H9">
        <v>0.89417888999999995</v>
      </c>
      <c r="I9">
        <v>0.66149479</v>
      </c>
      <c r="J9">
        <v>0.79280090000000003</v>
      </c>
      <c r="K9">
        <v>0.45521339999999999</v>
      </c>
      <c r="L9">
        <v>0.79582280999999999</v>
      </c>
      <c r="M9">
        <v>0.17267684999999999</v>
      </c>
      <c r="N9">
        <v>1.0141545999999999</v>
      </c>
      <c r="O9">
        <v>0.95248222000000005</v>
      </c>
      <c r="P9">
        <v>0.64412232999999997</v>
      </c>
      <c r="Q9">
        <v>0.15096188999999999</v>
      </c>
      <c r="R9">
        <v>0.49471013000000003</v>
      </c>
      <c r="S9">
        <v>0.67496407999999997</v>
      </c>
      <c r="T9">
        <v>0.76652719000000002</v>
      </c>
      <c r="U9">
        <v>0.67069193000000005</v>
      </c>
      <c r="V9">
        <v>0.56239026000000003</v>
      </c>
      <c r="W9">
        <v>0.36919935999999998</v>
      </c>
      <c r="X9">
        <v>0.35821619999999998</v>
      </c>
      <c r="Y9">
        <v>0.15579613</v>
      </c>
      <c r="Z9">
        <v>0.75710621</v>
      </c>
      <c r="AA9">
        <v>0.72728123</v>
      </c>
      <c r="AB9">
        <v>0.64709282000000001</v>
      </c>
      <c r="AC9">
        <v>0.13211695000000001</v>
      </c>
      <c r="AD9">
        <v>0.18906284000000001</v>
      </c>
      <c r="AE9">
        <v>0.14906141000000001</v>
      </c>
      <c r="AF9" s="1">
        <f t="shared" si="7"/>
        <v>57.513551954031747</v>
      </c>
      <c r="AG9" s="1">
        <f t="shared" si="8"/>
        <v>61.61023492578537</v>
      </c>
      <c r="AH9" s="1">
        <f t="shared" si="9"/>
        <v>48.351466251697858</v>
      </c>
      <c r="AI9" s="1">
        <f t="shared" si="10"/>
        <v>84.973573462712991</v>
      </c>
      <c r="AJ9" s="1">
        <f t="shared" si="11"/>
        <v>86.727898353353893</v>
      </c>
      <c r="AK9" s="1">
        <f t="shared" si="36"/>
        <v>14.556792199948834</v>
      </c>
      <c r="AL9" s="1">
        <f t="shared" si="12"/>
        <v>56.324797320930486</v>
      </c>
      <c r="AM9" s="1">
        <f t="shared" si="13"/>
        <v>58.108787806958453</v>
      </c>
      <c r="AN9" s="1">
        <f t="shared" si="14"/>
        <v>34.002061184548445</v>
      </c>
      <c r="AO9" s="1">
        <f t="shared" si="15"/>
        <v>43.514708444896876</v>
      </c>
      <c r="AP9" s="1">
        <f t="shared" si="16"/>
        <v>22.977731253023865</v>
      </c>
      <c r="AQ9" s="1">
        <f t="shared" si="17"/>
        <v>81.713480660684041</v>
      </c>
      <c r="AR9" s="1">
        <f t="shared" si="18"/>
        <v>48.930897369420634</v>
      </c>
      <c r="AS9" s="1">
        <f t="shared" si="19"/>
        <v>37.322049205182687</v>
      </c>
      <c r="AT9" s="1">
        <f t="shared" si="20"/>
        <v>41.667400515620216</v>
      </c>
      <c r="AU9" s="1">
        <f t="shared" si="21"/>
        <v>79.247964216548098</v>
      </c>
      <c r="AV9" s="1">
        <f t="shared" si="22"/>
        <v>45.026268171463322</v>
      </c>
      <c r="AW9" s="1">
        <f t="shared" si="23"/>
        <v>10.359597996516724</v>
      </c>
      <c r="AX9" s="1">
        <f t="shared" si="24"/>
        <v>57.41529569430854</v>
      </c>
      <c r="AY9" s="1">
        <f t="shared" si="25"/>
        <v>52.734512262148392</v>
      </c>
      <c r="AZ9" s="1">
        <f t="shared" si="26"/>
        <v>45.157098768080715</v>
      </c>
      <c r="BA9" s="1">
        <f t="shared" si="27"/>
        <v>42.973636243115806</v>
      </c>
      <c r="BB9" s="1">
        <f t="shared" si="28"/>
        <v>36.121075865738284</v>
      </c>
      <c r="BC9" s="1">
        <f t="shared" si="29"/>
        <v>70.073408410349472</v>
      </c>
      <c r="BD9" s="1">
        <f t="shared" si="30"/>
        <v>59.921384410218714</v>
      </c>
      <c r="BE9" s="1">
        <f t="shared" si="31"/>
        <v>47.934774111410569</v>
      </c>
      <c r="BF9" s="1">
        <f t="shared" si="32"/>
        <v>33.971480056665769</v>
      </c>
      <c r="BG9" s="1">
        <f t="shared" si="33"/>
        <v>78.062696076859652</v>
      </c>
      <c r="BH9" s="1">
        <f t="shared" si="34"/>
        <v>63.875698347772712</v>
      </c>
      <c r="BI9" s="1">
        <f t="shared" si="35"/>
        <v>73.431828322255072</v>
      </c>
      <c r="BJ9" s="1">
        <f t="shared" si="0"/>
        <v>52.486738328741609</v>
      </c>
      <c r="BK9" s="1">
        <f t="shared" si="1"/>
        <v>19.389752286854762</v>
      </c>
      <c r="BL9">
        <v>49.2</v>
      </c>
      <c r="BM9">
        <f t="shared" si="37"/>
        <v>0.45437211963037294</v>
      </c>
      <c r="BN9">
        <f t="shared" si="38"/>
        <v>0.38832265828885182</v>
      </c>
      <c r="BO9">
        <f t="shared" si="39"/>
        <v>0.43540737430570448</v>
      </c>
      <c r="BP9">
        <f t="shared" si="40"/>
        <v>0.40566489299647807</v>
      </c>
      <c r="BQ9">
        <f t="shared" si="41"/>
        <v>0.18983153191648719</v>
      </c>
      <c r="BS9">
        <v>3</v>
      </c>
      <c r="BT9" s="8">
        <v>0.54019212999999999</v>
      </c>
      <c r="BU9" s="8">
        <v>0.47705399999999998</v>
      </c>
      <c r="BV9" s="8">
        <v>0.51670459000000002</v>
      </c>
      <c r="BW9" s="8">
        <v>0.54376774000000005</v>
      </c>
      <c r="BX9" s="5">
        <v>0.32148910000000003</v>
      </c>
      <c r="BZ9">
        <v>3</v>
      </c>
      <c r="CA9">
        <f t="shared" si="2"/>
        <v>0.55030869485228318</v>
      </c>
      <c r="CB9">
        <f t="shared" si="3"/>
        <v>0.56955186759506615</v>
      </c>
      <c r="CC9">
        <f t="shared" si="4"/>
        <v>0.53755256410818653</v>
      </c>
      <c r="CD9">
        <f t="shared" si="5"/>
        <v>0.50995492182965818</v>
      </c>
      <c r="CE9">
        <f t="shared" si="6"/>
        <v>0.67317225041750739</v>
      </c>
      <c r="CX9">
        <v>1.0180168000000001</v>
      </c>
      <c r="CY9">
        <v>0.60354501000000005</v>
      </c>
      <c r="CZ9">
        <v>0.47517671</v>
      </c>
      <c r="DA9">
        <v>0.49552355999999997</v>
      </c>
      <c r="DD9">
        <v>0.96370374000000003</v>
      </c>
      <c r="DE9">
        <v>0.54471402000000002</v>
      </c>
      <c r="DF9">
        <v>0.42568694000000001</v>
      </c>
      <c r="DG9">
        <v>0.35645624999999997</v>
      </c>
      <c r="DJ9">
        <v>0.94451856999999995</v>
      </c>
      <c r="DK9">
        <v>0.5533129</v>
      </c>
      <c r="DL9">
        <v>0.46079027</v>
      </c>
      <c r="DM9">
        <v>0.36058035999999999</v>
      </c>
      <c r="DP9">
        <v>0.9118887</v>
      </c>
      <c r="DQ9">
        <v>0.52317506999999996</v>
      </c>
      <c r="DR9">
        <v>0.45257069999999999</v>
      </c>
      <c r="DS9">
        <v>0.47263885999999999</v>
      </c>
      <c r="DV9">
        <v>0.89304494999999995</v>
      </c>
      <c r="DW9">
        <v>0.51652608</v>
      </c>
      <c r="DX9">
        <v>0.49046792</v>
      </c>
      <c r="DY9">
        <v>0.46066531999999999</v>
      </c>
    </row>
    <row r="10" spans="1:129" x14ac:dyDescent="0.3">
      <c r="A10">
        <v>73.8</v>
      </c>
      <c r="B10">
        <v>1.0958562999999999</v>
      </c>
      <c r="C10">
        <v>0.70840484000000004</v>
      </c>
      <c r="D10">
        <v>0.73815671999999999</v>
      </c>
      <c r="E10">
        <v>1.1033895</v>
      </c>
      <c r="F10">
        <v>0.37047163999999999</v>
      </c>
      <c r="G10">
        <v>0.76470324999999995</v>
      </c>
      <c r="H10">
        <v>0.86655084000000004</v>
      </c>
      <c r="I10">
        <v>0.68684294000000001</v>
      </c>
      <c r="J10">
        <v>0.55725930999999995</v>
      </c>
      <c r="K10">
        <v>0.47986273000000002</v>
      </c>
      <c r="L10">
        <v>0.80342592999999995</v>
      </c>
      <c r="M10">
        <v>0.73302831999999996</v>
      </c>
      <c r="N10">
        <v>1.2370140999999999</v>
      </c>
      <c r="O10">
        <v>0.65151018000000005</v>
      </c>
      <c r="P10">
        <v>0.65764586000000003</v>
      </c>
      <c r="Q10">
        <v>0.82511396000000004</v>
      </c>
      <c r="R10">
        <v>0.69127846000000004</v>
      </c>
      <c r="S10">
        <v>0.23056890999999999</v>
      </c>
      <c r="T10">
        <v>0.79677014000000002</v>
      </c>
      <c r="U10">
        <v>0.81661591</v>
      </c>
      <c r="V10">
        <v>0.59551776000000001</v>
      </c>
      <c r="W10">
        <v>0.18111443999999999</v>
      </c>
      <c r="X10">
        <v>0.19047665</v>
      </c>
      <c r="Y10">
        <v>0.20149623</v>
      </c>
      <c r="Z10">
        <v>0.67689984000000003</v>
      </c>
      <c r="AA10">
        <v>0.60875137000000001</v>
      </c>
      <c r="AB10">
        <v>0.68916191000000004</v>
      </c>
      <c r="AC10">
        <v>0.31552540000000001</v>
      </c>
      <c r="AD10">
        <v>0.55196279999999998</v>
      </c>
      <c r="AE10">
        <v>0.14508387</v>
      </c>
      <c r="AF10" s="1">
        <f t="shared" si="7"/>
        <v>50.803752567709715</v>
      </c>
      <c r="AG10" s="1">
        <f t="shared" si="8"/>
        <v>58.812005416033109</v>
      </c>
      <c r="AH10" s="1">
        <f t="shared" si="9"/>
        <v>46.835598498662208</v>
      </c>
      <c r="AI10" s="1">
        <f t="shared" si="10"/>
        <v>19.973752243370885</v>
      </c>
      <c r="AJ10" s="1">
        <f t="shared" si="11"/>
        <v>71.357944553704058</v>
      </c>
      <c r="AK10" s="1">
        <f t="shared" si="36"/>
        <v>14.021245892851056</v>
      </c>
      <c r="AL10" s="1">
        <f t="shared" si="12"/>
        <v>57.674259600651133</v>
      </c>
      <c r="AM10" s="1">
        <f t="shared" si="13"/>
        <v>56.503537476338252</v>
      </c>
      <c r="AN10" s="1">
        <f t="shared" si="14"/>
        <v>53.610085652374075</v>
      </c>
      <c r="AO10" s="1">
        <f t="shared" si="15"/>
        <v>40.456088923397836</v>
      </c>
      <c r="AP10" s="1">
        <f t="shared" si="16"/>
        <v>22.241877059606733</v>
      </c>
      <c r="AQ10" s="1">
        <f t="shared" si="17"/>
        <v>22.372127184702041</v>
      </c>
      <c r="AR10" s="1">
        <f t="shared" si="18"/>
        <v>37.708511080683586</v>
      </c>
      <c r="AS10" s="1">
        <f t="shared" si="19"/>
        <v>57.127469524457283</v>
      </c>
      <c r="AT10" s="1">
        <f t="shared" si="20"/>
        <v>40.442691136106859</v>
      </c>
      <c r="AU10" s="1">
        <f t="shared" si="21"/>
        <v>-13.424616128916474</v>
      </c>
      <c r="AV10" s="1">
        <f t="shared" si="22"/>
        <v>23.182982570250143</v>
      </c>
      <c r="AW10" s="1">
        <f t="shared" si="23"/>
        <v>69.378681926444202</v>
      </c>
      <c r="AX10" s="1">
        <f t="shared" si="24"/>
        <v>55.735137312605474</v>
      </c>
      <c r="AY10" s="1">
        <f t="shared" si="25"/>
        <v>42.450851793252482</v>
      </c>
      <c r="AZ10" s="1">
        <f t="shared" si="26"/>
        <v>41.926587253602484</v>
      </c>
      <c r="BA10" s="1">
        <f t="shared" si="27"/>
        <v>72.025146692929326</v>
      </c>
      <c r="BB10" s="1">
        <f t="shared" si="28"/>
        <v>66.033240610842498</v>
      </c>
      <c r="BC10" s="1">
        <f t="shared" si="29"/>
        <v>61.294960394303203</v>
      </c>
      <c r="BD10" s="1">
        <f t="shared" si="30"/>
        <v>64.167235558476719</v>
      </c>
      <c r="BE10" s="1">
        <f t="shared" si="31"/>
        <v>56.420190317522312</v>
      </c>
      <c r="BF10" s="1">
        <f t="shared" si="32"/>
        <v>29.678804165032595</v>
      </c>
      <c r="BG10" s="1">
        <f t="shared" si="33"/>
        <v>47.608716404137176</v>
      </c>
      <c r="BH10" s="1">
        <f t="shared" si="34"/>
        <v>-5.4637214166887578</v>
      </c>
      <c r="BI10" s="1">
        <f t="shared" si="35"/>
        <v>74.140770801566774</v>
      </c>
      <c r="BJ10" s="1">
        <f t="shared" si="0"/>
        <v>44.503197168866976</v>
      </c>
      <c r="BK10" s="1">
        <f t="shared" si="1"/>
        <v>21.854211159543635</v>
      </c>
      <c r="BL10">
        <v>61.5</v>
      </c>
      <c r="BM10">
        <f t="shared" si="37"/>
        <v>0.52486738328741611</v>
      </c>
      <c r="BN10">
        <f t="shared" si="38"/>
        <v>0.42301761172643004</v>
      </c>
      <c r="BO10">
        <f t="shared" si="39"/>
        <v>0.45366032551256358</v>
      </c>
      <c r="BP10">
        <f t="shared" si="40"/>
        <v>0.4784452238241777</v>
      </c>
      <c r="BQ10">
        <f t="shared" si="41"/>
        <v>0.17376744912821607</v>
      </c>
      <c r="BS10">
        <v>3.5</v>
      </c>
      <c r="BT10" s="8">
        <v>0.46578862999999998</v>
      </c>
      <c r="BU10" s="8">
        <v>0.40533710000000001</v>
      </c>
      <c r="BV10" s="8">
        <v>0.44321004000000003</v>
      </c>
      <c r="BW10" s="8">
        <v>0.46971236</v>
      </c>
      <c r="BX10" s="5">
        <v>0.23568222999999999</v>
      </c>
      <c r="BZ10">
        <v>3.5</v>
      </c>
      <c r="CA10">
        <f t="shared" si="2"/>
        <v>0.61224704079330627</v>
      </c>
      <c r="CB10">
        <f t="shared" si="3"/>
        <v>0.63426237346415304</v>
      </c>
      <c r="CC10">
        <f t="shared" si="4"/>
        <v>0.60332973515968158</v>
      </c>
      <c r="CD10">
        <f t="shared" si="5"/>
        <v>0.57669384694690484</v>
      </c>
      <c r="CE10">
        <f t="shared" si="6"/>
        <v>0.76040402972454302</v>
      </c>
    </row>
    <row r="11" spans="1:129" x14ac:dyDescent="0.3">
      <c r="A11">
        <v>86.1</v>
      </c>
      <c r="B11">
        <v>0.97473219</v>
      </c>
      <c r="C11">
        <v>0.96523645999999996</v>
      </c>
      <c r="D11">
        <v>0.71944712</v>
      </c>
      <c r="E11">
        <v>1.1678945000000001</v>
      </c>
      <c r="F11">
        <v>1.0450003000000001</v>
      </c>
      <c r="G11">
        <v>0.61008507999999995</v>
      </c>
      <c r="H11">
        <v>0.86653290000000005</v>
      </c>
      <c r="I11">
        <v>0.70569406000000001</v>
      </c>
      <c r="J11">
        <v>0.53200846000000002</v>
      </c>
      <c r="K11">
        <v>0.24247286000000001</v>
      </c>
      <c r="L11">
        <v>0.12704208</v>
      </c>
      <c r="M11">
        <v>0.81711025999999998</v>
      </c>
      <c r="N11">
        <v>0.97911873000000005</v>
      </c>
      <c r="O11">
        <v>0.50250848000000004</v>
      </c>
      <c r="P11">
        <v>0.44516969000000001</v>
      </c>
      <c r="Q11">
        <v>0.55127625999999996</v>
      </c>
      <c r="R11">
        <v>0.76337734000000002</v>
      </c>
      <c r="S11">
        <v>0.12612014999999999</v>
      </c>
      <c r="T11">
        <v>0.6588271</v>
      </c>
      <c r="U11">
        <v>0.92004165000000004</v>
      </c>
      <c r="V11">
        <v>0.41977425000000002</v>
      </c>
      <c r="W11">
        <v>0.15124803000000001</v>
      </c>
      <c r="X11">
        <v>0.33060993</v>
      </c>
      <c r="Y11">
        <v>0.38855495000000001</v>
      </c>
      <c r="Z11">
        <v>0.92169590999999995</v>
      </c>
      <c r="AA11">
        <v>0.61075632000000002</v>
      </c>
      <c r="AB11">
        <v>0.53317572000000002</v>
      </c>
      <c r="AC11">
        <v>0.21208299999999999</v>
      </c>
      <c r="AD11">
        <v>0.35907520999999998</v>
      </c>
      <c r="AE11">
        <v>0.12171356999999999</v>
      </c>
      <c r="AF11" s="1">
        <f t="shared" si="7"/>
        <v>56.24137398356136</v>
      </c>
      <c r="AG11" s="1">
        <f t="shared" si="8"/>
        <v>43.879330233362936</v>
      </c>
      <c r="AH11" s="1">
        <f t="shared" si="9"/>
        <v>48.183123569394382</v>
      </c>
      <c r="AI11" s="1">
        <f t="shared" si="10"/>
        <v>15.295356163345325</v>
      </c>
      <c r="AJ11" s="1">
        <f t="shared" si="11"/>
        <v>19.208508014281758</v>
      </c>
      <c r="AK11" s="1">
        <f t="shared" si="36"/>
        <v>31.405607236846066</v>
      </c>
      <c r="AL11" s="1">
        <f t="shared" si="12"/>
        <v>57.67513586058616</v>
      </c>
      <c r="AM11" s="1">
        <f t="shared" si="13"/>
        <v>55.309731750375555</v>
      </c>
      <c r="AN11" s="1">
        <f t="shared" si="14"/>
        <v>55.71213176929718</v>
      </c>
      <c r="AO11" s="1">
        <f t="shared" si="15"/>
        <v>69.912682290768018</v>
      </c>
      <c r="AP11" s="1">
        <f t="shared" si="16"/>
        <v>87.704462469560468</v>
      </c>
      <c r="AQ11" s="1">
        <f t="shared" si="17"/>
        <v>13.467829811329729</v>
      </c>
      <c r="AR11" s="1">
        <f t="shared" si="18"/>
        <v>50.695175163734874</v>
      </c>
      <c r="AS11" s="1">
        <f t="shared" si="19"/>
        <v>66.932504227303653</v>
      </c>
      <c r="AT11" s="1">
        <f t="shared" si="20"/>
        <v>59.684823798368377</v>
      </c>
      <c r="AU11" s="1">
        <f t="shared" si="21"/>
        <v>24.218591367082499</v>
      </c>
      <c r="AV11" s="1">
        <f t="shared" si="22"/>
        <v>15.171130267452455</v>
      </c>
      <c r="AW11" s="1">
        <f t="shared" si="23"/>
        <v>83.250277634419291</v>
      </c>
      <c r="AX11" s="1">
        <f t="shared" si="24"/>
        <v>63.398614415652752</v>
      </c>
      <c r="AY11" s="1">
        <f t="shared" si="25"/>
        <v>35.162158091886148</v>
      </c>
      <c r="AZ11" s="1">
        <f t="shared" si="26"/>
        <v>59.064657818837418</v>
      </c>
      <c r="BA11" s="1">
        <f t="shared" si="27"/>
        <v>76.638298678816426</v>
      </c>
      <c r="BB11" s="1">
        <f t="shared" si="28"/>
        <v>41.043965525558093</v>
      </c>
      <c r="BC11" s="1">
        <f t="shared" si="29"/>
        <v>25.363195486389294</v>
      </c>
      <c r="BD11" s="1">
        <f t="shared" si="30"/>
        <v>51.208568124723676</v>
      </c>
      <c r="BE11" s="1">
        <f t="shared" si="31"/>
        <v>56.276658255454201</v>
      </c>
      <c r="BF11" s="1">
        <f t="shared" si="32"/>
        <v>45.595434575643125</v>
      </c>
      <c r="BG11" s="1">
        <f t="shared" si="33"/>
        <v>64.784766618277402</v>
      </c>
      <c r="BH11" s="1">
        <f t="shared" si="34"/>
        <v>31.391376529217162</v>
      </c>
      <c r="BI11" s="1">
        <f t="shared" si="35"/>
        <v>78.306209345052991</v>
      </c>
      <c r="BJ11" s="1">
        <f t="shared" si="0"/>
        <v>49.406055969219295</v>
      </c>
      <c r="BK11" s="1">
        <f t="shared" si="1"/>
        <v>20.419916163359673</v>
      </c>
      <c r="BL11">
        <v>73.8</v>
      </c>
      <c r="BM11">
        <f t="shared" si="37"/>
        <v>0.44503197168866976</v>
      </c>
      <c r="BN11">
        <f t="shared" si="38"/>
        <v>0.4589308488975688</v>
      </c>
      <c r="BO11">
        <f t="shared" si="39"/>
        <v>0.43140227076519966</v>
      </c>
      <c r="BP11">
        <f t="shared" si="40"/>
        <v>0.42286984780966264</v>
      </c>
      <c r="BQ11">
        <f t="shared" si="41"/>
        <v>0.16912595050994475</v>
      </c>
      <c r="BS11">
        <v>4</v>
      </c>
      <c r="BT11" s="8">
        <v>0.41771076000000001</v>
      </c>
      <c r="BU11" s="8">
        <v>0.35729949</v>
      </c>
      <c r="BV11" s="8">
        <v>0.38818204000000001</v>
      </c>
      <c r="BW11" s="8">
        <v>0.40796737</v>
      </c>
      <c r="BX11" s="5">
        <v>0.22434165</v>
      </c>
      <c r="BZ11">
        <v>4</v>
      </c>
      <c r="CA11">
        <f t="shared" si="2"/>
        <v>0.65227020830783899</v>
      </c>
      <c r="CB11">
        <f t="shared" si="3"/>
        <v>0.67760694139503008</v>
      </c>
      <c r="CC11">
        <f t="shared" si="4"/>
        <v>0.65257945733121248</v>
      </c>
      <c r="CD11">
        <f t="shared" si="5"/>
        <v>0.63233861258007196</v>
      </c>
      <c r="CE11">
        <f t="shared" si="6"/>
        <v>0.77193293145203623</v>
      </c>
    </row>
    <row r="12" spans="1:129" x14ac:dyDescent="0.3">
      <c r="A12">
        <v>98.4</v>
      </c>
      <c r="B12">
        <v>1.2749402000000001</v>
      </c>
      <c r="C12">
        <v>1.0581837999999999</v>
      </c>
      <c r="D12">
        <v>0.71641708999999998</v>
      </c>
      <c r="E12">
        <v>0.49213029000000003</v>
      </c>
      <c r="F12">
        <v>0.46348591</v>
      </c>
      <c r="G12">
        <v>0.76970150000000004</v>
      </c>
      <c r="H12">
        <v>1.0415133999999999</v>
      </c>
      <c r="I12">
        <v>0.70303568999999999</v>
      </c>
      <c r="J12">
        <v>0.45245549000000002</v>
      </c>
      <c r="K12">
        <v>0.97126234</v>
      </c>
      <c r="L12">
        <v>0.88684512999999998</v>
      </c>
      <c r="M12">
        <v>0.82840491000000005</v>
      </c>
      <c r="N12">
        <v>0.73085358</v>
      </c>
      <c r="O12">
        <v>0.85897433000000001</v>
      </c>
      <c r="P12">
        <v>0.62345443</v>
      </c>
      <c r="Q12">
        <v>0.69442075000000003</v>
      </c>
      <c r="R12">
        <v>0.35111826000000002</v>
      </c>
      <c r="S12">
        <v>0.12529413</v>
      </c>
      <c r="T12">
        <v>0.78757440000000001</v>
      </c>
      <c r="U12">
        <v>0.89383409000000003</v>
      </c>
      <c r="V12">
        <v>0.37176786000000001</v>
      </c>
      <c r="W12">
        <v>0.32312865000000002</v>
      </c>
      <c r="X12">
        <v>0.36407676</v>
      </c>
      <c r="Y12">
        <v>0.39564303000000001</v>
      </c>
      <c r="Z12">
        <v>1.0138673</v>
      </c>
      <c r="AA12">
        <v>0.74664019999999998</v>
      </c>
      <c r="AB12">
        <v>0.4445403</v>
      </c>
      <c r="AC12">
        <v>0.58047437999999996</v>
      </c>
      <c r="AD12">
        <v>0.54716178000000004</v>
      </c>
      <c r="AE12">
        <v>0.11436017</v>
      </c>
      <c r="AF12" s="1">
        <f t="shared" si="7"/>
        <v>42.764143856659246</v>
      </c>
      <c r="AG12" s="1">
        <f t="shared" si="8"/>
        <v>38.475196438181456</v>
      </c>
      <c r="AH12" s="1">
        <f t="shared" si="9"/>
        <v>48.40135599499785</v>
      </c>
      <c r="AI12" s="1">
        <f t="shared" si="10"/>
        <v>64.306946444495139</v>
      </c>
      <c r="AJ12" s="1">
        <f t="shared" si="11"/>
        <v>64.166787145172762</v>
      </c>
      <c r="AK12" s="1">
        <f t="shared" si="36"/>
        <v>13.45927194058125</v>
      </c>
      <c r="AL12" s="1">
        <f t="shared" si="12"/>
        <v>49.128402217181858</v>
      </c>
      <c r="AM12" s="1">
        <f t="shared" si="13"/>
        <v>55.47808128757692</v>
      </c>
      <c r="AN12" s="1">
        <f t="shared" si="14"/>
        <v>62.334641969080572</v>
      </c>
      <c r="AO12" s="1">
        <f t="shared" si="15"/>
        <v>-20.519379375457088</v>
      </c>
      <c r="AP12" s="1">
        <f t="shared" si="16"/>
        <v>14.168300931451075</v>
      </c>
      <c r="AQ12" s="1">
        <f t="shared" si="17"/>
        <v>12.271723699504049</v>
      </c>
      <c r="AR12" s="1">
        <f t="shared" si="18"/>
        <v>63.1968967207304</v>
      </c>
      <c r="AS12" s="1">
        <f t="shared" si="19"/>
        <v>43.475321996298085</v>
      </c>
      <c r="AT12" s="1">
        <f t="shared" si="20"/>
        <v>43.539113817165301</v>
      </c>
      <c r="AU12" s="1">
        <f t="shared" si="21"/>
        <v>4.5411775596376094</v>
      </c>
      <c r="AV12" s="1">
        <f t="shared" si="22"/>
        <v>60.982644391489579</v>
      </c>
      <c r="AW12" s="1">
        <f t="shared" si="23"/>
        <v>83.359979420124546</v>
      </c>
      <c r="AX12" s="1">
        <f t="shared" si="24"/>
        <v>56.246010082522503</v>
      </c>
      <c r="AY12" s="1">
        <f t="shared" si="25"/>
        <v>37.009076252686157</v>
      </c>
      <c r="AZ12" s="1">
        <f t="shared" si="26"/>
        <v>63.746121728384843</v>
      </c>
      <c r="BA12" s="1">
        <f t="shared" si="27"/>
        <v>50.089696972467877</v>
      </c>
      <c r="BB12" s="1">
        <f t="shared" si="28"/>
        <v>35.075991172125072</v>
      </c>
      <c r="BC12" s="1">
        <f t="shared" si="29"/>
        <v>24.001659257506269</v>
      </c>
      <c r="BD12" s="1">
        <f t="shared" si="30"/>
        <v>46.329329704283538</v>
      </c>
      <c r="BE12" s="1">
        <f t="shared" si="31"/>
        <v>46.54888773837655</v>
      </c>
      <c r="BF12" s="1">
        <f t="shared" si="32"/>
        <v>54.639678950284477</v>
      </c>
      <c r="BG12" s="1">
        <f t="shared" si="33"/>
        <v>3.6153733971571156</v>
      </c>
      <c r="BH12" s="1">
        <f t="shared" si="34"/>
        <v>-4.5463888794309133</v>
      </c>
      <c r="BI12" s="1">
        <f t="shared" si="35"/>
        <v>79.616853016108635</v>
      </c>
      <c r="BJ12" s="1">
        <f t="shared" si="0"/>
        <v>41.196763194911433</v>
      </c>
      <c r="BK12" s="1">
        <f t="shared" si="1"/>
        <v>24.746339897885772</v>
      </c>
      <c r="BL12">
        <v>86.1</v>
      </c>
      <c r="BM12">
        <f t="shared" si="37"/>
        <v>0.49406055969219298</v>
      </c>
      <c r="BN12">
        <f t="shared" si="38"/>
        <v>0.46510456643031012</v>
      </c>
      <c r="BO12">
        <f t="shared" si="39"/>
        <v>0.43580409109939006</v>
      </c>
      <c r="BP12">
        <f t="shared" si="40"/>
        <v>0.32095499797458643</v>
      </c>
      <c r="BQ12">
        <f t="shared" si="41"/>
        <v>0.24801482123968813</v>
      </c>
      <c r="BS12">
        <v>4.5</v>
      </c>
      <c r="BT12" s="8">
        <v>0.38890666000000002</v>
      </c>
      <c r="BU12" s="8">
        <v>0.32403579999999998</v>
      </c>
      <c r="BV12" s="8">
        <v>0.34510289</v>
      </c>
      <c r="BW12" s="8">
        <v>0.35924179000000001</v>
      </c>
      <c r="BX12" s="5">
        <v>0.2242943</v>
      </c>
      <c r="BZ12">
        <v>4.5</v>
      </c>
      <c r="CA12">
        <f t="shared" si="2"/>
        <v>0.67624862747252656</v>
      </c>
      <c r="CB12">
        <f t="shared" si="3"/>
        <v>0.70762092982694069</v>
      </c>
      <c r="CC12">
        <f t="shared" si="4"/>
        <v>0.69113503210924732</v>
      </c>
      <c r="CD12">
        <f t="shared" si="5"/>
        <v>0.67625024783080456</v>
      </c>
      <c r="CE12">
        <f t="shared" si="6"/>
        <v>0.7719810677463701</v>
      </c>
    </row>
    <row r="13" spans="1:129" x14ac:dyDescent="0.3">
      <c r="A13">
        <v>110.7</v>
      </c>
      <c r="B13">
        <v>1.3595647</v>
      </c>
      <c r="C13">
        <v>1.0961536000000001</v>
      </c>
      <c r="D13">
        <v>0.72712348000000004</v>
      </c>
      <c r="E13">
        <v>0.67423591999999999</v>
      </c>
      <c r="F13">
        <v>0.27150210000000002</v>
      </c>
      <c r="G13">
        <v>0.78214331999999998</v>
      </c>
      <c r="H13">
        <v>1.0251612999999999</v>
      </c>
      <c r="I13">
        <v>0.77676215000000004</v>
      </c>
      <c r="J13">
        <v>0.64408933999999995</v>
      </c>
      <c r="K13">
        <v>0.95441239</v>
      </c>
      <c r="L13">
        <v>0.93399171999999997</v>
      </c>
      <c r="M13">
        <v>0.87439016999999997</v>
      </c>
      <c r="N13">
        <v>1.0006382</v>
      </c>
      <c r="O13">
        <v>0.81811820000000002</v>
      </c>
      <c r="P13">
        <v>0.63686900999999996</v>
      </c>
      <c r="Q13">
        <v>0.35102071000000001</v>
      </c>
      <c r="R13">
        <v>0.76733076</v>
      </c>
      <c r="S13">
        <v>0.66175682000000002</v>
      </c>
      <c r="T13">
        <v>0.80583616000000002</v>
      </c>
      <c r="U13">
        <v>0.76794611000000002</v>
      </c>
      <c r="V13">
        <v>0.51604340000000004</v>
      </c>
      <c r="W13">
        <v>0.36213401000000001</v>
      </c>
      <c r="X13">
        <v>0.26137956000000001</v>
      </c>
      <c r="Y13">
        <v>0.14587190999999999</v>
      </c>
      <c r="Z13">
        <v>1.0018423000000001</v>
      </c>
      <c r="AA13">
        <v>0.65962067000000002</v>
      </c>
      <c r="AB13">
        <v>0.47571833000000002</v>
      </c>
      <c r="AC13">
        <v>0.54211286999999997</v>
      </c>
      <c r="AD13">
        <v>0.17790790000000001</v>
      </c>
      <c r="AE13">
        <v>0.13091696</v>
      </c>
      <c r="AF13" s="1">
        <f t="shared" si="7"/>
        <v>38.965098451861337</v>
      </c>
      <c r="AG13" s="1">
        <f t="shared" si="8"/>
        <v>36.267560594312414</v>
      </c>
      <c r="AH13" s="1">
        <f t="shared" si="9"/>
        <v>47.630247636613042</v>
      </c>
      <c r="AI13" s="1">
        <f t="shared" si="10"/>
        <v>51.099253001466153</v>
      </c>
      <c r="AJ13" s="1">
        <f t="shared" si="11"/>
        <v>79.009518240085029</v>
      </c>
      <c r="AK13" s="1">
        <f t="shared" si="36"/>
        <v>12.060386578938804</v>
      </c>
      <c r="AL13" s="1">
        <f t="shared" si="12"/>
        <v>49.927102890744408</v>
      </c>
      <c r="AM13" s="1">
        <f t="shared" si="13"/>
        <v>50.809124212190447</v>
      </c>
      <c r="AN13" s="1">
        <f t="shared" si="14"/>
        <v>46.381785322135016</v>
      </c>
      <c r="AO13" s="1">
        <f t="shared" si="15"/>
        <v>-18.428548265391107</v>
      </c>
      <c r="AP13" s="1">
        <f t="shared" si="16"/>
        <v>9.6053036412835606</v>
      </c>
      <c r="AQ13" s="1">
        <f t="shared" si="17"/>
        <v>7.4018737670234023</v>
      </c>
      <c r="AR13" s="1">
        <f t="shared" si="18"/>
        <v>49.611533653864797</v>
      </c>
      <c r="AS13" s="1">
        <f t="shared" si="19"/>
        <v>46.163853553146105</v>
      </c>
      <c r="AT13" s="1">
        <f t="shared" si="20"/>
        <v>42.324271098715883</v>
      </c>
      <c r="AU13" s="1">
        <f t="shared" si="21"/>
        <v>51.746799575358402</v>
      </c>
      <c r="AV13" s="1">
        <f t="shared" si="22"/>
        <v>14.731813912872099</v>
      </c>
      <c r="AW13" s="1">
        <f t="shared" si="23"/>
        <v>12.113623330375258</v>
      </c>
      <c r="AX13" s="1">
        <f t="shared" si="24"/>
        <v>55.231471185733326</v>
      </c>
      <c r="AY13" s="1">
        <f t="shared" si="25"/>
        <v>45.880745209598921</v>
      </c>
      <c r="AZ13" s="1">
        <f t="shared" si="26"/>
        <v>49.676729434140952</v>
      </c>
      <c r="BA13" s="1">
        <f t="shared" si="27"/>
        <v>44.064946962532275</v>
      </c>
      <c r="BB13" s="1">
        <f t="shared" si="28"/>
        <v>53.389475173130897</v>
      </c>
      <c r="BC13" s="1">
        <f t="shared" si="29"/>
        <v>71.979733546832918</v>
      </c>
      <c r="BD13" s="1">
        <f t="shared" si="30"/>
        <v>46.965892112703251</v>
      </c>
      <c r="BE13" s="1">
        <f t="shared" si="31"/>
        <v>52.778515699720849</v>
      </c>
      <c r="BF13" s="1">
        <f t="shared" si="32"/>
        <v>51.458312827803198</v>
      </c>
      <c r="BG13" s="1">
        <f t="shared" si="33"/>
        <v>9.985094343792559</v>
      </c>
      <c r="BH13" s="1">
        <f t="shared" si="34"/>
        <v>66.007076557644609</v>
      </c>
      <c r="BI13" s="1">
        <f t="shared" si="35"/>
        <v>76.665830084335951</v>
      </c>
      <c r="BJ13" s="1">
        <f t="shared" si="0"/>
        <v>41.716814144452158</v>
      </c>
      <c r="BK13" s="1">
        <f t="shared" si="1"/>
        <v>22.060683675945679</v>
      </c>
      <c r="BL13">
        <v>98.4</v>
      </c>
      <c r="BM13">
        <f t="shared" si="37"/>
        <v>0.41196763194911434</v>
      </c>
      <c r="BN13">
        <f t="shared" si="38"/>
        <v>0.47823951139897558</v>
      </c>
      <c r="BO13">
        <f t="shared" si="39"/>
        <v>0.47382404128551947</v>
      </c>
      <c r="BP13">
        <f t="shared" si="40"/>
        <v>0.3306604599911887</v>
      </c>
      <c r="BQ13">
        <f t="shared" si="41"/>
        <v>9.5729868364767989E-2</v>
      </c>
      <c r="BS13">
        <v>5</v>
      </c>
      <c r="BT13" s="8">
        <v>0.36932319000000002</v>
      </c>
      <c r="BU13" s="8">
        <v>0.29823008000000001</v>
      </c>
      <c r="BV13" s="8">
        <v>0.31445293000000002</v>
      </c>
      <c r="BW13" s="8">
        <v>0.32714328999999998</v>
      </c>
      <c r="BX13" s="5">
        <v>0.22430269</v>
      </c>
      <c r="BZ13">
        <v>5</v>
      </c>
      <c r="CA13">
        <f t="shared" si="2"/>
        <v>0.69255119038402468</v>
      </c>
      <c r="CB13">
        <f t="shared" si="3"/>
        <v>0.73090555584278927</v>
      </c>
      <c r="CC13">
        <f t="shared" si="4"/>
        <v>0.71856655814269443</v>
      </c>
      <c r="CD13">
        <f t="shared" si="5"/>
        <v>0.70517750994026829</v>
      </c>
      <c r="CE13">
        <f t="shared" si="6"/>
        <v>0.77197253842198854</v>
      </c>
    </row>
    <row r="14" spans="1:129" x14ac:dyDescent="0.3">
      <c r="A14">
        <v>123</v>
      </c>
      <c r="B14">
        <v>0.84257660999999995</v>
      </c>
      <c r="C14">
        <v>0.9655359</v>
      </c>
      <c r="D14">
        <v>0.67156095999999998</v>
      </c>
      <c r="E14">
        <v>0.77930966000000002</v>
      </c>
      <c r="F14">
        <v>0.72684981000000004</v>
      </c>
      <c r="G14">
        <v>0.79163815999999998</v>
      </c>
      <c r="H14">
        <v>1.0027949</v>
      </c>
      <c r="I14">
        <v>0.86089115999999999</v>
      </c>
      <c r="J14">
        <v>0.58139616000000005</v>
      </c>
      <c r="K14">
        <v>0.31648552000000002</v>
      </c>
      <c r="L14">
        <v>0.84275186999999996</v>
      </c>
      <c r="M14">
        <v>0.37916570999999999</v>
      </c>
      <c r="N14">
        <v>1.0403907999999999</v>
      </c>
      <c r="O14">
        <v>0.67596480000000003</v>
      </c>
      <c r="P14">
        <v>0.55302682999999997</v>
      </c>
      <c r="Q14">
        <v>0.22116601</v>
      </c>
      <c r="R14">
        <v>0.37357495000000002</v>
      </c>
      <c r="S14">
        <v>0.62717133000000003</v>
      </c>
      <c r="T14">
        <v>0.92911005999999996</v>
      </c>
      <c r="U14">
        <v>0.80953019999999998</v>
      </c>
      <c r="V14">
        <v>0.28174442999999999</v>
      </c>
      <c r="W14">
        <v>0.51716766999999997</v>
      </c>
      <c r="X14">
        <v>0.29519003999999999</v>
      </c>
      <c r="Y14">
        <v>0.30064053000000002</v>
      </c>
      <c r="Z14">
        <v>1.0753016</v>
      </c>
      <c r="AA14">
        <v>0.57543739999999999</v>
      </c>
      <c r="AB14">
        <v>0.61655861999999995</v>
      </c>
      <c r="AC14">
        <v>1.2150053999999999</v>
      </c>
      <c r="AD14">
        <v>0.52899430999999997</v>
      </c>
      <c r="AE14">
        <v>0.14416010000000001</v>
      </c>
      <c r="AF14" s="1">
        <f t="shared" si="7"/>
        <v>62.174230885728029</v>
      </c>
      <c r="AG14" s="1">
        <f t="shared" si="8"/>
        <v>43.861920226539397</v>
      </c>
      <c r="AH14" s="1">
        <f t="shared" si="9"/>
        <v>51.632037556924423</v>
      </c>
      <c r="AI14" s="1">
        <f t="shared" si="10"/>
        <v>43.478501535229043</v>
      </c>
      <c r="AJ14" s="1">
        <f t="shared" si="11"/>
        <v>43.805489242983157</v>
      </c>
      <c r="AK14" s="1">
        <f t="shared" si="36"/>
        <v>10.992842386277504</v>
      </c>
      <c r="AL14" s="1">
        <f t="shared" si="12"/>
        <v>51.019565555794721</v>
      </c>
      <c r="AM14" s="1">
        <f t="shared" si="13"/>
        <v>45.481393347521788</v>
      </c>
      <c r="AN14" s="1">
        <f t="shared" si="14"/>
        <v>51.600776190821065</v>
      </c>
      <c r="AO14" s="1">
        <f t="shared" si="15"/>
        <v>60.728799129884095</v>
      </c>
      <c r="AP14" s="1">
        <f t="shared" si="16"/>
        <v>18.435787209772624</v>
      </c>
      <c r="AQ14" s="1">
        <f t="shared" si="17"/>
        <v>59.846261448940808</v>
      </c>
      <c r="AR14" s="1">
        <f t="shared" si="18"/>
        <v>47.609738652163514</v>
      </c>
      <c r="AS14" s="1">
        <f t="shared" si="19"/>
        <v>55.518236893252947</v>
      </c>
      <c r="AT14" s="1">
        <f t="shared" si="20"/>
        <v>49.917133631268165</v>
      </c>
      <c r="AU14" s="1">
        <f t="shared" si="21"/>
        <v>69.597327155858451</v>
      </c>
      <c r="AV14" s="1">
        <f t="shared" si="22"/>
        <v>58.487186993403597</v>
      </c>
      <c r="AW14" s="1">
        <f t="shared" si="23"/>
        <v>16.706841427384884</v>
      </c>
      <c r="AX14" s="1">
        <f t="shared" si="24"/>
        <v>48.382943633684754</v>
      </c>
      <c r="AY14" s="1">
        <f t="shared" si="25"/>
        <v>42.950201083349015</v>
      </c>
      <c r="AZ14" s="1">
        <f t="shared" si="26"/>
        <v>72.524983012448686</v>
      </c>
      <c r="BA14" s="1">
        <f t="shared" si="27"/>
        <v>20.118518968396245</v>
      </c>
      <c r="BB14" s="1">
        <f t="shared" si="28"/>
        <v>47.360219414002827</v>
      </c>
      <c r="BC14" s="1">
        <f t="shared" si="29"/>
        <v>42.250514460108377</v>
      </c>
      <c r="BD14" s="1">
        <f t="shared" si="30"/>
        <v>43.077207794297756</v>
      </c>
      <c r="BE14" s="1">
        <f t="shared" si="31"/>
        <v>58.805099073239397</v>
      </c>
      <c r="BF14" s="1">
        <f t="shared" si="32"/>
        <v>37.087150593164324</v>
      </c>
      <c r="BG14" s="1">
        <f t="shared" si="33"/>
        <v>-101.74506547461708</v>
      </c>
      <c r="BH14" s="1">
        <f t="shared" si="34"/>
        <v>-1.0751241584641049</v>
      </c>
      <c r="BI14" s="1">
        <f t="shared" si="35"/>
        <v>74.305420256786263</v>
      </c>
      <c r="BJ14" s="1">
        <f t="shared" si="0"/>
        <v>40.831204604204821</v>
      </c>
      <c r="BK14" s="1">
        <f t="shared" si="1"/>
        <v>31.696411124365213</v>
      </c>
      <c r="BL14">
        <v>110.7</v>
      </c>
      <c r="BM14">
        <f t="shared" si="37"/>
        <v>0.41716814144452158</v>
      </c>
      <c r="BN14">
        <f t="shared" si="38"/>
        <v>0.52631949002509726</v>
      </c>
      <c r="BO14">
        <f t="shared" si="39"/>
        <v>0.45386780051327624</v>
      </c>
      <c r="BP14">
        <f t="shared" si="40"/>
        <v>0.40033857703261139</v>
      </c>
      <c r="BQ14">
        <f t="shared" si="41"/>
        <v>0.2885243186645573</v>
      </c>
      <c r="BT14" s="8">
        <f>(BT3-BT13)/BT3*100</f>
        <v>69.255119038402469</v>
      </c>
      <c r="BU14" s="8">
        <f>(BU3-BU13)/BU3*100</f>
        <v>73.090555584278931</v>
      </c>
      <c r="BV14" s="8">
        <f>(BV3-BV13)/BV3*100</f>
        <v>71.856655814269445</v>
      </c>
      <c r="BW14" s="8">
        <f>(BW3-BW13)/BW3*100</f>
        <v>70.517750994026827</v>
      </c>
      <c r="BX14" s="8">
        <f>(BX3-BX13)/BX3*100</f>
        <v>77.197253842198847</v>
      </c>
    </row>
    <row r="15" spans="1:129" x14ac:dyDescent="0.3">
      <c r="B15" s="2">
        <f>MIN(B4:B14)</f>
        <v>0.84257660999999995</v>
      </c>
      <c r="C15" s="2">
        <f t="shared" ref="C15:AE15" si="42">MIN(C4:C14)</f>
        <v>0.66027723999999999</v>
      </c>
      <c r="D15" s="2">
        <f t="shared" si="42"/>
        <v>0.67156095999999998</v>
      </c>
      <c r="E15" s="2">
        <f t="shared" si="42"/>
        <v>0.20718204000000001</v>
      </c>
      <c r="F15" s="2">
        <f t="shared" si="42"/>
        <v>0.17166845</v>
      </c>
      <c r="G15" s="2">
        <f t="shared" si="42"/>
        <v>0.61008507999999995</v>
      </c>
      <c r="H15" s="2">
        <f t="shared" si="42"/>
        <v>0.86653290000000005</v>
      </c>
      <c r="I15" s="2">
        <f t="shared" si="42"/>
        <v>0.66149479</v>
      </c>
      <c r="J15" s="2">
        <f t="shared" si="42"/>
        <v>0.45245549000000002</v>
      </c>
      <c r="K15" s="2">
        <f t="shared" si="42"/>
        <v>0.24247286000000001</v>
      </c>
      <c r="L15" s="2">
        <f t="shared" si="42"/>
        <v>0.12704208</v>
      </c>
      <c r="M15" s="2">
        <f t="shared" si="42"/>
        <v>0.14459707999999999</v>
      </c>
      <c r="N15" s="2">
        <f t="shared" si="42"/>
        <v>0.73085358</v>
      </c>
      <c r="O15" s="2">
        <f t="shared" si="42"/>
        <v>0.50250848000000004</v>
      </c>
      <c r="P15" s="2">
        <f t="shared" si="42"/>
        <v>0.44516969000000001</v>
      </c>
      <c r="Q15" s="2">
        <f t="shared" si="42"/>
        <v>0.15096188999999999</v>
      </c>
      <c r="R15" s="2">
        <f t="shared" si="42"/>
        <v>0.35111826000000002</v>
      </c>
      <c r="S15" s="2">
        <f t="shared" si="42"/>
        <v>0.12529413</v>
      </c>
      <c r="T15" s="2">
        <f t="shared" si="42"/>
        <v>0.6588271</v>
      </c>
      <c r="U15" s="2">
        <f t="shared" si="42"/>
        <v>0.58539145999999997</v>
      </c>
      <c r="V15" s="2">
        <f t="shared" si="42"/>
        <v>0.28174442999999999</v>
      </c>
      <c r="W15" s="2">
        <f t="shared" si="42"/>
        <v>0.15124803000000001</v>
      </c>
      <c r="X15" s="2">
        <f t="shared" si="42"/>
        <v>0.16642567999999999</v>
      </c>
      <c r="Y15" s="2">
        <f t="shared" si="42"/>
        <v>0.14587190999999999</v>
      </c>
      <c r="Z15" s="2">
        <f t="shared" si="42"/>
        <v>0.67689984000000003</v>
      </c>
      <c r="AA15" s="2">
        <f t="shared" si="42"/>
        <v>0.57543739999999999</v>
      </c>
      <c r="AB15" s="2">
        <f t="shared" si="42"/>
        <v>0.28377332</v>
      </c>
      <c r="AC15" s="2">
        <f t="shared" si="42"/>
        <v>0.13042139999999999</v>
      </c>
      <c r="AD15" s="2">
        <f t="shared" si="42"/>
        <v>0.17777224</v>
      </c>
      <c r="AE15" s="2">
        <f t="shared" si="42"/>
        <v>0.11436017</v>
      </c>
      <c r="AF15" s="1">
        <f>MAX(AF4:AF14)</f>
        <v>62.174230885728029</v>
      </c>
      <c r="AG15" s="1">
        <f t="shared" ref="AG15:BI15" si="43">MAX(AG4:AG14)</f>
        <v>61.61023492578537</v>
      </c>
      <c r="AH15" s="1">
        <f t="shared" si="43"/>
        <v>51.632037556924423</v>
      </c>
      <c r="AI15" s="1">
        <f t="shared" si="43"/>
        <v>84.973573462712991</v>
      </c>
      <c r="AJ15" s="1">
        <f t="shared" si="43"/>
        <v>86.727898353353893</v>
      </c>
      <c r="AK15" s="1">
        <f t="shared" si="36"/>
        <v>31.405607236846066</v>
      </c>
      <c r="AL15" s="1">
        <f t="shared" si="43"/>
        <v>57.67513586058616</v>
      </c>
      <c r="AM15" s="1">
        <f t="shared" si="43"/>
        <v>58.108787806958453</v>
      </c>
      <c r="AN15" s="1">
        <f t="shared" si="43"/>
        <v>62.334641969080572</v>
      </c>
      <c r="AO15" s="1">
        <f t="shared" si="43"/>
        <v>69.912682290768018</v>
      </c>
      <c r="AP15" s="1">
        <f t="shared" si="43"/>
        <v>87.704462469560468</v>
      </c>
      <c r="AQ15" s="1">
        <f t="shared" si="43"/>
        <v>84.687134958573679</v>
      </c>
      <c r="AR15" s="1">
        <f t="shared" si="43"/>
        <v>63.1968967207304</v>
      </c>
      <c r="AS15" s="1">
        <f t="shared" si="43"/>
        <v>66.932504227303653</v>
      </c>
      <c r="AT15" s="1">
        <f t="shared" si="43"/>
        <v>59.684823798368377</v>
      </c>
      <c r="AU15" s="1">
        <f t="shared" si="43"/>
        <v>79.247964216548098</v>
      </c>
      <c r="AV15" s="1">
        <f t="shared" si="43"/>
        <v>60.982644391489579</v>
      </c>
      <c r="AW15" s="1">
        <f t="shared" si="43"/>
        <v>83.359979420124546</v>
      </c>
      <c r="AX15" s="1">
        <f t="shared" si="43"/>
        <v>63.398614415652752</v>
      </c>
      <c r="AY15" s="1">
        <f t="shared" si="43"/>
        <v>58.745868800787491</v>
      </c>
      <c r="AZ15" s="1">
        <f t="shared" si="43"/>
        <v>72.524983012448686</v>
      </c>
      <c r="BA15" s="1">
        <f t="shared" si="43"/>
        <v>76.638298678816426</v>
      </c>
      <c r="BB15" s="1">
        <f t="shared" si="43"/>
        <v>70.322131196989645</v>
      </c>
      <c r="BC15" s="1">
        <f t="shared" si="43"/>
        <v>71.979733546832918</v>
      </c>
      <c r="BD15" s="1">
        <f t="shared" si="43"/>
        <v>64.167235558476719</v>
      </c>
      <c r="BE15" s="1">
        <f t="shared" si="43"/>
        <v>58.805099073239397</v>
      </c>
      <c r="BF15" s="1">
        <f t="shared" si="43"/>
        <v>71.044135029954177</v>
      </c>
      <c r="BG15" s="1">
        <f t="shared" si="43"/>
        <v>78.344232970247518</v>
      </c>
      <c r="BH15" s="1">
        <f t="shared" si="43"/>
        <v>66.032997160350774</v>
      </c>
      <c r="BI15" s="1">
        <f t="shared" si="43"/>
        <v>79.616853016108635</v>
      </c>
      <c r="BL15">
        <v>123</v>
      </c>
      <c r="BM15">
        <f t="shared" si="37"/>
        <v>0.40831204604204818</v>
      </c>
      <c r="BN15">
        <f t="shared" si="38"/>
        <v>0.41107402290321365</v>
      </c>
      <c r="BO15">
        <f t="shared" si="39"/>
        <v>0.38934063983072453</v>
      </c>
      <c r="BP15">
        <f t="shared" si="40"/>
        <v>0.4687401507028553</v>
      </c>
      <c r="BQ15">
        <f t="shared" si="41"/>
        <v>0.2943255523897817</v>
      </c>
      <c r="BR15">
        <f>AVERAGE(BM15:BQ15)</f>
        <v>0.39435848237372462</v>
      </c>
    </row>
    <row r="16" spans="1:129" x14ac:dyDescent="0.3">
      <c r="B16">
        <f>MAX(B15:AE15)</f>
        <v>0.86653290000000005</v>
      </c>
      <c r="BR16">
        <f>MAX(BM15:BQ15)</f>
        <v>0.4687401507028553</v>
      </c>
      <c r="BX16">
        <v>30</v>
      </c>
      <c r="BY16">
        <v>0.127815874844631</v>
      </c>
      <c r="BZ16">
        <v>0.13623647804699601</v>
      </c>
      <c r="CA16">
        <v>0.1183419303871</v>
      </c>
      <c r="CB16">
        <v>0.103528811533454</v>
      </c>
      <c r="CC16">
        <v>0.122337725624463</v>
      </c>
    </row>
    <row r="17" spans="1:64" x14ac:dyDescent="0.3">
      <c r="A17" s="2"/>
      <c r="B17" s="10" t="s">
        <v>1</v>
      </c>
      <c r="C17" s="10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10" t="s">
        <v>2</v>
      </c>
      <c r="I17" s="10" t="s">
        <v>2</v>
      </c>
      <c r="J17" s="10" t="s">
        <v>2</v>
      </c>
      <c r="K17" s="10" t="s">
        <v>2</v>
      </c>
      <c r="L17" s="10" t="s">
        <v>2</v>
      </c>
      <c r="M17" s="10" t="s">
        <v>2</v>
      </c>
      <c r="N17" s="10" t="s">
        <v>3</v>
      </c>
      <c r="O17" s="10" t="s">
        <v>3</v>
      </c>
      <c r="P17" s="8" t="s">
        <v>3</v>
      </c>
      <c r="Q17" s="10" t="s">
        <v>3</v>
      </c>
      <c r="R17" s="10" t="s">
        <v>3</v>
      </c>
      <c r="S17" s="10" t="s">
        <v>3</v>
      </c>
      <c r="T17" s="10" t="s">
        <v>4</v>
      </c>
      <c r="U17" s="10" t="s">
        <v>4</v>
      </c>
      <c r="V17" s="10" t="s">
        <v>4</v>
      </c>
      <c r="W17" s="10" t="s">
        <v>4</v>
      </c>
      <c r="X17" s="10" t="s">
        <v>4</v>
      </c>
      <c r="Y17" s="10" t="s">
        <v>4</v>
      </c>
      <c r="Z17" s="10" t="s">
        <v>5</v>
      </c>
      <c r="AA17" s="10" t="s">
        <v>5</v>
      </c>
      <c r="AB17" s="10" t="s">
        <v>5</v>
      </c>
      <c r="AC17" s="10" t="s">
        <v>5</v>
      </c>
      <c r="AD17" s="10" t="s">
        <v>5</v>
      </c>
      <c r="AE17" s="10" t="s">
        <v>5</v>
      </c>
      <c r="AF17" s="3" t="s">
        <v>1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2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2" t="s">
        <v>3</v>
      </c>
      <c r="AS17" s="2" t="s">
        <v>3</v>
      </c>
      <c r="AT17" s="2" t="s">
        <v>3</v>
      </c>
      <c r="AU17" s="2" t="s">
        <v>3</v>
      </c>
      <c r="AV17" s="2" t="s">
        <v>3</v>
      </c>
      <c r="AW17" s="2" t="s">
        <v>3</v>
      </c>
      <c r="AX17" s="2" t="s">
        <v>4</v>
      </c>
      <c r="AY17" s="2" t="s">
        <v>4</v>
      </c>
      <c r="AZ17" s="2" t="s">
        <v>4</v>
      </c>
      <c r="BA17" s="2" t="s">
        <v>4</v>
      </c>
      <c r="BB17" s="2" t="s">
        <v>4</v>
      </c>
      <c r="BC17" s="2" t="s">
        <v>4</v>
      </c>
      <c r="BD17" s="2" t="s">
        <v>5</v>
      </c>
      <c r="BE17" s="2" t="s">
        <v>5</v>
      </c>
      <c r="BF17" s="2" t="s">
        <v>5</v>
      </c>
      <c r="BG17" s="2" t="s">
        <v>5</v>
      </c>
      <c r="BH17" s="2" t="s">
        <v>5</v>
      </c>
      <c r="BI17" s="2" t="s">
        <v>5</v>
      </c>
      <c r="BL17" s="4"/>
    </row>
    <row r="18" spans="1:64" x14ac:dyDescent="0.3">
      <c r="A18" s="2"/>
      <c r="B18" s="10" t="str">
        <f>"1:0.5"</f>
        <v>1:0.5</v>
      </c>
      <c r="C18" s="10" t="str">
        <f>"1:0.667"</f>
        <v>1:0.667</v>
      </c>
      <c r="D18" s="10" t="str">
        <f>"1:1"</f>
        <v>1:1</v>
      </c>
      <c r="E18" s="10" t="str">
        <f>"1:2"</f>
        <v>1:2</v>
      </c>
      <c r="F18" s="10" t="str">
        <f>"1:3"</f>
        <v>1:3</v>
      </c>
      <c r="G18" s="10" t="str">
        <f>"1:4"</f>
        <v>1:4</v>
      </c>
      <c r="H18" s="10" t="str">
        <f>"1:0.5"</f>
        <v>1:0.5</v>
      </c>
      <c r="I18" s="10" t="str">
        <f>"1:0.667"</f>
        <v>1:0.667</v>
      </c>
      <c r="J18" s="10" t="str">
        <f>"1:1"</f>
        <v>1:1</v>
      </c>
      <c r="K18" s="10" t="str">
        <f>"1:2"</f>
        <v>1:2</v>
      </c>
      <c r="L18" s="10" t="str">
        <f>"1:3"</f>
        <v>1:3</v>
      </c>
      <c r="M18" s="10" t="str">
        <f>"1:4"</f>
        <v>1:4</v>
      </c>
      <c r="N18" s="10" t="str">
        <f>"1:0.5"</f>
        <v>1:0.5</v>
      </c>
      <c r="O18" s="10" t="str">
        <f>"1:0.667"</f>
        <v>1:0.667</v>
      </c>
      <c r="P18" s="8" t="str">
        <f>"1:1"</f>
        <v>1:1</v>
      </c>
      <c r="Q18" s="10" t="str">
        <f>"1:2"</f>
        <v>1:2</v>
      </c>
      <c r="R18" s="10" t="str">
        <f>"1:3"</f>
        <v>1:3</v>
      </c>
      <c r="S18" s="10" t="str">
        <f>"1:4"</f>
        <v>1:4</v>
      </c>
      <c r="T18" s="10" t="str">
        <f>"1:0.5"</f>
        <v>1:0.5</v>
      </c>
      <c r="U18" s="10" t="str">
        <f>"1:0.667"</f>
        <v>1:0.667</v>
      </c>
      <c r="V18" s="10" t="str">
        <f>"1:1"</f>
        <v>1:1</v>
      </c>
      <c r="W18" s="10" t="str">
        <f>"1:2"</f>
        <v>1:2</v>
      </c>
      <c r="X18" s="10" t="str">
        <f>"1:3"</f>
        <v>1:3</v>
      </c>
      <c r="Y18" s="10" t="str">
        <f>"1:4"</f>
        <v>1:4</v>
      </c>
      <c r="Z18" s="10" t="str">
        <f>"1:0.5"</f>
        <v>1:0.5</v>
      </c>
      <c r="AA18" s="10" t="str">
        <f>"1:0.667"</f>
        <v>1:0.667</v>
      </c>
      <c r="AB18" s="10" t="str">
        <f>"1:1"</f>
        <v>1:1</v>
      </c>
      <c r="AC18" s="10" t="str">
        <f>"1:2"</f>
        <v>1:2</v>
      </c>
      <c r="AD18" s="10" t="str">
        <f>"1:3"</f>
        <v>1:3</v>
      </c>
      <c r="AE18" s="10" t="str">
        <f>"1:4"</f>
        <v>1:4</v>
      </c>
      <c r="AF18" s="3" t="str">
        <f>"1:0.5"</f>
        <v>1:0.5</v>
      </c>
      <c r="AG18" s="2" t="str">
        <f>"1:0.667"</f>
        <v>1:0.667</v>
      </c>
      <c r="AH18" s="2" t="str">
        <f>"1:1"</f>
        <v>1:1</v>
      </c>
      <c r="AI18" s="2" t="str">
        <f>"1:2"</f>
        <v>1:2</v>
      </c>
      <c r="AJ18" s="2" t="str">
        <f>"1:3"</f>
        <v>1:3</v>
      </c>
      <c r="AK18" s="2" t="str">
        <f>"1:4"</f>
        <v>1:4</v>
      </c>
      <c r="AL18" s="2" t="str">
        <f>"1:0.5"</f>
        <v>1:0.5</v>
      </c>
      <c r="AM18" s="2" t="str">
        <f>"1:0.667"</f>
        <v>1:0.667</v>
      </c>
      <c r="AN18" s="2" t="str">
        <f>"1:1"</f>
        <v>1:1</v>
      </c>
      <c r="AO18" s="2" t="str">
        <f>"1:2"</f>
        <v>1:2</v>
      </c>
      <c r="AP18" s="2" t="str">
        <f>"1:3"</f>
        <v>1:3</v>
      </c>
      <c r="AQ18" s="2" t="str">
        <f>"1:4"</f>
        <v>1:4</v>
      </c>
      <c r="AR18" s="2" t="str">
        <f>"1:0.5"</f>
        <v>1:0.5</v>
      </c>
      <c r="AS18" s="2" t="str">
        <f>"1:0.667"</f>
        <v>1:0.667</v>
      </c>
      <c r="AT18" s="2" t="str">
        <f>"1:1"</f>
        <v>1:1</v>
      </c>
      <c r="AU18" s="2" t="str">
        <f>"1:2"</f>
        <v>1:2</v>
      </c>
      <c r="AV18" s="2" t="str">
        <f>"1:3"</f>
        <v>1:3</v>
      </c>
      <c r="AW18" s="2" t="str">
        <f>"1:4"</f>
        <v>1:4</v>
      </c>
      <c r="AX18" s="2" t="str">
        <f>"1:0.5"</f>
        <v>1:0.5</v>
      </c>
      <c r="AY18" s="2" t="str">
        <f>"1:0.667"</f>
        <v>1:0.667</v>
      </c>
      <c r="AZ18" s="2" t="str">
        <f>"1:1"</f>
        <v>1:1</v>
      </c>
      <c r="BA18" s="2" t="str">
        <f>"1:2"</f>
        <v>1:2</v>
      </c>
      <c r="BB18" s="2" t="str">
        <f>"1:3"</f>
        <v>1:3</v>
      </c>
      <c r="BC18" s="2" t="str">
        <f>"1:4"</f>
        <v>1:4</v>
      </c>
      <c r="BD18" s="2" t="str">
        <f>"1:0.5"</f>
        <v>1:0.5</v>
      </c>
      <c r="BE18" s="2" t="str">
        <f>"1:0.667"</f>
        <v>1:0.667</v>
      </c>
      <c r="BF18" s="2" t="str">
        <f>"1:1"</f>
        <v>1:1</v>
      </c>
      <c r="BG18" s="2" t="str">
        <f>"1:2"</f>
        <v>1:2</v>
      </c>
      <c r="BH18" s="2" t="str">
        <f>"1:3"</f>
        <v>1:3</v>
      </c>
      <c r="BI18" s="2" t="str">
        <f>"1:4"</f>
        <v>1:4</v>
      </c>
    </row>
    <row r="19" spans="1:64" x14ac:dyDescent="0.3">
      <c r="A19" s="2" t="s">
        <v>17</v>
      </c>
      <c r="B19" s="10" t="s">
        <v>18</v>
      </c>
      <c r="C19" s="10" t="s">
        <v>18</v>
      </c>
      <c r="D19" s="10" t="s">
        <v>18</v>
      </c>
      <c r="E19" s="10" t="s">
        <v>18</v>
      </c>
      <c r="F19" s="10" t="s">
        <v>18</v>
      </c>
      <c r="G19" s="10" t="s">
        <v>18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18</v>
      </c>
      <c r="O19" s="10" t="s">
        <v>18</v>
      </c>
      <c r="P19" s="8" t="s">
        <v>18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3" t="s">
        <v>18</v>
      </c>
      <c r="AG19" s="2" t="s">
        <v>18</v>
      </c>
      <c r="AH19" s="2" t="s">
        <v>18</v>
      </c>
      <c r="AI19" s="2" t="s">
        <v>18</v>
      </c>
      <c r="AJ19" s="2" t="s">
        <v>18</v>
      </c>
      <c r="AK19" s="2" t="s">
        <v>18</v>
      </c>
      <c r="AL19" s="2" t="s">
        <v>18</v>
      </c>
      <c r="AM19" s="2" t="s">
        <v>18</v>
      </c>
      <c r="AN19" s="2" t="s">
        <v>18</v>
      </c>
      <c r="AO19" s="2" t="s">
        <v>18</v>
      </c>
      <c r="AP19" s="2" t="s">
        <v>18</v>
      </c>
      <c r="AQ19" s="2" t="s">
        <v>18</v>
      </c>
      <c r="AR19" s="2" t="s">
        <v>18</v>
      </c>
      <c r="AS19" s="2" t="s">
        <v>18</v>
      </c>
      <c r="AT19" s="2" t="s">
        <v>18</v>
      </c>
      <c r="AU19" s="2" t="s">
        <v>18</v>
      </c>
      <c r="AV19" s="2" t="s">
        <v>18</v>
      </c>
      <c r="AW19" s="2" t="s">
        <v>18</v>
      </c>
      <c r="AX19" s="2" t="s">
        <v>18</v>
      </c>
      <c r="AY19" s="2" t="s">
        <v>18</v>
      </c>
      <c r="AZ19" s="2" t="s">
        <v>18</v>
      </c>
      <c r="BA19" s="2" t="s">
        <v>18</v>
      </c>
      <c r="BB19" s="2" t="s">
        <v>18</v>
      </c>
      <c r="BC19" s="2" t="s">
        <v>18</v>
      </c>
      <c r="BD19" s="2" t="s">
        <v>18</v>
      </c>
      <c r="BE19" s="2" t="s">
        <v>18</v>
      </c>
      <c r="BF19" s="2" t="s">
        <v>18</v>
      </c>
      <c r="BG19" s="2" t="s">
        <v>18</v>
      </c>
      <c r="BH19" s="2" t="s">
        <v>18</v>
      </c>
      <c r="BI19" s="2" t="s">
        <v>18</v>
      </c>
    </row>
    <row r="20" spans="1:64" x14ac:dyDescent="0.3">
      <c r="A20">
        <v>0</v>
      </c>
      <c r="B20">
        <v>2.1367598999999999</v>
      </c>
      <c r="C20">
        <v>1.7124573000000001</v>
      </c>
      <c r="D20">
        <v>1.3098837999999999</v>
      </c>
      <c r="E20">
        <v>1.1061394</v>
      </c>
      <c r="F20">
        <v>1.0197601999999999</v>
      </c>
      <c r="G20">
        <v>0.94405956999999996</v>
      </c>
      <c r="H20">
        <v>1.9745698</v>
      </c>
      <c r="I20">
        <v>1.5698075</v>
      </c>
      <c r="J20">
        <v>1.1781131</v>
      </c>
      <c r="K20">
        <v>0.78834616000000002</v>
      </c>
      <c r="L20">
        <v>0.76856022999999996</v>
      </c>
      <c r="M20">
        <v>0.74081927999999997</v>
      </c>
      <c r="N20">
        <v>1.8832087</v>
      </c>
      <c r="O20">
        <v>1.4952405</v>
      </c>
      <c r="P20">
        <v>1.1082729</v>
      </c>
      <c r="Q20">
        <v>0.72332909999999995</v>
      </c>
      <c r="R20">
        <v>0.70397076000000003</v>
      </c>
      <c r="S20">
        <v>0.63948722999999996</v>
      </c>
      <c r="T20">
        <v>1.7889685</v>
      </c>
      <c r="U20">
        <v>1.4120695999999999</v>
      </c>
      <c r="V20">
        <v>1.0137403</v>
      </c>
      <c r="W20">
        <v>0.64300389999999996</v>
      </c>
      <c r="X20">
        <v>0.52418021000000004</v>
      </c>
      <c r="Y20">
        <v>0.53249000000000002</v>
      </c>
      <c r="Z20">
        <v>1.7358125</v>
      </c>
      <c r="AA20">
        <v>1.3568743000000001</v>
      </c>
      <c r="AB20">
        <v>0.97143979000000003</v>
      </c>
      <c r="AC20">
        <v>0.60499873000000004</v>
      </c>
      <c r="AD20">
        <v>0.48219463000000001</v>
      </c>
      <c r="AE20">
        <v>0.50501545000000003</v>
      </c>
      <c r="AF20" s="6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 t="shared" ref="BJ20:BJ30" si="44">AVERAGE(AF20:BI20)</f>
        <v>0</v>
      </c>
    </row>
    <row r="21" spans="1:64" x14ac:dyDescent="0.3">
      <c r="A21">
        <v>12.3</v>
      </c>
      <c r="B21">
        <v>1.8028179</v>
      </c>
      <c r="C21">
        <v>1.4196766999999999</v>
      </c>
      <c r="D21">
        <v>1.022246</v>
      </c>
      <c r="E21">
        <v>1.0529166999999999</v>
      </c>
      <c r="F21">
        <v>0.96884444999999997</v>
      </c>
      <c r="G21">
        <v>0.90998844999999995</v>
      </c>
      <c r="H21">
        <v>1.7303504000000001</v>
      </c>
      <c r="I21">
        <v>1.3440657</v>
      </c>
      <c r="J21">
        <v>0.96124955999999995</v>
      </c>
      <c r="K21">
        <v>0.46289929000000002</v>
      </c>
      <c r="L21">
        <v>0.53314486000000005</v>
      </c>
      <c r="M21">
        <v>0.67077511000000001</v>
      </c>
      <c r="N21">
        <v>1.6927245</v>
      </c>
      <c r="O21">
        <v>1.3039417</v>
      </c>
      <c r="P21">
        <v>1.4796153000000001</v>
      </c>
      <c r="Q21">
        <v>0.334926</v>
      </c>
      <c r="R21">
        <v>0.14068149999999999</v>
      </c>
      <c r="S21">
        <v>0.66237679999999999</v>
      </c>
      <c r="T21">
        <v>1.6506430000000001</v>
      </c>
      <c r="U21">
        <v>1.2621713999999999</v>
      </c>
      <c r="V21">
        <v>0.89427299000000005</v>
      </c>
      <c r="W21">
        <v>0.36685329999999999</v>
      </c>
      <c r="X21">
        <v>0.66046324000000001</v>
      </c>
      <c r="Y21">
        <v>0.15057802000000001</v>
      </c>
      <c r="Z21">
        <v>1.6221372000000001</v>
      </c>
      <c r="AA21">
        <v>1.2401707</v>
      </c>
      <c r="AB21">
        <v>0.97004531000000005</v>
      </c>
      <c r="AC21">
        <v>0.35068619000000001</v>
      </c>
      <c r="AD21">
        <v>0.16881715999999999</v>
      </c>
      <c r="AE21">
        <v>0.16446573</v>
      </c>
      <c r="AF21" s="1">
        <f t="shared" ref="AF21:AF30" si="45">(B21-B$20)/(-B$20)*100</f>
        <v>15.628428818792415</v>
      </c>
      <c r="AG21" s="1">
        <f t="shared" ref="AG21:AG30" si="46">(C21-C$20)/(-C$20)*100</f>
        <v>17.097103676687304</v>
      </c>
      <c r="AH21" s="1">
        <f t="shared" ref="AH21:AH30" si="47">(D21-D$20)/(-D$20)*100</f>
        <v>21.959031785872913</v>
      </c>
      <c r="AI21" s="1">
        <f t="shared" ref="AI21:AI30" si="48">(E21-E$20)/(-E$20)*100</f>
        <v>4.8115725739450266</v>
      </c>
      <c r="AJ21" s="1">
        <f t="shared" ref="AJ21:AJ30" si="49">(F21-F$20)/(-F$20)*100</f>
        <v>4.9929140203745872</v>
      </c>
      <c r="AK21" s="1">
        <f t="shared" ref="AK21:AK30" si="50">(G21-G$20)/(-G$20)*100</f>
        <v>3.6090010718285512</v>
      </c>
      <c r="AL21" s="1">
        <f t="shared" ref="AL21:AL30" si="51">(H21-H$20)/(-H$20)*100</f>
        <v>12.36823332353204</v>
      </c>
      <c r="AM21" s="1">
        <f t="shared" ref="AM21:AM30" si="52">(I21-I$20)/(-I$20)*100</f>
        <v>14.380221778784977</v>
      </c>
      <c r="AN21" s="1">
        <f t="shared" ref="AN21:AN30" si="53">(J21-J$20)/(-J$20)*100</f>
        <v>18.407701263995797</v>
      </c>
      <c r="AO21" s="1">
        <f t="shared" ref="AO21:AO30" si="54">(K21-K$20)/(-K$20)*100</f>
        <v>41.282229369900151</v>
      </c>
      <c r="AP21" s="1">
        <f t="shared" ref="AP21:AP30" si="55">(L21-L$20)/(-L$20)*100</f>
        <v>30.630698910871295</v>
      </c>
      <c r="AQ21" s="1">
        <f t="shared" ref="AQ21:AQ30" si="56">(M21-M$20)/(-M$20)*100</f>
        <v>9.4549604594524013</v>
      </c>
      <c r="AR21" s="1">
        <f t="shared" ref="AR21:AR30" si="57">(N21-N$20)/(-N$20)*100</f>
        <v>10.114874681706812</v>
      </c>
      <c r="AS21" s="1">
        <f t="shared" ref="AS21:AS30" si="58">(O21-O$20)/(-O$20)*100</f>
        <v>12.793848213715453</v>
      </c>
      <c r="AT21" s="1">
        <f t="shared" ref="AT21:AT30" si="59">(P21-P$20)/(-P$20)*100</f>
        <v>-33.506404424397644</v>
      </c>
      <c r="AU21" s="1">
        <f t="shared" ref="AU21:AU30" si="60">(Q21-Q$20)/(-Q$20)*100</f>
        <v>53.696595367171042</v>
      </c>
      <c r="AV21" s="1">
        <f t="shared" ref="AV21:AV30" si="61">(R21-R$20)/(-R$20)*100</f>
        <v>80.016002369189309</v>
      </c>
      <c r="AW21" s="1">
        <f t="shared" ref="AW21:AW30" si="62">(S21-S$20)/(-S$20)*100</f>
        <v>-3.5793631094087721</v>
      </c>
      <c r="AX21" s="1">
        <f t="shared" ref="AX21:AX30" si="63">(T21-T$20)/(-T$20)*100</f>
        <v>7.7321372623385978</v>
      </c>
      <c r="AY21" s="1">
        <f t="shared" ref="AY21:AY30" si="64">(U21-U$20)/(-U$20)*100</f>
        <v>10.615496573256729</v>
      </c>
      <c r="AZ21" s="1">
        <f t="shared" ref="AZ21:AZ30" si="65">(V21-V$20)/(-V$20)*100</f>
        <v>11.784804254107287</v>
      </c>
      <c r="BA21" s="1">
        <f t="shared" ref="BA21:BA30" si="66">(W21-W$20)/(-W$20)*100</f>
        <v>42.946955687205005</v>
      </c>
      <c r="BB21" s="1">
        <f t="shared" ref="BB21:BB30" si="67">(X21-X$20)/(-X$20)*100</f>
        <v>-25.999270365434047</v>
      </c>
      <c r="BC21" s="1">
        <f t="shared" ref="BC21:BC30" si="68">(Y21-Y$20)/(-Y$20)*100</f>
        <v>71.721906514676334</v>
      </c>
      <c r="BD21" s="1">
        <f t="shared" ref="BD21:BD30" si="69">(Z21-Z$20)/(-Z$20)*100</f>
        <v>6.548823677672555</v>
      </c>
      <c r="BE21" s="1">
        <f t="shared" ref="BE21:BE30" si="70">(AA21-AA$20)/(-AA$20)*100</f>
        <v>8.6009146167777022</v>
      </c>
      <c r="BF21" s="1">
        <f t="shared" ref="BF21:BF30" si="71">(AB21-AB$20)/(-AB$20)*100</f>
        <v>0.14354775399924433</v>
      </c>
      <c r="BG21" s="1">
        <f t="shared" ref="BG21:BG30" si="72">(AC21-AC$20)/(-AC$20)*100</f>
        <v>42.035218817732066</v>
      </c>
      <c r="BH21" s="1">
        <f t="shared" ref="BH21:BH30" si="73">(AD21-AD$20)/(-AD$20)*100</f>
        <v>64.989829936513402</v>
      </c>
      <c r="BI21" s="1">
        <f t="shared" ref="BI21:BI30" si="74">(AE21-AE$20)/(-AE$20)*100</f>
        <v>67.43352505354045</v>
      </c>
      <c r="BJ21" s="1">
        <f t="shared" si="44"/>
        <v>20.757051331146634</v>
      </c>
      <c r="BK21" s="1">
        <f t="shared" ref="BK21:BK30" si="75">_xlfn.STDEV.P(AF21:BI21)</f>
        <v>26.396107946539328</v>
      </c>
    </row>
    <row r="22" spans="1:64" x14ac:dyDescent="0.3">
      <c r="A22">
        <v>24.6</v>
      </c>
      <c r="B22">
        <v>1.8624495999999999</v>
      </c>
      <c r="C22">
        <v>0.87654049999999994</v>
      </c>
      <c r="D22">
        <v>1.5476650999999999</v>
      </c>
      <c r="E22">
        <v>0.76948452000000001</v>
      </c>
      <c r="F22">
        <v>0.90196058999999995</v>
      </c>
      <c r="G22">
        <v>0.77565077000000004</v>
      </c>
      <c r="H22">
        <v>1.7757886000000001</v>
      </c>
      <c r="I22">
        <v>1.7085140999999999</v>
      </c>
      <c r="J22">
        <v>1.4227068</v>
      </c>
      <c r="K22">
        <v>0.43171199999999998</v>
      </c>
      <c r="L22">
        <v>0.40258143000000002</v>
      </c>
      <c r="M22">
        <v>0.33845414000000001</v>
      </c>
      <c r="N22">
        <v>1.2365245</v>
      </c>
      <c r="O22">
        <v>1.1348290000000001</v>
      </c>
      <c r="P22">
        <v>0.79796982999999999</v>
      </c>
      <c r="Q22">
        <v>0.33893841000000002</v>
      </c>
      <c r="R22">
        <v>0.50914320999999996</v>
      </c>
      <c r="S22">
        <v>0.75997022000000003</v>
      </c>
      <c r="T22">
        <v>1.2164276000000001</v>
      </c>
      <c r="U22">
        <v>1.1769251000000001</v>
      </c>
      <c r="V22">
        <v>0.44718242000000002</v>
      </c>
      <c r="W22">
        <v>0.29454958999999997</v>
      </c>
      <c r="X22">
        <v>0.82764130999999996</v>
      </c>
      <c r="Y22">
        <v>0.12112795</v>
      </c>
      <c r="Z22">
        <v>1.1347099</v>
      </c>
      <c r="AA22">
        <v>0.62869699000000001</v>
      </c>
      <c r="AB22">
        <v>0.60137282000000003</v>
      </c>
      <c r="AC22">
        <v>0.26865726000000001</v>
      </c>
      <c r="AD22">
        <v>0.26608683999999999</v>
      </c>
      <c r="AE22">
        <v>0.16117345</v>
      </c>
      <c r="AF22" s="1">
        <f t="shared" si="45"/>
        <v>12.837675398157744</v>
      </c>
      <c r="AG22" s="1">
        <f t="shared" si="46"/>
        <v>48.813876994188412</v>
      </c>
      <c r="AH22" s="1">
        <f t="shared" si="47"/>
        <v>-18.152854474572479</v>
      </c>
      <c r="AI22" s="1">
        <f t="shared" si="48"/>
        <v>30.435122372460466</v>
      </c>
      <c r="AJ22" s="1">
        <f t="shared" si="49"/>
        <v>11.551697153899511</v>
      </c>
      <c r="AK22" s="1">
        <f t="shared" si="50"/>
        <v>17.83878955858685</v>
      </c>
      <c r="AL22" s="1">
        <f t="shared" si="51"/>
        <v>10.067063721930721</v>
      </c>
      <c r="AM22" s="1">
        <f t="shared" si="52"/>
        <v>-8.835898669104326</v>
      </c>
      <c r="AN22" s="1">
        <f t="shared" si="53"/>
        <v>-20.76147867297291</v>
      </c>
      <c r="AO22" s="1">
        <f t="shared" si="54"/>
        <v>45.238269442448988</v>
      </c>
      <c r="AP22" s="1">
        <f t="shared" si="55"/>
        <v>47.618753314883335</v>
      </c>
      <c r="AQ22" s="1">
        <f t="shared" si="56"/>
        <v>54.313535144495695</v>
      </c>
      <c r="AR22" s="1">
        <f t="shared" si="57"/>
        <v>34.339486643195734</v>
      </c>
      <c r="AS22" s="1">
        <f t="shared" si="58"/>
        <v>24.103915055805398</v>
      </c>
      <c r="AT22" s="1">
        <f t="shared" si="59"/>
        <v>27.99879614488453</v>
      </c>
      <c r="AU22" s="1">
        <f t="shared" si="60"/>
        <v>53.141881060778552</v>
      </c>
      <c r="AV22" s="1">
        <f t="shared" si="61"/>
        <v>27.675517375181897</v>
      </c>
      <c r="AW22" s="1">
        <f t="shared" si="62"/>
        <v>-18.84056230489545</v>
      </c>
      <c r="AX22" s="1">
        <f t="shared" si="63"/>
        <v>32.003967649514223</v>
      </c>
      <c r="AY22" s="1">
        <f t="shared" si="64"/>
        <v>16.652472371050255</v>
      </c>
      <c r="AZ22" s="1">
        <f t="shared" si="65"/>
        <v>55.887871874088461</v>
      </c>
      <c r="BA22" s="1">
        <f t="shared" si="66"/>
        <v>54.191632430223216</v>
      </c>
      <c r="BB22" s="1">
        <f t="shared" si="67"/>
        <v>-57.892513721569138</v>
      </c>
      <c r="BC22" s="1">
        <f t="shared" si="68"/>
        <v>77.252539953801957</v>
      </c>
      <c r="BD22" s="1">
        <f t="shared" si="69"/>
        <v>34.629466028156841</v>
      </c>
      <c r="BE22" s="1">
        <f t="shared" si="70"/>
        <v>53.665789822977708</v>
      </c>
      <c r="BF22" s="1">
        <f t="shared" si="71"/>
        <v>38.094689327065758</v>
      </c>
      <c r="BG22" s="1">
        <f t="shared" si="72"/>
        <v>55.593748105884458</v>
      </c>
      <c r="BH22" s="1">
        <f t="shared" si="73"/>
        <v>44.817543903381925</v>
      </c>
      <c r="BI22" s="1">
        <f t="shared" si="74"/>
        <v>68.0854417424259</v>
      </c>
      <c r="BJ22" s="1">
        <f t="shared" si="44"/>
        <v>28.412207824878465</v>
      </c>
      <c r="BK22" s="1">
        <f t="shared" si="75"/>
        <v>29.635344055036885</v>
      </c>
    </row>
    <row r="23" spans="1:64" x14ac:dyDescent="0.3">
      <c r="A23">
        <v>36.9</v>
      </c>
      <c r="B23">
        <v>1.2667379999999999</v>
      </c>
      <c r="C23">
        <v>0.72904550999999995</v>
      </c>
      <c r="D23">
        <v>0.63547218000000005</v>
      </c>
      <c r="E23">
        <v>0.95980432000000004</v>
      </c>
      <c r="F23">
        <v>0.93736240000000004</v>
      </c>
      <c r="G23">
        <v>0.52126015000000003</v>
      </c>
      <c r="H23">
        <v>1.321518</v>
      </c>
      <c r="I23">
        <v>0.79888170000000003</v>
      </c>
      <c r="J23">
        <v>0.95206553999999999</v>
      </c>
      <c r="K23">
        <v>0.90772017999999999</v>
      </c>
      <c r="L23">
        <v>0.49252534999999997</v>
      </c>
      <c r="M23">
        <v>0.62961188999999995</v>
      </c>
      <c r="N23">
        <v>0.74958338000000002</v>
      </c>
      <c r="O23">
        <v>1.3605191000000001</v>
      </c>
      <c r="P23">
        <v>0.57911208000000003</v>
      </c>
      <c r="Q23">
        <v>0.52589156999999997</v>
      </c>
      <c r="R23">
        <v>0.22390403</v>
      </c>
      <c r="S23">
        <v>0.50615418000000001</v>
      </c>
      <c r="T23">
        <v>0.92670288999999995</v>
      </c>
      <c r="U23">
        <v>0.72100412999999997</v>
      </c>
      <c r="V23">
        <v>0.44807058</v>
      </c>
      <c r="W23">
        <v>0.27326856999999999</v>
      </c>
      <c r="X23">
        <v>0.45424683999999999</v>
      </c>
      <c r="Y23">
        <v>0.23603526</v>
      </c>
      <c r="Z23">
        <v>0.89041035999999996</v>
      </c>
      <c r="AA23">
        <v>0.62671716</v>
      </c>
      <c r="AB23">
        <v>0.42982853999999998</v>
      </c>
      <c r="AC23">
        <v>0.95012894999999997</v>
      </c>
      <c r="AD23">
        <v>0.38531447000000002</v>
      </c>
      <c r="AE23">
        <v>0.23689539000000001</v>
      </c>
      <c r="AF23" s="1">
        <f t="shared" si="45"/>
        <v>40.716876987442532</v>
      </c>
      <c r="AG23" s="1">
        <f t="shared" si="46"/>
        <v>57.426937886276065</v>
      </c>
      <c r="AH23" s="1">
        <f t="shared" si="47"/>
        <v>51.486370012362926</v>
      </c>
      <c r="AI23" s="1">
        <f t="shared" si="48"/>
        <v>13.229352466786731</v>
      </c>
      <c r="AJ23" s="1">
        <f t="shared" si="49"/>
        <v>8.080115305539465</v>
      </c>
      <c r="AK23" s="1">
        <f t="shared" si="50"/>
        <v>44.785248032600308</v>
      </c>
      <c r="AL23" s="1">
        <f t="shared" si="51"/>
        <v>33.073118002716342</v>
      </c>
      <c r="AM23" s="1">
        <f t="shared" si="52"/>
        <v>49.109575537127959</v>
      </c>
      <c r="AN23" s="1">
        <f t="shared" si="53"/>
        <v>19.187254602295827</v>
      </c>
      <c r="AO23" s="1">
        <f t="shared" si="54"/>
        <v>-15.142335443100272</v>
      </c>
      <c r="AP23" s="1">
        <f t="shared" si="55"/>
        <v>35.915842275627504</v>
      </c>
      <c r="AQ23" s="1">
        <f t="shared" si="56"/>
        <v>15.011406020642445</v>
      </c>
      <c r="AR23" s="1">
        <f t="shared" si="57"/>
        <v>60.196478489080896</v>
      </c>
      <c r="AS23" s="1">
        <f t="shared" si="58"/>
        <v>9.0100154456757888</v>
      </c>
      <c r="AT23" s="1">
        <f t="shared" si="59"/>
        <v>47.746436820750553</v>
      </c>
      <c r="AU23" s="1">
        <f t="shared" si="60"/>
        <v>27.295670808764637</v>
      </c>
      <c r="AV23" s="1">
        <f t="shared" si="61"/>
        <v>68.19412925616399</v>
      </c>
      <c r="AW23" s="1">
        <f t="shared" si="62"/>
        <v>20.849994142963567</v>
      </c>
      <c r="AX23" s="1">
        <f t="shared" si="63"/>
        <v>48.199038160817253</v>
      </c>
      <c r="AY23" s="1">
        <f t="shared" si="64"/>
        <v>48.939901404293387</v>
      </c>
      <c r="AZ23" s="1">
        <f t="shared" si="65"/>
        <v>55.800259691757347</v>
      </c>
      <c r="BA23" s="1">
        <f t="shared" si="66"/>
        <v>57.501257768420999</v>
      </c>
      <c r="BB23" s="1">
        <f t="shared" si="67"/>
        <v>13.341474681007137</v>
      </c>
      <c r="BC23" s="1">
        <f t="shared" si="68"/>
        <v>55.673297151120217</v>
      </c>
      <c r="BD23" s="1">
        <f t="shared" si="69"/>
        <v>48.703540272926944</v>
      </c>
      <c r="BE23" s="1">
        <f t="shared" si="70"/>
        <v>53.811700907003704</v>
      </c>
      <c r="BF23" s="1">
        <f t="shared" si="71"/>
        <v>55.753455394286469</v>
      </c>
      <c r="BG23" s="1">
        <f t="shared" si="72"/>
        <v>-57.046437105743998</v>
      </c>
      <c r="BH23" s="1">
        <f t="shared" si="73"/>
        <v>20.091505374085148</v>
      </c>
      <c r="BI23" s="1">
        <f t="shared" si="74"/>
        <v>53.091456904932308</v>
      </c>
      <c r="BJ23" s="1">
        <f t="shared" si="44"/>
        <v>34.667764575154145</v>
      </c>
      <c r="BK23" s="1">
        <f t="shared" si="75"/>
        <v>26.139816641321548</v>
      </c>
    </row>
    <row r="24" spans="1:64" x14ac:dyDescent="0.3">
      <c r="A24">
        <v>49.2</v>
      </c>
      <c r="B24">
        <v>1.6179969999999999</v>
      </c>
      <c r="C24">
        <v>0.98731902999999999</v>
      </c>
      <c r="D24">
        <v>0.50169944</v>
      </c>
      <c r="E24">
        <v>0.53325639000000002</v>
      </c>
      <c r="F24">
        <v>0.1063721</v>
      </c>
      <c r="G24">
        <v>0.73102632999999995</v>
      </c>
      <c r="H24">
        <v>1.3680433999999999</v>
      </c>
      <c r="I24">
        <v>0.93006767000000001</v>
      </c>
      <c r="J24">
        <v>0.66609521999999999</v>
      </c>
      <c r="K24">
        <v>0.24947641000000001</v>
      </c>
      <c r="L24">
        <v>0.53630217000000002</v>
      </c>
      <c r="M24">
        <v>0.67236572999999999</v>
      </c>
      <c r="N24">
        <v>0.87930836000000001</v>
      </c>
      <c r="O24">
        <v>0.67357</v>
      </c>
      <c r="P24">
        <v>0.81635482000000004</v>
      </c>
      <c r="Q24">
        <v>0.49730795</v>
      </c>
      <c r="R24">
        <v>0.32110947000000001</v>
      </c>
      <c r="S24">
        <v>0.59126738999999995</v>
      </c>
      <c r="T24">
        <v>1.0314795999999999</v>
      </c>
      <c r="U24">
        <v>0.68201676</v>
      </c>
      <c r="V24">
        <v>0.44118295000000002</v>
      </c>
      <c r="W24">
        <v>0.23628449000000001</v>
      </c>
      <c r="X24">
        <v>0.25003062999999998</v>
      </c>
      <c r="Y24">
        <v>0.37912994</v>
      </c>
      <c r="Z24">
        <v>0.82559329999999997</v>
      </c>
      <c r="AA24">
        <v>0.53220838000000004</v>
      </c>
      <c r="AB24">
        <v>0.42538975000000001</v>
      </c>
      <c r="AC24">
        <v>1.1716409000000001</v>
      </c>
      <c r="AD24">
        <v>0.28616675000000003</v>
      </c>
      <c r="AE24">
        <v>0.44993779</v>
      </c>
      <c r="AF24" s="1">
        <f t="shared" si="45"/>
        <v>24.278015513114042</v>
      </c>
      <c r="AG24" s="1">
        <f t="shared" si="46"/>
        <v>42.344896424570706</v>
      </c>
      <c r="AH24" s="1">
        <f t="shared" si="47"/>
        <v>61.698935432287961</v>
      </c>
      <c r="AI24" s="1">
        <f t="shared" si="48"/>
        <v>51.791212753112305</v>
      </c>
      <c r="AJ24" s="1">
        <f t="shared" si="49"/>
        <v>89.56891041639004</v>
      </c>
      <c r="AK24" s="1">
        <f t="shared" si="50"/>
        <v>22.565656529492099</v>
      </c>
      <c r="AL24" s="1">
        <f t="shared" si="51"/>
        <v>30.716888306506064</v>
      </c>
      <c r="AM24" s="1">
        <f t="shared" si="52"/>
        <v>40.752756627803087</v>
      </c>
      <c r="AN24" s="1">
        <f t="shared" si="53"/>
        <v>43.460842596521509</v>
      </c>
      <c r="AO24" s="1">
        <f t="shared" si="54"/>
        <v>68.354458655573339</v>
      </c>
      <c r="AP24" s="1">
        <f t="shared" si="55"/>
        <v>30.21989050877638</v>
      </c>
      <c r="AQ24" s="1">
        <f t="shared" si="56"/>
        <v>9.2402495248233798</v>
      </c>
      <c r="AR24" s="1">
        <f t="shared" si="57"/>
        <v>53.307970592956586</v>
      </c>
      <c r="AS24" s="1">
        <f t="shared" si="58"/>
        <v>54.952397289934297</v>
      </c>
      <c r="AT24" s="1">
        <f t="shared" si="59"/>
        <v>26.339909601687449</v>
      </c>
      <c r="AU24" s="1">
        <f t="shared" si="60"/>
        <v>31.247346470645237</v>
      </c>
      <c r="AV24" s="1">
        <f t="shared" si="61"/>
        <v>54.385964837516831</v>
      </c>
      <c r="AW24" s="1">
        <f t="shared" si="62"/>
        <v>7.5403913851415014</v>
      </c>
      <c r="AX24" s="1">
        <f t="shared" si="63"/>
        <v>42.342215639906463</v>
      </c>
      <c r="AY24" s="1">
        <f t="shared" si="64"/>
        <v>51.700910493363786</v>
      </c>
      <c r="AZ24" s="1">
        <f t="shared" si="65"/>
        <v>56.479687154589797</v>
      </c>
      <c r="BA24" s="1">
        <f t="shared" si="66"/>
        <v>63.253023815252128</v>
      </c>
      <c r="BB24" s="1">
        <f t="shared" si="67"/>
        <v>52.30063531013505</v>
      </c>
      <c r="BC24" s="1">
        <f t="shared" si="68"/>
        <v>28.800552123044564</v>
      </c>
      <c r="BD24" s="1">
        <f t="shared" si="69"/>
        <v>52.437645194973534</v>
      </c>
      <c r="BE24" s="1">
        <f t="shared" si="70"/>
        <v>60.776884048876155</v>
      </c>
      <c r="BF24" s="1">
        <f t="shared" si="71"/>
        <v>56.210384382134478</v>
      </c>
      <c r="BG24" s="1">
        <f t="shared" si="72"/>
        <v>-93.660059418637132</v>
      </c>
      <c r="BH24" s="1">
        <f t="shared" si="73"/>
        <v>40.653268992232448</v>
      </c>
      <c r="BI24" s="1">
        <f t="shared" si="74"/>
        <v>10.906133663831477</v>
      </c>
      <c r="BJ24" s="1">
        <f t="shared" si="44"/>
        <v>38.832265828885184</v>
      </c>
      <c r="BK24" s="1">
        <f t="shared" si="75"/>
        <v>30.683388720434674</v>
      </c>
    </row>
    <row r="25" spans="1:64" x14ac:dyDescent="0.3">
      <c r="A25">
        <v>61.5</v>
      </c>
      <c r="B25">
        <v>1.2278656999999999</v>
      </c>
      <c r="C25">
        <v>0.99667454</v>
      </c>
      <c r="D25">
        <v>0.76871423000000005</v>
      </c>
      <c r="E25">
        <v>0.97551902999999995</v>
      </c>
      <c r="F25">
        <v>0.59068257000000002</v>
      </c>
      <c r="G25">
        <v>0.79934320999999997</v>
      </c>
      <c r="H25">
        <v>1.4454151</v>
      </c>
      <c r="I25">
        <v>0.78082949000000001</v>
      </c>
      <c r="J25">
        <v>0.58868408000000005</v>
      </c>
      <c r="K25">
        <v>0.43768214999999999</v>
      </c>
      <c r="L25">
        <v>0.16593616999999999</v>
      </c>
      <c r="M25">
        <v>0.65160578999999996</v>
      </c>
      <c r="N25">
        <v>0.88276312999999995</v>
      </c>
      <c r="O25">
        <v>1.1244206000000001</v>
      </c>
      <c r="P25">
        <v>0.49354238</v>
      </c>
      <c r="Q25">
        <v>0.61718247000000004</v>
      </c>
      <c r="R25">
        <v>0.27608155000000001</v>
      </c>
      <c r="S25">
        <v>0.13422424999999999</v>
      </c>
      <c r="T25">
        <v>0.76241775000000001</v>
      </c>
      <c r="U25">
        <v>0.70688174999999998</v>
      </c>
      <c r="V25">
        <v>0.49560180999999998</v>
      </c>
      <c r="W25">
        <v>0.56764868999999996</v>
      </c>
      <c r="X25">
        <v>0.31371643999999999</v>
      </c>
      <c r="Y25">
        <v>0.48257826999999998</v>
      </c>
      <c r="Z25">
        <v>0.75640991999999996</v>
      </c>
      <c r="AA25">
        <v>0.50434288000000005</v>
      </c>
      <c r="AB25">
        <v>0.45266566000000003</v>
      </c>
      <c r="AC25">
        <v>0.36510303999999999</v>
      </c>
      <c r="AD25">
        <v>0.15235362999999999</v>
      </c>
      <c r="AE25">
        <v>0.38422961</v>
      </c>
      <c r="AF25" s="1">
        <f t="shared" si="45"/>
        <v>42.536094017863213</v>
      </c>
      <c r="AG25" s="1">
        <f t="shared" si="46"/>
        <v>41.798575649156334</v>
      </c>
      <c r="AH25" s="1">
        <f t="shared" si="47"/>
        <v>41.314318873170272</v>
      </c>
      <c r="AI25" s="1">
        <f t="shared" si="48"/>
        <v>11.80867167375107</v>
      </c>
      <c r="AJ25" s="1">
        <f t="shared" si="49"/>
        <v>42.076326375553776</v>
      </c>
      <c r="AK25" s="1">
        <f t="shared" si="50"/>
        <v>15.329155553181881</v>
      </c>
      <c r="AL25" s="1">
        <f t="shared" si="51"/>
        <v>26.798480357594855</v>
      </c>
      <c r="AM25" s="1">
        <f t="shared" si="52"/>
        <v>50.259538828805439</v>
      </c>
      <c r="AN25" s="1">
        <f t="shared" si="53"/>
        <v>50.031615810061012</v>
      </c>
      <c r="AO25" s="1">
        <f t="shared" si="54"/>
        <v>44.48096886778773</v>
      </c>
      <c r="AP25" s="1">
        <f t="shared" si="55"/>
        <v>78.409477419876367</v>
      </c>
      <c r="AQ25" s="1">
        <f t="shared" si="56"/>
        <v>12.04254430311263</v>
      </c>
      <c r="AR25" s="1">
        <f t="shared" si="57"/>
        <v>53.124519337660246</v>
      </c>
      <c r="AS25" s="1">
        <f t="shared" si="58"/>
        <v>24.800017120991566</v>
      </c>
      <c r="AT25" s="1">
        <f t="shared" si="59"/>
        <v>55.467432254275991</v>
      </c>
      <c r="AU25" s="1">
        <f t="shared" si="60"/>
        <v>14.67473519315066</v>
      </c>
      <c r="AV25" s="1">
        <f t="shared" si="61"/>
        <v>60.782241864704723</v>
      </c>
      <c r="AW25" s="1">
        <f t="shared" si="62"/>
        <v>79.010644200041327</v>
      </c>
      <c r="AX25" s="1">
        <f t="shared" si="63"/>
        <v>57.382270844903083</v>
      </c>
      <c r="AY25" s="1">
        <f t="shared" si="64"/>
        <v>49.94002066187106</v>
      </c>
      <c r="AZ25" s="1">
        <f t="shared" si="65"/>
        <v>51.111560820853242</v>
      </c>
      <c r="BA25" s="1">
        <f t="shared" si="66"/>
        <v>11.719246181866083</v>
      </c>
      <c r="BB25" s="1">
        <f t="shared" si="67"/>
        <v>40.151033172351177</v>
      </c>
      <c r="BC25" s="1">
        <f t="shared" si="68"/>
        <v>9.3732708595466665</v>
      </c>
      <c r="BD25" s="1">
        <f t="shared" si="69"/>
        <v>56.423293414467288</v>
      </c>
      <c r="BE25" s="1">
        <f t="shared" si="70"/>
        <v>62.830537802949024</v>
      </c>
      <c r="BF25" s="1">
        <f t="shared" si="71"/>
        <v>53.402602543179746</v>
      </c>
      <c r="BG25" s="1">
        <f t="shared" si="72"/>
        <v>39.652263402271942</v>
      </c>
      <c r="BH25" s="1">
        <f t="shared" si="73"/>
        <v>68.404121381443019</v>
      </c>
      <c r="BI25" s="1">
        <f t="shared" si="74"/>
        <v>23.917256392848977</v>
      </c>
      <c r="BJ25" s="1">
        <f t="shared" si="44"/>
        <v>42.301761172643005</v>
      </c>
      <c r="BK25" s="1">
        <f t="shared" si="75"/>
        <v>19.539147432378314</v>
      </c>
    </row>
    <row r="26" spans="1:64" x14ac:dyDescent="0.3">
      <c r="A26">
        <v>73.8</v>
      </c>
      <c r="B26">
        <v>1.4917347999999999</v>
      </c>
      <c r="C26">
        <v>0.79893168000000003</v>
      </c>
      <c r="D26">
        <v>0.58440344</v>
      </c>
      <c r="E26">
        <v>0.20632554</v>
      </c>
      <c r="F26">
        <v>0.84698152000000004</v>
      </c>
      <c r="G26">
        <v>0.75984461999999997</v>
      </c>
      <c r="H26">
        <v>0.94967579000000002</v>
      </c>
      <c r="I26">
        <v>0.55197850000000004</v>
      </c>
      <c r="J26">
        <v>0.47825046999999998</v>
      </c>
      <c r="K26">
        <v>0.50154525999999999</v>
      </c>
      <c r="L26">
        <v>0.16802021</v>
      </c>
      <c r="M26">
        <v>0.48734830000000001</v>
      </c>
      <c r="N26">
        <v>1.1052252</v>
      </c>
      <c r="O26">
        <v>0.54875088999999999</v>
      </c>
      <c r="P26">
        <v>0.57899202999999999</v>
      </c>
      <c r="Q26">
        <v>0.45826382999999998</v>
      </c>
      <c r="R26">
        <v>0.57376262</v>
      </c>
      <c r="S26">
        <v>0.37220604000000002</v>
      </c>
      <c r="T26">
        <v>0.79754486000000002</v>
      </c>
      <c r="U26">
        <v>0.60046794000000003</v>
      </c>
      <c r="V26">
        <v>0.72944253000000003</v>
      </c>
      <c r="W26">
        <v>0.68954645999999997</v>
      </c>
      <c r="X26">
        <v>0.43673774999999998</v>
      </c>
      <c r="Y26">
        <v>0.14929407</v>
      </c>
      <c r="Z26">
        <v>0.70902109000000002</v>
      </c>
      <c r="AA26">
        <v>0.72863935000000002</v>
      </c>
      <c r="AB26">
        <v>0.36032537999999997</v>
      </c>
      <c r="AC26">
        <v>0.19446701</v>
      </c>
      <c r="AD26">
        <v>0.24311128000000001</v>
      </c>
      <c r="AE26">
        <v>0.31443774000000002</v>
      </c>
      <c r="AF26" s="1">
        <f t="shared" si="45"/>
        <v>30.187065004355428</v>
      </c>
      <c r="AG26" s="1">
        <f t="shared" si="46"/>
        <v>53.345891894647536</v>
      </c>
      <c r="AH26" s="1">
        <f t="shared" si="47"/>
        <v>55.385092937251379</v>
      </c>
      <c r="AI26" s="1">
        <f t="shared" si="48"/>
        <v>81.347238874232303</v>
      </c>
      <c r="AJ26" s="1">
        <f t="shared" si="49"/>
        <v>16.943069556940923</v>
      </c>
      <c r="AK26" s="1">
        <f t="shared" si="50"/>
        <v>19.513064202082077</v>
      </c>
      <c r="AL26" s="1">
        <f t="shared" si="51"/>
        <v>51.904673615488306</v>
      </c>
      <c r="AM26" s="1">
        <f t="shared" si="52"/>
        <v>64.837822471863575</v>
      </c>
      <c r="AN26" s="1">
        <f t="shared" si="53"/>
        <v>59.40538561195865</v>
      </c>
      <c r="AO26" s="1">
        <f t="shared" si="54"/>
        <v>36.380071921705053</v>
      </c>
      <c r="AP26" s="1">
        <f t="shared" si="55"/>
        <v>78.138315848063073</v>
      </c>
      <c r="AQ26" s="1">
        <f t="shared" si="56"/>
        <v>34.214954556798247</v>
      </c>
      <c r="AR26" s="1">
        <f t="shared" si="57"/>
        <v>41.311592283956628</v>
      </c>
      <c r="AS26" s="1">
        <f t="shared" si="58"/>
        <v>63.300158737005852</v>
      </c>
      <c r="AT26" s="1">
        <f t="shared" si="59"/>
        <v>47.757268990336229</v>
      </c>
      <c r="AU26" s="1">
        <f t="shared" si="60"/>
        <v>36.645182669963091</v>
      </c>
      <c r="AV26" s="1">
        <f t="shared" si="61"/>
        <v>18.496242656442156</v>
      </c>
      <c r="AW26" s="1">
        <f t="shared" si="62"/>
        <v>41.796173162050472</v>
      </c>
      <c r="AX26" s="1">
        <f t="shared" si="63"/>
        <v>55.418730961445092</v>
      </c>
      <c r="AY26" s="1">
        <f t="shared" si="64"/>
        <v>57.476038008324792</v>
      </c>
      <c r="AZ26" s="1">
        <f t="shared" si="65"/>
        <v>28.044438008432731</v>
      </c>
      <c r="BA26" s="1">
        <f t="shared" si="66"/>
        <v>-7.2383013540042311</v>
      </c>
      <c r="BB26" s="1">
        <f t="shared" si="67"/>
        <v>16.681755307015511</v>
      </c>
      <c r="BC26" s="1">
        <f t="shared" si="68"/>
        <v>71.963028413679126</v>
      </c>
      <c r="BD26" s="1">
        <f t="shared" si="69"/>
        <v>59.153359593850141</v>
      </c>
      <c r="BE26" s="1">
        <f t="shared" si="70"/>
        <v>46.300158386078948</v>
      </c>
      <c r="BF26" s="1">
        <f t="shared" si="71"/>
        <v>62.90810982737284</v>
      </c>
      <c r="BG26" s="1">
        <f t="shared" si="72"/>
        <v>67.856625087460927</v>
      </c>
      <c r="BH26" s="1">
        <f t="shared" si="73"/>
        <v>49.582333590069219</v>
      </c>
      <c r="BI26" s="1">
        <f t="shared" si="74"/>
        <v>37.737005867840281</v>
      </c>
      <c r="BJ26" s="1">
        <f t="shared" si="44"/>
        <v>45.893084889756878</v>
      </c>
      <c r="BK26" s="1">
        <f t="shared" si="75"/>
        <v>20.112480184319605</v>
      </c>
    </row>
    <row r="27" spans="1:64" x14ac:dyDescent="0.3">
      <c r="A27">
        <v>86.1</v>
      </c>
      <c r="B27">
        <v>0.90912327000000004</v>
      </c>
      <c r="C27">
        <v>1.5230237</v>
      </c>
      <c r="D27">
        <v>0.63287170999999998</v>
      </c>
      <c r="E27">
        <v>0.78041371000000004</v>
      </c>
      <c r="F27">
        <v>0.84857990999999999</v>
      </c>
      <c r="G27">
        <v>0.28286134000000002</v>
      </c>
      <c r="H27">
        <v>0.79629243999999999</v>
      </c>
      <c r="I27">
        <v>0.70700766999999998</v>
      </c>
      <c r="J27">
        <v>0.36833262</v>
      </c>
      <c r="K27">
        <v>0.42095417000000002</v>
      </c>
      <c r="L27">
        <v>0.64428532999999999</v>
      </c>
      <c r="M27">
        <v>0.63644142999999997</v>
      </c>
      <c r="N27">
        <v>0.7356106</v>
      </c>
      <c r="O27">
        <v>0.55833674</v>
      </c>
      <c r="P27">
        <v>0.85822357000000005</v>
      </c>
      <c r="Q27">
        <v>0.23809963000000001</v>
      </c>
      <c r="R27">
        <v>0.47028015000000001</v>
      </c>
      <c r="S27">
        <v>0.52319420000000005</v>
      </c>
      <c r="T27">
        <v>0.83060261000000002</v>
      </c>
      <c r="U27">
        <v>0.60068220999999999</v>
      </c>
      <c r="V27">
        <v>0.45670108999999998</v>
      </c>
      <c r="W27">
        <v>0.2675959</v>
      </c>
      <c r="X27">
        <v>0.30218266999999999</v>
      </c>
      <c r="Y27">
        <v>0.1039181</v>
      </c>
      <c r="Z27">
        <v>0.83734569999999997</v>
      </c>
      <c r="AA27">
        <v>0.47435561999999998</v>
      </c>
      <c r="AB27">
        <v>0.5178393</v>
      </c>
      <c r="AC27">
        <v>0.14828837</v>
      </c>
      <c r="AD27">
        <v>0.35178190999999998</v>
      </c>
      <c r="AE27">
        <v>0.40019299000000003</v>
      </c>
      <c r="AF27" s="1">
        <f t="shared" si="45"/>
        <v>57.453185545086271</v>
      </c>
      <c r="AG27" s="1">
        <f t="shared" si="46"/>
        <v>11.062091883984499</v>
      </c>
      <c r="AH27" s="1">
        <f t="shared" si="47"/>
        <v>51.684896782447417</v>
      </c>
      <c r="AI27" s="1">
        <f t="shared" si="48"/>
        <v>29.447074211442064</v>
      </c>
      <c r="AJ27" s="1">
        <f t="shared" si="49"/>
        <v>16.786327805301671</v>
      </c>
      <c r="AK27" s="1">
        <f t="shared" si="50"/>
        <v>70.037765731245102</v>
      </c>
      <c r="AL27" s="1">
        <f t="shared" si="51"/>
        <v>59.672611218909552</v>
      </c>
      <c r="AM27" s="1">
        <f t="shared" si="52"/>
        <v>54.962142173483052</v>
      </c>
      <c r="AN27" s="1">
        <f t="shared" si="53"/>
        <v>68.735376934523515</v>
      </c>
      <c r="AO27" s="1">
        <f t="shared" si="54"/>
        <v>46.602876837758686</v>
      </c>
      <c r="AP27" s="1">
        <f t="shared" si="55"/>
        <v>16.169832258949956</v>
      </c>
      <c r="AQ27" s="1">
        <f t="shared" si="56"/>
        <v>14.089515866811675</v>
      </c>
      <c r="AR27" s="1">
        <f t="shared" si="57"/>
        <v>60.93844511232345</v>
      </c>
      <c r="AS27" s="1">
        <f t="shared" si="58"/>
        <v>62.659067889078713</v>
      </c>
      <c r="AT27" s="1">
        <f t="shared" si="59"/>
        <v>22.562072031175713</v>
      </c>
      <c r="AU27" s="1">
        <f t="shared" si="60"/>
        <v>67.082807811824523</v>
      </c>
      <c r="AV27" s="1">
        <f t="shared" si="61"/>
        <v>33.196067688947764</v>
      </c>
      <c r="AW27" s="1">
        <f t="shared" si="62"/>
        <v>18.185356101637858</v>
      </c>
      <c r="AX27" s="1">
        <f t="shared" si="63"/>
        <v>53.570864439480069</v>
      </c>
      <c r="AY27" s="1">
        <f t="shared" si="64"/>
        <v>57.460863827108795</v>
      </c>
      <c r="AZ27" s="1">
        <f t="shared" si="65"/>
        <v>54.948906539475651</v>
      </c>
      <c r="BA27" s="1">
        <f t="shared" si="66"/>
        <v>58.383471702115642</v>
      </c>
      <c r="BB27" s="1">
        <f t="shared" si="67"/>
        <v>42.351377592068964</v>
      </c>
      <c r="BC27" s="1">
        <f t="shared" si="68"/>
        <v>80.484497361452796</v>
      </c>
      <c r="BD27" s="1">
        <f t="shared" si="69"/>
        <v>51.76059050156627</v>
      </c>
      <c r="BE27" s="1">
        <f t="shared" si="70"/>
        <v>65.040562710930558</v>
      </c>
      <c r="BF27" s="1">
        <f t="shared" si="71"/>
        <v>46.693628845489229</v>
      </c>
      <c r="BG27" s="1">
        <f t="shared" si="72"/>
        <v>75.489474167987098</v>
      </c>
      <c r="BH27" s="1">
        <f t="shared" si="73"/>
        <v>27.045659965147273</v>
      </c>
      <c r="BI27" s="1">
        <f t="shared" si="74"/>
        <v>20.756287753176661</v>
      </c>
      <c r="BJ27" s="1">
        <f t="shared" si="44"/>
        <v>46.510456643031013</v>
      </c>
      <c r="BK27" s="1">
        <f t="shared" si="75"/>
        <v>20.07757333553365</v>
      </c>
    </row>
    <row r="28" spans="1:64" x14ac:dyDescent="0.3">
      <c r="A28">
        <v>98.4</v>
      </c>
      <c r="B28">
        <v>0.69144603000000004</v>
      </c>
      <c r="C28">
        <v>1.4235476</v>
      </c>
      <c r="D28">
        <v>0.49343253999999998</v>
      </c>
      <c r="E28">
        <v>0.21052876000000001</v>
      </c>
      <c r="F28">
        <v>0.79943712</v>
      </c>
      <c r="G28">
        <v>0.1163318</v>
      </c>
      <c r="H28">
        <v>0.84796311999999996</v>
      </c>
      <c r="I28">
        <v>0.79042115999999996</v>
      </c>
      <c r="J28">
        <v>0.66440827000000002</v>
      </c>
      <c r="K28">
        <v>0.33644751000000001</v>
      </c>
      <c r="L28">
        <v>0.60743336999999997</v>
      </c>
      <c r="M28">
        <v>0.64410683000000002</v>
      </c>
      <c r="N28">
        <v>0.69248926</v>
      </c>
      <c r="O28">
        <v>0.64642052999999999</v>
      </c>
      <c r="P28">
        <v>0.56474873999999997</v>
      </c>
      <c r="Q28">
        <v>0.54421553</v>
      </c>
      <c r="R28">
        <v>0.52825248000000002</v>
      </c>
      <c r="S28">
        <v>0.18749424000000001</v>
      </c>
      <c r="T28">
        <v>0.99784709999999999</v>
      </c>
      <c r="U28">
        <v>0.53362958999999999</v>
      </c>
      <c r="V28">
        <v>0.41662744000000002</v>
      </c>
      <c r="W28">
        <v>0.18415537000000001</v>
      </c>
      <c r="X28">
        <v>0.36785437999999998</v>
      </c>
      <c r="Y28">
        <v>0.54498215000000005</v>
      </c>
      <c r="Z28">
        <v>1.0510588000000001</v>
      </c>
      <c r="AA28">
        <v>0.72458858999999998</v>
      </c>
      <c r="AB28">
        <v>0.37744802999999999</v>
      </c>
      <c r="AC28">
        <v>0.19532531</v>
      </c>
      <c r="AD28">
        <v>0.14151965</v>
      </c>
      <c r="AE28">
        <v>0.42014912999999998</v>
      </c>
      <c r="AF28" s="1">
        <f t="shared" si="45"/>
        <v>67.640443364741159</v>
      </c>
      <c r="AG28" s="1">
        <f t="shared" si="46"/>
        <v>16.871060084242686</v>
      </c>
      <c r="AH28" s="1">
        <f t="shared" si="47"/>
        <v>62.330052482517914</v>
      </c>
      <c r="AI28" s="1">
        <f t="shared" si="48"/>
        <v>80.96724879341609</v>
      </c>
      <c r="AJ28" s="1">
        <f t="shared" si="49"/>
        <v>21.605381343574688</v>
      </c>
      <c r="AK28" s="1">
        <f t="shared" si="50"/>
        <v>87.677493698835136</v>
      </c>
      <c r="AL28" s="1">
        <f t="shared" si="51"/>
        <v>57.05580425670442</v>
      </c>
      <c r="AM28" s="1">
        <f t="shared" si="52"/>
        <v>49.648529517154181</v>
      </c>
      <c r="AN28" s="1">
        <f t="shared" si="53"/>
        <v>43.604033432783318</v>
      </c>
      <c r="AO28" s="1">
        <f t="shared" si="54"/>
        <v>57.322363313090783</v>
      </c>
      <c r="AP28" s="1">
        <f t="shared" si="55"/>
        <v>20.964766808191467</v>
      </c>
      <c r="AQ28" s="1">
        <f t="shared" si="56"/>
        <v>13.054796576028629</v>
      </c>
      <c r="AR28" s="1">
        <f t="shared" si="57"/>
        <v>63.228225315654086</v>
      </c>
      <c r="AS28" s="1">
        <f t="shared" si="58"/>
        <v>56.768123255088398</v>
      </c>
      <c r="AT28" s="1">
        <f t="shared" si="59"/>
        <v>49.042447938589859</v>
      </c>
      <c r="AU28" s="1">
        <f t="shared" si="60"/>
        <v>24.762389623201937</v>
      </c>
      <c r="AV28" s="1">
        <f t="shared" si="61"/>
        <v>24.961019687806353</v>
      </c>
      <c r="AW28" s="1">
        <f t="shared" si="62"/>
        <v>70.680534152339519</v>
      </c>
      <c r="AX28" s="1">
        <f t="shared" si="63"/>
        <v>44.222209614087674</v>
      </c>
      <c r="AY28" s="1">
        <f t="shared" si="64"/>
        <v>62.209398885154101</v>
      </c>
      <c r="AZ28" s="1">
        <f t="shared" si="65"/>
        <v>58.901955461374079</v>
      </c>
      <c r="BA28" s="1">
        <f t="shared" si="66"/>
        <v>71.360147271268488</v>
      </c>
      <c r="BB28" s="1">
        <f t="shared" si="67"/>
        <v>29.822917198648156</v>
      </c>
      <c r="BC28" s="1">
        <f t="shared" si="68"/>
        <v>-2.3459877180792192</v>
      </c>
      <c r="BD28" s="1">
        <f t="shared" si="69"/>
        <v>39.448598278903965</v>
      </c>
      <c r="BE28" s="1">
        <f t="shared" si="70"/>
        <v>46.598694514296575</v>
      </c>
      <c r="BF28" s="1">
        <f t="shared" si="71"/>
        <v>61.14550444757878</v>
      </c>
      <c r="BG28" s="1">
        <f t="shared" si="72"/>
        <v>67.714757021060194</v>
      </c>
      <c r="BH28" s="1">
        <f t="shared" si="73"/>
        <v>70.650927821406881</v>
      </c>
      <c r="BI28" s="1">
        <f t="shared" si="74"/>
        <v>16.804697757266641</v>
      </c>
      <c r="BJ28" s="1">
        <f t="shared" si="44"/>
        <v>47.823951139897559</v>
      </c>
      <c r="BK28" s="1">
        <f t="shared" si="75"/>
        <v>22.22889121845559</v>
      </c>
    </row>
    <row r="29" spans="1:64" x14ac:dyDescent="0.3">
      <c r="A29">
        <v>110.7</v>
      </c>
      <c r="B29">
        <v>0.82084040999999996</v>
      </c>
      <c r="C29">
        <v>0.54796429999999996</v>
      </c>
      <c r="D29">
        <v>0.36187650999999998</v>
      </c>
      <c r="E29">
        <v>0.41495035000000002</v>
      </c>
      <c r="F29">
        <v>0.9723813</v>
      </c>
      <c r="G29">
        <v>0.53351627000000001</v>
      </c>
      <c r="H29">
        <v>0.93123997000000003</v>
      </c>
      <c r="I29">
        <v>0.96700902</v>
      </c>
      <c r="J29">
        <v>0.46901963000000002</v>
      </c>
      <c r="K29">
        <v>0.33877721</v>
      </c>
      <c r="L29">
        <v>0.40115641000000002</v>
      </c>
      <c r="M29">
        <v>0.54310289</v>
      </c>
      <c r="N29">
        <v>0.68971720999999997</v>
      </c>
      <c r="O29">
        <v>0.63843592000000005</v>
      </c>
      <c r="P29">
        <v>0.72513382999999998</v>
      </c>
      <c r="Q29">
        <v>0.18518346999999999</v>
      </c>
      <c r="R29">
        <v>0.41898211000000002</v>
      </c>
      <c r="S29">
        <v>0.24877045</v>
      </c>
      <c r="T29">
        <v>1.0524926999999999</v>
      </c>
      <c r="U29">
        <v>0.73709393000000001</v>
      </c>
      <c r="V29">
        <v>0.40408568</v>
      </c>
      <c r="W29">
        <v>0.16302536000000001</v>
      </c>
      <c r="X29">
        <v>0.10687396</v>
      </c>
      <c r="Y29">
        <v>0.38501487000000001</v>
      </c>
      <c r="Z29">
        <v>1.0641182</v>
      </c>
      <c r="AA29">
        <v>0.87268400999999995</v>
      </c>
      <c r="AB29">
        <v>0.29549663999999998</v>
      </c>
      <c r="AC29">
        <v>0.14255855000000001</v>
      </c>
      <c r="AD29">
        <v>0.26459291000000001</v>
      </c>
      <c r="AE29">
        <v>0.22413472000000001</v>
      </c>
      <c r="AF29" s="1">
        <f t="shared" si="45"/>
        <v>61.584808382074186</v>
      </c>
      <c r="AG29" s="1">
        <f t="shared" si="46"/>
        <v>68.001286805808249</v>
      </c>
      <c r="AH29" s="1">
        <f t="shared" si="47"/>
        <v>72.373388387580633</v>
      </c>
      <c r="AI29" s="1">
        <f t="shared" si="48"/>
        <v>62.486613350903156</v>
      </c>
      <c r="AJ29" s="1">
        <f t="shared" si="49"/>
        <v>4.6460824809597288</v>
      </c>
      <c r="AK29" s="1">
        <f t="shared" si="50"/>
        <v>43.487012159624626</v>
      </c>
      <c r="AL29" s="1">
        <f t="shared" si="51"/>
        <v>52.83833622898517</v>
      </c>
      <c r="AM29" s="1">
        <f t="shared" si="52"/>
        <v>38.399515864206279</v>
      </c>
      <c r="AN29" s="1">
        <f t="shared" si="53"/>
        <v>60.188913101806605</v>
      </c>
      <c r="AO29" s="1">
        <f t="shared" si="54"/>
        <v>57.026845922608416</v>
      </c>
      <c r="AP29" s="1">
        <f t="shared" si="55"/>
        <v>47.804167540649345</v>
      </c>
      <c r="AQ29" s="1">
        <f t="shared" si="56"/>
        <v>26.688882881125874</v>
      </c>
      <c r="AR29" s="1">
        <f t="shared" si="57"/>
        <v>63.375423552365703</v>
      </c>
      <c r="AS29" s="1">
        <f t="shared" si="58"/>
        <v>57.30212497588181</v>
      </c>
      <c r="AT29" s="1">
        <f t="shared" si="59"/>
        <v>34.570823666264872</v>
      </c>
      <c r="AU29" s="1">
        <f t="shared" si="60"/>
        <v>74.398448783548176</v>
      </c>
      <c r="AV29" s="1">
        <f t="shared" si="61"/>
        <v>40.483023755134376</v>
      </c>
      <c r="AW29" s="1">
        <f t="shared" si="62"/>
        <v>61.098449143386333</v>
      </c>
      <c r="AX29" s="1">
        <f t="shared" si="63"/>
        <v>41.167622571330909</v>
      </c>
      <c r="AY29" s="1">
        <f t="shared" si="64"/>
        <v>47.800453320431231</v>
      </c>
      <c r="AZ29" s="1">
        <f t="shared" si="65"/>
        <v>60.139132280723182</v>
      </c>
      <c r="BA29" s="1">
        <f t="shared" si="66"/>
        <v>74.646287526405359</v>
      </c>
      <c r="BB29" s="1">
        <f t="shared" si="67"/>
        <v>79.611218058003374</v>
      </c>
      <c r="BC29" s="1">
        <f t="shared" si="68"/>
        <v>27.695380194933239</v>
      </c>
      <c r="BD29" s="1">
        <f t="shared" si="69"/>
        <v>38.696247434558742</v>
      </c>
      <c r="BE29" s="1">
        <f t="shared" si="70"/>
        <v>35.684240610939426</v>
      </c>
      <c r="BF29" s="1">
        <f t="shared" si="71"/>
        <v>69.581579523317657</v>
      </c>
      <c r="BG29" s="1">
        <f t="shared" si="72"/>
        <v>76.436553842022121</v>
      </c>
      <c r="BH29" s="1">
        <f t="shared" si="73"/>
        <v>45.127362782949284</v>
      </c>
      <c r="BI29" s="1">
        <f t="shared" si="74"/>
        <v>55.618244946763504</v>
      </c>
      <c r="BJ29" s="1">
        <f t="shared" si="44"/>
        <v>52.631949002509721</v>
      </c>
      <c r="BK29" s="1">
        <f t="shared" si="75"/>
        <v>17.095268969332135</v>
      </c>
    </row>
    <row r="30" spans="1:64" x14ac:dyDescent="0.3">
      <c r="A30">
        <v>123</v>
      </c>
      <c r="B30">
        <v>0.82601709000000001</v>
      </c>
      <c r="C30">
        <v>1.1571587000000001</v>
      </c>
      <c r="D30">
        <v>0.37419679</v>
      </c>
      <c r="E30">
        <v>0.94168001000000001</v>
      </c>
      <c r="F30">
        <v>1.0103134</v>
      </c>
      <c r="G30">
        <v>0.27601693999999999</v>
      </c>
      <c r="H30">
        <v>1.3251470999999999</v>
      </c>
      <c r="I30">
        <v>0.85811519999999997</v>
      </c>
      <c r="J30">
        <v>0.79777200000000004</v>
      </c>
      <c r="K30">
        <v>0.50958738000000003</v>
      </c>
      <c r="L30">
        <v>0.57785264000000003</v>
      </c>
      <c r="M30">
        <v>0.58140486999999996</v>
      </c>
      <c r="N30">
        <v>0.66627301000000005</v>
      </c>
      <c r="O30">
        <v>0.57105198999999995</v>
      </c>
      <c r="P30">
        <v>0.42212565000000002</v>
      </c>
      <c r="Q30">
        <v>0.54674334000000002</v>
      </c>
      <c r="R30">
        <v>0.40737325000000002</v>
      </c>
      <c r="S30">
        <v>0.65488303000000003</v>
      </c>
      <c r="T30">
        <v>0.71124471</v>
      </c>
      <c r="U30">
        <v>0.96160857</v>
      </c>
      <c r="V30">
        <v>0.62045432</v>
      </c>
      <c r="W30">
        <v>0.12832420999999999</v>
      </c>
      <c r="X30">
        <v>0.43313947000000003</v>
      </c>
      <c r="Y30">
        <v>0.46311643000000002</v>
      </c>
      <c r="Z30">
        <v>0.78566895999999997</v>
      </c>
      <c r="AA30">
        <v>0.55373395999999997</v>
      </c>
      <c r="AB30">
        <v>0.41673041</v>
      </c>
      <c r="AC30">
        <v>0.56583342000000003</v>
      </c>
      <c r="AD30">
        <v>0.12314277999999999</v>
      </c>
      <c r="AE30">
        <v>0.28564151999999998</v>
      </c>
      <c r="AF30" s="1">
        <f t="shared" si="45"/>
        <v>61.342540638281349</v>
      </c>
      <c r="AG30" s="1">
        <f t="shared" si="46"/>
        <v>32.427004165300936</v>
      </c>
      <c r="AH30" s="1">
        <f t="shared" si="47"/>
        <v>71.432825568191618</v>
      </c>
      <c r="AI30" s="1">
        <f t="shared" si="48"/>
        <v>14.867871987924847</v>
      </c>
      <c r="AJ30" s="1">
        <f t="shared" si="49"/>
        <v>0.92637465160925747</v>
      </c>
      <c r="AK30" s="1">
        <f t="shared" si="50"/>
        <v>70.762762354074752</v>
      </c>
      <c r="AL30" s="1">
        <f t="shared" si="51"/>
        <v>32.88932606991154</v>
      </c>
      <c r="AM30" s="1">
        <f t="shared" si="52"/>
        <v>45.33627849274513</v>
      </c>
      <c r="AN30" s="1">
        <f t="shared" si="53"/>
        <v>32.283920788250292</v>
      </c>
      <c r="AO30" s="1">
        <f t="shared" si="54"/>
        <v>35.359946447890351</v>
      </c>
      <c r="AP30" s="1">
        <f t="shared" si="55"/>
        <v>24.81361675453854</v>
      </c>
      <c r="AQ30" s="1">
        <f t="shared" si="56"/>
        <v>21.518663769117889</v>
      </c>
      <c r="AR30" s="1">
        <f t="shared" si="57"/>
        <v>64.620330715337076</v>
      </c>
      <c r="AS30" s="1">
        <f t="shared" si="58"/>
        <v>61.808686294947201</v>
      </c>
      <c r="AT30" s="1">
        <f t="shared" si="59"/>
        <v>61.911398356848743</v>
      </c>
      <c r="AU30" s="1">
        <f t="shared" si="60"/>
        <v>24.412920757646823</v>
      </c>
      <c r="AV30" s="1">
        <f t="shared" si="61"/>
        <v>42.132078042559606</v>
      </c>
      <c r="AW30" s="1">
        <f t="shared" si="62"/>
        <v>-2.407522664682463</v>
      </c>
      <c r="AX30" s="1">
        <f t="shared" si="63"/>
        <v>60.242748265271295</v>
      </c>
      <c r="AY30" s="1">
        <f t="shared" si="64"/>
        <v>31.90076678939905</v>
      </c>
      <c r="AZ30" s="1">
        <f t="shared" si="65"/>
        <v>38.795535700810156</v>
      </c>
      <c r="BA30" s="1">
        <f t="shared" si="66"/>
        <v>80.043012180797021</v>
      </c>
      <c r="BB30" s="1">
        <f t="shared" si="67"/>
        <v>17.36821388201588</v>
      </c>
      <c r="BC30" s="1">
        <f t="shared" si="68"/>
        <v>13.028145129485999</v>
      </c>
      <c r="BD30" s="1">
        <f t="shared" si="69"/>
        <v>54.737682785439098</v>
      </c>
      <c r="BE30" s="1">
        <f t="shared" si="70"/>
        <v>59.190474755104439</v>
      </c>
      <c r="BF30" s="1">
        <f t="shared" si="71"/>
        <v>57.101776734922502</v>
      </c>
      <c r="BG30" s="1">
        <f t="shared" si="72"/>
        <v>6.4736185479265389</v>
      </c>
      <c r="BH30" s="1">
        <f t="shared" si="73"/>
        <v>74.462017546732113</v>
      </c>
      <c r="BI30" s="1">
        <f t="shared" si="74"/>
        <v>43.439053201243652</v>
      </c>
      <c r="BJ30" s="1">
        <f t="shared" si="44"/>
        <v>41.107402290321367</v>
      </c>
      <c r="BK30" s="1">
        <f t="shared" si="75"/>
        <v>22.679099405431426</v>
      </c>
    </row>
    <row r="31" spans="1:64" x14ac:dyDescent="0.3">
      <c r="B31" s="2">
        <f t="shared" ref="B31:AE31" si="76">MIN(B20:B30)</f>
        <v>0.69144603000000004</v>
      </c>
      <c r="C31" s="2">
        <f t="shared" si="76"/>
        <v>0.54796429999999996</v>
      </c>
      <c r="D31" s="2">
        <f t="shared" si="76"/>
        <v>0.36187650999999998</v>
      </c>
      <c r="E31" s="2">
        <f t="shared" si="76"/>
        <v>0.20632554</v>
      </c>
      <c r="F31" s="2">
        <f t="shared" si="76"/>
        <v>0.1063721</v>
      </c>
      <c r="G31" s="2">
        <f t="shared" si="76"/>
        <v>0.1163318</v>
      </c>
      <c r="H31" s="2">
        <f t="shared" si="76"/>
        <v>0.79629243999999999</v>
      </c>
      <c r="I31" s="2">
        <f t="shared" si="76"/>
        <v>0.55197850000000004</v>
      </c>
      <c r="J31" s="2">
        <f t="shared" si="76"/>
        <v>0.36833262</v>
      </c>
      <c r="K31" s="2">
        <f t="shared" si="76"/>
        <v>0.24947641000000001</v>
      </c>
      <c r="L31" s="2">
        <f t="shared" si="76"/>
        <v>0.16593616999999999</v>
      </c>
      <c r="M31" s="2">
        <f t="shared" si="76"/>
        <v>0.33845414000000001</v>
      </c>
      <c r="N31" s="2">
        <f t="shared" si="76"/>
        <v>0.66627301000000005</v>
      </c>
      <c r="O31" s="2">
        <f t="shared" si="76"/>
        <v>0.54875088999999999</v>
      </c>
      <c r="P31" s="2">
        <f t="shared" si="76"/>
        <v>0.42212565000000002</v>
      </c>
      <c r="Q31" s="2">
        <f t="shared" si="76"/>
        <v>0.18518346999999999</v>
      </c>
      <c r="R31" s="2">
        <f t="shared" si="76"/>
        <v>0.14068149999999999</v>
      </c>
      <c r="S31" s="2">
        <f t="shared" si="76"/>
        <v>0.13422424999999999</v>
      </c>
      <c r="T31" s="2">
        <f t="shared" si="76"/>
        <v>0.71124471</v>
      </c>
      <c r="U31" s="2">
        <f t="shared" si="76"/>
        <v>0.53362958999999999</v>
      </c>
      <c r="V31" s="2">
        <f t="shared" si="76"/>
        <v>0.40408568</v>
      </c>
      <c r="W31" s="2">
        <f t="shared" si="76"/>
        <v>0.12832420999999999</v>
      </c>
      <c r="X31" s="2">
        <f t="shared" si="76"/>
        <v>0.10687396</v>
      </c>
      <c r="Y31" s="2">
        <f t="shared" si="76"/>
        <v>0.1039181</v>
      </c>
      <c r="Z31" s="2">
        <f t="shared" si="76"/>
        <v>0.70902109000000002</v>
      </c>
      <c r="AA31" s="2">
        <f t="shared" si="76"/>
        <v>0.47435561999999998</v>
      </c>
      <c r="AB31" s="2">
        <f t="shared" si="76"/>
        <v>0.29549663999999998</v>
      </c>
      <c r="AC31" s="2">
        <f t="shared" si="76"/>
        <v>0.14255855000000001</v>
      </c>
      <c r="AD31" s="2">
        <f t="shared" si="76"/>
        <v>0.12314277999999999</v>
      </c>
      <c r="AE31" s="2">
        <f t="shared" si="76"/>
        <v>0.16117345</v>
      </c>
    </row>
    <row r="32" spans="1:64" x14ac:dyDescent="0.3">
      <c r="B32">
        <f>MAX(B31:AE31)</f>
        <v>0.79629243999999999</v>
      </c>
    </row>
    <row r="33" spans="1:63" x14ac:dyDescent="0.3">
      <c r="A33" s="2" t="s">
        <v>14</v>
      </c>
      <c r="B33" s="10" t="s">
        <v>1</v>
      </c>
      <c r="C33" s="10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2</v>
      </c>
      <c r="M33" s="10" t="s">
        <v>2</v>
      </c>
      <c r="N33" s="10" t="s">
        <v>3</v>
      </c>
      <c r="O33" s="10" t="s">
        <v>3</v>
      </c>
      <c r="P33" s="8" t="s">
        <v>3</v>
      </c>
      <c r="Q33" s="10" t="s">
        <v>3</v>
      </c>
      <c r="R33" s="10" t="s">
        <v>3</v>
      </c>
      <c r="S33" s="10" t="s">
        <v>3</v>
      </c>
      <c r="T33" s="10" t="s">
        <v>4</v>
      </c>
      <c r="U33" s="10" t="s">
        <v>4</v>
      </c>
      <c r="V33" s="10" t="s">
        <v>4</v>
      </c>
      <c r="W33" s="10" t="s">
        <v>4</v>
      </c>
      <c r="X33" s="10" t="s">
        <v>4</v>
      </c>
      <c r="Y33" s="10" t="s">
        <v>4</v>
      </c>
      <c r="Z33" s="10" t="s">
        <v>5</v>
      </c>
      <c r="AA33" s="10" t="s">
        <v>5</v>
      </c>
      <c r="AB33" s="10" t="s">
        <v>5</v>
      </c>
      <c r="AC33" s="10" t="s">
        <v>5</v>
      </c>
      <c r="AD33" s="10" t="s">
        <v>5</v>
      </c>
      <c r="AE33" s="10" t="s">
        <v>5</v>
      </c>
      <c r="AF33" s="3" t="s">
        <v>1</v>
      </c>
      <c r="AG33" s="2" t="s">
        <v>1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2</v>
      </c>
      <c r="AQ33" s="2" t="s">
        <v>2</v>
      </c>
      <c r="AR33" s="2" t="s">
        <v>3</v>
      </c>
      <c r="AS33" s="2" t="s">
        <v>3</v>
      </c>
      <c r="AT33" s="2" t="s">
        <v>3</v>
      </c>
      <c r="AU33" s="2" t="s">
        <v>3</v>
      </c>
      <c r="AV33" s="2" t="s">
        <v>3</v>
      </c>
      <c r="AW33" s="2" t="s">
        <v>3</v>
      </c>
      <c r="AX33" s="2" t="s">
        <v>4</v>
      </c>
      <c r="AY33" s="2" t="s">
        <v>4</v>
      </c>
      <c r="AZ33" s="2" t="s">
        <v>4</v>
      </c>
      <c r="BA33" s="2" t="s">
        <v>4</v>
      </c>
      <c r="BB33" s="2" t="s">
        <v>4</v>
      </c>
      <c r="BC33" s="2" t="s">
        <v>4</v>
      </c>
      <c r="BD33" s="2" t="s">
        <v>5</v>
      </c>
      <c r="BE33" s="2" t="s">
        <v>5</v>
      </c>
      <c r="BF33" s="2" t="s">
        <v>5</v>
      </c>
      <c r="BG33" s="2" t="s">
        <v>5</v>
      </c>
      <c r="BH33" s="2" t="s">
        <v>5</v>
      </c>
      <c r="BI33" s="2" t="s">
        <v>5</v>
      </c>
    </row>
    <row r="34" spans="1:63" x14ac:dyDescent="0.3">
      <c r="A34" s="2"/>
      <c r="B34" s="10" t="str">
        <f>"1:0.5"</f>
        <v>1:0.5</v>
      </c>
      <c r="C34" s="10" t="str">
        <f>"1:0.667"</f>
        <v>1:0.667</v>
      </c>
      <c r="D34" s="10" t="str">
        <f>"1:1"</f>
        <v>1:1</v>
      </c>
      <c r="E34" s="10" t="str">
        <f>"1:2"</f>
        <v>1:2</v>
      </c>
      <c r="F34" s="10" t="str">
        <f>"1:3"</f>
        <v>1:3</v>
      </c>
      <c r="G34" s="10" t="str">
        <f>"1:4"</f>
        <v>1:4</v>
      </c>
      <c r="H34" s="10" t="str">
        <f>"1:0.5"</f>
        <v>1:0.5</v>
      </c>
      <c r="I34" s="10" t="str">
        <f>"1:0.667"</f>
        <v>1:0.667</v>
      </c>
      <c r="J34" s="10" t="str">
        <f>"1:1"</f>
        <v>1:1</v>
      </c>
      <c r="K34" s="10" t="str">
        <f>"1:2"</f>
        <v>1:2</v>
      </c>
      <c r="L34" s="10" t="str">
        <f>"1:3"</f>
        <v>1:3</v>
      </c>
      <c r="M34" s="10" t="str">
        <f>"1:4"</f>
        <v>1:4</v>
      </c>
      <c r="N34" s="10" t="str">
        <f>"1:0.5"</f>
        <v>1:0.5</v>
      </c>
      <c r="O34" s="10" t="str">
        <f>"1:0.667"</f>
        <v>1:0.667</v>
      </c>
      <c r="P34" s="8" t="str">
        <f>"1:1"</f>
        <v>1:1</v>
      </c>
      <c r="Q34" s="10" t="str">
        <f>"1:2"</f>
        <v>1:2</v>
      </c>
      <c r="R34" s="10" t="str">
        <f>"1:3"</f>
        <v>1:3</v>
      </c>
      <c r="S34" s="10" t="str">
        <f>"1:4"</f>
        <v>1:4</v>
      </c>
      <c r="T34" s="10" t="str">
        <f>"1:0.5"</f>
        <v>1:0.5</v>
      </c>
      <c r="U34" s="10" t="str">
        <f>"1:0.667"</f>
        <v>1:0.667</v>
      </c>
      <c r="V34" s="10" t="str">
        <f>"1:1"</f>
        <v>1:1</v>
      </c>
      <c r="W34" s="10" t="str">
        <f>"1:2"</f>
        <v>1:2</v>
      </c>
      <c r="X34" s="10" t="str">
        <f>"1:3"</f>
        <v>1:3</v>
      </c>
      <c r="Y34" s="10" t="str">
        <f>"1:4"</f>
        <v>1:4</v>
      </c>
      <c r="Z34" s="10" t="str">
        <f>"1:0.5"</f>
        <v>1:0.5</v>
      </c>
      <c r="AA34" s="10" t="str">
        <f>"1:0.667"</f>
        <v>1:0.667</v>
      </c>
      <c r="AB34" s="10" t="str">
        <f>"1:1"</f>
        <v>1:1</v>
      </c>
      <c r="AC34" s="10" t="str">
        <f>"1:2"</f>
        <v>1:2</v>
      </c>
      <c r="AD34" s="10" t="str">
        <f>"1:3"</f>
        <v>1:3</v>
      </c>
      <c r="AE34" s="10" t="str">
        <f>"1:4"</f>
        <v>1:4</v>
      </c>
      <c r="AF34" s="3" t="str">
        <f>"1:0.5"</f>
        <v>1:0.5</v>
      </c>
      <c r="AG34" s="2" t="str">
        <f>"1:0.667"</f>
        <v>1:0.667</v>
      </c>
      <c r="AH34" s="2" t="str">
        <f>"1:1"</f>
        <v>1:1</v>
      </c>
      <c r="AI34" s="2" t="str">
        <f>"1:2"</f>
        <v>1:2</v>
      </c>
      <c r="AJ34" s="2" t="str">
        <f>"1:3"</f>
        <v>1:3</v>
      </c>
      <c r="AK34" s="2" t="str">
        <f>"1:4"</f>
        <v>1:4</v>
      </c>
      <c r="AL34" s="2" t="str">
        <f>"1:0.5"</f>
        <v>1:0.5</v>
      </c>
      <c r="AM34" s="2" t="str">
        <f>"1:0.667"</f>
        <v>1:0.667</v>
      </c>
      <c r="AN34" s="2" t="str">
        <f>"1:1"</f>
        <v>1:1</v>
      </c>
      <c r="AO34" s="2" t="str">
        <f>"1:2"</f>
        <v>1:2</v>
      </c>
      <c r="AP34" s="2" t="str">
        <f>"1:3"</f>
        <v>1:3</v>
      </c>
      <c r="AQ34" s="2" t="str">
        <f>"1:4"</f>
        <v>1:4</v>
      </c>
      <c r="AR34" s="2" t="str">
        <f>"1:0.5"</f>
        <v>1:0.5</v>
      </c>
      <c r="AS34" s="2" t="str">
        <f>"1:0.667"</f>
        <v>1:0.667</v>
      </c>
      <c r="AT34" s="2" t="str">
        <f>"1:1"</f>
        <v>1:1</v>
      </c>
      <c r="AU34" s="2" t="str">
        <f>"1:2"</f>
        <v>1:2</v>
      </c>
      <c r="AV34" s="2" t="str">
        <f>"1:3"</f>
        <v>1:3</v>
      </c>
      <c r="AW34" s="2" t="str">
        <f>"1:4"</f>
        <v>1:4</v>
      </c>
      <c r="AX34" s="2" t="str">
        <f>"1:0.5"</f>
        <v>1:0.5</v>
      </c>
      <c r="AY34" s="2" t="str">
        <f>"1:0.667"</f>
        <v>1:0.667</v>
      </c>
      <c r="AZ34" s="2" t="str">
        <f>"1:1"</f>
        <v>1:1</v>
      </c>
      <c r="BA34" s="2" t="str">
        <f>"1:2"</f>
        <v>1:2</v>
      </c>
      <c r="BB34" s="2" t="str">
        <f>"1:3"</f>
        <v>1:3</v>
      </c>
      <c r="BC34" s="2" t="str">
        <f>"1:4"</f>
        <v>1:4</v>
      </c>
      <c r="BD34" s="2" t="str">
        <f>"1:0.5"</f>
        <v>1:0.5</v>
      </c>
      <c r="BE34" s="2" t="str">
        <f>"1:0.667"</f>
        <v>1:0.667</v>
      </c>
      <c r="BF34" s="2" t="str">
        <f>"1:1"</f>
        <v>1:1</v>
      </c>
      <c r="BG34" s="2" t="str">
        <f>"1:2"</f>
        <v>1:2</v>
      </c>
      <c r="BH34" s="2" t="str">
        <f>"1:3"</f>
        <v>1:3</v>
      </c>
      <c r="BI34" s="2" t="str">
        <f>"1:4"</f>
        <v>1:4</v>
      </c>
    </row>
    <row r="35" spans="1:63" x14ac:dyDescent="0.3">
      <c r="A35" s="2" t="s">
        <v>17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18</v>
      </c>
      <c r="P35" s="8" t="s">
        <v>18</v>
      </c>
      <c r="Q35" s="10" t="s">
        <v>18</v>
      </c>
      <c r="R35" s="10" t="s">
        <v>18</v>
      </c>
      <c r="S35" s="10" t="s">
        <v>18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3" t="s">
        <v>18</v>
      </c>
      <c r="AG35" s="2" t="s">
        <v>18</v>
      </c>
      <c r="AH35" s="2" t="s">
        <v>18</v>
      </c>
      <c r="AI35" s="2" t="s">
        <v>18</v>
      </c>
      <c r="AJ35" s="2" t="s">
        <v>18</v>
      </c>
      <c r="AK35" s="2" t="s">
        <v>18</v>
      </c>
      <c r="AL35" s="2" t="s">
        <v>18</v>
      </c>
      <c r="AM35" s="2" t="s">
        <v>18</v>
      </c>
      <c r="AN35" s="2" t="s">
        <v>18</v>
      </c>
      <c r="AO35" s="2" t="s">
        <v>18</v>
      </c>
      <c r="AP35" s="2" t="s">
        <v>18</v>
      </c>
      <c r="AQ35" s="2" t="s">
        <v>18</v>
      </c>
      <c r="AR35" s="2" t="s">
        <v>18</v>
      </c>
      <c r="AS35" s="2" t="s">
        <v>18</v>
      </c>
      <c r="AT35" s="2" t="s">
        <v>18</v>
      </c>
      <c r="AU35" s="2" t="s">
        <v>18</v>
      </c>
      <c r="AV35" s="2" t="s">
        <v>18</v>
      </c>
      <c r="AW35" s="2" t="s">
        <v>18</v>
      </c>
      <c r="AX35" s="2" t="s">
        <v>18</v>
      </c>
      <c r="AY35" s="2" t="s">
        <v>18</v>
      </c>
      <c r="AZ35" s="2" t="s">
        <v>18</v>
      </c>
      <c r="BA35" s="2" t="s">
        <v>18</v>
      </c>
      <c r="BB35" s="2" t="s">
        <v>18</v>
      </c>
      <c r="BC35" s="2" t="s">
        <v>18</v>
      </c>
      <c r="BD35" s="2" t="s">
        <v>18</v>
      </c>
      <c r="BE35" s="2" t="s">
        <v>18</v>
      </c>
      <c r="BF35" s="2" t="s">
        <v>18</v>
      </c>
      <c r="BG35" s="2" t="s">
        <v>18</v>
      </c>
      <c r="BH35" s="2" t="s">
        <v>18</v>
      </c>
      <c r="BI35" s="2" t="s">
        <v>18</v>
      </c>
    </row>
    <row r="36" spans="1:63" x14ac:dyDescent="0.3">
      <c r="A36" s="13">
        <v>0</v>
      </c>
      <c r="B36" s="13">
        <v>2.0622908</v>
      </c>
      <c r="C36" s="13">
        <v>1.7264402999999999</v>
      </c>
      <c r="D36" s="13">
        <v>1.3248359000000001</v>
      </c>
      <c r="E36" s="13">
        <v>1.1842223999999999</v>
      </c>
      <c r="F36" s="13">
        <v>0.79099721999999995</v>
      </c>
      <c r="G36" s="13">
        <v>0.78834747000000005</v>
      </c>
      <c r="H36" s="13">
        <v>1.9404678</v>
      </c>
      <c r="I36" s="13">
        <v>1.5823312</v>
      </c>
      <c r="J36" s="13">
        <v>1.1932607</v>
      </c>
      <c r="K36" s="13">
        <v>0.80048564</v>
      </c>
      <c r="L36" s="13">
        <v>0.68160487999999997</v>
      </c>
      <c r="M36" s="13">
        <v>0.62755048000000002</v>
      </c>
      <c r="N36" s="13">
        <v>1.8687024000000001</v>
      </c>
      <c r="O36" s="13">
        <v>1.5091165</v>
      </c>
      <c r="P36" s="13">
        <v>1.1173261000000001</v>
      </c>
      <c r="Q36" s="13">
        <v>0.72206619999999999</v>
      </c>
      <c r="R36" s="13">
        <v>0.64948561000000005</v>
      </c>
      <c r="S36" s="13">
        <v>0.58554834</v>
      </c>
      <c r="T36" s="13">
        <v>1.7878320000000001</v>
      </c>
      <c r="U36" s="13">
        <v>1.4276502</v>
      </c>
      <c r="V36" s="13">
        <v>1.0262842999999999</v>
      </c>
      <c r="W36" s="13">
        <v>0.64936318000000004</v>
      </c>
      <c r="X36" s="13">
        <v>0.52853485</v>
      </c>
      <c r="Y36" s="13">
        <v>0.53006911000000001</v>
      </c>
      <c r="Z36" s="13">
        <v>1.7431677000000001</v>
      </c>
      <c r="AA36" s="14">
        <v>1.366379</v>
      </c>
      <c r="AB36" s="14">
        <v>0.98165888999999995</v>
      </c>
      <c r="AC36" s="14">
        <v>0.60737755000000004</v>
      </c>
      <c r="AD36" s="14">
        <v>0.48732445000000002</v>
      </c>
      <c r="AE36" s="14">
        <v>0.53722853999999998</v>
      </c>
      <c r="AF36" s="6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ref="BJ36:BJ46" si="77">AVERAGE(AF36:BI36)</f>
        <v>0</v>
      </c>
    </row>
    <row r="37" spans="1:63" x14ac:dyDescent="0.3">
      <c r="A37" s="13">
        <v>12.3</v>
      </c>
      <c r="B37" s="13">
        <v>1.8144631</v>
      </c>
      <c r="C37" s="13">
        <v>1.4389548999999999</v>
      </c>
      <c r="D37" s="13">
        <v>1.0297848999999999</v>
      </c>
      <c r="E37" s="13">
        <v>0.63882475000000005</v>
      </c>
      <c r="F37" s="13">
        <v>0.57980907999999998</v>
      </c>
      <c r="G37" s="13">
        <v>0.58130523000000001</v>
      </c>
      <c r="H37" s="13">
        <v>1.7419461000000001</v>
      </c>
      <c r="I37" s="13">
        <v>1.1392203999999999</v>
      </c>
      <c r="J37" s="13">
        <v>0.46985649000000002</v>
      </c>
      <c r="K37" s="13">
        <v>0.45797620999999999</v>
      </c>
      <c r="L37" s="13">
        <v>0.96028707000000002</v>
      </c>
      <c r="M37" s="13">
        <v>0.26199862000000002</v>
      </c>
      <c r="N37" s="13">
        <v>1.7052719000000001</v>
      </c>
      <c r="O37" s="13">
        <v>1.3137516</v>
      </c>
      <c r="P37" s="13">
        <v>0.94263463000000003</v>
      </c>
      <c r="Q37" s="13">
        <v>0.45319377</v>
      </c>
      <c r="R37" s="13">
        <v>0.19384277999999999</v>
      </c>
      <c r="S37" s="13">
        <v>0.49929892999999997</v>
      </c>
      <c r="T37" s="13">
        <v>1.6663397</v>
      </c>
      <c r="U37" s="13">
        <v>1.2797558</v>
      </c>
      <c r="V37" s="13">
        <v>0.69512087</v>
      </c>
      <c r="W37" s="13">
        <v>0.43944121000000003</v>
      </c>
      <c r="X37" s="13">
        <v>0.18622084999999999</v>
      </c>
      <c r="Y37" s="13">
        <v>0.50667947999999996</v>
      </c>
      <c r="Z37" s="13">
        <v>1.6824513999999999</v>
      </c>
      <c r="AA37" s="14">
        <v>1.2555616999999999</v>
      </c>
      <c r="AB37" s="14">
        <v>0.63806401999999995</v>
      </c>
      <c r="AC37" s="14">
        <v>0.59636827999999997</v>
      </c>
      <c r="AD37" s="14">
        <v>0.61928961000000005</v>
      </c>
      <c r="AE37" s="14">
        <v>0.39746408999999999</v>
      </c>
      <c r="AF37" s="1">
        <f t="shared" ref="AF37:AF46" si="78">(B37-B$36)/(-B$36)*100</f>
        <v>12.017107383691959</v>
      </c>
      <c r="AG37" s="1">
        <f t="shared" ref="AG37:AG46" si="79">(C37-C$36)/(-C$36)*100</f>
        <v>16.651916663437479</v>
      </c>
      <c r="AH37" s="1">
        <f t="shared" ref="AH37:AH46" si="80">(D37-D$36)/(-D$36)*100</f>
        <v>22.270758212394469</v>
      </c>
      <c r="AI37" s="1">
        <f t="shared" ref="AI37:AI46" si="81">(E37-E$36)/(-E$36)*100</f>
        <v>46.055339774015415</v>
      </c>
      <c r="AJ37" s="1">
        <f t="shared" ref="AJ37:AJ46" si="82">(F37-F$36)/(-F$36)*100</f>
        <v>26.698973733434865</v>
      </c>
      <c r="AK37" s="1">
        <f t="shared" ref="AK37:AK46" si="83">(G37-G$36)/(-G$36)*100</f>
        <v>26.262815304018165</v>
      </c>
      <c r="AL37" s="1">
        <f t="shared" ref="AL37:AL46" si="84">(H37-H$36)/(-H$36)*100</f>
        <v>10.230610371375393</v>
      </c>
      <c r="AM37" s="1">
        <f t="shared" ref="AM37:AM46" si="85">(I37-I$36)/(-I$36)*100</f>
        <v>28.00366952253739</v>
      </c>
      <c r="AN37" s="1">
        <f t="shared" ref="AN37:AN46" si="86">(J37-J$36)/(-J$36)*100</f>
        <v>60.624154470184102</v>
      </c>
      <c r="AO37" s="1">
        <f t="shared" ref="AO37:AO46" si="87">(K37-K$36)/(-K$36)*100</f>
        <v>42.787704473999064</v>
      </c>
      <c r="AP37" s="1">
        <f t="shared" ref="AP37:AP46" si="88">(L37-L$36)/(-L$36)*100</f>
        <v>-40.886178807874742</v>
      </c>
      <c r="AQ37" s="1">
        <f t="shared" ref="AQ37:AQ46" si="89">(M37-M$36)/(-M$36)*100</f>
        <v>58.250590454492205</v>
      </c>
      <c r="AR37" s="1">
        <f t="shared" ref="AR37:AR46" si="90">(N37-N$36)/(-N$36)*100</f>
        <v>8.745667581954196</v>
      </c>
      <c r="AS37" s="1">
        <f t="shared" ref="AS37:AS46" si="91">(O37-O$36)/(-O$36)*100</f>
        <v>12.945647337365932</v>
      </c>
      <c r="AT37" s="1">
        <f t="shared" ref="AT37:AT46" si="92">(P37-P$36)/(-P$36)*100</f>
        <v>15.634779318231271</v>
      </c>
      <c r="AU37" s="1">
        <f t="shared" ref="AU37:AU46" si="93">(Q37-Q$36)/(-Q$36)*100</f>
        <v>37.23653454489353</v>
      </c>
      <c r="AV37" s="1">
        <f t="shared" ref="AV37:AV46" si="94">(R37-R$36)/(-R$36)*100</f>
        <v>70.154414968485597</v>
      </c>
      <c r="AW37" s="1">
        <f t="shared" ref="AW37:AW46" si="95">(S37-S$36)/(-S$36)*100</f>
        <v>14.729682266710897</v>
      </c>
      <c r="AX37" s="1">
        <f t="shared" ref="AX37:AX46" si="96">(T37-T$36)/(-T$36)*100</f>
        <v>6.7955098689362368</v>
      </c>
      <c r="AY37" s="1">
        <f t="shared" ref="AY37:AY46" si="97">(U37-U$36)/(-U$36)*100</f>
        <v>10.359288290647106</v>
      </c>
      <c r="AZ37" s="1">
        <f t="shared" ref="AZ37:AZ46" si="98">(V37-V$36)/(-V$36)*100</f>
        <v>32.268196054446122</v>
      </c>
      <c r="BA37" s="1">
        <f t="shared" ref="BA37:BA46" si="99">(W37-W$36)/(-W$36)*100</f>
        <v>32.32735955247724</v>
      </c>
      <c r="BB37" s="1">
        <f t="shared" ref="BB37:BB46" si="100">(X37-X$36)/(-X$36)*100</f>
        <v>64.766590131190029</v>
      </c>
      <c r="BC37" s="1">
        <f t="shared" ref="BC37:BC46" si="101">(Y37-Y$36)/(-Y$36)*100</f>
        <v>4.4125623543692347</v>
      </c>
      <c r="BD37" s="1">
        <f t="shared" ref="BD37:BD46" si="102">(Z37-Z$36)/(-Z$36)*100</f>
        <v>3.4831014824333977</v>
      </c>
      <c r="BE37" s="1">
        <f t="shared" ref="BE37:BE46" si="103">(AA37-AA$36)/(-AA$36)*100</f>
        <v>8.1102900439775585</v>
      </c>
      <c r="BF37" s="1">
        <f t="shared" ref="BF37:BF46" si="104">(AB37-AB$36)/(-AB$36)*100</f>
        <v>35.001452490284073</v>
      </c>
      <c r="BG37" s="1">
        <f t="shared" ref="BG37:BG46" si="105">(AC37-AC$36)/(-AC$36)*100</f>
        <v>1.8125908670809563</v>
      </c>
      <c r="BH37" s="1">
        <f t="shared" ref="BH37:BH46" si="106">(AD37-AD$36)/(-AD$36)*100</f>
        <v>-27.079527817658239</v>
      </c>
      <c r="BI37" s="1">
        <f t="shared" ref="BI37:BI46" si="107">(AE37-AE$36)/(-AE$36)*100</f>
        <v>26.015827453991925</v>
      </c>
      <c r="BJ37" s="1">
        <f t="shared" si="77"/>
        <v>22.222914278184096</v>
      </c>
    </row>
    <row r="38" spans="1:63" x14ac:dyDescent="0.3">
      <c r="A38" s="13">
        <v>24.6</v>
      </c>
      <c r="B38" s="13">
        <v>1.3213667</v>
      </c>
      <c r="C38" s="13">
        <v>1.4264494999999999</v>
      </c>
      <c r="D38" s="13">
        <v>0.30939149999999999</v>
      </c>
      <c r="E38" s="13">
        <v>1.0033034999999999</v>
      </c>
      <c r="F38" s="13">
        <v>1.1653827999999999</v>
      </c>
      <c r="G38" s="13">
        <v>0.14822173</v>
      </c>
      <c r="H38" s="13">
        <v>2.2519390000000001</v>
      </c>
      <c r="I38" s="13">
        <v>1.2450797</v>
      </c>
      <c r="J38" s="13">
        <v>0.65195272999999998</v>
      </c>
      <c r="K38" s="13">
        <v>0.38859063999999999</v>
      </c>
      <c r="L38" s="13">
        <v>1.0101351000000001</v>
      </c>
      <c r="M38" s="13">
        <v>0.36089236000000002</v>
      </c>
      <c r="N38" s="13">
        <v>1.7678096000000001</v>
      </c>
      <c r="O38" s="13">
        <v>0.82689365999999997</v>
      </c>
      <c r="P38" s="13">
        <v>0.83317286000000002</v>
      </c>
      <c r="Q38" s="13">
        <v>0.35876553999999999</v>
      </c>
      <c r="R38" s="13">
        <v>0.68422145000000001</v>
      </c>
      <c r="S38" s="13">
        <v>0.13594507</v>
      </c>
      <c r="T38" s="13">
        <v>1.7830585999999999</v>
      </c>
      <c r="U38" s="13">
        <v>1.7999898999999999</v>
      </c>
      <c r="V38" s="13">
        <v>0.55716294</v>
      </c>
      <c r="W38" s="13">
        <v>0.37325078</v>
      </c>
      <c r="X38" s="13">
        <v>0.21573766999999999</v>
      </c>
      <c r="Y38" s="13">
        <v>0.48992375999999999</v>
      </c>
      <c r="Z38" s="13">
        <v>1.362622</v>
      </c>
      <c r="AA38" s="14">
        <v>0.70037106999999998</v>
      </c>
      <c r="AB38" s="14">
        <v>0.45556859</v>
      </c>
      <c r="AC38" s="14">
        <v>0.46969106999999999</v>
      </c>
      <c r="AD38" s="14">
        <v>0.58330534999999994</v>
      </c>
      <c r="AE38" s="14">
        <v>0.64822120000000005</v>
      </c>
      <c r="AF38" s="1">
        <f t="shared" si="78"/>
        <v>35.927236837792229</v>
      </c>
      <c r="AG38" s="1">
        <f t="shared" si="79"/>
        <v>17.376262590719183</v>
      </c>
      <c r="AH38" s="1">
        <f t="shared" si="80"/>
        <v>76.646805842142413</v>
      </c>
      <c r="AI38" s="1">
        <f t="shared" si="81"/>
        <v>15.277442818173345</v>
      </c>
      <c r="AJ38" s="1">
        <f t="shared" si="82"/>
        <v>-47.330833855522272</v>
      </c>
      <c r="AK38" s="1">
        <f t="shared" si="83"/>
        <v>81.198426374096172</v>
      </c>
      <c r="AL38" s="1">
        <f t="shared" si="84"/>
        <v>-16.051345969255465</v>
      </c>
      <c r="AM38" s="1">
        <f t="shared" si="85"/>
        <v>21.313584665460684</v>
      </c>
      <c r="AN38" s="1">
        <f t="shared" si="86"/>
        <v>45.363764179948269</v>
      </c>
      <c r="AO38" s="1">
        <f t="shared" si="87"/>
        <v>51.455638854433417</v>
      </c>
      <c r="AP38" s="1">
        <f t="shared" si="88"/>
        <v>-48.199511130260703</v>
      </c>
      <c r="AQ38" s="1">
        <f t="shared" si="89"/>
        <v>42.491899615788675</v>
      </c>
      <c r="AR38" s="1">
        <f t="shared" si="90"/>
        <v>5.3990833425375815</v>
      </c>
      <c r="AS38" s="1">
        <f t="shared" si="91"/>
        <v>45.206770981564382</v>
      </c>
      <c r="AT38" s="1">
        <f t="shared" si="92"/>
        <v>25.431540532347725</v>
      </c>
      <c r="AU38" s="1">
        <f t="shared" si="93"/>
        <v>50.314037687957146</v>
      </c>
      <c r="AV38" s="1">
        <f t="shared" si="94"/>
        <v>-5.3482077917014914</v>
      </c>
      <c r="AW38" s="1">
        <f t="shared" si="95"/>
        <v>76.783288293499382</v>
      </c>
      <c r="AX38" s="1">
        <f t="shared" si="96"/>
        <v>0.2669937667521417</v>
      </c>
      <c r="AY38" s="1">
        <f t="shared" si="97"/>
        <v>-26.080597333996796</v>
      </c>
      <c r="AZ38" s="1">
        <f t="shared" si="98"/>
        <v>45.710663214861604</v>
      </c>
      <c r="BA38" s="1">
        <f t="shared" si="99"/>
        <v>42.520489073618251</v>
      </c>
      <c r="BB38" s="1">
        <f t="shared" si="100"/>
        <v>59.181940415092782</v>
      </c>
      <c r="BC38" s="1">
        <f t="shared" si="101"/>
        <v>7.5736067698795013</v>
      </c>
      <c r="BD38" s="1">
        <f t="shared" si="102"/>
        <v>21.83069936415183</v>
      </c>
      <c r="BE38" s="1">
        <f t="shared" si="103"/>
        <v>48.742547272755218</v>
      </c>
      <c r="BF38" s="1">
        <f t="shared" si="104"/>
        <v>53.591966146203795</v>
      </c>
      <c r="BG38" s="1">
        <f t="shared" si="105"/>
        <v>22.669010403825439</v>
      </c>
      <c r="BH38" s="1">
        <f t="shared" si="106"/>
        <v>-19.695482137208572</v>
      </c>
      <c r="BI38" s="1">
        <f t="shared" si="107"/>
        <v>-20.660231491052222</v>
      </c>
      <c r="BJ38" s="1">
        <f t="shared" si="77"/>
        <v>23.630249644486788</v>
      </c>
    </row>
    <row r="39" spans="1:63" x14ac:dyDescent="0.3">
      <c r="A39" s="13">
        <v>36.9</v>
      </c>
      <c r="B39" s="13">
        <v>1.8042475</v>
      </c>
      <c r="C39" s="13">
        <v>0.83565939</v>
      </c>
      <c r="D39" s="13">
        <v>1.3943676</v>
      </c>
      <c r="E39" s="13">
        <v>1.0023911999999999</v>
      </c>
      <c r="F39" s="13">
        <v>0.67555816000000002</v>
      </c>
      <c r="G39" s="13">
        <v>0.15279126000000001</v>
      </c>
      <c r="H39" s="13">
        <v>1.5143915999999999</v>
      </c>
      <c r="I39" s="13">
        <v>0.96218998</v>
      </c>
      <c r="J39" s="13">
        <v>0.71482087999999999</v>
      </c>
      <c r="K39" s="13">
        <v>0.82461203999999999</v>
      </c>
      <c r="L39" s="13">
        <v>0.61519820999999997</v>
      </c>
      <c r="M39" s="13">
        <v>0.61102780000000001</v>
      </c>
      <c r="N39" s="13">
        <v>0.90154699999999999</v>
      </c>
      <c r="O39" s="13">
        <v>0.59360219999999997</v>
      </c>
      <c r="P39" s="13">
        <v>0.58451238000000005</v>
      </c>
      <c r="Q39" s="13">
        <v>0.63845724999999998</v>
      </c>
      <c r="R39" s="13">
        <v>0.66072646999999995</v>
      </c>
      <c r="S39" s="13">
        <v>0.48324612</v>
      </c>
      <c r="T39" s="13">
        <v>1.6517029999999999</v>
      </c>
      <c r="U39" s="13">
        <v>0.65236587000000001</v>
      </c>
      <c r="V39" s="13">
        <v>0.65090190999999997</v>
      </c>
      <c r="W39" s="13">
        <v>0.27631378000000001</v>
      </c>
      <c r="X39" s="13">
        <v>0.31918829999999998</v>
      </c>
      <c r="Y39" s="13">
        <v>0.31558434000000002</v>
      </c>
      <c r="Z39" s="13">
        <v>1.3201025</v>
      </c>
      <c r="AA39" s="14">
        <v>0.97932529999999995</v>
      </c>
      <c r="AB39" s="14">
        <v>0.36607248999999997</v>
      </c>
      <c r="AC39" s="14">
        <v>0.25583302000000002</v>
      </c>
      <c r="AD39" s="14">
        <v>0.42382586</v>
      </c>
      <c r="AE39" s="14">
        <v>0.50498204999999996</v>
      </c>
      <c r="AF39" s="1">
        <f t="shared" si="78"/>
        <v>12.51245944558352</v>
      </c>
      <c r="AG39" s="1">
        <f t="shared" si="79"/>
        <v>51.596392299229812</v>
      </c>
      <c r="AH39" s="1">
        <f t="shared" si="80"/>
        <v>-5.2483254718565497</v>
      </c>
      <c r="AI39" s="1">
        <f t="shared" si="81"/>
        <v>15.354480712406723</v>
      </c>
      <c r="AJ39" s="1">
        <f t="shared" si="82"/>
        <v>14.594117031157195</v>
      </c>
      <c r="AK39" s="1">
        <f t="shared" si="83"/>
        <v>80.618792370831102</v>
      </c>
      <c r="AL39" s="1">
        <f t="shared" si="84"/>
        <v>21.957396046458488</v>
      </c>
      <c r="AM39" s="1">
        <f t="shared" si="85"/>
        <v>39.191619301951455</v>
      </c>
      <c r="AN39" s="1">
        <f t="shared" si="86"/>
        <v>40.095162775410266</v>
      </c>
      <c r="AO39" s="1">
        <f t="shared" si="87"/>
        <v>-3.013970369287323</v>
      </c>
      <c r="AP39" s="1">
        <f t="shared" si="88"/>
        <v>9.7426928633492178</v>
      </c>
      <c r="AQ39" s="1">
        <f t="shared" si="89"/>
        <v>2.6328846087409592</v>
      </c>
      <c r="AR39" s="1">
        <f t="shared" si="90"/>
        <v>51.755453409809938</v>
      </c>
      <c r="AS39" s="1">
        <f t="shared" si="91"/>
        <v>60.665581484265793</v>
      </c>
      <c r="AT39" s="1">
        <f t="shared" si="92"/>
        <v>47.686500834447529</v>
      </c>
      <c r="AU39" s="1">
        <f t="shared" si="93"/>
        <v>11.579125293498022</v>
      </c>
      <c r="AV39" s="1">
        <f t="shared" si="94"/>
        <v>-1.7307327255487472</v>
      </c>
      <c r="AW39" s="1">
        <f t="shared" si="95"/>
        <v>17.471182652486046</v>
      </c>
      <c r="AX39" s="1">
        <f t="shared" si="96"/>
        <v>7.6141941748441768</v>
      </c>
      <c r="AY39" s="1">
        <f t="shared" si="97"/>
        <v>54.304922172111901</v>
      </c>
      <c r="AZ39" s="1">
        <f t="shared" si="98"/>
        <v>36.576842303833352</v>
      </c>
      <c r="BA39" s="1">
        <f t="shared" si="99"/>
        <v>57.448499004825003</v>
      </c>
      <c r="BB39" s="1">
        <f t="shared" si="100"/>
        <v>39.608845093185444</v>
      </c>
      <c r="BC39" s="1">
        <f t="shared" si="101"/>
        <v>40.463548234304767</v>
      </c>
      <c r="BD39" s="1">
        <f t="shared" si="102"/>
        <v>24.269908167756903</v>
      </c>
      <c r="BE39" s="1">
        <f t="shared" si="103"/>
        <v>28.326964919689196</v>
      </c>
      <c r="BF39" s="1">
        <f t="shared" si="104"/>
        <v>62.708788793223277</v>
      </c>
      <c r="BG39" s="1">
        <f t="shared" si="105"/>
        <v>57.87907867190679</v>
      </c>
      <c r="BH39" s="1">
        <f t="shared" si="106"/>
        <v>13.030043947107522</v>
      </c>
      <c r="BI39" s="1">
        <f t="shared" si="107"/>
        <v>6.0023784291132438</v>
      </c>
      <c r="BJ39" s="1">
        <f t="shared" si="77"/>
        <v>29.856494215827826</v>
      </c>
    </row>
    <row r="40" spans="1:63" x14ac:dyDescent="0.3">
      <c r="A40" s="13">
        <v>49.2</v>
      </c>
      <c r="B40" s="13">
        <v>1.5087558999999999</v>
      </c>
      <c r="C40" s="13">
        <v>0.58949019000000002</v>
      </c>
      <c r="D40" s="13">
        <v>0.57148253000000004</v>
      </c>
      <c r="E40" s="13">
        <v>0.25915902000000002</v>
      </c>
      <c r="F40" s="13">
        <v>0.26970632</v>
      </c>
      <c r="G40" s="13">
        <v>0.64922210000000002</v>
      </c>
      <c r="H40" s="13">
        <v>1.0574397</v>
      </c>
      <c r="I40" s="13">
        <v>1.0809447999999999</v>
      </c>
      <c r="J40" s="13">
        <v>0.95278130999999999</v>
      </c>
      <c r="K40" s="13">
        <v>0.77131340999999998</v>
      </c>
      <c r="L40" s="13">
        <v>0.1780496</v>
      </c>
      <c r="M40" s="13">
        <v>0.45059831</v>
      </c>
      <c r="N40" s="13">
        <v>1.4787478999999999</v>
      </c>
      <c r="O40" s="13">
        <v>0.83208411000000004</v>
      </c>
      <c r="P40" s="13">
        <v>0.74497232999999996</v>
      </c>
      <c r="Q40" s="13">
        <v>0.28266711</v>
      </c>
      <c r="R40" s="13">
        <v>0.12168213</v>
      </c>
      <c r="S40" s="13">
        <v>0.44692491000000001</v>
      </c>
      <c r="T40" s="13">
        <v>0.87402884000000003</v>
      </c>
      <c r="U40" s="13">
        <v>0.53007850000000001</v>
      </c>
      <c r="V40" s="13">
        <v>0.28113864999999999</v>
      </c>
      <c r="W40" s="13">
        <v>0.21598218999999999</v>
      </c>
      <c r="X40" s="13">
        <v>0.39721210000000001</v>
      </c>
      <c r="Y40" s="13">
        <v>0.31359512</v>
      </c>
      <c r="Z40" s="13">
        <v>0.84762106000000004</v>
      </c>
      <c r="AA40" s="14">
        <v>0.73325905999999996</v>
      </c>
      <c r="AB40" s="14">
        <v>0.52980894000000001</v>
      </c>
      <c r="AC40" s="14">
        <v>0.84770846</v>
      </c>
      <c r="AD40" s="14">
        <v>0.21444026999999999</v>
      </c>
      <c r="AE40" s="14">
        <v>0.27988691999999998</v>
      </c>
      <c r="AF40" s="1">
        <f t="shared" si="78"/>
        <v>26.840778225844776</v>
      </c>
      <c r="AG40" s="1">
        <f t="shared" si="79"/>
        <v>65.855165104753397</v>
      </c>
      <c r="AH40" s="1">
        <f t="shared" si="80"/>
        <v>56.86390065365832</v>
      </c>
      <c r="AI40" s="1">
        <f t="shared" si="81"/>
        <v>78.115679960115585</v>
      </c>
      <c r="AJ40" s="1">
        <f t="shared" si="82"/>
        <v>65.903000265917484</v>
      </c>
      <c r="AK40" s="1">
        <f t="shared" si="83"/>
        <v>17.647722012731268</v>
      </c>
      <c r="AL40" s="1">
        <f t="shared" si="84"/>
        <v>45.505939341018696</v>
      </c>
      <c r="AM40" s="1">
        <f t="shared" si="85"/>
        <v>31.686564734361561</v>
      </c>
      <c r="AN40" s="1">
        <f t="shared" si="86"/>
        <v>20.153130828828935</v>
      </c>
      <c r="AO40" s="1">
        <f t="shared" si="87"/>
        <v>3.6443164676882924</v>
      </c>
      <c r="AP40" s="1">
        <f t="shared" si="88"/>
        <v>73.877886555037577</v>
      </c>
      <c r="AQ40" s="1">
        <f t="shared" si="89"/>
        <v>28.197280639479395</v>
      </c>
      <c r="AR40" s="1">
        <f t="shared" si="90"/>
        <v>20.867661966934929</v>
      </c>
      <c r="AS40" s="1">
        <f t="shared" si="91"/>
        <v>44.862831332107227</v>
      </c>
      <c r="AT40" s="1">
        <f t="shared" si="92"/>
        <v>33.325433819186728</v>
      </c>
      <c r="AU40" s="1">
        <f t="shared" si="93"/>
        <v>60.853020124747559</v>
      </c>
      <c r="AV40" s="1">
        <f t="shared" si="94"/>
        <v>81.264845883190546</v>
      </c>
      <c r="AW40" s="1">
        <f t="shared" si="95"/>
        <v>23.674122276565583</v>
      </c>
      <c r="AX40" s="1">
        <f t="shared" si="96"/>
        <v>51.11236178790849</v>
      </c>
      <c r="AY40" s="1">
        <f t="shared" si="97"/>
        <v>62.870561710424589</v>
      </c>
      <c r="AZ40" s="1">
        <f t="shared" si="98"/>
        <v>72.606162834216605</v>
      </c>
      <c r="BA40" s="1">
        <f t="shared" si="99"/>
        <v>66.739384576747952</v>
      </c>
      <c r="BB40" s="1">
        <f t="shared" si="100"/>
        <v>24.84656404397931</v>
      </c>
      <c r="BC40" s="1">
        <f t="shared" si="101"/>
        <v>40.83882382808536</v>
      </c>
      <c r="BD40" s="1">
        <f t="shared" si="102"/>
        <v>51.374669230045967</v>
      </c>
      <c r="BE40" s="1">
        <f t="shared" si="103"/>
        <v>46.335602347518517</v>
      </c>
      <c r="BF40" s="1">
        <f t="shared" si="104"/>
        <v>46.029222024363264</v>
      </c>
      <c r="BG40" s="1">
        <f t="shared" si="105"/>
        <v>-39.568619222096693</v>
      </c>
      <c r="BH40" s="1">
        <f t="shared" si="106"/>
        <v>55.996406500843541</v>
      </c>
      <c r="BI40" s="1">
        <f t="shared" si="107"/>
        <v>47.901703062908759</v>
      </c>
      <c r="BJ40" s="1">
        <f t="shared" si="77"/>
        <v>43.540737430570445</v>
      </c>
    </row>
    <row r="41" spans="1:63" x14ac:dyDescent="0.3">
      <c r="A41" s="13">
        <v>61.5</v>
      </c>
      <c r="B41" s="13">
        <v>1.4766214</v>
      </c>
      <c r="C41" s="13">
        <v>1.5216244999999999</v>
      </c>
      <c r="D41" s="13">
        <v>0.73815028000000005</v>
      </c>
      <c r="E41" s="13">
        <v>1.0446343</v>
      </c>
      <c r="F41" s="13">
        <v>0.54155867000000002</v>
      </c>
      <c r="G41" s="13">
        <v>0.56444952999999998</v>
      </c>
      <c r="H41" s="13">
        <v>1.3055933</v>
      </c>
      <c r="I41" s="13">
        <v>0.72075237000000003</v>
      </c>
      <c r="J41" s="13">
        <v>0.77528341999999995</v>
      </c>
      <c r="K41" s="13">
        <v>0.18563052999999999</v>
      </c>
      <c r="L41" s="13">
        <v>0.43627969999999999</v>
      </c>
      <c r="M41" s="13">
        <v>0.28906355</v>
      </c>
      <c r="N41" s="13">
        <v>1.3045921</v>
      </c>
      <c r="O41" s="13">
        <v>1.0003321999999999</v>
      </c>
      <c r="P41" s="13">
        <v>0.50365769000000005</v>
      </c>
      <c r="Q41" s="13">
        <v>0.37688126</v>
      </c>
      <c r="R41" s="13">
        <v>0.25741831999999998</v>
      </c>
      <c r="S41" s="13">
        <v>0.11079137</v>
      </c>
      <c r="T41" s="13">
        <v>0.66320290000000004</v>
      </c>
      <c r="U41" s="13">
        <v>0.53882821999999997</v>
      </c>
      <c r="V41" s="13">
        <v>0.64719939999999998</v>
      </c>
      <c r="W41" s="13">
        <v>0.17771687999999999</v>
      </c>
      <c r="X41" s="13">
        <v>0.21849070000000001</v>
      </c>
      <c r="Y41" s="13">
        <v>0.39304391999999999</v>
      </c>
      <c r="Z41" s="13">
        <v>0.75331700000000001</v>
      </c>
      <c r="AA41" s="14">
        <v>0.92914304999999997</v>
      </c>
      <c r="AB41" s="14">
        <v>0.54408294000000001</v>
      </c>
      <c r="AC41" s="14">
        <v>0.16582179999999999</v>
      </c>
      <c r="AD41" s="14">
        <v>0.37639159</v>
      </c>
      <c r="AE41" s="14">
        <v>0.21684539</v>
      </c>
      <c r="AF41" s="1">
        <f t="shared" si="78"/>
        <v>28.398972637612502</v>
      </c>
      <c r="AG41" s="1">
        <f t="shared" si="79"/>
        <v>11.863474224970306</v>
      </c>
      <c r="AH41" s="1">
        <f t="shared" si="80"/>
        <v>44.283644487592767</v>
      </c>
      <c r="AI41" s="1">
        <f t="shared" si="81"/>
        <v>11.787321368013297</v>
      </c>
      <c r="AJ41" s="1">
        <f t="shared" si="82"/>
        <v>31.534693636470674</v>
      </c>
      <c r="AK41" s="1">
        <f t="shared" si="83"/>
        <v>28.400920725983948</v>
      </c>
      <c r="AL41" s="1">
        <f t="shared" si="84"/>
        <v>32.717600364200841</v>
      </c>
      <c r="AM41" s="1">
        <f t="shared" si="85"/>
        <v>54.44996787019052</v>
      </c>
      <c r="AN41" s="1">
        <f t="shared" si="86"/>
        <v>35.028161071591484</v>
      </c>
      <c r="AO41" s="1">
        <f t="shared" si="87"/>
        <v>76.810261081010779</v>
      </c>
      <c r="AP41" s="1">
        <f t="shared" si="88"/>
        <v>35.992286322832662</v>
      </c>
      <c r="AQ41" s="1">
        <f t="shared" si="89"/>
        <v>53.937801147088607</v>
      </c>
      <c r="AR41" s="1">
        <f t="shared" si="90"/>
        <v>30.187273265127718</v>
      </c>
      <c r="AS41" s="1">
        <f t="shared" si="91"/>
        <v>33.714050571973743</v>
      </c>
      <c r="AT41" s="1">
        <f t="shared" si="92"/>
        <v>54.922945951052249</v>
      </c>
      <c r="AU41" s="1">
        <f t="shared" si="93"/>
        <v>47.805165232772282</v>
      </c>
      <c r="AV41" s="1">
        <f t="shared" si="94"/>
        <v>60.365816264966988</v>
      </c>
      <c r="AW41" s="1">
        <f t="shared" si="95"/>
        <v>81.079039520460427</v>
      </c>
      <c r="AX41" s="1">
        <f t="shared" si="96"/>
        <v>62.904629741496954</v>
      </c>
      <c r="AY41" s="1">
        <f t="shared" si="97"/>
        <v>62.257686091452932</v>
      </c>
      <c r="AZ41" s="1">
        <f t="shared" si="98"/>
        <v>36.937610757564933</v>
      </c>
      <c r="BA41" s="1">
        <f t="shared" si="99"/>
        <v>72.632128603287924</v>
      </c>
      <c r="BB41" s="1">
        <f t="shared" si="100"/>
        <v>58.661060855305934</v>
      </c>
      <c r="BC41" s="1">
        <f t="shared" si="101"/>
        <v>25.850438634313178</v>
      </c>
      <c r="BD41" s="1">
        <f t="shared" si="102"/>
        <v>56.784593932069761</v>
      </c>
      <c r="BE41" s="1">
        <f t="shared" si="103"/>
        <v>31.999609917892474</v>
      </c>
      <c r="BF41" s="1">
        <f t="shared" si="104"/>
        <v>44.575152780412346</v>
      </c>
      <c r="BG41" s="1">
        <f t="shared" si="105"/>
        <v>72.698727504827929</v>
      </c>
      <c r="BH41" s="1">
        <f t="shared" si="106"/>
        <v>22.763655712328823</v>
      </c>
      <c r="BI41" s="1">
        <f t="shared" si="107"/>
        <v>59.636286262825863</v>
      </c>
      <c r="BJ41" s="1">
        <f t="shared" si="77"/>
        <v>45.36603255125636</v>
      </c>
    </row>
    <row r="42" spans="1:63" x14ac:dyDescent="0.3">
      <c r="A42" s="13">
        <v>73.8</v>
      </c>
      <c r="B42" s="13">
        <v>1.0041666</v>
      </c>
      <c r="C42" s="13">
        <v>1.0684522999999999</v>
      </c>
      <c r="D42" s="13">
        <v>0.53915849999999998</v>
      </c>
      <c r="E42" s="13">
        <v>0.31492784000000001</v>
      </c>
      <c r="F42" s="13">
        <v>0.41151126999999998</v>
      </c>
      <c r="G42" s="13">
        <v>0.68883302999999996</v>
      </c>
      <c r="H42" s="13">
        <v>1.3816321</v>
      </c>
      <c r="I42" s="13">
        <v>0.87116826000000003</v>
      </c>
      <c r="J42" s="13">
        <v>0.70167531000000005</v>
      </c>
      <c r="K42" s="13">
        <v>0.85475743999999998</v>
      </c>
      <c r="L42" s="13">
        <v>0.56366815999999997</v>
      </c>
      <c r="M42" s="13">
        <v>0.49598768999999998</v>
      </c>
      <c r="N42" s="13">
        <v>1.1876618999999999</v>
      </c>
      <c r="O42" s="13">
        <v>0.70229428999999999</v>
      </c>
      <c r="P42" s="13">
        <v>0.50622283999999995</v>
      </c>
      <c r="Q42" s="13">
        <v>0.71888123999999998</v>
      </c>
      <c r="R42" s="13">
        <v>0.38227579</v>
      </c>
      <c r="S42" s="13">
        <v>0.46319086999999998</v>
      </c>
      <c r="T42" s="13">
        <v>0.71444052999999996</v>
      </c>
      <c r="U42" s="13">
        <v>0.53861965000000001</v>
      </c>
      <c r="V42" s="13">
        <v>0.52603683999999995</v>
      </c>
      <c r="W42" s="13">
        <v>0.25580230999999998</v>
      </c>
      <c r="X42" s="13">
        <v>0.25248224000000002</v>
      </c>
      <c r="Y42" s="13">
        <v>0.15392620000000001</v>
      </c>
      <c r="Z42" s="13">
        <v>0.77625160000000004</v>
      </c>
      <c r="AA42" s="14">
        <v>0.71268008000000005</v>
      </c>
      <c r="AB42" s="14">
        <v>0.29218</v>
      </c>
      <c r="AC42" s="14">
        <v>0.52775788999999995</v>
      </c>
      <c r="AD42" s="14">
        <v>0.12312157</v>
      </c>
      <c r="AE42" s="14">
        <v>0.31306202</v>
      </c>
      <c r="AF42" s="1">
        <f t="shared" si="78"/>
        <v>51.308195720991435</v>
      </c>
      <c r="AG42" s="1">
        <f t="shared" si="79"/>
        <v>38.11240967903727</v>
      </c>
      <c r="AH42" s="1">
        <f t="shared" si="80"/>
        <v>59.303752260940399</v>
      </c>
      <c r="AI42" s="1">
        <f t="shared" si="81"/>
        <v>73.406360156673273</v>
      </c>
      <c r="AJ42" s="1">
        <f t="shared" si="82"/>
        <v>47.975636374550092</v>
      </c>
      <c r="AK42" s="1">
        <f t="shared" si="83"/>
        <v>12.623169831445022</v>
      </c>
      <c r="AL42" s="1">
        <f t="shared" si="84"/>
        <v>28.799019494165268</v>
      </c>
      <c r="AM42" s="1">
        <f t="shared" si="85"/>
        <v>44.944000345818878</v>
      </c>
      <c r="AN42" s="1">
        <f t="shared" si="86"/>
        <v>41.196813906634148</v>
      </c>
      <c r="AO42" s="1">
        <f t="shared" si="87"/>
        <v>-6.7798592864201757</v>
      </c>
      <c r="AP42" s="1">
        <f t="shared" si="88"/>
        <v>17.302798653671612</v>
      </c>
      <c r="AQ42" s="1">
        <f t="shared" si="89"/>
        <v>20.964495159018924</v>
      </c>
      <c r="AR42" s="1">
        <f t="shared" si="90"/>
        <v>36.444567096398025</v>
      </c>
      <c r="AS42" s="1">
        <f t="shared" si="91"/>
        <v>53.463215729203149</v>
      </c>
      <c r="AT42" s="1">
        <f t="shared" si="92"/>
        <v>54.69336660085181</v>
      </c>
      <c r="AU42" s="1">
        <f t="shared" si="93"/>
        <v>0.44108975049656313</v>
      </c>
      <c r="AV42" s="1">
        <f t="shared" si="94"/>
        <v>41.141761400995478</v>
      </c>
      <c r="AW42" s="1">
        <f t="shared" si="95"/>
        <v>20.896220113953362</v>
      </c>
      <c r="AX42" s="1">
        <f t="shared" si="96"/>
        <v>60.038721199754796</v>
      </c>
      <c r="AY42" s="1">
        <f t="shared" si="97"/>
        <v>62.272295412419652</v>
      </c>
      <c r="AZ42" s="1">
        <f t="shared" si="98"/>
        <v>48.743555757405623</v>
      </c>
      <c r="BA42" s="1">
        <f t="shared" si="99"/>
        <v>60.607204430654669</v>
      </c>
      <c r="BB42" s="1">
        <f t="shared" si="100"/>
        <v>52.229783901667027</v>
      </c>
      <c r="BC42" s="1">
        <f t="shared" si="101"/>
        <v>70.961107316742144</v>
      </c>
      <c r="BD42" s="1">
        <f t="shared" si="102"/>
        <v>55.468908699948948</v>
      </c>
      <c r="BE42" s="1">
        <f t="shared" si="103"/>
        <v>47.84169838675799</v>
      </c>
      <c r="BF42" s="1">
        <f t="shared" si="104"/>
        <v>70.23609698069356</v>
      </c>
      <c r="BG42" s="1">
        <f t="shared" si="105"/>
        <v>13.108759123546809</v>
      </c>
      <c r="BH42" s="1">
        <f t="shared" si="106"/>
        <v>74.735195412419799</v>
      </c>
      <c r="BI42" s="1">
        <f t="shared" si="107"/>
        <v>41.726472685163003</v>
      </c>
      <c r="BJ42" s="1">
        <f t="shared" si="77"/>
        <v>43.140227076519963</v>
      </c>
    </row>
    <row r="43" spans="1:63" x14ac:dyDescent="0.3">
      <c r="A43" s="13">
        <v>86.1</v>
      </c>
      <c r="B43" s="13">
        <v>0.95889480999999999</v>
      </c>
      <c r="C43" s="13">
        <v>0.74137500000000001</v>
      </c>
      <c r="D43" s="13">
        <v>0.71204982999999999</v>
      </c>
      <c r="E43" s="13">
        <v>0.96830874</v>
      </c>
      <c r="F43" s="13">
        <v>0.28209510999999998</v>
      </c>
      <c r="G43" s="13">
        <v>0.15249148000000001</v>
      </c>
      <c r="H43" s="13">
        <v>1.7784305</v>
      </c>
      <c r="I43" s="13">
        <v>1.4022171999999999</v>
      </c>
      <c r="J43" s="13">
        <v>0.76513008999999998</v>
      </c>
      <c r="K43" s="13">
        <v>0.35164185999999997</v>
      </c>
      <c r="L43" s="13">
        <v>0.47967164000000001</v>
      </c>
      <c r="M43" s="13">
        <v>0.43076896999999997</v>
      </c>
      <c r="N43" s="13">
        <v>0.73090233999999998</v>
      </c>
      <c r="O43" s="13">
        <v>0.94882275999999999</v>
      </c>
      <c r="P43" s="13">
        <v>0.43848598999999999</v>
      </c>
      <c r="Q43" s="13">
        <v>0.34716359000000002</v>
      </c>
      <c r="R43" s="13">
        <v>0.45654053</v>
      </c>
      <c r="S43" s="13">
        <v>0.55464389999999997</v>
      </c>
      <c r="T43" s="13">
        <v>0.99129022</v>
      </c>
      <c r="U43" s="13">
        <v>0.48650895</v>
      </c>
      <c r="V43" s="13">
        <v>0.49924695000000002</v>
      </c>
      <c r="W43" s="13">
        <v>0.31031323999999999</v>
      </c>
      <c r="X43" s="13">
        <v>0.29339444999999997</v>
      </c>
      <c r="Y43" s="13">
        <v>0.35603277</v>
      </c>
      <c r="Z43" s="13">
        <v>0.92742661000000004</v>
      </c>
      <c r="AA43" s="14">
        <v>0.88981246000000003</v>
      </c>
      <c r="AB43" s="14">
        <v>0.28642432000000001</v>
      </c>
      <c r="AC43" s="14">
        <v>0.20218771999999999</v>
      </c>
      <c r="AD43" s="14">
        <v>0.46479215000000002</v>
      </c>
      <c r="AE43" s="14">
        <v>0.24802864999999999</v>
      </c>
      <c r="AF43" s="1">
        <f t="shared" si="78"/>
        <v>53.503414261461089</v>
      </c>
      <c r="AG43" s="1">
        <f t="shared" si="79"/>
        <v>57.057594172239831</v>
      </c>
      <c r="AH43" s="1">
        <f t="shared" si="80"/>
        <v>46.253733764309985</v>
      </c>
      <c r="AI43" s="1">
        <f t="shared" si="81"/>
        <v>18.232526255203407</v>
      </c>
      <c r="AJ43" s="1">
        <f t="shared" si="82"/>
        <v>64.336776050869048</v>
      </c>
      <c r="AK43" s="1">
        <f t="shared" si="83"/>
        <v>80.656818750239665</v>
      </c>
      <c r="AL43" s="1">
        <f t="shared" si="84"/>
        <v>8.3504245728787634</v>
      </c>
      <c r="AM43" s="1">
        <f t="shared" si="85"/>
        <v>11.382825542465453</v>
      </c>
      <c r="AN43" s="1">
        <f t="shared" si="86"/>
        <v>35.879050571262425</v>
      </c>
      <c r="AO43" s="1">
        <f t="shared" si="87"/>
        <v>56.071434335786464</v>
      </c>
      <c r="AP43" s="1">
        <f t="shared" si="88"/>
        <v>29.626143521742389</v>
      </c>
      <c r="AQ43" s="1">
        <f t="shared" si="89"/>
        <v>31.357080628796592</v>
      </c>
      <c r="AR43" s="1">
        <f t="shared" si="90"/>
        <v>60.887172831800285</v>
      </c>
      <c r="AS43" s="1">
        <f t="shared" si="91"/>
        <v>37.127268835772455</v>
      </c>
      <c r="AT43" s="1">
        <f t="shared" si="92"/>
        <v>60.75577309077449</v>
      </c>
      <c r="AU43" s="1">
        <f t="shared" si="93"/>
        <v>51.920808646077042</v>
      </c>
      <c r="AV43" s="1">
        <f t="shared" si="94"/>
        <v>29.707367958467941</v>
      </c>
      <c r="AW43" s="1">
        <f t="shared" si="95"/>
        <v>5.2778631393609681</v>
      </c>
      <c r="AX43" s="1">
        <f t="shared" si="96"/>
        <v>44.553502789971319</v>
      </c>
      <c r="AY43" s="1">
        <f t="shared" si="97"/>
        <v>65.922398217714687</v>
      </c>
      <c r="AZ43" s="1">
        <f t="shared" si="98"/>
        <v>51.35393282348759</v>
      </c>
      <c r="BA43" s="1">
        <f t="shared" si="99"/>
        <v>52.212683201409725</v>
      </c>
      <c r="BB43" s="1">
        <f t="shared" si="100"/>
        <v>44.489100387609263</v>
      </c>
      <c r="BC43" s="1">
        <f t="shared" si="101"/>
        <v>32.832764014488603</v>
      </c>
      <c r="BD43" s="1">
        <f t="shared" si="102"/>
        <v>46.796478043965593</v>
      </c>
      <c r="BE43" s="1">
        <f t="shared" si="103"/>
        <v>34.878063846121755</v>
      </c>
      <c r="BF43" s="1">
        <f t="shared" si="104"/>
        <v>70.822418773185063</v>
      </c>
      <c r="BG43" s="1">
        <f t="shared" si="105"/>
        <v>66.711360997784666</v>
      </c>
      <c r="BH43" s="1">
        <f t="shared" si="106"/>
        <v>4.6236752537247012</v>
      </c>
      <c r="BI43" s="1">
        <f t="shared" si="107"/>
        <v>53.831818019199062</v>
      </c>
      <c r="BJ43" s="1">
        <f t="shared" si="77"/>
        <v>43.580409109939005</v>
      </c>
    </row>
    <row r="44" spans="1:63" x14ac:dyDescent="0.3">
      <c r="A44" s="13">
        <v>98.4</v>
      </c>
      <c r="B44" s="13">
        <v>0.94505547000000001</v>
      </c>
      <c r="C44" s="13">
        <v>0.58562970999999997</v>
      </c>
      <c r="D44" s="13">
        <v>0.90196706999999998</v>
      </c>
      <c r="E44" s="13">
        <v>0.36184375000000002</v>
      </c>
      <c r="F44" s="13">
        <v>0.42177691</v>
      </c>
      <c r="G44" s="13">
        <v>0.48216576</v>
      </c>
      <c r="H44" s="13">
        <v>0.89351106999999996</v>
      </c>
      <c r="I44" s="13">
        <v>0.76409819000000001</v>
      </c>
      <c r="J44" s="13">
        <v>0.51176765000000002</v>
      </c>
      <c r="K44" s="13">
        <v>0.23488239</v>
      </c>
      <c r="L44" s="13">
        <v>0.51637462999999995</v>
      </c>
      <c r="M44" s="13">
        <v>0.52795059</v>
      </c>
      <c r="N44" s="13">
        <v>0.76736609</v>
      </c>
      <c r="O44" s="13">
        <v>0.91098990999999996</v>
      </c>
      <c r="P44" s="13">
        <v>0.40297107999999998</v>
      </c>
      <c r="Q44" s="13">
        <v>0.22767509999999999</v>
      </c>
      <c r="R44" s="13">
        <v>0.23884180999999999</v>
      </c>
      <c r="S44" s="13">
        <v>0.48728107999999998</v>
      </c>
      <c r="T44" s="13">
        <v>0.86284366999999995</v>
      </c>
      <c r="U44" s="13">
        <v>0.64720107000000004</v>
      </c>
      <c r="V44" s="13">
        <v>0.38925501000000001</v>
      </c>
      <c r="W44" s="13">
        <v>0.39685891000000001</v>
      </c>
      <c r="X44" s="13">
        <v>0.24412291999999999</v>
      </c>
      <c r="Y44" s="13">
        <v>0.38133841000000002</v>
      </c>
      <c r="Z44" s="13">
        <v>0.86299020999999998</v>
      </c>
      <c r="AA44" s="14">
        <v>0.66522190000000003</v>
      </c>
      <c r="AB44" s="14">
        <v>0.4066188</v>
      </c>
      <c r="AC44" s="14">
        <v>0.61991759000000002</v>
      </c>
      <c r="AD44" s="14">
        <v>0.39074440999999999</v>
      </c>
      <c r="AE44" s="14">
        <v>0.20178154000000001</v>
      </c>
      <c r="AF44" s="1">
        <f t="shared" si="78"/>
        <v>54.174480630956602</v>
      </c>
      <c r="AG44" s="1">
        <f t="shared" si="79"/>
        <v>66.07877434279078</v>
      </c>
      <c r="AH44" s="1">
        <f t="shared" si="80"/>
        <v>31.918581765485072</v>
      </c>
      <c r="AI44" s="1">
        <f t="shared" si="81"/>
        <v>69.444611924246658</v>
      </c>
      <c r="AJ44" s="1">
        <f t="shared" si="82"/>
        <v>46.677826503612742</v>
      </c>
      <c r="AK44" s="1">
        <f t="shared" si="83"/>
        <v>38.838421083535671</v>
      </c>
      <c r="AL44" s="1">
        <f t="shared" si="84"/>
        <v>53.953831648224202</v>
      </c>
      <c r="AM44" s="1">
        <f t="shared" si="85"/>
        <v>51.710603317434433</v>
      </c>
      <c r="AN44" s="1">
        <f t="shared" si="86"/>
        <v>57.111832309569898</v>
      </c>
      <c r="AO44" s="1">
        <f t="shared" si="87"/>
        <v>70.657513606365256</v>
      </c>
      <c r="AP44" s="1">
        <f t="shared" si="88"/>
        <v>24.241353729744429</v>
      </c>
      <c r="AQ44" s="1">
        <f t="shared" si="89"/>
        <v>15.8712156510501</v>
      </c>
      <c r="AR44" s="1">
        <f t="shared" si="90"/>
        <v>58.935885671255093</v>
      </c>
      <c r="AS44" s="1">
        <f t="shared" si="91"/>
        <v>39.634222407613997</v>
      </c>
      <c r="AT44" s="1">
        <f t="shared" si="92"/>
        <v>63.934335732424053</v>
      </c>
      <c r="AU44" s="1">
        <f t="shared" si="93"/>
        <v>68.468943706269584</v>
      </c>
      <c r="AV44" s="1">
        <f t="shared" si="94"/>
        <v>63.2260043451925</v>
      </c>
      <c r="AW44" s="1">
        <f t="shared" si="95"/>
        <v>16.782091808167372</v>
      </c>
      <c r="AX44" s="1">
        <f t="shared" si="96"/>
        <v>51.73798936365386</v>
      </c>
      <c r="AY44" s="1">
        <f t="shared" si="97"/>
        <v>54.666691462656601</v>
      </c>
      <c r="AZ44" s="1">
        <f t="shared" si="98"/>
        <v>62.071425042748864</v>
      </c>
      <c r="BA44" s="1">
        <f t="shared" si="99"/>
        <v>38.884907210168585</v>
      </c>
      <c r="BB44" s="1">
        <f t="shared" si="100"/>
        <v>53.81138632580236</v>
      </c>
      <c r="BC44" s="1">
        <f t="shared" si="101"/>
        <v>28.058737472930652</v>
      </c>
      <c r="BD44" s="1">
        <f t="shared" si="102"/>
        <v>50.492989859782291</v>
      </c>
      <c r="BE44" s="1">
        <f t="shared" si="103"/>
        <v>51.314979226115156</v>
      </c>
      <c r="BF44" s="1">
        <f t="shared" si="104"/>
        <v>58.5784019131126</v>
      </c>
      <c r="BG44" s="1">
        <f t="shared" si="105"/>
        <v>-2.0646202679042012</v>
      </c>
      <c r="BH44" s="1">
        <f t="shared" si="106"/>
        <v>19.818426922761628</v>
      </c>
      <c r="BI44" s="1">
        <f t="shared" si="107"/>
        <v>62.440279140791731</v>
      </c>
      <c r="BJ44" s="1">
        <f t="shared" si="77"/>
        <v>47.382404128551947</v>
      </c>
    </row>
    <row r="45" spans="1:63" x14ac:dyDescent="0.3">
      <c r="A45" s="14">
        <v>110.7</v>
      </c>
      <c r="B45" s="14">
        <v>1.1461258000000001</v>
      </c>
      <c r="C45" s="14">
        <v>0.76233388000000002</v>
      </c>
      <c r="D45" s="14">
        <v>0.91171468</v>
      </c>
      <c r="E45" s="14">
        <v>0.77276065999999999</v>
      </c>
      <c r="F45" s="14">
        <v>0.15753676</v>
      </c>
      <c r="G45" s="14">
        <v>0.55486389000000003</v>
      </c>
      <c r="H45" s="13">
        <v>0.86203901000000005</v>
      </c>
      <c r="I45" s="13">
        <v>0.54995024999999997</v>
      </c>
      <c r="J45" s="13">
        <v>0.53435445000000004</v>
      </c>
      <c r="K45" s="13">
        <v>0.37860452</v>
      </c>
      <c r="L45" s="13">
        <v>0.47517350000000003</v>
      </c>
      <c r="M45" s="13">
        <v>0.52876115999999995</v>
      </c>
      <c r="N45" s="13">
        <v>0.72827277000000001</v>
      </c>
      <c r="O45" s="13">
        <v>0.60395228999999995</v>
      </c>
      <c r="P45" s="13">
        <v>0.89613611000000004</v>
      </c>
      <c r="Q45" s="13">
        <v>0.29123437000000002</v>
      </c>
      <c r="R45" s="13">
        <v>0.35724229000000002</v>
      </c>
      <c r="S45" s="13">
        <v>0.31547607999999999</v>
      </c>
      <c r="T45" s="13">
        <v>0.85079461000000001</v>
      </c>
      <c r="U45" s="13">
        <v>0.78212285999999998</v>
      </c>
      <c r="V45" s="13">
        <v>0.62146082999999996</v>
      </c>
      <c r="W45" s="13">
        <v>0.17452872</v>
      </c>
      <c r="X45" s="13">
        <v>0.46957114</v>
      </c>
      <c r="Y45" s="13">
        <v>0.26083821000000001</v>
      </c>
      <c r="Z45" s="13">
        <v>0.74374145000000003</v>
      </c>
      <c r="AA45" s="14">
        <v>0.73152985000000004</v>
      </c>
      <c r="AB45" s="14">
        <v>0.69414513</v>
      </c>
      <c r="AC45" s="14">
        <v>0.54996659000000003</v>
      </c>
      <c r="AD45" s="14">
        <v>0.25537029999999999</v>
      </c>
      <c r="AE45" s="14">
        <v>0.23064404999999999</v>
      </c>
      <c r="AF45" s="1">
        <f t="shared" si="78"/>
        <v>44.424627215521681</v>
      </c>
      <c r="AG45" s="1">
        <f t="shared" si="79"/>
        <v>55.843600268135539</v>
      </c>
      <c r="AH45" s="1">
        <f t="shared" si="80"/>
        <v>31.182821963082375</v>
      </c>
      <c r="AI45" s="1">
        <f t="shared" si="81"/>
        <v>34.7453096648062</v>
      </c>
      <c r="AJ45" s="1">
        <f t="shared" si="82"/>
        <v>80.083778296970507</v>
      </c>
      <c r="AK45" s="1">
        <f t="shared" si="83"/>
        <v>29.616836342482333</v>
      </c>
      <c r="AL45" s="1">
        <f t="shared" si="84"/>
        <v>55.575711691788953</v>
      </c>
      <c r="AM45" s="1">
        <f t="shared" si="85"/>
        <v>65.24430220424145</v>
      </c>
      <c r="AN45" s="1">
        <f t="shared" si="86"/>
        <v>55.218968495317064</v>
      </c>
      <c r="AO45" s="1">
        <f t="shared" si="87"/>
        <v>52.703146554883858</v>
      </c>
      <c r="AP45" s="1">
        <f t="shared" si="88"/>
        <v>30.286077177146964</v>
      </c>
      <c r="AQ45" s="1">
        <f t="shared" si="89"/>
        <v>15.742051539821954</v>
      </c>
      <c r="AR45" s="1">
        <f t="shared" si="90"/>
        <v>61.027889191986915</v>
      </c>
      <c r="AS45" s="1">
        <f t="shared" si="91"/>
        <v>59.97974377723655</v>
      </c>
      <c r="AT45" s="1">
        <f t="shared" si="92"/>
        <v>19.79636831181157</v>
      </c>
      <c r="AU45" s="1">
        <f t="shared" si="93"/>
        <v>59.666527805899236</v>
      </c>
      <c r="AV45" s="1">
        <f t="shared" si="94"/>
        <v>44.996119313559539</v>
      </c>
      <c r="AW45" s="1">
        <f t="shared" si="95"/>
        <v>46.122965697417911</v>
      </c>
      <c r="AX45" s="1">
        <f t="shared" si="96"/>
        <v>52.411937475109518</v>
      </c>
      <c r="AY45" s="1">
        <f t="shared" si="97"/>
        <v>45.216071836084218</v>
      </c>
      <c r="AZ45" s="1">
        <f t="shared" si="98"/>
        <v>39.445548372902131</v>
      </c>
      <c r="BA45" s="1">
        <f t="shared" si="99"/>
        <v>73.123095768996336</v>
      </c>
      <c r="BB45" s="1">
        <f t="shared" si="100"/>
        <v>11.156068516579371</v>
      </c>
      <c r="BC45" s="1">
        <f t="shared" si="101"/>
        <v>50.791659978073426</v>
      </c>
      <c r="BD45" s="1">
        <f t="shared" si="102"/>
        <v>57.333912853020394</v>
      </c>
      <c r="BE45" s="1">
        <f t="shared" si="103"/>
        <v>46.462156546609684</v>
      </c>
      <c r="BF45" s="1">
        <f t="shared" si="104"/>
        <v>29.288560713793359</v>
      </c>
      <c r="BG45" s="1">
        <f t="shared" si="105"/>
        <v>9.4522690211385001</v>
      </c>
      <c r="BH45" s="1">
        <f t="shared" si="106"/>
        <v>47.597478435567929</v>
      </c>
      <c r="BI45" s="1">
        <f t="shared" si="107"/>
        <v>57.067796509842907</v>
      </c>
      <c r="BJ45" s="1">
        <f t="shared" si="77"/>
        <v>45.386780051327626</v>
      </c>
    </row>
    <row r="46" spans="1:63" x14ac:dyDescent="0.3">
      <c r="A46" s="13">
        <v>123</v>
      </c>
      <c r="B46" s="13">
        <v>1.279865</v>
      </c>
      <c r="C46" s="13">
        <v>0.89788592</v>
      </c>
      <c r="D46" s="13">
        <v>0.81346041999999996</v>
      </c>
      <c r="E46" s="13">
        <v>0.96561609000000004</v>
      </c>
      <c r="F46" s="13">
        <v>0.64455079999999998</v>
      </c>
      <c r="G46" s="13">
        <v>0.56802699000000001</v>
      </c>
      <c r="H46" s="14">
        <v>0.92754910000000002</v>
      </c>
      <c r="I46" s="14">
        <v>0.77005190000000001</v>
      </c>
      <c r="J46" s="14">
        <v>0.69714606000000001</v>
      </c>
      <c r="K46" s="14">
        <v>0.83666474000000002</v>
      </c>
      <c r="L46" s="14">
        <v>0.17290135000000001</v>
      </c>
      <c r="M46" s="14">
        <v>0.61446699999999999</v>
      </c>
      <c r="N46" s="14">
        <v>0.73704992999999996</v>
      </c>
      <c r="O46" s="14">
        <v>1.1262487999999999</v>
      </c>
      <c r="P46" s="14">
        <v>0.49300338999999999</v>
      </c>
      <c r="Q46" s="14">
        <v>0.37271428000000001</v>
      </c>
      <c r="R46" s="14">
        <v>0.43922040000000001</v>
      </c>
      <c r="S46" s="14">
        <v>0.52984556999999999</v>
      </c>
      <c r="T46" s="14">
        <v>0.72170341000000005</v>
      </c>
      <c r="U46" s="14">
        <v>0.77179284000000004</v>
      </c>
      <c r="V46" s="14">
        <v>0.35866753000000001</v>
      </c>
      <c r="W46" s="14">
        <v>0.27060115000000001</v>
      </c>
      <c r="X46" s="14">
        <v>0.31330911</v>
      </c>
      <c r="Y46" s="14">
        <v>0.15932584999999999</v>
      </c>
      <c r="Z46" s="14">
        <v>1.1600954000000001</v>
      </c>
      <c r="AA46" s="14">
        <v>0.60763398000000002</v>
      </c>
      <c r="AB46" s="14">
        <v>0.62692532000000001</v>
      </c>
      <c r="AC46" s="14">
        <v>0.58705193</v>
      </c>
      <c r="AD46" s="14">
        <v>0.37159188999999998</v>
      </c>
      <c r="AE46" s="14">
        <v>0.33651398999999999</v>
      </c>
      <c r="AF46" s="1">
        <f t="shared" si="78"/>
        <v>37.939644593284321</v>
      </c>
      <c r="AG46" s="1">
        <f t="shared" si="79"/>
        <v>47.99206668194666</v>
      </c>
      <c r="AH46" s="1">
        <f t="shared" si="80"/>
        <v>38.599156318152318</v>
      </c>
      <c r="AI46" s="1">
        <f t="shared" si="81"/>
        <v>18.459903308702817</v>
      </c>
      <c r="AJ46" s="1">
        <f t="shared" si="82"/>
        <v>18.514151035827911</v>
      </c>
      <c r="AK46" s="1">
        <f t="shared" si="83"/>
        <v>27.947128440711559</v>
      </c>
      <c r="AL46" s="1">
        <f t="shared" si="84"/>
        <v>52.19971699607693</v>
      </c>
      <c r="AM46" s="1">
        <f t="shared" si="85"/>
        <v>51.334341381880101</v>
      </c>
      <c r="AN46" s="1">
        <f t="shared" si="86"/>
        <v>41.576383098848382</v>
      </c>
      <c r="AO46" s="1">
        <f t="shared" si="87"/>
        <v>-4.5196438502007377</v>
      </c>
      <c r="AP46" s="1">
        <f t="shared" si="88"/>
        <v>74.633199515825069</v>
      </c>
      <c r="AQ46" s="1">
        <f t="shared" si="89"/>
        <v>2.0848490148553522</v>
      </c>
      <c r="AR46" s="1">
        <f t="shared" si="90"/>
        <v>60.558196425498259</v>
      </c>
      <c r="AS46" s="1">
        <f t="shared" si="91"/>
        <v>25.370320979195444</v>
      </c>
      <c r="AT46" s="1">
        <f t="shared" si="92"/>
        <v>55.876499260153331</v>
      </c>
      <c r="AU46" s="1">
        <f t="shared" si="93"/>
        <v>48.382256363751686</v>
      </c>
      <c r="AV46" s="1">
        <f t="shared" si="94"/>
        <v>32.374113723628149</v>
      </c>
      <c r="AW46" s="1">
        <f t="shared" si="95"/>
        <v>9.5129242446490423</v>
      </c>
      <c r="AX46" s="1">
        <f t="shared" si="96"/>
        <v>59.632481687317373</v>
      </c>
      <c r="AY46" s="1">
        <f t="shared" si="97"/>
        <v>45.939639836144735</v>
      </c>
      <c r="AZ46" s="1">
        <f t="shared" si="98"/>
        <v>65.051835051944181</v>
      </c>
      <c r="BA46" s="1">
        <f t="shared" si="99"/>
        <v>58.328227048536995</v>
      </c>
      <c r="BB46" s="1">
        <f t="shared" si="100"/>
        <v>40.721201260427762</v>
      </c>
      <c r="BC46" s="1">
        <f t="shared" si="101"/>
        <v>69.942438260550603</v>
      </c>
      <c r="BD46" s="1">
        <f t="shared" si="102"/>
        <v>33.449007803437382</v>
      </c>
      <c r="BE46" s="1">
        <f t="shared" si="103"/>
        <v>55.529616599786735</v>
      </c>
      <c r="BF46" s="1">
        <f t="shared" si="104"/>
        <v>36.136133805093948</v>
      </c>
      <c r="BG46" s="1">
        <f t="shared" si="105"/>
        <v>3.346455594218134</v>
      </c>
      <c r="BH46" s="1">
        <f t="shared" si="106"/>
        <v>23.748564226564056</v>
      </c>
      <c r="BI46" s="1">
        <f t="shared" si="107"/>
        <v>37.361110785365199</v>
      </c>
      <c r="BJ46" s="1">
        <f t="shared" si="77"/>
        <v>38.934063983072456</v>
      </c>
      <c r="BK46" s="1">
        <f>_xlfn.STDEV.P(AF46:BI46)</f>
        <v>20.12226266489639</v>
      </c>
    </row>
    <row r="47" spans="1:63" x14ac:dyDescent="0.3">
      <c r="B47" s="2">
        <f t="shared" ref="B47:AE47" si="108">MIN(B36:B46)</f>
        <v>0.94505547000000001</v>
      </c>
      <c r="C47" s="2">
        <f t="shared" si="108"/>
        <v>0.58562970999999997</v>
      </c>
      <c r="D47" s="2">
        <f t="shared" si="108"/>
        <v>0.30939149999999999</v>
      </c>
      <c r="E47" s="2">
        <f t="shared" si="108"/>
        <v>0.25915902000000002</v>
      </c>
      <c r="F47" s="2">
        <f t="shared" si="108"/>
        <v>0.15753676</v>
      </c>
      <c r="G47" s="2">
        <f t="shared" si="108"/>
        <v>0.14822173</v>
      </c>
      <c r="H47" s="2">
        <f t="shared" si="108"/>
        <v>0.86203901000000005</v>
      </c>
      <c r="I47" s="2">
        <f t="shared" si="108"/>
        <v>0.54995024999999997</v>
      </c>
      <c r="J47" s="2">
        <f t="shared" si="108"/>
        <v>0.46985649000000002</v>
      </c>
      <c r="K47" s="2">
        <f t="shared" si="108"/>
        <v>0.18563052999999999</v>
      </c>
      <c r="L47" s="2">
        <f t="shared" si="108"/>
        <v>0.17290135000000001</v>
      </c>
      <c r="M47" s="2">
        <f t="shared" si="108"/>
        <v>0.26199862000000002</v>
      </c>
      <c r="N47" s="2">
        <f t="shared" si="108"/>
        <v>0.72827277000000001</v>
      </c>
      <c r="O47" s="2">
        <f t="shared" si="108"/>
        <v>0.59360219999999997</v>
      </c>
      <c r="P47" s="2">
        <f t="shared" si="108"/>
        <v>0.40297107999999998</v>
      </c>
      <c r="Q47" s="2">
        <f t="shared" si="108"/>
        <v>0.22767509999999999</v>
      </c>
      <c r="R47" s="2">
        <f t="shared" si="108"/>
        <v>0.12168213</v>
      </c>
      <c r="S47" s="2">
        <f t="shared" si="108"/>
        <v>0.11079137</v>
      </c>
      <c r="T47" s="2">
        <f t="shared" si="108"/>
        <v>0.66320290000000004</v>
      </c>
      <c r="U47" s="2">
        <f t="shared" si="108"/>
        <v>0.48650895</v>
      </c>
      <c r="V47" s="2">
        <f t="shared" si="108"/>
        <v>0.28113864999999999</v>
      </c>
      <c r="W47" s="2">
        <f t="shared" si="108"/>
        <v>0.17452872</v>
      </c>
      <c r="X47" s="2">
        <f t="shared" si="108"/>
        <v>0.18622084999999999</v>
      </c>
      <c r="Y47" s="2">
        <f t="shared" si="108"/>
        <v>0.15392620000000001</v>
      </c>
      <c r="Z47" s="2">
        <f t="shared" si="108"/>
        <v>0.74374145000000003</v>
      </c>
      <c r="AA47" s="2">
        <f t="shared" si="108"/>
        <v>0.60763398000000002</v>
      </c>
      <c r="AB47" s="2">
        <f t="shared" si="108"/>
        <v>0.28642432000000001</v>
      </c>
      <c r="AC47" s="2">
        <f t="shared" si="108"/>
        <v>0.16582179999999999</v>
      </c>
      <c r="AD47" s="2">
        <f t="shared" si="108"/>
        <v>0.12312157</v>
      </c>
      <c r="AE47" s="2">
        <f t="shared" si="108"/>
        <v>0.20178154000000001</v>
      </c>
    </row>
    <row r="48" spans="1:63" x14ac:dyDescent="0.3">
      <c r="B48">
        <f>MAX(B47:AE47)</f>
        <v>0.94505547000000001</v>
      </c>
    </row>
    <row r="49" spans="1:54" x14ac:dyDescent="0.3">
      <c r="A49" s="2" t="s">
        <v>15</v>
      </c>
      <c r="B49" s="2" t="s">
        <v>1</v>
      </c>
      <c r="C49" s="2" t="s">
        <v>1</v>
      </c>
      <c r="D49" s="2" t="s">
        <v>1</v>
      </c>
      <c r="E49" s="2" t="s">
        <v>1</v>
      </c>
      <c r="F49" s="2" t="s">
        <v>1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3</v>
      </c>
      <c r="M49" s="2" t="s">
        <v>3</v>
      </c>
      <c r="N49" s="2" t="s">
        <v>3</v>
      </c>
      <c r="O49" s="2" t="s">
        <v>3</v>
      </c>
      <c r="P49" s="2" t="s">
        <v>3</v>
      </c>
      <c r="Q49" s="2" t="s">
        <v>4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5</v>
      </c>
      <c r="W49" s="2" t="s">
        <v>5</v>
      </c>
      <c r="X49" s="2" t="s">
        <v>5</v>
      </c>
      <c r="Y49" s="2" t="s">
        <v>5</v>
      </c>
      <c r="Z49" s="2" t="s">
        <v>5</v>
      </c>
      <c r="AA49" s="2" t="s">
        <v>1</v>
      </c>
      <c r="AB49" s="2" t="s">
        <v>1</v>
      </c>
      <c r="AC49" s="2" t="s">
        <v>1</v>
      </c>
      <c r="AD49" s="2" t="s">
        <v>1</v>
      </c>
      <c r="AE49" s="2" t="s">
        <v>1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3</v>
      </c>
      <c r="AL49" s="2" t="s">
        <v>3</v>
      </c>
      <c r="AM49" s="2" t="s">
        <v>3</v>
      </c>
      <c r="AN49" s="2" t="s">
        <v>3</v>
      </c>
      <c r="AO49" s="2" t="s">
        <v>3</v>
      </c>
      <c r="AP49" s="2" t="s">
        <v>4</v>
      </c>
      <c r="AQ49" s="2" t="s">
        <v>4</v>
      </c>
      <c r="AR49" s="2" t="s">
        <v>4</v>
      </c>
      <c r="AS49" s="2" t="s">
        <v>4</v>
      </c>
      <c r="AT49" s="2" t="s">
        <v>4</v>
      </c>
      <c r="AU49" s="2" t="s">
        <v>5</v>
      </c>
      <c r="AV49" s="2" t="s">
        <v>5</v>
      </c>
      <c r="AW49" s="2" t="s">
        <v>5</v>
      </c>
      <c r="AX49" s="2" t="s">
        <v>5</v>
      </c>
      <c r="AY49" s="2" t="s">
        <v>5</v>
      </c>
    </row>
    <row r="50" spans="1:54" x14ac:dyDescent="0.3">
      <c r="A50" s="2"/>
      <c r="B50" s="2" t="str">
        <f>"1:0.667"</f>
        <v>1:0.667</v>
      </c>
      <c r="C50" s="2" t="str">
        <f>"1:1"</f>
        <v>1:1</v>
      </c>
      <c r="D50" s="2" t="str">
        <f>"1:2"</f>
        <v>1:2</v>
      </c>
      <c r="E50" s="2" t="str">
        <f>"1:3"</f>
        <v>1:3</v>
      </c>
      <c r="F50" s="2" t="str">
        <f>"1:4"</f>
        <v>1:4</v>
      </c>
      <c r="G50" s="2" t="str">
        <f>"1:0.667"</f>
        <v>1:0.667</v>
      </c>
      <c r="H50" s="2" t="str">
        <f>"1:1"</f>
        <v>1:1</v>
      </c>
      <c r="I50" s="2" t="str">
        <f>"1:2"</f>
        <v>1:2</v>
      </c>
      <c r="J50" s="2" t="str">
        <f>"1:3"</f>
        <v>1:3</v>
      </c>
      <c r="K50" s="2" t="str">
        <f>"1:4"</f>
        <v>1:4</v>
      </c>
      <c r="L50" s="2" t="str">
        <f>"1:0.667"</f>
        <v>1:0.667</v>
      </c>
      <c r="M50" s="2" t="str">
        <f>"1:1"</f>
        <v>1:1</v>
      </c>
      <c r="N50" s="2" t="str">
        <f>"1:2"</f>
        <v>1:2</v>
      </c>
      <c r="O50" s="2" t="str">
        <f>"1:3"</f>
        <v>1:3</v>
      </c>
      <c r="P50" s="2" t="str">
        <f>"1:4"</f>
        <v>1:4</v>
      </c>
      <c r="Q50" s="2" t="str">
        <f>"1:0.667"</f>
        <v>1:0.667</v>
      </c>
      <c r="R50" s="2" t="str">
        <f>"1:1"</f>
        <v>1:1</v>
      </c>
      <c r="S50" s="2" t="str">
        <f>"1:2"</f>
        <v>1:2</v>
      </c>
      <c r="T50" s="2" t="str">
        <f>"1:3"</f>
        <v>1:3</v>
      </c>
      <c r="U50" s="2" t="str">
        <f>"1:4"</f>
        <v>1:4</v>
      </c>
      <c r="V50" s="2" t="str">
        <f>"1:0.667"</f>
        <v>1:0.667</v>
      </c>
      <c r="W50" s="2" t="str">
        <f>"1:1"</f>
        <v>1:1</v>
      </c>
      <c r="X50" s="2" t="str">
        <f>"1:2"</f>
        <v>1:2</v>
      </c>
      <c r="Y50" s="2" t="str">
        <f>"1:3"</f>
        <v>1:3</v>
      </c>
      <c r="Z50" s="2" t="str">
        <f>"1:4"</f>
        <v>1:4</v>
      </c>
      <c r="AA50" s="2" t="str">
        <f>"1:0.667"</f>
        <v>1:0.667</v>
      </c>
      <c r="AB50" s="2" t="str">
        <f>"1:1"</f>
        <v>1:1</v>
      </c>
      <c r="AC50" s="2" t="str">
        <f>"1:2"</f>
        <v>1:2</v>
      </c>
      <c r="AD50" s="2" t="str">
        <f>"1:3"</f>
        <v>1:3</v>
      </c>
      <c r="AE50" s="2" t="str">
        <f>"1:4"</f>
        <v>1:4</v>
      </c>
      <c r="AF50" s="2" t="str">
        <f>"1:0.667"</f>
        <v>1:0.667</v>
      </c>
      <c r="AG50" s="2" t="str">
        <f>"1:1"</f>
        <v>1:1</v>
      </c>
      <c r="AH50" s="2" t="str">
        <f>"1:2"</f>
        <v>1:2</v>
      </c>
      <c r="AI50" s="2" t="str">
        <f>"1:3"</f>
        <v>1:3</v>
      </c>
      <c r="AJ50" s="2" t="str">
        <f>"1:4"</f>
        <v>1:4</v>
      </c>
      <c r="AK50" s="2" t="str">
        <f>"1:0.667"</f>
        <v>1:0.667</v>
      </c>
      <c r="AL50" s="2" t="str">
        <f>"1:1"</f>
        <v>1:1</v>
      </c>
      <c r="AM50" s="2" t="str">
        <f>"1:2"</f>
        <v>1:2</v>
      </c>
      <c r="AN50" s="2" t="str">
        <f>"1:3"</f>
        <v>1:3</v>
      </c>
      <c r="AO50" s="2" t="str">
        <f>"1:4"</f>
        <v>1:4</v>
      </c>
      <c r="AP50" s="2" t="str">
        <f>"1:0.667"</f>
        <v>1:0.667</v>
      </c>
      <c r="AQ50" s="2" t="str">
        <f>"1:1"</f>
        <v>1:1</v>
      </c>
      <c r="AR50" s="2" t="str">
        <f>"1:2"</f>
        <v>1:2</v>
      </c>
      <c r="AS50" s="2" t="str">
        <f>"1:3"</f>
        <v>1:3</v>
      </c>
      <c r="AT50" s="2" t="str">
        <f>"1:4"</f>
        <v>1:4</v>
      </c>
      <c r="AU50" s="2" t="str">
        <f>"1:0.667"</f>
        <v>1:0.667</v>
      </c>
      <c r="AV50" s="2" t="str">
        <f>"1:1"</f>
        <v>1:1</v>
      </c>
      <c r="AW50" s="2" t="str">
        <f>"1:2"</f>
        <v>1:2</v>
      </c>
      <c r="AX50" s="2" t="str">
        <f>"1:3"</f>
        <v>1:3</v>
      </c>
      <c r="AY50" s="2" t="str">
        <f>"1:4"</f>
        <v>1:4</v>
      </c>
    </row>
    <row r="51" spans="1:54" x14ac:dyDescent="0.3">
      <c r="A51" s="2" t="s">
        <v>17</v>
      </c>
      <c r="B51" s="2" t="s">
        <v>18</v>
      </c>
      <c r="C51" s="2" t="s">
        <v>18</v>
      </c>
      <c r="D51" s="2" t="s">
        <v>18</v>
      </c>
      <c r="E51" s="2" t="s">
        <v>18</v>
      </c>
      <c r="F51" s="2" t="s">
        <v>18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  <c r="L51" s="2" t="s">
        <v>18</v>
      </c>
      <c r="M51" s="2" t="s">
        <v>18</v>
      </c>
      <c r="N51" s="2" t="s">
        <v>18</v>
      </c>
      <c r="O51" s="2" t="s">
        <v>18</v>
      </c>
      <c r="P51" s="2" t="s">
        <v>18</v>
      </c>
      <c r="Q51" s="2" t="s">
        <v>18</v>
      </c>
      <c r="R51" s="2" t="s">
        <v>18</v>
      </c>
      <c r="S51" s="2" t="s">
        <v>18</v>
      </c>
      <c r="T51" s="2" t="s">
        <v>18</v>
      </c>
      <c r="U51" s="2" t="s">
        <v>18</v>
      </c>
      <c r="V51" s="2" t="s">
        <v>18</v>
      </c>
      <c r="W51" s="2" t="s">
        <v>18</v>
      </c>
      <c r="X51" s="2" t="s">
        <v>18</v>
      </c>
      <c r="Y51" s="2" t="s">
        <v>18</v>
      </c>
      <c r="Z51" s="2" t="s">
        <v>18</v>
      </c>
      <c r="AA51" s="2" t="s">
        <v>18</v>
      </c>
      <c r="AB51" s="2" t="s">
        <v>18</v>
      </c>
      <c r="AC51" s="2" t="s">
        <v>18</v>
      </c>
      <c r="AD51" s="2" t="s">
        <v>18</v>
      </c>
      <c r="AE51" s="2" t="s">
        <v>18</v>
      </c>
      <c r="AF51" s="2" t="s">
        <v>18</v>
      </c>
      <c r="AG51" s="2" t="s">
        <v>18</v>
      </c>
      <c r="AH51" s="2" t="s">
        <v>18</v>
      </c>
      <c r="AI51" s="2" t="s">
        <v>18</v>
      </c>
      <c r="AJ51" s="2" t="s">
        <v>18</v>
      </c>
      <c r="AK51" s="2" t="s">
        <v>18</v>
      </c>
      <c r="AL51" s="2" t="s">
        <v>18</v>
      </c>
      <c r="AM51" s="2" t="s">
        <v>18</v>
      </c>
      <c r="AN51" s="2" t="s">
        <v>18</v>
      </c>
      <c r="AO51" s="2" t="s">
        <v>18</v>
      </c>
      <c r="AP51" s="2" t="s">
        <v>18</v>
      </c>
      <c r="AQ51" s="2" t="s">
        <v>18</v>
      </c>
      <c r="AR51" s="2" t="s">
        <v>18</v>
      </c>
      <c r="AS51" s="2" t="s">
        <v>18</v>
      </c>
      <c r="AT51" s="2" t="s">
        <v>18</v>
      </c>
      <c r="AU51" s="2" t="s">
        <v>18</v>
      </c>
      <c r="AV51" s="2" t="s">
        <v>18</v>
      </c>
      <c r="AW51" s="2" t="s">
        <v>18</v>
      </c>
      <c r="AX51" s="2" t="s">
        <v>18</v>
      </c>
      <c r="AY51" s="2" t="s">
        <v>18</v>
      </c>
    </row>
    <row r="52" spans="1:54" x14ac:dyDescent="0.3">
      <c r="A52" s="2">
        <v>0</v>
      </c>
      <c r="B52" s="2">
        <v>1.6742709</v>
      </c>
      <c r="C52" s="2">
        <v>1.2914825999999999</v>
      </c>
      <c r="D52" s="2">
        <v>0.93719224999999995</v>
      </c>
      <c r="E52" s="2">
        <v>0.80435615999999999</v>
      </c>
      <c r="F52" s="2">
        <v>0.74326901000000001</v>
      </c>
      <c r="G52">
        <v>1.5673496</v>
      </c>
      <c r="H52">
        <v>1.1702319000000001</v>
      </c>
      <c r="I52">
        <v>0.79074142000000003</v>
      </c>
      <c r="J52">
        <v>0.67371122000000006</v>
      </c>
      <c r="K52">
        <v>0.61856719999999998</v>
      </c>
      <c r="L52">
        <v>1.4752000000000001</v>
      </c>
      <c r="M52">
        <v>1.1096280000000001</v>
      </c>
      <c r="N52">
        <v>0.73774165000000003</v>
      </c>
      <c r="O52">
        <v>0.61212619999999995</v>
      </c>
      <c r="P52">
        <v>0.55758783000000001</v>
      </c>
      <c r="Q52" s="2">
        <v>1.3903114000000001</v>
      </c>
      <c r="R52" s="2">
        <v>1.0079961</v>
      </c>
      <c r="S52" s="2">
        <v>0.63396912000000005</v>
      </c>
      <c r="T52" s="2">
        <v>0.54351159000000004</v>
      </c>
      <c r="U52" s="2">
        <v>0.50331563999999995</v>
      </c>
      <c r="V52">
        <v>1.3459391999999999</v>
      </c>
      <c r="W52">
        <v>0.96559286</v>
      </c>
      <c r="X52">
        <v>0.59215013000000005</v>
      </c>
      <c r="Y52">
        <v>0.48683994000000003</v>
      </c>
      <c r="Z52">
        <v>0.50207853999999996</v>
      </c>
    </row>
    <row r="53" spans="1:54" x14ac:dyDescent="0.3">
      <c r="A53" s="2">
        <v>12.3</v>
      </c>
      <c r="B53" s="2">
        <v>1.4417392</v>
      </c>
      <c r="C53" s="2">
        <v>1.0209906</v>
      </c>
      <c r="D53" s="2">
        <v>0.19330707999999999</v>
      </c>
      <c r="E53" s="2">
        <v>0.15942310000000001</v>
      </c>
      <c r="F53" s="2">
        <v>0.15307008999999999</v>
      </c>
      <c r="G53">
        <v>1.3924774</v>
      </c>
      <c r="H53">
        <v>0.86518982</v>
      </c>
      <c r="I53">
        <v>0.44886846000000002</v>
      </c>
      <c r="J53">
        <v>0.61064196000000004</v>
      </c>
      <c r="K53">
        <v>0.51911121999999998</v>
      </c>
      <c r="L53">
        <v>1.3140514999999999</v>
      </c>
      <c r="M53">
        <v>0.93930462000000003</v>
      </c>
      <c r="N53">
        <v>0.25563028999999998</v>
      </c>
      <c r="O53">
        <v>0.55078864000000005</v>
      </c>
      <c r="P53">
        <v>0.18549528000000001</v>
      </c>
      <c r="Q53" s="2">
        <v>1.2704757</v>
      </c>
      <c r="R53" s="2">
        <v>0.48183408999999999</v>
      </c>
      <c r="S53" s="2">
        <v>0.37727430000000001</v>
      </c>
      <c r="T53" s="2">
        <v>0.53458671999999996</v>
      </c>
      <c r="U53" s="2">
        <v>0.33849859999999998</v>
      </c>
      <c r="V53">
        <v>1.2511460000000001</v>
      </c>
      <c r="W53">
        <v>1.0046086000000001</v>
      </c>
      <c r="X53">
        <v>0.42364594999999999</v>
      </c>
      <c r="Y53">
        <v>0.37101959000000001</v>
      </c>
      <c r="Z53">
        <v>0.35643084000000003</v>
      </c>
      <c r="AA53" s="1">
        <f t="shared" ref="AA53:AA62" si="109">(B$52-B53)/B$52*100</f>
        <v>13.888535003505108</v>
      </c>
      <c r="AB53" s="1">
        <f t="shared" ref="AB53:AB62" si="110">(C$52-C53)/C$52*100</f>
        <v>20.944300759452737</v>
      </c>
      <c r="AC53" s="1">
        <f t="shared" ref="AC53:AC62" si="111">(D$52-D53)/D$52*100</f>
        <v>79.373807241790573</v>
      </c>
      <c r="AD53" s="1">
        <f t="shared" ref="AD53:AD62" si="112">(E$52-E53)/E$52*100</f>
        <v>80.180036167063108</v>
      </c>
      <c r="AE53" s="1">
        <f t="shared" ref="AE53:AE62" si="113">(F$52-F53)/F$52*100</f>
        <v>79.405829122352344</v>
      </c>
      <c r="AF53" s="1">
        <f t="shared" ref="AF53:AF62" si="114">(G$52-G53)/G$52*100</f>
        <v>11.15719173310154</v>
      </c>
      <c r="AG53" s="1">
        <f t="shared" ref="AG53:AG62" si="115">(H$52-H53)/H$52*100</f>
        <v>26.066806074932675</v>
      </c>
      <c r="AH53" s="1">
        <f t="shared" ref="AH53:AH62" si="116">(I$52-I53)/I$52*100</f>
        <v>43.23448239248679</v>
      </c>
      <c r="AI53" s="1">
        <f t="shared" ref="AI53:AI62" si="117">(J$52-J53)/J$52*100</f>
        <v>9.361467959521292</v>
      </c>
      <c r="AJ53" s="1">
        <f t="shared" ref="AJ53:AJ62" si="118">(K$52-K53)/K$52*100</f>
        <v>16.078443861879517</v>
      </c>
      <c r="AK53" s="1">
        <f t="shared" ref="AK53:AK62" si="119">(L$52-L53)/L$52*100</f>
        <v>10.923840835141005</v>
      </c>
      <c r="AL53" s="1">
        <f t="shared" ref="AL53:AL62" si="120">(M$52-M53)/M$52*100</f>
        <v>15.349592836518186</v>
      </c>
      <c r="AM53" s="1">
        <f t="shared" ref="AM53:AM62" si="121">(N$52-N53)/N$52*100</f>
        <v>65.349619341676046</v>
      </c>
      <c r="AN53" s="1">
        <f t="shared" ref="AN53:AN62" si="122">(O$52-O53)/O$52*100</f>
        <v>10.020410823781093</v>
      </c>
      <c r="AO53" s="1">
        <f t="shared" ref="AO53:AO62" si="123">(P$52-P53)/P$52*100</f>
        <v>66.73254507724819</v>
      </c>
      <c r="AP53" s="1">
        <f t="shared" ref="AP53:AP62" si="124">(Q$52-Q53)/Q$52*100</f>
        <v>8.6193424005586152</v>
      </c>
      <c r="AQ53" s="1">
        <f t="shared" ref="AQ53:AQ62" si="125">(R$52-R53)/R$52*100</f>
        <v>52.198814062871868</v>
      </c>
      <c r="AR53" s="1">
        <f t="shared" ref="AR53:AR62" si="126">(S$52-S53)/S$52*100</f>
        <v>40.490114092623315</v>
      </c>
      <c r="AS53" s="1">
        <f t="shared" ref="AS53:AS62" si="127">(T$52-T53)/T$52*100</f>
        <v>1.6420753787421689</v>
      </c>
      <c r="AT53" s="1">
        <f t="shared" ref="AT53:AT62" si="128">(U$52-U53)/U$52*100</f>
        <v>32.746258391652603</v>
      </c>
      <c r="AU53" s="1">
        <f t="shared" ref="AU53:AU62" si="129">(V$52-V53)/V$52*100</f>
        <v>7.0429035724644775</v>
      </c>
      <c r="AV53" s="1">
        <f t="shared" ref="AV53:AV62" si="130">(W$52-W53)/W$52*100</f>
        <v>-4.0405994717069547</v>
      </c>
      <c r="AW53" s="1">
        <f t="shared" ref="AW53:AW62" si="131">(X$52-X53)/X$52*100</f>
        <v>28.456327451958856</v>
      </c>
      <c r="AX53" s="1">
        <f t="shared" ref="AX53:AX62" si="132">(Y$52-Y53)/Y$52*100</f>
        <v>23.790231754609124</v>
      </c>
      <c r="AY53" s="1">
        <f t="shared" ref="AY53:AY62" si="133">(Z$52-Z53)/Z$52*100</f>
        <v>29.008947484590745</v>
      </c>
      <c r="AZ53" s="1">
        <f t="shared" ref="AZ53:AZ62" si="134">AVERAGE(AA53:AY53)</f>
        <v>30.720852973952603</v>
      </c>
    </row>
    <row r="54" spans="1:54" x14ac:dyDescent="0.3">
      <c r="A54" s="2">
        <v>24.6</v>
      </c>
      <c r="B54" s="2">
        <v>1.0450535999999999</v>
      </c>
      <c r="C54" s="2">
        <v>1.2723120000000001</v>
      </c>
      <c r="D54" s="2">
        <v>0.49605110000000002</v>
      </c>
      <c r="E54" s="2">
        <v>0.42847796999999999</v>
      </c>
      <c r="F54" s="2">
        <v>0.49181175999999999</v>
      </c>
      <c r="G54">
        <v>2.0593333999999999</v>
      </c>
      <c r="H54">
        <v>0.96056695999999997</v>
      </c>
      <c r="I54">
        <v>0.29764510999999999</v>
      </c>
      <c r="J54">
        <v>0.46854079999999998</v>
      </c>
      <c r="K54">
        <v>0.42729128999999999</v>
      </c>
      <c r="L54">
        <v>1.8954645999999999</v>
      </c>
      <c r="M54">
        <v>0.92492892000000004</v>
      </c>
      <c r="N54">
        <v>0.25425275000000003</v>
      </c>
      <c r="O54">
        <v>0.41286556000000002</v>
      </c>
      <c r="P54">
        <v>0.45228129</v>
      </c>
      <c r="Q54" s="2">
        <v>0.62456776000000003</v>
      </c>
      <c r="R54" s="2">
        <v>0.34730380999999999</v>
      </c>
      <c r="S54" s="2">
        <v>0.19932562000000001</v>
      </c>
      <c r="T54" s="2">
        <v>0.30911285999999999</v>
      </c>
      <c r="U54" s="2">
        <v>0.31781048000000001</v>
      </c>
      <c r="V54">
        <v>1.2810854</v>
      </c>
      <c r="W54">
        <v>0.72552203000000004</v>
      </c>
      <c r="X54">
        <v>0.48472525999999999</v>
      </c>
      <c r="Y54">
        <v>0.42850724000000001</v>
      </c>
      <c r="Z54">
        <v>0.11826879999999999</v>
      </c>
      <c r="AA54" s="1">
        <f t="shared" si="109"/>
        <v>37.581570580961539</v>
      </c>
      <c r="AB54" s="1">
        <f t="shared" si="110"/>
        <v>1.4843870138087665</v>
      </c>
      <c r="AC54" s="1">
        <f t="shared" si="111"/>
        <v>47.070507678653975</v>
      </c>
      <c r="AD54" s="1">
        <f t="shared" si="112"/>
        <v>46.730317823388091</v>
      </c>
      <c r="AE54" s="1">
        <f t="shared" si="113"/>
        <v>33.831257137977545</v>
      </c>
      <c r="AF54" s="1">
        <f t="shared" si="114"/>
        <v>-31.389538109430077</v>
      </c>
      <c r="AG54" s="1">
        <f t="shared" si="115"/>
        <v>17.916529193914482</v>
      </c>
      <c r="AH54" s="1">
        <f t="shared" si="116"/>
        <v>62.35873036725458</v>
      </c>
      <c r="AI54" s="1">
        <f t="shared" si="117"/>
        <v>30.453763260763278</v>
      </c>
      <c r="AJ54" s="1">
        <f t="shared" si="118"/>
        <v>30.922413926894283</v>
      </c>
      <c r="AK54" s="1">
        <f t="shared" si="119"/>
        <v>-28.488652386117124</v>
      </c>
      <c r="AL54" s="1">
        <f t="shared" si="120"/>
        <v>16.645135126366675</v>
      </c>
      <c r="AM54" s="1">
        <f t="shared" si="121"/>
        <v>65.536343244278001</v>
      </c>
      <c r="AN54" s="1">
        <f t="shared" si="122"/>
        <v>32.552215539867426</v>
      </c>
      <c r="AO54" s="1">
        <f t="shared" si="123"/>
        <v>18.886090107095775</v>
      </c>
      <c r="AP54" s="1">
        <f t="shared" si="124"/>
        <v>55.077131641156072</v>
      </c>
      <c r="AQ54" s="1">
        <f t="shared" si="125"/>
        <v>65.545123636887084</v>
      </c>
      <c r="AR54" s="1">
        <f t="shared" si="126"/>
        <v>68.559096379962497</v>
      </c>
      <c r="AS54" s="1">
        <f t="shared" si="127"/>
        <v>43.126721547925044</v>
      </c>
      <c r="AT54" s="1">
        <f t="shared" si="128"/>
        <v>36.856625397136469</v>
      </c>
      <c r="AU54" s="1">
        <f t="shared" si="129"/>
        <v>4.8184791705301295</v>
      </c>
      <c r="AV54" s="1">
        <f t="shared" si="130"/>
        <v>24.86253160571216</v>
      </c>
      <c r="AW54" s="1">
        <f t="shared" si="131"/>
        <v>18.141492259741639</v>
      </c>
      <c r="AX54" s="1">
        <f t="shared" si="132"/>
        <v>11.98190518222478</v>
      </c>
      <c r="AY54" s="1">
        <f t="shared" si="133"/>
        <v>76.444163496810674</v>
      </c>
      <c r="AZ54" s="1">
        <f t="shared" si="134"/>
        <v>31.500173632950549</v>
      </c>
    </row>
    <row r="55" spans="1:54" x14ac:dyDescent="0.3">
      <c r="A55" s="2">
        <v>36.9</v>
      </c>
      <c r="B55" s="2">
        <v>0.68662506000000001</v>
      </c>
      <c r="C55" s="2">
        <v>0.59143219000000002</v>
      </c>
      <c r="D55" s="2">
        <v>0.47372808</v>
      </c>
      <c r="E55" s="2">
        <v>0.15942587999999999</v>
      </c>
      <c r="F55" s="2">
        <v>0.4277261</v>
      </c>
      <c r="G55">
        <v>0.85754090000000005</v>
      </c>
      <c r="H55">
        <v>0.79012044000000003</v>
      </c>
      <c r="I55">
        <v>0.37738310000000003</v>
      </c>
      <c r="J55">
        <v>0.45460784999999998</v>
      </c>
      <c r="K55">
        <v>0.51241347000000004</v>
      </c>
      <c r="L55">
        <v>1.4947520000000001</v>
      </c>
      <c r="M55">
        <v>0.61978906</v>
      </c>
      <c r="N55">
        <v>0.51160413999999999</v>
      </c>
      <c r="O55">
        <v>0.32675492</v>
      </c>
      <c r="P55">
        <v>0.15950829999999999</v>
      </c>
      <c r="Q55" s="2">
        <v>0.72971739000000002</v>
      </c>
      <c r="R55" s="2">
        <v>0.39195879</v>
      </c>
      <c r="S55" s="2">
        <v>0.22141923999999999</v>
      </c>
      <c r="T55" s="2">
        <v>0.13342804999999999</v>
      </c>
      <c r="U55" s="2">
        <v>0.23773878000000001</v>
      </c>
      <c r="V55">
        <v>1.0981908</v>
      </c>
      <c r="W55">
        <v>0.63460163000000003</v>
      </c>
      <c r="X55">
        <v>0.30572967000000001</v>
      </c>
      <c r="Y55">
        <v>0.24250833999999999</v>
      </c>
      <c r="Z55">
        <v>0.34587966999999997</v>
      </c>
      <c r="AA55" s="1">
        <f t="shared" si="109"/>
        <v>58.989607954124992</v>
      </c>
      <c r="AB55" s="1">
        <f t="shared" si="110"/>
        <v>54.20517550913965</v>
      </c>
      <c r="AC55" s="1">
        <f t="shared" si="111"/>
        <v>49.452411711684555</v>
      </c>
      <c r="AD55" s="1">
        <f t="shared" si="112"/>
        <v>80.179690549022467</v>
      </c>
      <c r="AE55" s="1">
        <f t="shared" si="113"/>
        <v>42.453392480334948</v>
      </c>
      <c r="AF55" s="1">
        <f t="shared" si="114"/>
        <v>45.287196934238537</v>
      </c>
      <c r="AG55" s="1">
        <f t="shared" si="115"/>
        <v>32.481720930697584</v>
      </c>
      <c r="AH55" s="1">
        <f t="shared" si="116"/>
        <v>52.274777764898161</v>
      </c>
      <c r="AI55" s="1">
        <f t="shared" si="117"/>
        <v>32.521852612162235</v>
      </c>
      <c r="AJ55" s="1">
        <f t="shared" si="118"/>
        <v>17.161228400083282</v>
      </c>
      <c r="AK55" s="1">
        <f t="shared" si="119"/>
        <v>-1.3253796095444694</v>
      </c>
      <c r="AL55" s="1">
        <f t="shared" si="120"/>
        <v>44.144428583272955</v>
      </c>
      <c r="AM55" s="1">
        <f t="shared" si="121"/>
        <v>30.652669535466792</v>
      </c>
      <c r="AN55" s="1">
        <f t="shared" si="122"/>
        <v>46.619680712898742</v>
      </c>
      <c r="AO55" s="1">
        <f t="shared" si="123"/>
        <v>71.393152537063088</v>
      </c>
      <c r="AP55" s="1">
        <f t="shared" si="124"/>
        <v>47.514104394166665</v>
      </c>
      <c r="AQ55" s="1">
        <f t="shared" si="125"/>
        <v>61.115048957034659</v>
      </c>
      <c r="AR55" s="1">
        <f t="shared" si="126"/>
        <v>65.074128531686213</v>
      </c>
      <c r="AS55" s="1">
        <f t="shared" si="127"/>
        <v>75.450744297835485</v>
      </c>
      <c r="AT55" s="1">
        <f t="shared" si="128"/>
        <v>52.765469398089827</v>
      </c>
      <c r="AU55" s="1">
        <f t="shared" si="129"/>
        <v>18.407101895836</v>
      </c>
      <c r="AV55" s="1">
        <f t="shared" si="130"/>
        <v>34.278549864173598</v>
      </c>
      <c r="AW55" s="1">
        <f t="shared" si="131"/>
        <v>48.369568035052197</v>
      </c>
      <c r="AX55" s="1">
        <f t="shared" si="132"/>
        <v>50.187254562557051</v>
      </c>
      <c r="AY55" s="1">
        <f t="shared" si="133"/>
        <v>31.110445389679469</v>
      </c>
      <c r="AZ55" s="1">
        <f t="shared" si="134"/>
        <v>45.630560877266177</v>
      </c>
    </row>
    <row r="56" spans="1:54" x14ac:dyDescent="0.3">
      <c r="A56" s="2">
        <v>49.2</v>
      </c>
      <c r="B56" s="2">
        <v>1.2274319</v>
      </c>
      <c r="C56" s="2">
        <v>0.58205074999999995</v>
      </c>
      <c r="D56" s="2">
        <v>0.68118919</v>
      </c>
      <c r="E56" s="2">
        <v>0.63966034999999999</v>
      </c>
      <c r="F56" s="2">
        <v>0.18001523999999999</v>
      </c>
      <c r="G56">
        <v>0.71681326000000001</v>
      </c>
      <c r="H56">
        <v>0.95987568999999995</v>
      </c>
      <c r="I56">
        <v>0.39164174000000002</v>
      </c>
      <c r="J56">
        <v>0.5495506</v>
      </c>
      <c r="K56">
        <v>0.2051327</v>
      </c>
      <c r="L56">
        <v>0.73759830999999998</v>
      </c>
      <c r="M56">
        <v>0.66632126000000003</v>
      </c>
      <c r="N56">
        <v>0.41950669000000002</v>
      </c>
      <c r="O56">
        <v>0.48667514000000001</v>
      </c>
      <c r="P56">
        <v>0.16954701</v>
      </c>
      <c r="Q56" s="2">
        <v>0.70565802</v>
      </c>
      <c r="R56" s="2">
        <v>0.51316592000000005</v>
      </c>
      <c r="S56" s="2">
        <v>0.61048641000000003</v>
      </c>
      <c r="T56" s="2">
        <v>0.46849974999999999</v>
      </c>
      <c r="U56" s="2">
        <v>0.12718599999999999</v>
      </c>
      <c r="V56">
        <v>0.92477317000000003</v>
      </c>
      <c r="W56">
        <v>0.41447819000000002</v>
      </c>
      <c r="X56">
        <v>0.29505129000000002</v>
      </c>
      <c r="Y56">
        <v>0.28529362000000003</v>
      </c>
      <c r="Z56">
        <v>0.46539604000000001</v>
      </c>
      <c r="AA56" s="1">
        <f t="shared" si="109"/>
        <v>26.688572321241445</v>
      </c>
      <c r="AB56" s="1">
        <f t="shared" si="110"/>
        <v>54.931584056959039</v>
      </c>
      <c r="AC56" s="1">
        <f t="shared" si="111"/>
        <v>27.315959985797999</v>
      </c>
      <c r="AD56" s="1">
        <f t="shared" si="112"/>
        <v>20.475483149156215</v>
      </c>
      <c r="AE56" s="1">
        <f t="shared" si="113"/>
        <v>75.780607346995396</v>
      </c>
      <c r="AF56" s="1">
        <f t="shared" si="114"/>
        <v>54.26589830373517</v>
      </c>
      <c r="AG56" s="1">
        <f t="shared" si="115"/>
        <v>17.975600391683059</v>
      </c>
      <c r="AH56" s="1">
        <f t="shared" si="116"/>
        <v>50.471578939168261</v>
      </c>
      <c r="AI56" s="1">
        <f t="shared" si="117"/>
        <v>18.429353158167686</v>
      </c>
      <c r="AJ56" s="1">
        <f t="shared" si="118"/>
        <v>66.837443045800043</v>
      </c>
      <c r="AK56" s="1">
        <f t="shared" si="119"/>
        <v>50.000114560737529</v>
      </c>
      <c r="AL56" s="1">
        <f t="shared" si="120"/>
        <v>39.950933105509236</v>
      </c>
      <c r="AM56" s="1">
        <f t="shared" si="121"/>
        <v>43.136368944331664</v>
      </c>
      <c r="AN56" s="1">
        <f t="shared" si="122"/>
        <v>20.494313100795221</v>
      </c>
      <c r="AO56" s="1">
        <f t="shared" si="123"/>
        <v>69.592770703047805</v>
      </c>
      <c r="AP56" s="1">
        <f t="shared" si="124"/>
        <v>49.244606639922537</v>
      </c>
      <c r="AQ56" s="1">
        <f t="shared" si="125"/>
        <v>49.090485568346928</v>
      </c>
      <c r="AR56" s="1">
        <f t="shared" si="126"/>
        <v>3.7040778894719693</v>
      </c>
      <c r="AS56" s="1">
        <f t="shared" si="127"/>
        <v>13.801332185022963</v>
      </c>
      <c r="AT56" s="1">
        <f t="shared" si="128"/>
        <v>74.73036999207892</v>
      </c>
      <c r="AU56" s="1">
        <f t="shared" si="129"/>
        <v>31.291608863164093</v>
      </c>
      <c r="AV56" s="1">
        <f t="shared" si="130"/>
        <v>57.07526358469552</v>
      </c>
      <c r="AW56" s="1">
        <f t="shared" si="131"/>
        <v>50.172891121378292</v>
      </c>
      <c r="AX56" s="1">
        <f t="shared" si="132"/>
        <v>41.398887691917793</v>
      </c>
      <c r="AY56" s="1">
        <f t="shared" si="133"/>
        <v>7.3061278420702775</v>
      </c>
      <c r="AZ56" s="1">
        <f t="shared" si="134"/>
        <v>40.566489299647806</v>
      </c>
    </row>
    <row r="57" spans="1:54" x14ac:dyDescent="0.3">
      <c r="A57" s="2">
        <v>61.5</v>
      </c>
      <c r="B57" s="2">
        <v>0.60856412999999998</v>
      </c>
      <c r="C57" s="2">
        <v>0.79219775999999997</v>
      </c>
      <c r="D57" s="2">
        <v>0.80456755000000002</v>
      </c>
      <c r="E57" s="2">
        <v>0.75131442000000004</v>
      </c>
      <c r="F57" s="2">
        <v>0.62008406000000005</v>
      </c>
      <c r="G57">
        <v>0.70023415</v>
      </c>
      <c r="H57">
        <v>0.45159730999999997</v>
      </c>
      <c r="I57">
        <v>0.31119774</v>
      </c>
      <c r="J57">
        <v>0.40081611</v>
      </c>
      <c r="K57">
        <v>0.12266602</v>
      </c>
      <c r="L57">
        <v>0.71678006000000005</v>
      </c>
      <c r="M57">
        <v>0.65851344000000001</v>
      </c>
      <c r="N57">
        <v>0.31144437000000003</v>
      </c>
      <c r="O57">
        <v>0.19507896999999999</v>
      </c>
      <c r="P57">
        <v>0.22451604</v>
      </c>
      <c r="Q57" s="2">
        <v>0.52599731999999999</v>
      </c>
      <c r="R57" s="2">
        <v>0.62645360999999999</v>
      </c>
      <c r="S57" s="2">
        <v>0.30790884000000002</v>
      </c>
      <c r="T57" s="2">
        <v>0.23695368999999999</v>
      </c>
      <c r="U57" s="2">
        <v>0.34467398999999999</v>
      </c>
      <c r="V57">
        <v>0.88489742000000005</v>
      </c>
      <c r="W57">
        <v>0.57191084000000003</v>
      </c>
      <c r="X57">
        <v>0.39187061000000001</v>
      </c>
      <c r="Y57">
        <v>0.14938193999999999</v>
      </c>
      <c r="Z57">
        <v>0.18488066</v>
      </c>
      <c r="AA57" s="1">
        <f t="shared" si="109"/>
        <v>63.65199144296183</v>
      </c>
      <c r="AB57" s="1">
        <f t="shared" si="110"/>
        <v>38.659819342513792</v>
      </c>
      <c r="AC57" s="1">
        <f t="shared" si="111"/>
        <v>14.151280060201088</v>
      </c>
      <c r="AD57" s="1">
        <f t="shared" si="112"/>
        <v>6.5943101623042146</v>
      </c>
      <c r="AE57" s="1">
        <f t="shared" si="113"/>
        <v>16.573400524259711</v>
      </c>
      <c r="AF57" s="1">
        <f t="shared" si="114"/>
        <v>55.323678265525444</v>
      </c>
      <c r="AG57" s="1">
        <f t="shared" si="115"/>
        <v>61.409588133770768</v>
      </c>
      <c r="AH57" s="1">
        <f t="shared" si="116"/>
        <v>60.644816101830102</v>
      </c>
      <c r="AI57" s="1">
        <f t="shared" si="117"/>
        <v>40.506243906699375</v>
      </c>
      <c r="AJ57" s="1">
        <f t="shared" si="118"/>
        <v>80.169330025905026</v>
      </c>
      <c r="AK57" s="1">
        <f t="shared" si="119"/>
        <v>51.411329989154012</v>
      </c>
      <c r="AL57" s="1">
        <f t="shared" si="120"/>
        <v>40.65457612821595</v>
      </c>
      <c r="AM57" s="1">
        <f t="shared" si="121"/>
        <v>57.784087424100292</v>
      </c>
      <c r="AN57" s="1">
        <f t="shared" si="122"/>
        <v>68.130923002478909</v>
      </c>
      <c r="AO57" s="1">
        <f t="shared" si="123"/>
        <v>59.73440812006244</v>
      </c>
      <c r="AP57" s="1">
        <f t="shared" si="124"/>
        <v>62.166941880790162</v>
      </c>
      <c r="AQ57" s="1">
        <f t="shared" si="125"/>
        <v>37.85158394958075</v>
      </c>
      <c r="AR57" s="1">
        <f t="shared" si="126"/>
        <v>51.431571304293179</v>
      </c>
      <c r="AS57" s="1">
        <f t="shared" si="127"/>
        <v>56.403194640246781</v>
      </c>
      <c r="AT57" s="1">
        <f t="shared" si="128"/>
        <v>31.519316586307543</v>
      </c>
      <c r="AU57" s="1">
        <f t="shared" si="129"/>
        <v>34.254279836711781</v>
      </c>
      <c r="AV57" s="1">
        <f t="shared" si="130"/>
        <v>40.771016057430245</v>
      </c>
      <c r="AW57" s="1">
        <f t="shared" si="131"/>
        <v>33.822422702161703</v>
      </c>
      <c r="AX57" s="1">
        <f t="shared" si="132"/>
        <v>69.316005584915658</v>
      </c>
      <c r="AY57" s="1">
        <f t="shared" si="133"/>
        <v>63.176944388023429</v>
      </c>
      <c r="AZ57" s="1">
        <f t="shared" si="134"/>
        <v>47.844522382417772</v>
      </c>
    </row>
    <row r="58" spans="1:54" x14ac:dyDescent="0.3">
      <c r="A58" s="2">
        <v>73.8</v>
      </c>
      <c r="B58" s="2">
        <v>0.73327116000000003</v>
      </c>
      <c r="C58" s="2">
        <v>0.51609534999999995</v>
      </c>
      <c r="D58" s="2">
        <v>1.1626909000000001</v>
      </c>
      <c r="E58" s="2">
        <v>0.45913679000000002</v>
      </c>
      <c r="F58" s="2">
        <v>0.51917230000000003</v>
      </c>
      <c r="G58">
        <v>1.323137</v>
      </c>
      <c r="H58">
        <v>1.0476223</v>
      </c>
      <c r="I58">
        <v>0.21059130000000001</v>
      </c>
      <c r="J58">
        <v>0.41032389000000002</v>
      </c>
      <c r="K58">
        <v>0.58090978999999998</v>
      </c>
      <c r="L58">
        <v>0.98925611000000002</v>
      </c>
      <c r="M58">
        <v>0.57670334000000001</v>
      </c>
      <c r="N58">
        <v>0.17741892000000001</v>
      </c>
      <c r="O58">
        <v>0.19954854999999999</v>
      </c>
      <c r="P58">
        <v>0.39556095000000002</v>
      </c>
      <c r="Q58" s="2">
        <v>0.60588363999999995</v>
      </c>
      <c r="R58" s="2">
        <v>0.42061759999999998</v>
      </c>
      <c r="S58" s="2">
        <v>0.36449104999999998</v>
      </c>
      <c r="T58" s="2">
        <v>0.25160484</v>
      </c>
      <c r="U58" s="2">
        <v>0.17575615</v>
      </c>
      <c r="V58">
        <v>0.56733056000000004</v>
      </c>
      <c r="W58">
        <v>0.47586967000000002</v>
      </c>
      <c r="X58">
        <v>0.41726308000000001</v>
      </c>
      <c r="Y58">
        <v>0.30554119000000002</v>
      </c>
      <c r="Z58">
        <v>0.28814625999999999</v>
      </c>
      <c r="AA58" s="1">
        <f t="shared" si="109"/>
        <v>56.203553439291099</v>
      </c>
      <c r="AB58" s="1">
        <f t="shared" si="110"/>
        <v>60.038536330261053</v>
      </c>
      <c r="AC58" s="1">
        <f t="shared" si="111"/>
        <v>-24.061087786417371</v>
      </c>
      <c r="AD58" s="1">
        <f t="shared" si="112"/>
        <v>42.918720234578664</v>
      </c>
      <c r="AE58" s="1">
        <f t="shared" si="113"/>
        <v>30.150148463743964</v>
      </c>
      <c r="AF58" s="1">
        <f t="shared" si="114"/>
        <v>15.581246200592389</v>
      </c>
      <c r="AG58" s="1">
        <f t="shared" si="115"/>
        <v>10.477376321735896</v>
      </c>
      <c r="AH58" s="1">
        <f t="shared" si="116"/>
        <v>73.367867842309309</v>
      </c>
      <c r="AI58" s="1">
        <f t="shared" si="117"/>
        <v>39.094989393229937</v>
      </c>
      <c r="AJ58" s="1">
        <f t="shared" si="118"/>
        <v>6.0878446189840005</v>
      </c>
      <c r="AK58" s="1">
        <f t="shared" si="119"/>
        <v>32.940881914316705</v>
      </c>
      <c r="AL58" s="1">
        <f t="shared" si="120"/>
        <v>48.027326275112017</v>
      </c>
      <c r="AM58" s="1">
        <f t="shared" si="121"/>
        <v>75.95107718264245</v>
      </c>
      <c r="AN58" s="1">
        <f t="shared" si="122"/>
        <v>67.400750041413033</v>
      </c>
      <c r="AO58" s="1">
        <f t="shared" si="123"/>
        <v>29.058539530893274</v>
      </c>
      <c r="AP58" s="1">
        <f t="shared" si="124"/>
        <v>56.42101186827643</v>
      </c>
      <c r="AQ58" s="1">
        <f t="shared" si="125"/>
        <v>58.271902044065449</v>
      </c>
      <c r="AR58" s="1">
        <f t="shared" si="126"/>
        <v>42.506497792826259</v>
      </c>
      <c r="AS58" s="1">
        <f t="shared" si="127"/>
        <v>53.707548352372768</v>
      </c>
      <c r="AT58" s="1">
        <f t="shared" si="128"/>
        <v>65.080332095382531</v>
      </c>
      <c r="AU58" s="1">
        <f t="shared" si="129"/>
        <v>57.848723032957203</v>
      </c>
      <c r="AV58" s="1">
        <f t="shared" si="130"/>
        <v>50.717358245586027</v>
      </c>
      <c r="AW58" s="1">
        <f t="shared" si="131"/>
        <v>29.534241595117106</v>
      </c>
      <c r="AX58" s="1">
        <f t="shared" si="132"/>
        <v>37.239908870254155</v>
      </c>
      <c r="AY58" s="1">
        <f t="shared" si="133"/>
        <v>42.609325624632348</v>
      </c>
      <c r="AZ58" s="1">
        <f t="shared" si="134"/>
        <v>42.286984780966264</v>
      </c>
    </row>
    <row r="59" spans="1:54" x14ac:dyDescent="0.3">
      <c r="A59" s="2">
        <v>86.1</v>
      </c>
      <c r="B59" s="2">
        <v>0.73496461999999996</v>
      </c>
      <c r="C59" s="2">
        <v>0.77350430999999997</v>
      </c>
      <c r="D59" s="2">
        <v>1.1546459</v>
      </c>
      <c r="E59" s="2">
        <v>0.69982089999999997</v>
      </c>
      <c r="F59" s="2">
        <v>0.63652929000000003</v>
      </c>
      <c r="G59">
        <v>0.80533664999999999</v>
      </c>
      <c r="H59">
        <v>0.66593416000000005</v>
      </c>
      <c r="I59">
        <v>0.62298107000000003</v>
      </c>
      <c r="J59">
        <v>0.37382380999999998</v>
      </c>
      <c r="K59">
        <v>0.65466184999999999</v>
      </c>
      <c r="L59">
        <v>1.1067971999999999</v>
      </c>
      <c r="M59">
        <v>0.53870792999999995</v>
      </c>
      <c r="N59">
        <v>0.66855306999999997</v>
      </c>
      <c r="O59">
        <v>0.44421245999999998</v>
      </c>
      <c r="P59">
        <v>0.60224118999999998</v>
      </c>
      <c r="Q59" s="2">
        <v>0.52262538999999997</v>
      </c>
      <c r="R59" s="2">
        <v>0.44649770999999999</v>
      </c>
      <c r="S59" s="2">
        <v>0.51896492000000005</v>
      </c>
      <c r="T59" s="2">
        <v>0.16234293</v>
      </c>
      <c r="U59" s="2">
        <v>0.17066081999999999</v>
      </c>
      <c r="V59">
        <v>0.54705868000000002</v>
      </c>
      <c r="W59">
        <v>0.53273689000000002</v>
      </c>
      <c r="X59">
        <v>0.55927645000000004</v>
      </c>
      <c r="Y59">
        <v>0.19175011</v>
      </c>
      <c r="Z59">
        <v>0.49019288</v>
      </c>
      <c r="AA59" s="1">
        <f t="shared" si="109"/>
        <v>56.102407322494827</v>
      </c>
      <c r="AB59" s="1">
        <f t="shared" si="110"/>
        <v>40.107260446249917</v>
      </c>
      <c r="AC59" s="1">
        <f t="shared" si="111"/>
        <v>-23.202672664013178</v>
      </c>
      <c r="AD59" s="1">
        <f t="shared" si="112"/>
        <v>12.996140913497825</v>
      </c>
      <c r="AE59" s="1">
        <f t="shared" si="113"/>
        <v>14.360846283635581</v>
      </c>
      <c r="AF59" s="1">
        <f t="shared" si="114"/>
        <v>48.617931187783505</v>
      </c>
      <c r="AG59" s="1">
        <f t="shared" si="115"/>
        <v>43.093829522165649</v>
      </c>
      <c r="AH59" s="1">
        <f t="shared" si="116"/>
        <v>21.215576389055222</v>
      </c>
      <c r="AI59" s="1">
        <f t="shared" si="117"/>
        <v>44.512752808243278</v>
      </c>
      <c r="AJ59" s="1">
        <f t="shared" si="118"/>
        <v>-5.835202707159385</v>
      </c>
      <c r="AK59" s="1">
        <f t="shared" si="119"/>
        <v>24.973074837310204</v>
      </c>
      <c r="AL59" s="1">
        <f t="shared" si="120"/>
        <v>51.451483740496819</v>
      </c>
      <c r="AM59" s="1">
        <f t="shared" si="121"/>
        <v>9.3784294271578759</v>
      </c>
      <c r="AN59" s="1">
        <f t="shared" si="122"/>
        <v>27.431229050480109</v>
      </c>
      <c r="AO59" s="1">
        <f t="shared" si="123"/>
        <v>-8.0083096505172957</v>
      </c>
      <c r="AP59" s="1">
        <f t="shared" si="124"/>
        <v>62.409472439052152</v>
      </c>
      <c r="AQ59" s="1">
        <f t="shared" si="125"/>
        <v>55.70442088019982</v>
      </c>
      <c r="AR59" s="1">
        <f t="shared" si="126"/>
        <v>18.140347277482537</v>
      </c>
      <c r="AS59" s="1">
        <f t="shared" si="127"/>
        <v>70.130732630742983</v>
      </c>
      <c r="AT59" s="1">
        <f t="shared" si="128"/>
        <v>66.092684900473188</v>
      </c>
      <c r="AU59" s="1">
        <f t="shared" si="129"/>
        <v>59.354874276638938</v>
      </c>
      <c r="AV59" s="1">
        <f t="shared" si="130"/>
        <v>44.82800028160937</v>
      </c>
      <c r="AW59" s="1">
        <f t="shared" si="131"/>
        <v>5.5515786174023152</v>
      </c>
      <c r="AX59" s="1">
        <f t="shared" si="132"/>
        <v>60.61331574397942</v>
      </c>
      <c r="AY59" s="1">
        <f t="shared" si="133"/>
        <v>2.3672909820045218</v>
      </c>
      <c r="AZ59" s="1">
        <f t="shared" si="134"/>
        <v>32.095499797458643</v>
      </c>
    </row>
    <row r="60" spans="1:54" x14ac:dyDescent="0.3">
      <c r="A60" s="2">
        <v>98.4</v>
      </c>
      <c r="B60" s="2">
        <v>1.7370209000000001</v>
      </c>
      <c r="C60" s="2">
        <v>1.9426015000000001</v>
      </c>
      <c r="D60" s="2">
        <v>0.97974064000000005</v>
      </c>
      <c r="E60" s="2">
        <v>0.39143507</v>
      </c>
      <c r="F60" s="2">
        <v>0.51603871999999995</v>
      </c>
      <c r="G60">
        <v>1.0305118</v>
      </c>
      <c r="H60">
        <v>0.61217478000000003</v>
      </c>
      <c r="I60">
        <v>0.71199431999999996</v>
      </c>
      <c r="J60">
        <v>0.25505992</v>
      </c>
      <c r="K60">
        <v>0.48643742000000001</v>
      </c>
      <c r="L60">
        <v>0.79320539999999995</v>
      </c>
      <c r="M60">
        <v>0.43129044</v>
      </c>
      <c r="N60">
        <v>0.84027428000000004</v>
      </c>
      <c r="O60">
        <v>0.29201125999999999</v>
      </c>
      <c r="P60">
        <v>0.3535623</v>
      </c>
      <c r="Q60" s="2">
        <v>0.66402605999999997</v>
      </c>
      <c r="R60" s="2">
        <v>0.51352158000000003</v>
      </c>
      <c r="S60" s="2">
        <v>0.13767314999999999</v>
      </c>
      <c r="T60" s="2">
        <v>0.27513243999999998</v>
      </c>
      <c r="U60" s="2">
        <v>0.27689596999999999</v>
      </c>
      <c r="V60">
        <v>0.79687576000000004</v>
      </c>
      <c r="W60">
        <v>0.39445838999999999</v>
      </c>
      <c r="X60">
        <v>0.54384166</v>
      </c>
      <c r="Y60">
        <v>0.46473244000000002</v>
      </c>
      <c r="Z60">
        <v>0.20528197000000001</v>
      </c>
      <c r="AA60" s="1">
        <f t="shared" si="109"/>
        <v>-3.7479000560781461</v>
      </c>
      <c r="AB60" s="1">
        <f t="shared" si="110"/>
        <v>-50.416389659450324</v>
      </c>
      <c r="AC60" s="1">
        <f t="shared" si="111"/>
        <v>-4.5399852591610852</v>
      </c>
      <c r="AD60" s="1">
        <f t="shared" si="112"/>
        <v>51.335603621162051</v>
      </c>
      <c r="AE60" s="1">
        <f t="shared" si="113"/>
        <v>30.571742793366301</v>
      </c>
      <c r="AF60" s="1">
        <f t="shared" si="114"/>
        <v>34.251311896210012</v>
      </c>
      <c r="AG60" s="1">
        <f t="shared" si="115"/>
        <v>47.687737789407386</v>
      </c>
      <c r="AH60" s="1">
        <f t="shared" si="116"/>
        <v>9.9586410940759951</v>
      </c>
      <c r="AI60" s="1">
        <f t="shared" si="117"/>
        <v>62.141060972682041</v>
      </c>
      <c r="AJ60" s="1">
        <f t="shared" si="118"/>
        <v>21.360618539101324</v>
      </c>
      <c r="AK60" s="1">
        <f t="shared" si="119"/>
        <v>46.230653470715843</v>
      </c>
      <c r="AL60" s="1">
        <f t="shared" si="120"/>
        <v>61.13197936605782</v>
      </c>
      <c r="AM60" s="1">
        <f t="shared" si="121"/>
        <v>-13.898175601174206</v>
      </c>
      <c r="AN60" s="1">
        <f t="shared" si="122"/>
        <v>52.295578918203468</v>
      </c>
      <c r="AO60" s="1">
        <f t="shared" si="123"/>
        <v>36.590743022493875</v>
      </c>
      <c r="AP60" s="1">
        <f t="shared" si="124"/>
        <v>52.239040836462969</v>
      </c>
      <c r="AQ60" s="1">
        <f t="shared" si="125"/>
        <v>49.055201701673248</v>
      </c>
      <c r="AR60" s="1">
        <f t="shared" si="126"/>
        <v>78.283934397309437</v>
      </c>
      <c r="AS60" s="1">
        <f t="shared" si="127"/>
        <v>49.378735419423172</v>
      </c>
      <c r="AT60" s="1">
        <f t="shared" si="128"/>
        <v>44.985621746226677</v>
      </c>
      <c r="AU60" s="1">
        <f t="shared" si="129"/>
        <v>40.794074502028018</v>
      </c>
      <c r="AV60" s="1">
        <f t="shared" si="130"/>
        <v>59.148580489710753</v>
      </c>
      <c r="AW60" s="1">
        <f t="shared" si="131"/>
        <v>8.1581456378300619</v>
      </c>
      <c r="AX60" s="1">
        <f t="shared" si="132"/>
        <v>4.5410201964941503</v>
      </c>
      <c r="AY60" s="1">
        <f t="shared" si="133"/>
        <v>59.113574143200779</v>
      </c>
      <c r="AZ60" s="1">
        <f t="shared" si="134"/>
        <v>33.06604599911887</v>
      </c>
    </row>
    <row r="61" spans="1:54" x14ac:dyDescent="0.3">
      <c r="A61" s="2">
        <v>110.7</v>
      </c>
      <c r="B61" s="2">
        <v>0.64488504999999996</v>
      </c>
      <c r="C61" s="2">
        <v>1.5184063999999999</v>
      </c>
      <c r="D61" s="2">
        <v>1.0281977</v>
      </c>
      <c r="E61" s="2">
        <v>0.23699115000000001</v>
      </c>
      <c r="F61" s="2">
        <v>0.58827757999999997</v>
      </c>
      <c r="G61">
        <v>1.4602698999999999</v>
      </c>
      <c r="H61">
        <v>0.57766116000000001</v>
      </c>
      <c r="I61">
        <v>0.37961867999999999</v>
      </c>
      <c r="J61">
        <v>0.23487725000000001</v>
      </c>
      <c r="K61">
        <v>0.43539586000000002</v>
      </c>
      <c r="L61">
        <v>0.91705795000000001</v>
      </c>
      <c r="M61">
        <v>0.65762635999999997</v>
      </c>
      <c r="N61">
        <v>0.23170373999999999</v>
      </c>
      <c r="O61">
        <v>0.53179973000000003</v>
      </c>
      <c r="P61">
        <v>0.14235824999999999</v>
      </c>
      <c r="Q61" s="2">
        <v>0.80329313000000002</v>
      </c>
      <c r="R61" s="2">
        <v>0.89718043999999997</v>
      </c>
      <c r="S61" s="2">
        <v>0.1597874</v>
      </c>
      <c r="T61" s="2">
        <v>0.28665566999999997</v>
      </c>
      <c r="U61" s="2">
        <v>0.24039752</v>
      </c>
      <c r="V61">
        <v>0.56860772000000004</v>
      </c>
      <c r="W61">
        <v>0.56534691000000004</v>
      </c>
      <c r="X61">
        <v>0.50306998000000003</v>
      </c>
      <c r="Y61">
        <v>0.26608735</v>
      </c>
      <c r="Z61">
        <v>0.25509277000000002</v>
      </c>
      <c r="AA61" s="1">
        <f t="shared" si="109"/>
        <v>61.482634022964866</v>
      </c>
      <c r="AB61" s="1">
        <f t="shared" si="110"/>
        <v>-17.570798088956057</v>
      </c>
      <c r="AC61" s="1">
        <f t="shared" si="111"/>
        <v>-9.7104356123303468</v>
      </c>
      <c r="AD61" s="1">
        <f t="shared" si="112"/>
        <v>70.536540678696355</v>
      </c>
      <c r="AE61" s="1">
        <f t="shared" si="113"/>
        <v>20.852669479654484</v>
      </c>
      <c r="AF61" s="1">
        <f t="shared" si="114"/>
        <v>6.8318963427176751</v>
      </c>
      <c r="AG61" s="1">
        <f t="shared" si="115"/>
        <v>50.637035274803232</v>
      </c>
      <c r="AH61" s="1">
        <f t="shared" si="116"/>
        <v>51.992058288789281</v>
      </c>
      <c r="AI61" s="1">
        <f t="shared" si="117"/>
        <v>65.136805944837903</v>
      </c>
      <c r="AJ61" s="1">
        <f t="shared" si="118"/>
        <v>29.612197348970327</v>
      </c>
      <c r="AK61" s="1">
        <f t="shared" si="119"/>
        <v>37.835008812364428</v>
      </c>
      <c r="AL61" s="1">
        <f t="shared" si="120"/>
        <v>40.73452003734586</v>
      </c>
      <c r="AM61" s="1">
        <f t="shared" si="121"/>
        <v>68.592834632557356</v>
      </c>
      <c r="AN61" s="1">
        <f t="shared" si="122"/>
        <v>13.122534209448954</v>
      </c>
      <c r="AO61" s="1">
        <f t="shared" si="123"/>
        <v>74.468910126679049</v>
      </c>
      <c r="AP61" s="1">
        <f t="shared" si="124"/>
        <v>42.222071256842177</v>
      </c>
      <c r="AQ61" s="1">
        <f t="shared" si="125"/>
        <v>10.993659598484557</v>
      </c>
      <c r="AR61" s="1">
        <f t="shared" si="126"/>
        <v>74.79571244731919</v>
      </c>
      <c r="AS61" s="1">
        <f t="shared" si="127"/>
        <v>47.258591118544508</v>
      </c>
      <c r="AT61" s="1">
        <f t="shared" si="128"/>
        <v>52.237224338985364</v>
      </c>
      <c r="AU61" s="1">
        <f t="shared" si="129"/>
        <v>57.753833159774224</v>
      </c>
      <c r="AV61" s="1">
        <f t="shared" si="130"/>
        <v>41.450798424503674</v>
      </c>
      <c r="AW61" s="1">
        <f t="shared" si="131"/>
        <v>15.043507632093236</v>
      </c>
      <c r="AX61" s="1">
        <f t="shared" si="132"/>
        <v>45.343976913644354</v>
      </c>
      <c r="AY61" s="1">
        <f t="shared" si="133"/>
        <v>49.192656192794047</v>
      </c>
      <c r="AZ61" s="1">
        <f t="shared" si="134"/>
        <v>40.033857703261141</v>
      </c>
    </row>
    <row r="62" spans="1:54" x14ac:dyDescent="0.3">
      <c r="A62" s="2">
        <v>123</v>
      </c>
      <c r="B62" s="2">
        <v>0.89753662999999995</v>
      </c>
      <c r="C62" s="2">
        <v>0.52224466999999997</v>
      </c>
      <c r="D62" s="2">
        <v>0.45895290999999999</v>
      </c>
      <c r="E62" s="2">
        <v>0.48521126999999997</v>
      </c>
      <c r="F62" s="2">
        <v>0.13960434999999999</v>
      </c>
      <c r="G62">
        <v>0.94632576999999996</v>
      </c>
      <c r="H62">
        <v>0.45038181999999999</v>
      </c>
      <c r="I62">
        <v>0.45350396999999998</v>
      </c>
      <c r="J62">
        <v>0.43707346000000002</v>
      </c>
      <c r="K62">
        <v>0.24650026</v>
      </c>
      <c r="L62">
        <v>1.1092032999999999</v>
      </c>
      <c r="M62">
        <v>0.44285701</v>
      </c>
      <c r="N62">
        <v>0.88505948000000001</v>
      </c>
      <c r="O62">
        <v>0.16142867</v>
      </c>
      <c r="P62">
        <v>0.24122451</v>
      </c>
      <c r="Q62" s="2">
        <v>0.59039185999999999</v>
      </c>
      <c r="R62" s="2">
        <v>0.60148988000000003</v>
      </c>
      <c r="S62" s="2">
        <v>0.30498008999999998</v>
      </c>
      <c r="T62" s="2">
        <v>0.72125114000000001</v>
      </c>
      <c r="U62" s="2">
        <v>0.28984461</v>
      </c>
      <c r="V62">
        <v>0.69770144999999995</v>
      </c>
      <c r="W62">
        <v>0.44242311000000001</v>
      </c>
      <c r="X62">
        <v>0.22004223000000001</v>
      </c>
      <c r="Y62">
        <v>0.16049416999999999</v>
      </c>
      <c r="Z62">
        <v>0.16100913</v>
      </c>
      <c r="AA62" s="1">
        <f t="shared" si="109"/>
        <v>46.392389069176325</v>
      </c>
      <c r="AB62" s="1">
        <f t="shared" si="110"/>
        <v>59.562392091074244</v>
      </c>
      <c r="AC62" s="1">
        <f t="shared" si="111"/>
        <v>51.028947369123031</v>
      </c>
      <c r="AD62" s="1">
        <f t="shared" si="112"/>
        <v>39.677061713557336</v>
      </c>
      <c r="AE62" s="1">
        <f t="shared" si="113"/>
        <v>81.217520423729212</v>
      </c>
      <c r="AF62" s="1">
        <f t="shared" si="114"/>
        <v>39.622546877863115</v>
      </c>
      <c r="AG62" s="1">
        <f t="shared" si="115"/>
        <v>61.51345558089811</v>
      </c>
      <c r="AH62" s="1">
        <f t="shared" si="116"/>
        <v>42.648259148989567</v>
      </c>
      <c r="AI62" s="1">
        <f t="shared" si="117"/>
        <v>35.12450928158804</v>
      </c>
      <c r="AJ62" s="1">
        <f t="shared" si="118"/>
        <v>60.149801024043946</v>
      </c>
      <c r="AK62" s="1">
        <f t="shared" si="119"/>
        <v>24.809971529284176</v>
      </c>
      <c r="AL62" s="1">
        <f t="shared" si="120"/>
        <v>60.089596693666714</v>
      </c>
      <c r="AM62" s="1">
        <f t="shared" si="121"/>
        <v>-19.968756000152624</v>
      </c>
      <c r="AN62" s="1">
        <f t="shared" si="122"/>
        <v>73.628204445423179</v>
      </c>
      <c r="AO62" s="1">
        <f t="shared" si="123"/>
        <v>56.737845228795614</v>
      </c>
      <c r="AP62" s="1">
        <f t="shared" si="124"/>
        <v>57.535278787183941</v>
      </c>
      <c r="AQ62" s="1">
        <f t="shared" si="125"/>
        <v>40.328154047421407</v>
      </c>
      <c r="AR62" s="1">
        <f t="shared" si="126"/>
        <v>51.893541754841308</v>
      </c>
      <c r="AS62" s="1">
        <f t="shared" si="127"/>
        <v>-32.702071725830159</v>
      </c>
      <c r="AT62" s="1">
        <f t="shared" si="128"/>
        <v>42.412953827542488</v>
      </c>
      <c r="AU62" s="1">
        <f t="shared" si="129"/>
        <v>48.162483862569722</v>
      </c>
      <c r="AV62" s="1">
        <f t="shared" si="130"/>
        <v>54.181194960368693</v>
      </c>
      <c r="AW62" s="1">
        <f t="shared" si="131"/>
        <v>62.840128060091793</v>
      </c>
      <c r="AX62" s="1">
        <f t="shared" si="132"/>
        <v>67.033483325135563</v>
      </c>
      <c r="AY62" s="1">
        <f t="shared" si="133"/>
        <v>67.931485380753372</v>
      </c>
      <c r="AZ62" s="1">
        <f t="shared" si="134"/>
        <v>46.87401507028553</v>
      </c>
      <c r="BA62" s="1"/>
      <c r="BB62">
        <f>_xlfn.STDEV.P(AA62:AY62)</f>
        <v>25.016058719383377</v>
      </c>
    </row>
    <row r="63" spans="1:54" x14ac:dyDescent="0.3">
      <c r="B63" s="2">
        <f t="shared" ref="B63:Z63" si="135">MIN(B52:B62)</f>
        <v>0.60856412999999998</v>
      </c>
      <c r="C63" s="2">
        <f t="shared" si="135"/>
        <v>0.51609534999999995</v>
      </c>
      <c r="D63" s="2">
        <f t="shared" si="135"/>
        <v>0.19330707999999999</v>
      </c>
      <c r="E63" s="2">
        <f t="shared" si="135"/>
        <v>0.15942310000000001</v>
      </c>
      <c r="F63" s="2">
        <f t="shared" si="135"/>
        <v>0.13960434999999999</v>
      </c>
      <c r="G63" s="2">
        <f t="shared" si="135"/>
        <v>0.70023415</v>
      </c>
      <c r="H63" s="2">
        <f t="shared" si="135"/>
        <v>0.45038181999999999</v>
      </c>
      <c r="I63" s="2">
        <f t="shared" si="135"/>
        <v>0.21059130000000001</v>
      </c>
      <c r="J63" s="2">
        <f t="shared" si="135"/>
        <v>0.23487725000000001</v>
      </c>
      <c r="K63" s="2">
        <f t="shared" si="135"/>
        <v>0.12266602</v>
      </c>
      <c r="L63" s="2">
        <f t="shared" si="135"/>
        <v>0.71678006000000005</v>
      </c>
      <c r="M63" s="2">
        <f t="shared" si="135"/>
        <v>0.43129044</v>
      </c>
      <c r="N63" s="2">
        <f t="shared" si="135"/>
        <v>0.17741892000000001</v>
      </c>
      <c r="O63" s="2">
        <f t="shared" si="135"/>
        <v>0.16142867</v>
      </c>
      <c r="P63" s="2">
        <f t="shared" si="135"/>
        <v>0.14235824999999999</v>
      </c>
      <c r="Q63" s="2">
        <f t="shared" si="135"/>
        <v>0.52262538999999997</v>
      </c>
      <c r="R63" s="2">
        <f t="shared" si="135"/>
        <v>0.34730380999999999</v>
      </c>
      <c r="S63" s="2">
        <f t="shared" si="135"/>
        <v>0.13767314999999999</v>
      </c>
      <c r="T63" s="2">
        <f t="shared" si="135"/>
        <v>0.13342804999999999</v>
      </c>
      <c r="U63" s="2">
        <f t="shared" si="135"/>
        <v>0.12718599999999999</v>
      </c>
      <c r="V63" s="2">
        <f t="shared" si="135"/>
        <v>0.54705868000000002</v>
      </c>
      <c r="W63" s="2">
        <f t="shared" si="135"/>
        <v>0.39445838999999999</v>
      </c>
      <c r="X63" s="2">
        <f t="shared" si="135"/>
        <v>0.22004223000000001</v>
      </c>
      <c r="Y63" s="2">
        <f t="shared" si="135"/>
        <v>0.14938193999999999</v>
      </c>
      <c r="Z63" s="2">
        <f t="shared" si="135"/>
        <v>0.11826879999999999</v>
      </c>
      <c r="AA63" s="2"/>
      <c r="AB63" s="2"/>
      <c r="AC63" s="2"/>
      <c r="AD63" s="2"/>
      <c r="AE63" s="2"/>
      <c r="AZ63" s="1"/>
    </row>
    <row r="64" spans="1:54" x14ac:dyDescent="0.3">
      <c r="B64" s="1">
        <f>MAX(B63:Z63)</f>
        <v>0.71678006000000005</v>
      </c>
      <c r="AZ64" s="1"/>
    </row>
    <row r="65" spans="1:52" x14ac:dyDescent="0.3">
      <c r="A65" s="2" t="s">
        <v>16</v>
      </c>
      <c r="B65" s="2" t="s">
        <v>1</v>
      </c>
      <c r="C65" s="2" t="s">
        <v>1</v>
      </c>
      <c r="D65" s="2" t="s">
        <v>1</v>
      </c>
      <c r="E65" s="2" t="s">
        <v>1</v>
      </c>
      <c r="F65" s="2" t="s">
        <v>2</v>
      </c>
      <c r="G65" s="2" t="s">
        <v>2</v>
      </c>
      <c r="H65" s="2" t="s">
        <v>2</v>
      </c>
      <c r="I65" s="2" t="s">
        <v>2</v>
      </c>
      <c r="J65" s="2" t="s">
        <v>3</v>
      </c>
      <c r="K65" s="2" t="s">
        <v>3</v>
      </c>
      <c r="L65" s="2" t="s">
        <v>3</v>
      </c>
      <c r="M65" s="2" t="s">
        <v>3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5</v>
      </c>
      <c r="S65" s="2" t="s">
        <v>5</v>
      </c>
      <c r="T65" s="2" t="s">
        <v>5</v>
      </c>
      <c r="U65" s="2" t="s">
        <v>5</v>
      </c>
      <c r="V65" s="2" t="s">
        <v>1</v>
      </c>
      <c r="W65" s="2" t="s">
        <v>1</v>
      </c>
      <c r="X65" s="2" t="s">
        <v>1</v>
      </c>
      <c r="Y65" s="2" t="s">
        <v>1</v>
      </c>
      <c r="Z65" s="2" t="s">
        <v>2</v>
      </c>
      <c r="AA65" s="2" t="s">
        <v>2</v>
      </c>
      <c r="AB65" s="2" t="s">
        <v>2</v>
      </c>
      <c r="AC65" s="2" t="s">
        <v>2</v>
      </c>
      <c r="AD65" s="2" t="s">
        <v>3</v>
      </c>
      <c r="AE65" s="2" t="s">
        <v>3</v>
      </c>
      <c r="AF65" s="2" t="s">
        <v>3</v>
      </c>
      <c r="AG65" s="2" t="s">
        <v>3</v>
      </c>
      <c r="AH65" s="2" t="s">
        <v>4</v>
      </c>
      <c r="AI65" s="2" t="s">
        <v>4</v>
      </c>
      <c r="AJ65" s="2" t="s">
        <v>4</v>
      </c>
      <c r="AK65" s="2" t="s">
        <v>4</v>
      </c>
      <c r="AL65" s="2" t="s">
        <v>5</v>
      </c>
      <c r="AM65" s="2" t="s">
        <v>5</v>
      </c>
      <c r="AN65" s="2" t="s">
        <v>5</v>
      </c>
      <c r="AO65" s="2" t="s">
        <v>5</v>
      </c>
      <c r="AZ65" s="1"/>
    </row>
    <row r="66" spans="1:52" x14ac:dyDescent="0.3">
      <c r="A66" s="2"/>
      <c r="B66" s="2" t="str">
        <f>"1:1"</f>
        <v>1:1</v>
      </c>
      <c r="C66" s="2" t="str">
        <f>"1:2"</f>
        <v>1:2</v>
      </c>
      <c r="D66" s="2" t="str">
        <f>"1:3"</f>
        <v>1:3</v>
      </c>
      <c r="E66" s="2" t="str">
        <f>"1:4"</f>
        <v>1:4</v>
      </c>
      <c r="F66" s="2" t="str">
        <f>"1:1"</f>
        <v>1:1</v>
      </c>
      <c r="G66" s="2" t="str">
        <f>"1:2"</f>
        <v>1:2</v>
      </c>
      <c r="H66" s="2" t="str">
        <f>"1:3"</f>
        <v>1:3</v>
      </c>
      <c r="I66" s="2" t="str">
        <f>"1:4"</f>
        <v>1:4</v>
      </c>
      <c r="J66" s="2" t="str">
        <f>"1:1"</f>
        <v>1:1</v>
      </c>
      <c r="K66" s="2" t="str">
        <f>"1:2"</f>
        <v>1:2</v>
      </c>
      <c r="L66" s="2" t="str">
        <f>"1:3"</f>
        <v>1:3</v>
      </c>
      <c r="M66" s="2" t="str">
        <f>"1:4"</f>
        <v>1:4</v>
      </c>
      <c r="N66" s="2" t="str">
        <f>"1:1"</f>
        <v>1:1</v>
      </c>
      <c r="O66" s="2" t="str">
        <f>"1:2"</f>
        <v>1:2</v>
      </c>
      <c r="P66" s="2" t="str">
        <f>"1:3"</f>
        <v>1:3</v>
      </c>
      <c r="Q66" s="2" t="str">
        <f>"1:4"</f>
        <v>1:4</v>
      </c>
      <c r="R66" s="2" t="str">
        <f>"1:1"</f>
        <v>1:1</v>
      </c>
      <c r="S66" s="2" t="str">
        <f>"1:2"</f>
        <v>1:2</v>
      </c>
      <c r="T66" s="2" t="str">
        <f>"1:3"</f>
        <v>1:3</v>
      </c>
      <c r="U66" s="2" t="str">
        <f>"1:4"</f>
        <v>1:4</v>
      </c>
      <c r="V66" s="2" t="str">
        <f>"1:1"</f>
        <v>1:1</v>
      </c>
      <c r="W66" s="2" t="str">
        <f>"1:2"</f>
        <v>1:2</v>
      </c>
      <c r="X66" s="2" t="str">
        <f>"1:3"</f>
        <v>1:3</v>
      </c>
      <c r="Y66" s="2" t="str">
        <f>"1:4"</f>
        <v>1:4</v>
      </c>
      <c r="Z66" s="2" t="str">
        <f>"1:1"</f>
        <v>1:1</v>
      </c>
      <c r="AA66" s="2" t="str">
        <f>"1:2"</f>
        <v>1:2</v>
      </c>
      <c r="AB66" s="2" t="str">
        <f>"1:3"</f>
        <v>1:3</v>
      </c>
      <c r="AC66" s="2" t="str">
        <f>"1:4"</f>
        <v>1:4</v>
      </c>
      <c r="AD66" s="2" t="str">
        <f>"1:1"</f>
        <v>1:1</v>
      </c>
      <c r="AE66" s="2" t="str">
        <f>"1:2"</f>
        <v>1:2</v>
      </c>
      <c r="AF66" s="2" t="str">
        <f>"1:3"</f>
        <v>1:3</v>
      </c>
      <c r="AG66" s="2" t="str">
        <f>"1:4"</f>
        <v>1:4</v>
      </c>
      <c r="AH66" s="2" t="str">
        <f>"1:1"</f>
        <v>1:1</v>
      </c>
      <c r="AI66" s="2" t="str">
        <f>"1:2"</f>
        <v>1:2</v>
      </c>
      <c r="AJ66" s="2" t="str">
        <f>"1:3"</f>
        <v>1:3</v>
      </c>
      <c r="AK66" s="2" t="str">
        <f>"1:4"</f>
        <v>1:4</v>
      </c>
      <c r="AL66" s="2" t="str">
        <f>"1:1"</f>
        <v>1:1</v>
      </c>
      <c r="AM66" s="2" t="str">
        <f>"1:2"</f>
        <v>1:2</v>
      </c>
      <c r="AN66" s="2" t="str">
        <f>"1:3"</f>
        <v>1:3</v>
      </c>
      <c r="AO66" s="2" t="str">
        <f>"1:4"</f>
        <v>1:4</v>
      </c>
      <c r="AZ66" s="1"/>
    </row>
    <row r="67" spans="1:52" x14ac:dyDescent="0.3">
      <c r="A67" s="2" t="s">
        <v>17</v>
      </c>
      <c r="B67" s="2" t="s">
        <v>18</v>
      </c>
      <c r="C67" s="2" t="s">
        <v>18</v>
      </c>
      <c r="D67" s="2" t="s">
        <v>18</v>
      </c>
      <c r="E67" s="2" t="s">
        <v>18</v>
      </c>
      <c r="F67" s="2" t="s">
        <v>18</v>
      </c>
      <c r="G67" s="2" t="s">
        <v>18</v>
      </c>
      <c r="H67" s="2" t="s">
        <v>18</v>
      </c>
      <c r="I67" s="2" t="s">
        <v>18</v>
      </c>
      <c r="J67" s="2" t="s">
        <v>18</v>
      </c>
      <c r="K67" s="2" t="s">
        <v>18</v>
      </c>
      <c r="L67" s="2" t="s">
        <v>18</v>
      </c>
      <c r="M67" s="2" t="s">
        <v>18</v>
      </c>
      <c r="N67" s="2" t="s">
        <v>18</v>
      </c>
      <c r="O67" s="2" t="s">
        <v>18</v>
      </c>
      <c r="P67" s="2" t="s">
        <v>18</v>
      </c>
      <c r="Q67" s="2" t="s">
        <v>18</v>
      </c>
      <c r="R67" s="2" t="s">
        <v>18</v>
      </c>
      <c r="S67" s="2" t="s">
        <v>18</v>
      </c>
      <c r="T67" s="2" t="s">
        <v>18</v>
      </c>
      <c r="U67" s="2" t="s">
        <v>18</v>
      </c>
      <c r="V67" s="2" t="s">
        <v>18</v>
      </c>
      <c r="W67" s="2" t="s">
        <v>18</v>
      </c>
      <c r="X67" s="2" t="s">
        <v>18</v>
      </c>
      <c r="Y67" s="2" t="s">
        <v>18</v>
      </c>
      <c r="Z67" s="2" t="s">
        <v>18</v>
      </c>
      <c r="AA67" s="2" t="s">
        <v>18</v>
      </c>
      <c r="AB67" s="2" t="s">
        <v>18</v>
      </c>
      <c r="AC67" s="2" t="s">
        <v>18</v>
      </c>
      <c r="AD67" s="2" t="s">
        <v>18</v>
      </c>
      <c r="AE67" s="2" t="s">
        <v>18</v>
      </c>
      <c r="AF67" s="2" t="s">
        <v>18</v>
      </c>
      <c r="AG67" s="2" t="s">
        <v>18</v>
      </c>
      <c r="AH67" s="2" t="s">
        <v>18</v>
      </c>
      <c r="AI67" s="2" t="s">
        <v>18</v>
      </c>
      <c r="AJ67" s="2" t="s">
        <v>18</v>
      </c>
      <c r="AK67" s="2" t="s">
        <v>18</v>
      </c>
      <c r="AL67" s="2" t="s">
        <v>18</v>
      </c>
      <c r="AM67" s="2" t="s">
        <v>18</v>
      </c>
      <c r="AN67" s="2" t="s">
        <v>18</v>
      </c>
      <c r="AO67" s="2" t="s">
        <v>18</v>
      </c>
      <c r="AZ67" s="1"/>
    </row>
    <row r="68" spans="1:52" x14ac:dyDescent="0.3">
      <c r="A68">
        <v>0</v>
      </c>
      <c r="B68">
        <v>1.2761498</v>
      </c>
      <c r="C68">
        <v>0.86822365999999995</v>
      </c>
      <c r="D68">
        <v>0.75212668000000005</v>
      </c>
      <c r="E68">
        <v>0.67411264999999998</v>
      </c>
      <c r="F68">
        <v>1.1656238000000001</v>
      </c>
      <c r="G68">
        <v>0.75046113999999997</v>
      </c>
      <c r="H68">
        <v>0.62860170999999998</v>
      </c>
      <c r="I68">
        <v>0.55645246000000004</v>
      </c>
      <c r="J68">
        <v>1.1211947</v>
      </c>
      <c r="K68">
        <v>0.69509553999999996</v>
      </c>
      <c r="L68">
        <v>0.58040130999999995</v>
      </c>
      <c r="M68">
        <v>0.55645246000000004</v>
      </c>
      <c r="N68">
        <v>1.0439566</v>
      </c>
      <c r="O68">
        <v>0.61432757999999998</v>
      </c>
      <c r="P68">
        <v>0.51941842999999999</v>
      </c>
      <c r="Q68">
        <v>0.46151640999999999</v>
      </c>
      <c r="R68">
        <v>1.0027942999999999</v>
      </c>
      <c r="S68">
        <v>0.59466485000000002</v>
      </c>
      <c r="T68">
        <v>0.47331390000000001</v>
      </c>
      <c r="U68">
        <v>0.44848642</v>
      </c>
      <c r="AZ68" s="1"/>
    </row>
    <row r="69" spans="1:52" x14ac:dyDescent="0.3">
      <c r="A69">
        <v>12.3</v>
      </c>
      <c r="B69">
        <v>1.0492726000000001</v>
      </c>
      <c r="C69">
        <v>1.1789894000000001</v>
      </c>
      <c r="D69">
        <v>1.1812031000000001</v>
      </c>
      <c r="E69">
        <v>0.29345483999999999</v>
      </c>
      <c r="F69">
        <v>1.2310604000000001</v>
      </c>
      <c r="G69">
        <v>0.59181545000000002</v>
      </c>
      <c r="H69">
        <v>0.61928490999999997</v>
      </c>
      <c r="I69">
        <v>0.46720014999999998</v>
      </c>
      <c r="J69">
        <v>0.68278097000000004</v>
      </c>
      <c r="K69">
        <v>0.38666070000000002</v>
      </c>
      <c r="L69">
        <v>0.63122405999999998</v>
      </c>
      <c r="M69">
        <v>0.23448363</v>
      </c>
      <c r="N69">
        <v>0.65432544999999998</v>
      </c>
      <c r="O69">
        <v>0.37344052999999999</v>
      </c>
      <c r="P69">
        <v>0.18030495999999999</v>
      </c>
      <c r="Q69">
        <v>0.79389021999999998</v>
      </c>
      <c r="R69">
        <v>1.1387792000000001</v>
      </c>
      <c r="S69">
        <v>0.15972529999999999</v>
      </c>
      <c r="T69">
        <v>0.29513587000000002</v>
      </c>
      <c r="U69">
        <v>0.41611972000000003</v>
      </c>
      <c r="V69" s="1">
        <f t="shared" ref="V69:V78" si="136">(B69-B$68)/B$68*-100</f>
        <v>17.778257693571703</v>
      </c>
      <c r="W69" s="1">
        <f t="shared" ref="W69:W78" si="137">(C69-C$68)/C$68*-100</f>
        <v>-35.793281652794413</v>
      </c>
      <c r="X69" s="1">
        <f t="shared" ref="X69:X78" si="138">(D69-D$68)/D$68*-100</f>
        <v>-57.048424342558889</v>
      </c>
      <c r="Y69" s="1">
        <f t="shared" ref="Y69:Y78" si="139">(E69-E$68)/E$68*-100</f>
        <v>56.467982020512444</v>
      </c>
      <c r="Z69" s="1">
        <f t="shared" ref="Z69:Z78" si="140">(F69-F$68)/F$68*-100</f>
        <v>-5.6138695863965671</v>
      </c>
      <c r="AA69" s="1">
        <f t="shared" ref="AA69:AA78" si="141">(G69-G$68)/G$68*-100</f>
        <v>21.139760814264143</v>
      </c>
      <c r="AB69" s="1">
        <f t="shared" ref="AB69:AB78" si="142">(H69-H$68)/H$68*-100</f>
        <v>1.4821467793970866</v>
      </c>
      <c r="AC69" s="1">
        <f t="shared" ref="AC69:AC78" si="143">(I69-I$68)/I$68*-100</f>
        <v>16.039521147952161</v>
      </c>
      <c r="AD69" s="1">
        <f t="shared" ref="AD69:AD78" si="144">(J69-J$68)/J$68*-100</f>
        <v>39.102372674433795</v>
      </c>
      <c r="AE69" s="1">
        <f t="shared" ref="AE69:AE78" si="145">(K69-K$68)/K$68*-100</f>
        <v>44.373013816201436</v>
      </c>
      <c r="AF69" s="1">
        <f t="shared" ref="AF69:AF78" si="146">(L69-L$68)/L$68*-100</f>
        <v>-8.7564843711327995</v>
      </c>
      <c r="AG69" s="1">
        <f t="shared" ref="AG69:AG78" si="147">(M69-M$68)/M$68*-100</f>
        <v>57.860977018593829</v>
      </c>
      <c r="AH69" s="1">
        <f t="shared" ref="AH69:AH78" si="148">(N69-N$68)/N$68*-100</f>
        <v>37.322542910308727</v>
      </c>
      <c r="AI69" s="1">
        <f t="shared" ref="AI69:AI78" si="149">(O69-O$68)/O$68*-100</f>
        <v>39.211498529823452</v>
      </c>
      <c r="AJ69" s="1">
        <f t="shared" ref="AJ69:AJ78" si="150">(P69-P$68)/P$68*-100</f>
        <v>65.287146241614877</v>
      </c>
      <c r="AK69" s="1">
        <f t="shared" ref="AK69:AK78" si="151">(Q69-Q$68)/Q$68*-100</f>
        <v>-72.017766388848443</v>
      </c>
      <c r="AL69" s="1">
        <f t="shared" ref="AL69:AL78" si="152">(R69-R$68)/R$68*-100</f>
        <v>-13.560597622064686</v>
      </c>
      <c r="AM69" s="1">
        <f t="shared" ref="AM69:AM78" si="153">(S69-S$68)/S$68*-100</f>
        <v>73.140282295144914</v>
      </c>
      <c r="AN69" s="1">
        <f t="shared" ref="AN69:AN78" si="154">(T69-T$68)/T$68*-100</f>
        <v>37.644791331925809</v>
      </c>
      <c r="AO69" s="1">
        <f t="shared" ref="AO69:AO78" si="155">(U69-U$68)/U$68*-100</f>
        <v>7.216874036007594</v>
      </c>
      <c r="AP69" s="1">
        <f t="shared" ref="AP69:AP78" si="156">AVERAGE(V69:AO69)</f>
        <v>16.063837167297812</v>
      </c>
      <c r="AZ69" s="1"/>
    </row>
    <row r="70" spans="1:52" x14ac:dyDescent="0.3">
      <c r="A70">
        <v>24.6</v>
      </c>
      <c r="B70">
        <v>0.95559905000000001</v>
      </c>
      <c r="C70">
        <v>0.63957649000000005</v>
      </c>
      <c r="D70">
        <v>0.59682203</v>
      </c>
      <c r="E70">
        <v>0.48977142000000001</v>
      </c>
      <c r="F70">
        <v>0.44570578</v>
      </c>
      <c r="G70">
        <v>0.29473046000000003</v>
      </c>
      <c r="H70">
        <v>0.18713033000000001</v>
      </c>
      <c r="I70">
        <v>0.76703423999999998</v>
      </c>
      <c r="J70">
        <v>1.3300281</v>
      </c>
      <c r="K70">
        <v>0.39796108000000002</v>
      </c>
      <c r="L70">
        <v>0.21124003</v>
      </c>
      <c r="M70">
        <v>0.13982782999999999</v>
      </c>
      <c r="N70">
        <v>0.53683670000000006</v>
      </c>
      <c r="O70">
        <v>0.68483735999999995</v>
      </c>
      <c r="P70">
        <v>0.48981681999999999</v>
      </c>
      <c r="Q70">
        <v>0.48948705999999997</v>
      </c>
      <c r="R70">
        <v>0.40131822</v>
      </c>
      <c r="S70">
        <v>0.38200355000000003</v>
      </c>
      <c r="T70">
        <v>0.13634108</v>
      </c>
      <c r="U70">
        <v>0.24875908999999999</v>
      </c>
      <c r="V70" s="1">
        <f t="shared" si="136"/>
        <v>25.118583257232025</v>
      </c>
      <c r="W70" s="1">
        <f t="shared" si="137"/>
        <v>26.335054034348698</v>
      </c>
      <c r="X70" s="1">
        <f t="shared" si="138"/>
        <v>20.648735662455163</v>
      </c>
      <c r="Y70" s="1">
        <f t="shared" si="139"/>
        <v>27.345760385893957</v>
      </c>
      <c r="Z70" s="1">
        <f t="shared" si="140"/>
        <v>61.762467444470516</v>
      </c>
      <c r="AA70" s="1">
        <f t="shared" si="141"/>
        <v>60.726752620395509</v>
      </c>
      <c r="AB70" s="1">
        <f t="shared" si="142"/>
        <v>70.230699817854457</v>
      </c>
      <c r="AC70" s="1">
        <f t="shared" si="143"/>
        <v>-37.843624592835823</v>
      </c>
      <c r="AD70" s="1">
        <f t="shared" si="144"/>
        <v>-18.625971028939048</v>
      </c>
      <c r="AE70" s="1">
        <f t="shared" si="145"/>
        <v>42.747283344675175</v>
      </c>
      <c r="AF70" s="1">
        <f t="shared" si="146"/>
        <v>63.604487729360905</v>
      </c>
      <c r="AG70" s="1">
        <f t="shared" si="147"/>
        <v>74.871558659296795</v>
      </c>
      <c r="AH70" s="1">
        <f t="shared" si="148"/>
        <v>48.576722442293097</v>
      </c>
      <c r="AI70" s="1">
        <f t="shared" si="149"/>
        <v>-11.477554043723703</v>
      </c>
      <c r="AJ70" s="1">
        <f t="shared" si="150"/>
        <v>5.698991081236759</v>
      </c>
      <c r="AK70" s="1">
        <f t="shared" si="151"/>
        <v>-6.0605970652267782</v>
      </c>
      <c r="AL70" s="1">
        <f t="shared" si="152"/>
        <v>59.980005869598571</v>
      </c>
      <c r="AM70" s="1">
        <f t="shared" si="153"/>
        <v>35.76153862129231</v>
      </c>
      <c r="AN70" s="1">
        <f t="shared" si="154"/>
        <v>71.194363824937327</v>
      </c>
      <c r="AO70" s="1">
        <f t="shared" si="155"/>
        <v>44.533640505770499</v>
      </c>
      <c r="AP70" s="1">
        <f t="shared" si="156"/>
        <v>33.256444928519315</v>
      </c>
      <c r="AZ70" s="1"/>
    </row>
    <row r="71" spans="1:52" x14ac:dyDescent="0.3">
      <c r="A71">
        <v>36.9</v>
      </c>
      <c r="B71">
        <v>1.0818437000000001</v>
      </c>
      <c r="C71">
        <v>0.26399537000000001</v>
      </c>
      <c r="D71">
        <v>0.26925523000000001</v>
      </c>
      <c r="E71">
        <v>0.13196511999999999</v>
      </c>
      <c r="F71">
        <v>0.81107516000000002</v>
      </c>
      <c r="G71">
        <v>0.28812304</v>
      </c>
      <c r="H71">
        <v>0.17918126000000001</v>
      </c>
      <c r="I71">
        <v>0.58994511999999999</v>
      </c>
      <c r="J71">
        <v>0.82935714999999999</v>
      </c>
      <c r="K71">
        <v>0.43309806000000001</v>
      </c>
      <c r="L71">
        <v>0.64557326999999998</v>
      </c>
      <c r="M71">
        <v>0.49070427999999999</v>
      </c>
      <c r="N71">
        <v>0.64858422999999998</v>
      </c>
      <c r="O71">
        <v>0.28200765</v>
      </c>
      <c r="P71">
        <v>0.44389028000000003</v>
      </c>
      <c r="Q71">
        <v>0.38030798999999998</v>
      </c>
      <c r="R71">
        <v>1.1088316</v>
      </c>
      <c r="S71">
        <v>0.45360884000000001</v>
      </c>
      <c r="T71">
        <v>0.34815026999999998</v>
      </c>
      <c r="U71">
        <v>0.25503318000000003</v>
      </c>
      <c r="V71" s="1">
        <f t="shared" si="136"/>
        <v>15.22596328424766</v>
      </c>
      <c r="W71" s="1">
        <f t="shared" si="137"/>
        <v>69.593621763313848</v>
      </c>
      <c r="X71" s="1">
        <f t="shared" si="138"/>
        <v>64.200813884171751</v>
      </c>
      <c r="Y71" s="1">
        <f t="shared" si="139"/>
        <v>80.42387722586129</v>
      </c>
      <c r="Z71" s="1">
        <f t="shared" si="140"/>
        <v>30.417072815431535</v>
      </c>
      <c r="AA71" s="1">
        <f t="shared" si="141"/>
        <v>61.607200607349235</v>
      </c>
      <c r="AB71" s="1">
        <f t="shared" si="142"/>
        <v>71.495263670218137</v>
      </c>
      <c r="AC71" s="1">
        <f t="shared" si="143"/>
        <v>-6.0189616198300122</v>
      </c>
      <c r="AD71" s="1">
        <f t="shared" si="144"/>
        <v>26.029158896309447</v>
      </c>
      <c r="AE71" s="1">
        <f t="shared" si="145"/>
        <v>37.692297666015804</v>
      </c>
      <c r="AF71" s="1">
        <f t="shared" si="146"/>
        <v>-11.228775482949898</v>
      </c>
      <c r="AG71" s="1">
        <f t="shared" si="147"/>
        <v>11.815596969415868</v>
      </c>
      <c r="AH71" s="1">
        <f t="shared" si="148"/>
        <v>37.872491059494237</v>
      </c>
      <c r="AI71" s="1">
        <f t="shared" si="149"/>
        <v>54.094906499232863</v>
      </c>
      <c r="AJ71" s="1">
        <f t="shared" si="150"/>
        <v>14.540906836902179</v>
      </c>
      <c r="AK71" s="1">
        <f t="shared" si="151"/>
        <v>17.595998374142322</v>
      </c>
      <c r="AL71" s="1">
        <f t="shared" si="152"/>
        <v>-10.574182561667943</v>
      </c>
      <c r="AM71" s="1">
        <f t="shared" si="153"/>
        <v>23.720253517590624</v>
      </c>
      <c r="AN71" s="1">
        <f t="shared" si="154"/>
        <v>26.444106120694961</v>
      </c>
      <c r="AO71" s="1">
        <f t="shared" si="155"/>
        <v>43.134692907758492</v>
      </c>
      <c r="AP71" s="1">
        <f t="shared" si="156"/>
        <v>32.904115121685123</v>
      </c>
      <c r="AZ71" s="1"/>
    </row>
    <row r="72" spans="1:52" x14ac:dyDescent="0.3">
      <c r="A72">
        <v>49.2</v>
      </c>
      <c r="B72">
        <v>0.42958066</v>
      </c>
      <c r="C72">
        <v>0.91552016000000003</v>
      </c>
      <c r="D72">
        <v>0.2324058</v>
      </c>
      <c r="E72">
        <v>0.18234974000000001</v>
      </c>
      <c r="F72">
        <v>0.58128296000000002</v>
      </c>
      <c r="G72">
        <v>1.3199373000000001</v>
      </c>
      <c r="H72">
        <v>1.7612581</v>
      </c>
      <c r="I72">
        <v>0.33353814999999998</v>
      </c>
      <c r="J72">
        <v>0.99517283999999995</v>
      </c>
      <c r="K72">
        <v>0.19486628</v>
      </c>
      <c r="L72">
        <v>0.51490163</v>
      </c>
      <c r="M72">
        <v>0.24087686999999999</v>
      </c>
      <c r="N72">
        <v>1.061177</v>
      </c>
      <c r="O72">
        <v>0.21541405999999999</v>
      </c>
      <c r="P72">
        <v>0.28650037</v>
      </c>
      <c r="Q72">
        <v>0.44115778</v>
      </c>
      <c r="R72">
        <v>1.2598863</v>
      </c>
      <c r="S72">
        <v>0.40867495999999998</v>
      </c>
      <c r="T72">
        <v>0.17723099</v>
      </c>
      <c r="U72">
        <v>0.40064945000000002</v>
      </c>
      <c r="V72" s="1">
        <f t="shared" si="136"/>
        <v>66.337755959370909</v>
      </c>
      <c r="W72" s="1">
        <f t="shared" si="137"/>
        <v>-5.4475018568372207</v>
      </c>
      <c r="X72" s="1">
        <f t="shared" si="138"/>
        <v>69.100178709256795</v>
      </c>
      <c r="Y72" s="1">
        <f t="shared" si="139"/>
        <v>72.949663531755405</v>
      </c>
      <c r="Z72" s="1">
        <f t="shared" si="140"/>
        <v>50.131169250319019</v>
      </c>
      <c r="AA72" s="1">
        <f t="shared" si="141"/>
        <v>-75.883497445317431</v>
      </c>
      <c r="AB72" s="1">
        <f t="shared" si="142"/>
        <v>-180.18665428065734</v>
      </c>
      <c r="AC72" s="1">
        <f t="shared" si="143"/>
        <v>40.059901972578224</v>
      </c>
      <c r="AD72" s="1">
        <f t="shared" si="144"/>
        <v>11.239962158222836</v>
      </c>
      <c r="AE72" s="1">
        <f t="shared" si="145"/>
        <v>71.965540161572619</v>
      </c>
      <c r="AF72" s="1">
        <f t="shared" si="146"/>
        <v>11.28523986274255</v>
      </c>
      <c r="AG72" s="1">
        <f t="shared" si="147"/>
        <v>56.712048680672552</v>
      </c>
      <c r="AH72" s="1">
        <f t="shared" si="148"/>
        <v>-1.6495321740386548</v>
      </c>
      <c r="AI72" s="1">
        <f t="shared" si="149"/>
        <v>64.934984686834355</v>
      </c>
      <c r="AJ72" s="1">
        <f t="shared" si="150"/>
        <v>44.842086177034574</v>
      </c>
      <c r="AK72" s="1">
        <f t="shared" si="151"/>
        <v>4.4112472620420995</v>
      </c>
      <c r="AL72" s="1">
        <f t="shared" si="152"/>
        <v>-25.637560963399984</v>
      </c>
      <c r="AM72" s="1">
        <f t="shared" si="153"/>
        <v>31.276422341088438</v>
      </c>
      <c r="AN72" s="1">
        <f t="shared" si="154"/>
        <v>62.555295756156745</v>
      </c>
      <c r="AO72" s="1">
        <f t="shared" si="155"/>
        <v>10.666314043577948</v>
      </c>
      <c r="AP72" s="1">
        <f t="shared" si="156"/>
        <v>18.983153191648718</v>
      </c>
      <c r="AZ72" s="1"/>
    </row>
    <row r="73" spans="1:52" x14ac:dyDescent="0.3">
      <c r="A73">
        <v>61.5</v>
      </c>
      <c r="B73">
        <v>0.72674607999999996</v>
      </c>
      <c r="C73">
        <v>0.77464118000000004</v>
      </c>
      <c r="D73">
        <v>0.73713410999999995</v>
      </c>
      <c r="E73">
        <v>0.48426097000000001</v>
      </c>
      <c r="F73">
        <v>1.2004078</v>
      </c>
      <c r="G73">
        <v>0.57252314000000004</v>
      </c>
      <c r="H73">
        <v>0.20071409000000001</v>
      </c>
      <c r="I73">
        <v>1.6221436</v>
      </c>
      <c r="J73">
        <v>0.78695767999999999</v>
      </c>
      <c r="K73">
        <v>0.37888197000000001</v>
      </c>
      <c r="L73">
        <v>0.48798465000000002</v>
      </c>
      <c r="M73">
        <v>0.14774527000000001</v>
      </c>
      <c r="N73">
        <v>0.86154531000000001</v>
      </c>
      <c r="O73">
        <v>0.31638171999999998</v>
      </c>
      <c r="P73">
        <v>0.212976</v>
      </c>
      <c r="Q73">
        <v>0.35583741000000002</v>
      </c>
      <c r="R73">
        <v>0.51879111</v>
      </c>
      <c r="S73">
        <v>0.60561483999999999</v>
      </c>
      <c r="T73">
        <v>0.58461456000000001</v>
      </c>
      <c r="U73">
        <v>0.31028176000000002</v>
      </c>
      <c r="V73" s="1">
        <f t="shared" si="136"/>
        <v>43.051663683996978</v>
      </c>
      <c r="W73" s="1">
        <f t="shared" si="137"/>
        <v>10.778614349210423</v>
      </c>
      <c r="X73" s="1">
        <f t="shared" si="138"/>
        <v>1.9933570233142233</v>
      </c>
      <c r="Y73" s="1">
        <f t="shared" si="139"/>
        <v>28.163197946218627</v>
      </c>
      <c r="Z73" s="1">
        <f t="shared" si="140"/>
        <v>-2.984153206205975</v>
      </c>
      <c r="AA73" s="1">
        <f t="shared" si="141"/>
        <v>23.710488193965638</v>
      </c>
      <c r="AB73" s="1">
        <f t="shared" si="142"/>
        <v>68.069751194281665</v>
      </c>
      <c r="AC73" s="1">
        <f t="shared" si="143"/>
        <v>-191.51521767016717</v>
      </c>
      <c r="AD73" s="1">
        <f t="shared" si="144"/>
        <v>29.810792006062819</v>
      </c>
      <c r="AE73" s="1">
        <f t="shared" si="145"/>
        <v>45.492101704464964</v>
      </c>
      <c r="AF73" s="1">
        <f t="shared" si="146"/>
        <v>15.922889629590935</v>
      </c>
      <c r="AG73" s="1">
        <f t="shared" si="147"/>
        <v>73.448716535461074</v>
      </c>
      <c r="AH73" s="1">
        <f t="shared" si="148"/>
        <v>17.473072156447884</v>
      </c>
      <c r="AI73" s="1">
        <f t="shared" si="149"/>
        <v>48.499509007881429</v>
      </c>
      <c r="AJ73" s="1">
        <f t="shared" si="150"/>
        <v>58.99721925538914</v>
      </c>
      <c r="AK73" s="1">
        <f t="shared" si="151"/>
        <v>22.89821070501046</v>
      </c>
      <c r="AL73" s="1">
        <f t="shared" si="152"/>
        <v>48.26545085068792</v>
      </c>
      <c r="AM73" s="1">
        <f t="shared" si="153"/>
        <v>-1.8413716566566807</v>
      </c>
      <c r="AN73" s="1">
        <f t="shared" si="154"/>
        <v>-23.515189391226414</v>
      </c>
      <c r="AO73" s="1">
        <f t="shared" si="155"/>
        <v>30.815795938704227</v>
      </c>
      <c r="AP73" s="1">
        <f t="shared" si="156"/>
        <v>17.376744912821607</v>
      </c>
      <c r="AZ73" s="1"/>
    </row>
    <row r="74" spans="1:52" x14ac:dyDescent="0.3">
      <c r="A74">
        <v>73.8</v>
      </c>
      <c r="B74">
        <v>0.77943315999999996</v>
      </c>
      <c r="C74">
        <v>0.66610349999999996</v>
      </c>
      <c r="D74">
        <v>1.1867392000000001</v>
      </c>
      <c r="E74">
        <v>0.45529033000000002</v>
      </c>
      <c r="F74">
        <v>1.0029870999999999</v>
      </c>
      <c r="G74">
        <v>0.50318284000000002</v>
      </c>
      <c r="H74">
        <v>0.75720326999999998</v>
      </c>
      <c r="I74">
        <v>0.45382072000000001</v>
      </c>
      <c r="J74">
        <v>0.56688985999999997</v>
      </c>
      <c r="K74">
        <v>0.56508526999999997</v>
      </c>
      <c r="L74">
        <v>0.37756368000000001</v>
      </c>
      <c r="M74">
        <v>0.19239423</v>
      </c>
      <c r="N74">
        <v>0.45621284000000001</v>
      </c>
      <c r="O74">
        <v>0.45095414</v>
      </c>
      <c r="P74">
        <v>0.48399326999999998</v>
      </c>
      <c r="Q74">
        <v>0.70513614999999996</v>
      </c>
      <c r="R74">
        <v>1.2787497000000001</v>
      </c>
      <c r="S74">
        <v>0.49576735</v>
      </c>
      <c r="T74">
        <v>0.30875504999999998</v>
      </c>
      <c r="U74">
        <v>0.32666637999999998</v>
      </c>
      <c r="V74" s="1">
        <f t="shared" si="136"/>
        <v>38.923066868795502</v>
      </c>
      <c r="W74" s="1">
        <f t="shared" si="137"/>
        <v>23.279734164351154</v>
      </c>
      <c r="X74" s="1">
        <f t="shared" si="138"/>
        <v>-57.784483858490447</v>
      </c>
      <c r="Y74" s="1">
        <f t="shared" si="139"/>
        <v>32.4607942010879</v>
      </c>
      <c r="Z74" s="1">
        <f t="shared" si="140"/>
        <v>13.952760744933329</v>
      </c>
      <c r="AA74" s="1">
        <f t="shared" si="141"/>
        <v>32.950180471703035</v>
      </c>
      <c r="AB74" s="1">
        <f t="shared" si="142"/>
        <v>-20.458353509728759</v>
      </c>
      <c r="AC74" s="1">
        <f t="shared" si="143"/>
        <v>18.443936792012746</v>
      </c>
      <c r="AD74" s="1">
        <f t="shared" si="144"/>
        <v>49.438767414794235</v>
      </c>
      <c r="AE74" s="1">
        <f t="shared" si="145"/>
        <v>18.703942482496721</v>
      </c>
      <c r="AF74" s="1">
        <f t="shared" si="146"/>
        <v>34.947824290748059</v>
      </c>
      <c r="AG74" s="1">
        <f t="shared" si="147"/>
        <v>65.424857677868829</v>
      </c>
      <c r="AH74" s="1">
        <f t="shared" si="148"/>
        <v>56.299635444615227</v>
      </c>
      <c r="AI74" s="1">
        <f t="shared" si="149"/>
        <v>26.593863814481516</v>
      </c>
      <c r="AJ74" s="1">
        <f t="shared" si="150"/>
        <v>6.8201584606845804</v>
      </c>
      <c r="AK74" s="1">
        <f t="shared" si="151"/>
        <v>-52.786799065281329</v>
      </c>
      <c r="AL74" s="1">
        <f t="shared" si="152"/>
        <v>-27.51864465125103</v>
      </c>
      <c r="AM74" s="1">
        <f t="shared" si="153"/>
        <v>16.630796321659169</v>
      </c>
      <c r="AN74" s="1">
        <f t="shared" si="154"/>
        <v>34.767381646725362</v>
      </c>
      <c r="AO74" s="1">
        <f t="shared" si="155"/>
        <v>27.162481307683745</v>
      </c>
      <c r="AP74" s="1">
        <f t="shared" si="156"/>
        <v>16.912595050994476</v>
      </c>
      <c r="AZ74" s="1"/>
    </row>
    <row r="75" spans="1:52" x14ac:dyDescent="0.3">
      <c r="A75">
        <v>86.1</v>
      </c>
      <c r="B75">
        <v>0.58316767999999997</v>
      </c>
      <c r="C75">
        <v>0.46392014999999998</v>
      </c>
      <c r="D75">
        <v>0.58527982999999995</v>
      </c>
      <c r="E75">
        <v>0.55547035</v>
      </c>
      <c r="F75">
        <v>1.2983226000000001</v>
      </c>
      <c r="G75">
        <v>1.2005858</v>
      </c>
      <c r="H75">
        <v>0.30108910999999999</v>
      </c>
      <c r="I75">
        <v>0.80398049000000005</v>
      </c>
      <c r="J75">
        <v>0.58673165999999999</v>
      </c>
      <c r="K75">
        <v>0.90459294999999995</v>
      </c>
      <c r="L75">
        <v>0.18787316000000001</v>
      </c>
      <c r="M75">
        <v>0.14086024999999999</v>
      </c>
      <c r="N75">
        <v>0.78894565999999999</v>
      </c>
      <c r="O75">
        <v>0.55962212</v>
      </c>
      <c r="P75">
        <v>0.51113872000000005</v>
      </c>
      <c r="Q75">
        <v>0.24368928000000001</v>
      </c>
      <c r="R75">
        <v>0.84166417999999998</v>
      </c>
      <c r="S75">
        <v>0.25039245999999998</v>
      </c>
      <c r="T75">
        <v>0.16623025999999999</v>
      </c>
      <c r="U75">
        <v>0.27666673000000003</v>
      </c>
      <c r="V75" s="1">
        <f t="shared" si="136"/>
        <v>54.302568554255934</v>
      </c>
      <c r="W75" s="1">
        <f t="shared" si="137"/>
        <v>46.566746407256396</v>
      </c>
      <c r="X75" s="1">
        <f t="shared" si="138"/>
        <v>22.183344167501158</v>
      </c>
      <c r="Y75" s="1">
        <f t="shared" si="139"/>
        <v>17.599773569002153</v>
      </c>
      <c r="Z75" s="1">
        <f t="shared" si="140"/>
        <v>-11.384359173174055</v>
      </c>
      <c r="AA75" s="1">
        <f t="shared" si="141"/>
        <v>-59.979742588670227</v>
      </c>
      <c r="AB75" s="1">
        <f t="shared" si="142"/>
        <v>52.101767270089042</v>
      </c>
      <c r="AC75" s="1">
        <f t="shared" si="143"/>
        <v>-44.48323042726777</v>
      </c>
      <c r="AD75" s="1">
        <f t="shared" si="144"/>
        <v>47.669065863404455</v>
      </c>
      <c r="AE75" s="1">
        <f t="shared" si="145"/>
        <v>-30.139369042707425</v>
      </c>
      <c r="AF75" s="1">
        <f t="shared" si="146"/>
        <v>67.630472784425649</v>
      </c>
      <c r="AG75" s="1">
        <f t="shared" si="147"/>
        <v>74.686022593915752</v>
      </c>
      <c r="AH75" s="1">
        <f t="shared" si="148"/>
        <v>24.427350715537411</v>
      </c>
      <c r="AI75" s="1">
        <f t="shared" si="149"/>
        <v>8.9049330977456673</v>
      </c>
      <c r="AJ75" s="1">
        <f t="shared" si="150"/>
        <v>1.5940346976136253</v>
      </c>
      <c r="AK75" s="1">
        <f t="shared" si="151"/>
        <v>47.198133214808117</v>
      </c>
      <c r="AL75" s="1">
        <f t="shared" si="152"/>
        <v>16.068112872201205</v>
      </c>
      <c r="AM75" s="1">
        <f t="shared" si="153"/>
        <v>57.893515986357698</v>
      </c>
      <c r="AN75" s="1">
        <f t="shared" si="154"/>
        <v>64.879489066346878</v>
      </c>
      <c r="AO75" s="1">
        <f t="shared" si="155"/>
        <v>38.311012850734691</v>
      </c>
      <c r="AP75" s="1">
        <f t="shared" si="156"/>
        <v>24.801482123968814</v>
      </c>
      <c r="AZ75" s="1"/>
    </row>
    <row r="76" spans="1:52" x14ac:dyDescent="0.3">
      <c r="A76">
        <v>98.4</v>
      </c>
      <c r="B76">
        <v>0.81153615000000001</v>
      </c>
      <c r="C76">
        <v>0.42423379999999999</v>
      </c>
      <c r="D76">
        <v>0.2703933</v>
      </c>
      <c r="E76">
        <v>1.4939986999999999</v>
      </c>
      <c r="F76">
        <v>1.1844996999999999</v>
      </c>
      <c r="G76">
        <v>0.29405771000000003</v>
      </c>
      <c r="H76">
        <v>0.43777653999999999</v>
      </c>
      <c r="I76">
        <v>0.18266304999999999</v>
      </c>
      <c r="J76">
        <v>0.85576995</v>
      </c>
      <c r="K76">
        <v>0.46048411</v>
      </c>
      <c r="L76">
        <v>0.58042843</v>
      </c>
      <c r="M76">
        <v>0.69304233999999998</v>
      </c>
      <c r="N76">
        <v>0.55342385000000005</v>
      </c>
      <c r="O76">
        <v>0.69432313000000001</v>
      </c>
      <c r="P76">
        <v>1.452439</v>
      </c>
      <c r="Q76">
        <v>0.34186730999999998</v>
      </c>
      <c r="R76">
        <v>1.5355395999999999</v>
      </c>
      <c r="S76">
        <v>0.18457641999999999</v>
      </c>
      <c r="T76">
        <v>0.15047740000000001</v>
      </c>
      <c r="U76">
        <v>0.41448731</v>
      </c>
      <c r="V76" s="1">
        <f t="shared" si="136"/>
        <v>36.407453889817639</v>
      </c>
      <c r="W76" s="1">
        <f t="shared" si="137"/>
        <v>51.137728727641438</v>
      </c>
      <c r="X76" s="1">
        <f t="shared" si="138"/>
        <v>64.049500278330768</v>
      </c>
      <c r="Y76" s="1">
        <f t="shared" si="139"/>
        <v>-121.62448664922694</v>
      </c>
      <c r="Z76" s="1">
        <f t="shared" si="140"/>
        <v>-1.6193818279962913</v>
      </c>
      <c r="AA76" s="1">
        <f t="shared" si="141"/>
        <v>60.816397501941267</v>
      </c>
      <c r="AB76" s="1">
        <f t="shared" si="142"/>
        <v>30.357087320045629</v>
      </c>
      <c r="AC76" s="1">
        <f t="shared" si="143"/>
        <v>67.173646783770181</v>
      </c>
      <c r="AD76" s="1">
        <f t="shared" si="144"/>
        <v>23.673386076477172</v>
      </c>
      <c r="AE76" s="1">
        <f t="shared" si="145"/>
        <v>33.752400425414898</v>
      </c>
      <c r="AF76" s="1">
        <f t="shared" si="146"/>
        <v>-4.6726290125098293E-3</v>
      </c>
      <c r="AG76" s="1">
        <f t="shared" si="147"/>
        <v>-24.546549762759597</v>
      </c>
      <c r="AH76" s="1">
        <f t="shared" si="148"/>
        <v>46.987848920156253</v>
      </c>
      <c r="AI76" s="1">
        <f t="shared" si="149"/>
        <v>-13.021643924891022</v>
      </c>
      <c r="AJ76" s="1">
        <f t="shared" si="150"/>
        <v>-179.62792925926792</v>
      </c>
      <c r="AK76" s="1">
        <f t="shared" si="151"/>
        <v>25.925210330007552</v>
      </c>
      <c r="AL76" s="1">
        <f t="shared" si="152"/>
        <v>-53.1260797952282</v>
      </c>
      <c r="AM76" s="1">
        <f t="shared" si="153"/>
        <v>68.961269528542019</v>
      </c>
      <c r="AN76" s="1">
        <f t="shared" si="154"/>
        <v>68.207694724367911</v>
      </c>
      <c r="AO76" s="1">
        <f t="shared" si="155"/>
        <v>7.5808560714056856</v>
      </c>
      <c r="AP76" s="1">
        <f t="shared" si="156"/>
        <v>9.5729868364767992</v>
      </c>
      <c r="AZ76" s="1"/>
    </row>
    <row r="77" spans="1:52" x14ac:dyDescent="0.3">
      <c r="A77">
        <v>110.7</v>
      </c>
      <c r="B77">
        <v>0.59940939999999998</v>
      </c>
      <c r="C77">
        <v>0.34497306</v>
      </c>
      <c r="D77">
        <v>0.20384975</v>
      </c>
      <c r="E77">
        <v>0.47490099000000002</v>
      </c>
      <c r="F77">
        <v>0.95198674999999999</v>
      </c>
      <c r="G77">
        <v>0.19042677999999999</v>
      </c>
      <c r="H77">
        <v>0.16609934000000001</v>
      </c>
      <c r="I77">
        <v>0.11845313</v>
      </c>
      <c r="J77">
        <v>0.47199488000000001</v>
      </c>
      <c r="K77">
        <v>0.29708118999999999</v>
      </c>
      <c r="L77">
        <v>0.52093612</v>
      </c>
      <c r="M77">
        <v>0.55152555000000003</v>
      </c>
      <c r="N77">
        <v>0.67608893999999997</v>
      </c>
      <c r="O77">
        <v>0.31125545999999998</v>
      </c>
      <c r="P77">
        <v>0.46307776</v>
      </c>
      <c r="Q77">
        <v>0.26386849000000001</v>
      </c>
      <c r="R77">
        <v>0.50583182999999998</v>
      </c>
      <c r="S77">
        <v>2.1650121000000002</v>
      </c>
      <c r="T77">
        <v>0.27464358</v>
      </c>
      <c r="U77">
        <v>0.34056697000000002</v>
      </c>
      <c r="V77" s="1">
        <f t="shared" si="136"/>
        <v>53.029855899362289</v>
      </c>
      <c r="W77" s="1">
        <f t="shared" si="137"/>
        <v>60.266798073666862</v>
      </c>
      <c r="X77" s="1">
        <f t="shared" si="138"/>
        <v>72.896886200074704</v>
      </c>
      <c r="Y77" s="1">
        <f t="shared" si="139"/>
        <v>29.551686947278021</v>
      </c>
      <c r="Z77" s="1">
        <f t="shared" si="140"/>
        <v>18.328130396788406</v>
      </c>
      <c r="AA77" s="1">
        <f t="shared" si="141"/>
        <v>74.625364345980657</v>
      </c>
      <c r="AB77" s="1">
        <f t="shared" si="142"/>
        <v>73.576377957991866</v>
      </c>
      <c r="AC77" s="1">
        <f t="shared" si="143"/>
        <v>78.712803246480391</v>
      </c>
      <c r="AD77" s="1">
        <f t="shared" si="144"/>
        <v>57.902505247304504</v>
      </c>
      <c r="AE77" s="1">
        <f t="shared" si="145"/>
        <v>57.260380350016341</v>
      </c>
      <c r="AF77" s="1">
        <f t="shared" si="146"/>
        <v>10.245529942032686</v>
      </c>
      <c r="AG77" s="1">
        <f t="shared" si="147"/>
        <v>0.88541436226196335</v>
      </c>
      <c r="AH77" s="1">
        <f t="shared" si="148"/>
        <v>35.237830768060668</v>
      </c>
      <c r="AI77" s="1">
        <f t="shared" si="149"/>
        <v>49.333959579024601</v>
      </c>
      <c r="AJ77" s="1">
        <f t="shared" si="150"/>
        <v>10.84687541795542</v>
      </c>
      <c r="AK77" s="1">
        <f t="shared" si="151"/>
        <v>42.825762143538945</v>
      </c>
      <c r="AL77" s="1">
        <f t="shared" si="152"/>
        <v>49.557767729633085</v>
      </c>
      <c r="AM77" s="1">
        <f t="shared" si="153"/>
        <v>-264.0726536972885</v>
      </c>
      <c r="AN77" s="1">
        <f t="shared" si="154"/>
        <v>41.974326129023467</v>
      </c>
      <c r="AO77" s="1">
        <f t="shared" si="155"/>
        <v>24.063036289928238</v>
      </c>
      <c r="AP77" s="1">
        <f t="shared" si="156"/>
        <v>28.852431866455731</v>
      </c>
      <c r="AZ77" s="1"/>
    </row>
    <row r="78" spans="1:52" x14ac:dyDescent="0.3">
      <c r="A78">
        <v>123</v>
      </c>
      <c r="B78">
        <v>0.61813156000000002</v>
      </c>
      <c r="C78">
        <v>0.17541866</v>
      </c>
      <c r="D78">
        <v>0.73911201000000004</v>
      </c>
      <c r="E78">
        <v>0.64424493999999999</v>
      </c>
      <c r="F78">
        <v>0.82427185999999997</v>
      </c>
      <c r="G78">
        <v>0.17558425</v>
      </c>
      <c r="H78">
        <v>0.41380262000000001</v>
      </c>
      <c r="I78">
        <v>0.41492918000000001</v>
      </c>
      <c r="J78">
        <v>0.83307947000000004</v>
      </c>
      <c r="K78">
        <v>0.36775545999999998</v>
      </c>
      <c r="L78">
        <v>0.25690476000000001</v>
      </c>
      <c r="M78">
        <v>0.68794602000000005</v>
      </c>
      <c r="N78">
        <v>1.0342232</v>
      </c>
      <c r="O78">
        <v>0.73277707000000003</v>
      </c>
      <c r="P78">
        <v>0.24789185999999999</v>
      </c>
      <c r="Q78">
        <v>0.20653589</v>
      </c>
      <c r="R78">
        <v>0.94296038999999998</v>
      </c>
      <c r="S78">
        <v>0.40240319000000002</v>
      </c>
      <c r="T78">
        <v>0.30410807000000001</v>
      </c>
      <c r="U78">
        <v>0.36990376000000003</v>
      </c>
      <c r="V78" s="1">
        <f t="shared" si="136"/>
        <v>51.562774213497505</v>
      </c>
      <c r="W78" s="1">
        <f t="shared" si="137"/>
        <v>79.795683061666381</v>
      </c>
      <c r="X78" s="1">
        <f t="shared" si="138"/>
        <v>1.7303827062749595</v>
      </c>
      <c r="Y78" s="1">
        <f t="shared" si="139"/>
        <v>4.4306704524829783</v>
      </c>
      <c r="Z78" s="1">
        <f t="shared" si="140"/>
        <v>29.284915081521167</v>
      </c>
      <c r="AA78" s="1">
        <f t="shared" si="141"/>
        <v>76.603152296466675</v>
      </c>
      <c r="AB78" s="1">
        <f t="shared" si="142"/>
        <v>34.170936315143017</v>
      </c>
      <c r="AC78" s="1">
        <f t="shared" si="143"/>
        <v>25.43313044208665</v>
      </c>
      <c r="AD78" s="1">
        <f t="shared" si="144"/>
        <v>25.697163035108883</v>
      </c>
      <c r="AE78" s="1">
        <f t="shared" si="145"/>
        <v>47.092818348395674</v>
      </c>
      <c r="AF78" s="1">
        <f t="shared" si="146"/>
        <v>55.736702248311602</v>
      </c>
      <c r="AG78" s="1">
        <f t="shared" si="147"/>
        <v>-23.630690751191935</v>
      </c>
      <c r="AH78" s="1">
        <f t="shared" si="148"/>
        <v>0.93235676655523836</v>
      </c>
      <c r="AI78" s="1">
        <f t="shared" si="149"/>
        <v>-19.281161037894481</v>
      </c>
      <c r="AJ78" s="1">
        <f t="shared" si="150"/>
        <v>52.275112764096576</v>
      </c>
      <c r="AK78" s="1">
        <f t="shared" si="151"/>
        <v>55.248419010712965</v>
      </c>
      <c r="AL78" s="1">
        <f t="shared" si="152"/>
        <v>5.96671819933559</v>
      </c>
      <c r="AM78" s="1">
        <f t="shared" si="153"/>
        <v>32.331095406093027</v>
      </c>
      <c r="AN78" s="1">
        <f t="shared" si="154"/>
        <v>35.749178293728541</v>
      </c>
      <c r="AO78" s="1">
        <f t="shared" si="155"/>
        <v>17.521747927172459</v>
      </c>
      <c r="AP78" s="1">
        <f t="shared" si="156"/>
        <v>29.432555238978171</v>
      </c>
      <c r="AQ78" s="1">
        <f>_xlfn.STDEV.P(V78:AO78)</f>
        <v>27.955346194258986</v>
      </c>
      <c r="AR78">
        <f>_xlfn.STDEV.P(V78:AO78)</f>
        <v>27.955346194258986</v>
      </c>
      <c r="AZ78" s="1"/>
    </row>
    <row r="79" spans="1:52" x14ac:dyDescent="0.3">
      <c r="B79" s="2">
        <f t="shared" ref="B79:U79" si="157">MIN(B68:B78)</f>
        <v>0.42958066</v>
      </c>
      <c r="C79" s="2">
        <f t="shared" si="157"/>
        <v>0.17541866</v>
      </c>
      <c r="D79" s="2">
        <f t="shared" si="157"/>
        <v>0.20384975</v>
      </c>
      <c r="E79" s="2">
        <f t="shared" si="157"/>
        <v>0.13196511999999999</v>
      </c>
      <c r="F79" s="2">
        <f t="shared" si="157"/>
        <v>0.44570578</v>
      </c>
      <c r="G79" s="2">
        <f t="shared" si="157"/>
        <v>0.17558425</v>
      </c>
      <c r="H79" s="2">
        <f t="shared" si="157"/>
        <v>0.16609934000000001</v>
      </c>
      <c r="I79" s="2">
        <f t="shared" si="157"/>
        <v>0.11845313</v>
      </c>
      <c r="J79" s="2">
        <f t="shared" si="157"/>
        <v>0.47199488000000001</v>
      </c>
      <c r="K79" s="2">
        <f t="shared" si="157"/>
        <v>0.19486628</v>
      </c>
      <c r="L79" s="2">
        <f t="shared" si="157"/>
        <v>0.18787316000000001</v>
      </c>
      <c r="M79" s="2">
        <f t="shared" si="157"/>
        <v>0.13982782999999999</v>
      </c>
      <c r="N79" s="2">
        <f t="shared" si="157"/>
        <v>0.45621284000000001</v>
      </c>
      <c r="O79" s="2">
        <f t="shared" si="157"/>
        <v>0.21541405999999999</v>
      </c>
      <c r="P79" s="2">
        <f t="shared" si="157"/>
        <v>0.18030495999999999</v>
      </c>
      <c r="Q79" s="2">
        <f t="shared" si="157"/>
        <v>0.20653589</v>
      </c>
      <c r="R79" s="2">
        <f t="shared" si="157"/>
        <v>0.40131822</v>
      </c>
      <c r="S79" s="2">
        <f t="shared" si="157"/>
        <v>0.15972529999999999</v>
      </c>
      <c r="T79" s="2">
        <f t="shared" si="157"/>
        <v>0.13634108</v>
      </c>
      <c r="U79" s="2">
        <f t="shared" si="157"/>
        <v>0.24875908999999999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Z79" s="1"/>
    </row>
    <row r="80" spans="1:52" x14ac:dyDescent="0.3">
      <c r="B80">
        <f>MAX(B79:S79)</f>
        <v>0.47199488000000001</v>
      </c>
    </row>
    <row r="84" spans="1:31" x14ac:dyDescent="0.3">
      <c r="B84" s="1"/>
      <c r="J84" s="1"/>
      <c r="O84" s="1"/>
      <c r="V84" s="1"/>
      <c r="AB84" s="1"/>
    </row>
    <row r="88" spans="1:31" x14ac:dyDescent="0.3">
      <c r="B88" s="2" t="s">
        <v>1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2</v>
      </c>
      <c r="I88" s="2" t="s">
        <v>2</v>
      </c>
      <c r="J88" s="2" t="s">
        <v>2</v>
      </c>
      <c r="K88" s="2" t="s">
        <v>2</v>
      </c>
      <c r="L88" s="2" t="s">
        <v>2</v>
      </c>
      <c r="M88" s="2" t="s">
        <v>2</v>
      </c>
      <c r="N88" s="2" t="s">
        <v>3</v>
      </c>
      <c r="O88" s="2" t="s">
        <v>3</v>
      </c>
      <c r="P88" s="2" t="s">
        <v>3</v>
      </c>
      <c r="Q88" s="2" t="s">
        <v>3</v>
      </c>
      <c r="R88" s="2" t="s">
        <v>3</v>
      </c>
      <c r="S88" s="2" t="s">
        <v>3</v>
      </c>
      <c r="T88" s="2" t="s">
        <v>4</v>
      </c>
      <c r="U88" s="2" t="s">
        <v>4</v>
      </c>
      <c r="V88" s="2" t="s">
        <v>4</v>
      </c>
      <c r="W88" s="2" t="s">
        <v>4</v>
      </c>
      <c r="X88" s="2" t="s">
        <v>4</v>
      </c>
      <c r="Y88" s="2" t="s">
        <v>4</v>
      </c>
      <c r="Z88" s="2" t="s">
        <v>5</v>
      </c>
      <c r="AA88" s="2" t="s">
        <v>5</v>
      </c>
      <c r="AB88" s="2" t="s">
        <v>5</v>
      </c>
      <c r="AC88" s="2" t="s">
        <v>5</v>
      </c>
      <c r="AD88" s="2" t="s">
        <v>5</v>
      </c>
      <c r="AE88" s="2" t="s">
        <v>5</v>
      </c>
    </row>
    <row r="89" spans="1:31" x14ac:dyDescent="0.3">
      <c r="B89" s="2" t="s">
        <v>6</v>
      </c>
      <c r="C89" s="2" t="s">
        <v>7</v>
      </c>
      <c r="D89" s="2" t="s">
        <v>8</v>
      </c>
      <c r="E89" s="2" t="s">
        <v>9</v>
      </c>
      <c r="F89" s="2" t="s">
        <v>10</v>
      </c>
      <c r="G89" s="2" t="s">
        <v>11</v>
      </c>
      <c r="H89" s="2" t="s">
        <v>6</v>
      </c>
      <c r="I89" s="2" t="s">
        <v>7</v>
      </c>
      <c r="J89" s="2" t="s">
        <v>8</v>
      </c>
      <c r="K89" s="2" t="s">
        <v>9</v>
      </c>
      <c r="L89" s="2" t="s">
        <v>10</v>
      </c>
      <c r="M89" s="2" t="s">
        <v>11</v>
      </c>
      <c r="N89" s="2" t="s">
        <v>6</v>
      </c>
      <c r="O89" s="2" t="s">
        <v>7</v>
      </c>
      <c r="P89" s="2" t="s">
        <v>8</v>
      </c>
      <c r="Q89" s="2" t="s">
        <v>9</v>
      </c>
      <c r="R89" s="2" t="s">
        <v>10</v>
      </c>
      <c r="S89" s="2" t="s">
        <v>11</v>
      </c>
      <c r="T89" s="2" t="s">
        <v>6</v>
      </c>
      <c r="U89" s="2" t="s">
        <v>7</v>
      </c>
      <c r="V89" s="2" t="s">
        <v>8</v>
      </c>
      <c r="W89" s="2" t="s">
        <v>9</v>
      </c>
      <c r="X89" s="2" t="s">
        <v>10</v>
      </c>
      <c r="Y89" s="2" t="s">
        <v>11</v>
      </c>
      <c r="Z89" s="2" t="s">
        <v>6</v>
      </c>
      <c r="AA89" s="2" t="s">
        <v>7</v>
      </c>
      <c r="AB89" s="2" t="s">
        <v>8</v>
      </c>
      <c r="AC89" s="2" t="s">
        <v>9</v>
      </c>
      <c r="AD89" s="2" t="s">
        <v>10</v>
      </c>
      <c r="AE89" s="2" t="s">
        <v>11</v>
      </c>
    </row>
    <row r="90" spans="1:31" x14ac:dyDescent="0.3">
      <c r="A90">
        <v>20</v>
      </c>
      <c r="B90" s="2">
        <v>0.84257660999999995</v>
      </c>
      <c r="C90" s="2">
        <v>0.66027723999999999</v>
      </c>
      <c r="D90" s="2">
        <v>0.67156095999999998</v>
      </c>
      <c r="E90" s="2">
        <v>0.20718204000000001</v>
      </c>
      <c r="F90" s="2">
        <v>0.17166845</v>
      </c>
      <c r="G90" s="2">
        <v>0.61008507999999995</v>
      </c>
      <c r="H90" s="2">
        <v>0.86653290000000005</v>
      </c>
      <c r="I90" s="2">
        <v>0.66149479</v>
      </c>
      <c r="J90" s="2">
        <v>0.45245549000000002</v>
      </c>
      <c r="K90" s="2">
        <v>0.24247286000000001</v>
      </c>
      <c r="L90" s="2">
        <v>0.12704208</v>
      </c>
      <c r="M90" s="2">
        <v>0.13218772000000001</v>
      </c>
      <c r="N90" s="15">
        <v>0.73085358</v>
      </c>
      <c r="O90" s="15">
        <v>0.50250848000000004</v>
      </c>
      <c r="P90" s="15">
        <v>0.44516969000000001</v>
      </c>
      <c r="Q90" s="15">
        <v>0.15096188999999999</v>
      </c>
      <c r="R90" s="15">
        <v>0.35111826000000002</v>
      </c>
      <c r="S90" s="15">
        <v>0.12529413</v>
      </c>
      <c r="T90" s="2">
        <v>0.6588271</v>
      </c>
      <c r="U90" s="2">
        <v>0.58539145999999997</v>
      </c>
      <c r="V90" s="2">
        <v>0.28174442999999999</v>
      </c>
      <c r="W90" s="2">
        <v>0.15124803000000001</v>
      </c>
      <c r="X90" s="2">
        <v>0.16642567999999999</v>
      </c>
      <c r="Y90" s="2">
        <v>0.14587190999999999</v>
      </c>
      <c r="Z90" s="2">
        <v>0.67689984000000003</v>
      </c>
      <c r="AA90" s="2">
        <v>0.57543739999999999</v>
      </c>
      <c r="AB90" s="2">
        <v>0.28377332</v>
      </c>
      <c r="AC90" s="2">
        <v>0.13042139999999999</v>
      </c>
      <c r="AD90" s="2">
        <v>0.17777224</v>
      </c>
      <c r="AE90" s="2">
        <v>0.11436017</v>
      </c>
    </row>
    <row r="91" spans="1:31" x14ac:dyDescent="0.3">
      <c r="A91">
        <v>30</v>
      </c>
      <c r="B91" s="2">
        <v>0.69144603000000004</v>
      </c>
      <c r="C91" s="2">
        <v>0.54796429999999996</v>
      </c>
      <c r="D91" s="2">
        <v>0.36187650999999998</v>
      </c>
      <c r="E91" s="2">
        <v>0.20632554</v>
      </c>
      <c r="F91" s="2">
        <v>0.1063721</v>
      </c>
      <c r="G91" s="2">
        <v>0.1163318</v>
      </c>
      <c r="H91" s="2">
        <v>0.79629243999999999</v>
      </c>
      <c r="I91" s="2">
        <v>0.55197850000000004</v>
      </c>
      <c r="J91" s="2">
        <v>0.36833262</v>
      </c>
      <c r="K91" s="2">
        <v>0.24947641000000001</v>
      </c>
      <c r="L91" s="2">
        <v>0.16593616999999999</v>
      </c>
      <c r="M91" s="2">
        <v>0.33845414000000001</v>
      </c>
      <c r="N91" s="15">
        <v>0.66627301000000005</v>
      </c>
      <c r="O91" s="15">
        <v>0.54875088999999999</v>
      </c>
      <c r="P91" s="15">
        <v>0.42212565000000002</v>
      </c>
      <c r="Q91" s="15">
        <v>0.18518346999999999</v>
      </c>
      <c r="R91" s="15">
        <v>0.14068149999999999</v>
      </c>
      <c r="S91" s="15">
        <v>0.13422424999999999</v>
      </c>
      <c r="T91" s="2">
        <v>0.71124471</v>
      </c>
      <c r="U91" s="2">
        <v>0.53362958999999999</v>
      </c>
      <c r="V91" s="2">
        <v>0.40408568</v>
      </c>
      <c r="W91" s="2">
        <v>0.12832420999999999</v>
      </c>
      <c r="X91" s="2">
        <v>0.10687396</v>
      </c>
      <c r="Y91" s="2">
        <v>0.1039181</v>
      </c>
      <c r="Z91" s="2">
        <v>0.70902109000000002</v>
      </c>
      <c r="AA91" s="2">
        <v>0.47435561999999998</v>
      </c>
      <c r="AB91" s="2">
        <v>0.29549663999999998</v>
      </c>
      <c r="AC91" s="2">
        <v>0.14255855000000001</v>
      </c>
      <c r="AD91" s="2">
        <v>0.12314277999999999</v>
      </c>
      <c r="AE91" s="2">
        <v>0.16117345</v>
      </c>
    </row>
    <row r="92" spans="1:31" x14ac:dyDescent="0.3">
      <c r="A92">
        <v>40</v>
      </c>
      <c r="B92" s="2">
        <v>0.94505547000000001</v>
      </c>
      <c r="C92" s="2">
        <v>0.58562970999999997</v>
      </c>
      <c r="D92" s="2">
        <v>0.30939149999999999</v>
      </c>
      <c r="E92" s="2">
        <v>0.25915902000000002</v>
      </c>
      <c r="F92" s="2">
        <v>0.15753676</v>
      </c>
      <c r="G92" s="2">
        <v>0.14822173</v>
      </c>
      <c r="H92" s="2">
        <v>0.86203901000000005</v>
      </c>
      <c r="I92" s="2">
        <v>0.54995024999999997</v>
      </c>
      <c r="J92" s="2">
        <v>0.46985649000000002</v>
      </c>
      <c r="K92" s="2">
        <v>0.18563052999999999</v>
      </c>
      <c r="L92" s="2">
        <v>0.17290135000000001</v>
      </c>
      <c r="M92" s="2">
        <v>0.26199862000000002</v>
      </c>
      <c r="N92" s="15">
        <v>0.72827277000000001</v>
      </c>
      <c r="O92" s="15">
        <v>0.59360219999999997</v>
      </c>
      <c r="P92" s="15">
        <v>0.40297107999999998</v>
      </c>
      <c r="Q92" s="15">
        <v>0.22767509999999999</v>
      </c>
      <c r="R92" s="15">
        <v>0.12168213</v>
      </c>
      <c r="S92" s="15">
        <v>0.11079137</v>
      </c>
      <c r="T92" s="2">
        <v>0.66320290000000004</v>
      </c>
      <c r="U92" s="2">
        <v>0.48650895</v>
      </c>
      <c r="V92" s="2">
        <v>0.28113864999999999</v>
      </c>
      <c r="W92" s="2">
        <v>0.17452872</v>
      </c>
      <c r="X92" s="2">
        <v>0.18622084999999999</v>
      </c>
      <c r="Y92" s="2">
        <v>0.15392620000000001</v>
      </c>
      <c r="Z92" s="2">
        <v>0.74374145000000003</v>
      </c>
      <c r="AA92" s="2">
        <v>0.60763398000000002</v>
      </c>
      <c r="AB92" s="2">
        <v>0.28642432000000001</v>
      </c>
      <c r="AC92" s="2">
        <v>0.16582179999999999</v>
      </c>
      <c r="AD92" s="2">
        <v>0.12312157</v>
      </c>
      <c r="AE92" s="2">
        <v>0.20178154000000001</v>
      </c>
    </row>
    <row r="93" spans="1:31" x14ac:dyDescent="0.3">
      <c r="A93">
        <v>50</v>
      </c>
      <c r="B93" s="2"/>
      <c r="C93" s="2">
        <v>0.60856412999999998</v>
      </c>
      <c r="D93" s="2">
        <v>0.51609534999999995</v>
      </c>
      <c r="E93" s="2">
        <v>0.19330707999999999</v>
      </c>
      <c r="F93" s="2">
        <v>0.15942310000000001</v>
      </c>
      <c r="G93" s="2">
        <v>0.13960434999999999</v>
      </c>
      <c r="H93" s="2"/>
      <c r="I93" s="2">
        <v>0.70023415</v>
      </c>
      <c r="J93" s="2">
        <v>0.45038181999999999</v>
      </c>
      <c r="K93" s="2">
        <v>0.21059130000000001</v>
      </c>
      <c r="L93" s="2">
        <v>0.23487725000000001</v>
      </c>
      <c r="M93" s="2">
        <v>0.12266602</v>
      </c>
      <c r="N93" s="15"/>
      <c r="O93" s="15">
        <v>0.71678006000000005</v>
      </c>
      <c r="P93" s="15">
        <v>0.43129044</v>
      </c>
      <c r="Q93" s="15">
        <v>0.17741892000000001</v>
      </c>
      <c r="R93" s="15">
        <v>0.16142867</v>
      </c>
      <c r="S93" s="15">
        <v>0.14235824999999999</v>
      </c>
      <c r="T93" s="2"/>
      <c r="U93" s="2">
        <v>0.52262538999999997</v>
      </c>
      <c r="V93" s="2">
        <v>0.34730380999999999</v>
      </c>
      <c r="W93" s="2">
        <v>0.13767314999999999</v>
      </c>
      <c r="X93" s="2">
        <v>0.13342804999999999</v>
      </c>
      <c r="Y93" s="2">
        <v>0.12718599999999999</v>
      </c>
      <c r="Z93" s="2"/>
      <c r="AA93" s="2">
        <v>0.54705868000000002</v>
      </c>
      <c r="AB93" s="2">
        <v>0.39445838999999999</v>
      </c>
      <c r="AC93" s="2">
        <v>0.22004223000000001</v>
      </c>
      <c r="AD93" s="2">
        <v>0.14938193999999999</v>
      </c>
      <c r="AE93" s="2">
        <v>0.11826879999999999</v>
      </c>
    </row>
    <row r="94" spans="1:31" x14ac:dyDescent="0.3">
      <c r="A94">
        <v>60</v>
      </c>
      <c r="B94" s="2"/>
      <c r="C94" s="2"/>
      <c r="D94" s="2">
        <v>0.42958066</v>
      </c>
      <c r="E94" s="2">
        <v>0.17541866</v>
      </c>
      <c r="F94" s="2">
        <v>0.20384975</v>
      </c>
      <c r="G94" s="2">
        <v>0.13196511999999999</v>
      </c>
      <c r="H94" s="2"/>
      <c r="I94" s="2"/>
      <c r="J94" s="2">
        <v>0.44570578</v>
      </c>
      <c r="K94" s="2">
        <v>0.17558425</v>
      </c>
      <c r="L94" s="2">
        <v>0.16609934000000001</v>
      </c>
      <c r="M94" s="2">
        <v>0.11845313</v>
      </c>
      <c r="N94" s="15"/>
      <c r="O94" s="15"/>
      <c r="P94" s="15">
        <v>0.47199488000000001</v>
      </c>
      <c r="Q94" s="15">
        <v>0.19486628</v>
      </c>
      <c r="R94" s="15">
        <v>0.18787316000000001</v>
      </c>
      <c r="S94" s="15">
        <v>0.13982782999999999</v>
      </c>
      <c r="T94" s="2"/>
      <c r="U94" s="2"/>
      <c r="V94" s="2">
        <v>0.45621284000000001</v>
      </c>
      <c r="W94" s="2">
        <v>0.21541405999999999</v>
      </c>
      <c r="X94" s="2">
        <v>0.18030495999999999</v>
      </c>
      <c r="Y94" s="2">
        <v>0.20653589</v>
      </c>
      <c r="Z94" s="2"/>
      <c r="AA94" s="2"/>
      <c r="AB94" s="2">
        <v>0.40131822</v>
      </c>
      <c r="AC94" s="2">
        <v>0.15972529999999999</v>
      </c>
      <c r="AD94" s="2">
        <v>0.13634108</v>
      </c>
      <c r="AE94" s="2">
        <v>0.24875908999999999</v>
      </c>
    </row>
    <row r="96" spans="1:31" x14ac:dyDescent="0.3">
      <c r="F96">
        <v>1.6711464</v>
      </c>
      <c r="G96">
        <v>1.2834308999999999</v>
      </c>
      <c r="H96">
        <v>0.91347699999999998</v>
      </c>
      <c r="I96">
        <v>0.57262199999999996</v>
      </c>
      <c r="J96">
        <v>0.63731700000000002</v>
      </c>
      <c r="K96">
        <v>0.59597299999999997</v>
      </c>
      <c r="N96">
        <v>1.8182464</v>
      </c>
      <c r="O96">
        <v>1.3558992999999999</v>
      </c>
      <c r="P96">
        <v>0.90165969999999995</v>
      </c>
      <c r="Q96">
        <v>0.49781225000000001</v>
      </c>
      <c r="R96">
        <v>0.44406042000000001</v>
      </c>
      <c r="S96">
        <v>0.33762389999999998</v>
      </c>
    </row>
    <row r="97" spans="2:31" x14ac:dyDescent="0.3">
      <c r="F97">
        <v>1.6766795000000001</v>
      </c>
      <c r="G97">
        <v>1.2939385000000001</v>
      </c>
      <c r="H97">
        <v>0.91656532000000002</v>
      </c>
      <c r="I97">
        <v>0.60310779000000003</v>
      </c>
      <c r="J97">
        <v>0.57599126</v>
      </c>
      <c r="K97">
        <v>0.37947640999999999</v>
      </c>
      <c r="N97">
        <v>1.6410583000000001</v>
      </c>
      <c r="O97">
        <v>1.2469170000000001</v>
      </c>
      <c r="P97">
        <v>0.86429500000000004</v>
      </c>
      <c r="Q97">
        <v>0.49299399999999999</v>
      </c>
      <c r="R97">
        <v>0.426261</v>
      </c>
      <c r="S97">
        <v>0.364728</v>
      </c>
    </row>
    <row r="98" spans="2:31" x14ac:dyDescent="0.3">
      <c r="G98">
        <v>1.2976460000000001</v>
      </c>
      <c r="H98">
        <v>0.90794993999999996</v>
      </c>
      <c r="I98">
        <v>0.57441273000000004</v>
      </c>
      <c r="J98">
        <v>0.53006792000000003</v>
      </c>
      <c r="K98">
        <v>0.51036278000000002</v>
      </c>
      <c r="N98">
        <v>1.6504612000000001</v>
      </c>
      <c r="O98">
        <v>1.2587903</v>
      </c>
      <c r="P98">
        <v>0.87515131000000002</v>
      </c>
      <c r="Q98">
        <v>0.49864281999999999</v>
      </c>
      <c r="R98">
        <v>0.39540326999999997</v>
      </c>
      <c r="S98">
        <v>0.34546341000000003</v>
      </c>
    </row>
    <row r="99" spans="2:31" x14ac:dyDescent="0.3">
      <c r="O99">
        <v>1.2620049</v>
      </c>
      <c r="P99">
        <v>0.87369850000000004</v>
      </c>
      <c r="Q99">
        <v>0.53297013000000004</v>
      </c>
      <c r="R99">
        <v>0.44224384</v>
      </c>
      <c r="S99">
        <v>0.35034196000000001</v>
      </c>
    </row>
    <row r="103" spans="2:31" x14ac:dyDescent="0.3"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2</v>
      </c>
      <c r="I103" s="9" t="s">
        <v>2</v>
      </c>
      <c r="J103" s="9" t="s">
        <v>2</v>
      </c>
      <c r="K103" s="9" t="s">
        <v>2</v>
      </c>
      <c r="L103" s="9" t="s">
        <v>2</v>
      </c>
      <c r="M103" s="9" t="s">
        <v>2</v>
      </c>
      <c r="N103" s="9" t="s">
        <v>3</v>
      </c>
      <c r="O103" s="9" t="s">
        <v>3</v>
      </c>
      <c r="P103" s="9" t="s">
        <v>3</v>
      </c>
      <c r="Q103" s="9" t="s">
        <v>3</v>
      </c>
      <c r="R103" s="9" t="s">
        <v>3</v>
      </c>
      <c r="S103" s="9" t="s">
        <v>3</v>
      </c>
      <c r="T103" s="9" t="s">
        <v>4</v>
      </c>
      <c r="U103" s="9" t="s">
        <v>4</v>
      </c>
      <c r="V103" s="9" t="s">
        <v>4</v>
      </c>
      <c r="W103" s="9" t="s">
        <v>4</v>
      </c>
      <c r="X103" s="9" t="s">
        <v>4</v>
      </c>
      <c r="Y103" s="9" t="s">
        <v>4</v>
      </c>
      <c r="Z103" s="9" t="s">
        <v>5</v>
      </c>
      <c r="AA103" s="9" t="s">
        <v>5</v>
      </c>
      <c r="AB103" s="9" t="s">
        <v>5</v>
      </c>
      <c r="AC103" s="9" t="s">
        <v>5</v>
      </c>
      <c r="AD103" s="9" t="s">
        <v>5</v>
      </c>
      <c r="AE103" s="9" t="s">
        <v>5</v>
      </c>
    </row>
    <row r="104" spans="2:31" x14ac:dyDescent="0.3">
      <c r="B104" s="9" t="s">
        <v>6</v>
      </c>
      <c r="C104" s="9" t="s">
        <v>7</v>
      </c>
      <c r="D104" s="9" t="s">
        <v>8</v>
      </c>
      <c r="E104" s="9" t="s">
        <v>9</v>
      </c>
      <c r="F104" s="9" t="s">
        <v>10</v>
      </c>
      <c r="G104" s="9" t="s">
        <v>11</v>
      </c>
      <c r="H104" s="9" t="s">
        <v>6</v>
      </c>
      <c r="I104" s="9" t="s">
        <v>7</v>
      </c>
      <c r="J104" s="9" t="s">
        <v>8</v>
      </c>
      <c r="K104" s="9" t="s">
        <v>9</v>
      </c>
      <c r="L104" s="9" t="s">
        <v>10</v>
      </c>
      <c r="M104" s="9" t="s">
        <v>11</v>
      </c>
      <c r="N104" s="9" t="s">
        <v>6</v>
      </c>
      <c r="O104" s="9" t="s">
        <v>7</v>
      </c>
      <c r="P104" s="9" t="s">
        <v>8</v>
      </c>
      <c r="Q104" s="9" t="s">
        <v>9</v>
      </c>
      <c r="R104" s="9" t="s">
        <v>10</v>
      </c>
      <c r="S104" s="9" t="s">
        <v>11</v>
      </c>
      <c r="T104" s="9" t="s">
        <v>6</v>
      </c>
      <c r="U104" s="9" t="s">
        <v>7</v>
      </c>
      <c r="V104" s="9" t="s">
        <v>8</v>
      </c>
      <c r="W104" s="9" t="s">
        <v>9</v>
      </c>
      <c r="X104" s="9" t="s">
        <v>10</v>
      </c>
      <c r="Y104" s="9" t="s">
        <v>11</v>
      </c>
      <c r="Z104" s="9" t="s">
        <v>6</v>
      </c>
      <c r="AA104" s="9" t="s">
        <v>7</v>
      </c>
      <c r="AB104" s="9" t="s">
        <v>8</v>
      </c>
      <c r="AC104" s="9" t="s">
        <v>9</v>
      </c>
      <c r="AD104" s="9" t="s">
        <v>10</v>
      </c>
      <c r="AE104" s="9" t="s">
        <v>11</v>
      </c>
    </row>
    <row r="105" spans="2:31" x14ac:dyDescent="0.3">
      <c r="B105" s="11">
        <v>63.401176683399299</v>
      </c>
      <c r="C105" s="9">
        <v>63.714224668030099</v>
      </c>
      <c r="D105" s="9">
        <v>60.705487816275301</v>
      </c>
      <c r="E105" s="9">
        <v>54.0755852658653</v>
      </c>
      <c r="F105" s="9">
        <v>55.336919781650799</v>
      </c>
      <c r="G105" s="9">
        <v>51.4984237677495</v>
      </c>
      <c r="H105" s="9">
        <v>62.724569888472701</v>
      </c>
      <c r="I105" s="9">
        <v>64.695072500839302</v>
      </c>
      <c r="J105" s="11">
        <v>69.064354440957899</v>
      </c>
      <c r="K105" s="9">
        <v>60.999335830590901</v>
      </c>
      <c r="L105" s="9">
        <v>55.2859467908536</v>
      </c>
      <c r="M105" s="9">
        <v>42.891352536135798</v>
      </c>
      <c r="N105" s="9">
        <v>62.857169953750898</v>
      </c>
      <c r="O105" s="11">
        <v>68.094906826685104</v>
      </c>
      <c r="P105" s="9">
        <v>74.285587164415105</v>
      </c>
      <c r="Q105" s="9">
        <v>67.990452949645899</v>
      </c>
      <c r="R105" s="9">
        <v>54.031336422858701</v>
      </c>
      <c r="S105" s="9">
        <v>39.048908734118598</v>
      </c>
      <c r="T105" s="9">
        <v>60.151564149527097</v>
      </c>
      <c r="U105" s="9">
        <v>63.957677340896403</v>
      </c>
      <c r="V105" s="11">
        <v>70.321284933928396</v>
      </c>
      <c r="W105" s="9">
        <v>68.687976300828197</v>
      </c>
      <c r="X105" s="9">
        <v>45.809448433690697</v>
      </c>
      <c r="Y105" s="9">
        <v>32.874636281630401</v>
      </c>
      <c r="Z105" s="9">
        <v>59.690328997749397</v>
      </c>
      <c r="AA105" s="9">
        <v>62.568399389094502</v>
      </c>
      <c r="AB105" s="11">
        <v>70.086133924761299</v>
      </c>
      <c r="AC105" s="9">
        <v>60.098310861409701</v>
      </c>
      <c r="AD105" s="9">
        <v>42.028835724712401</v>
      </c>
      <c r="AE105" s="9">
        <v>32.314315671174697</v>
      </c>
    </row>
    <row r="106" spans="2:31" x14ac:dyDescent="0.3">
      <c r="B106" s="9">
        <v>62.151433227671298</v>
      </c>
      <c r="C106" s="9">
        <v>63.0127557134686</v>
      </c>
      <c r="D106" s="9">
        <v>60.539609446539799</v>
      </c>
      <c r="E106" s="9">
        <v>59.817580857405602</v>
      </c>
      <c r="F106" s="9">
        <v>55.4162772123845</v>
      </c>
      <c r="G106" s="9">
        <v>55.285835979399998</v>
      </c>
      <c r="H106" s="9">
        <v>61.875529564118096</v>
      </c>
      <c r="I106" s="9">
        <v>64.654511022989297</v>
      </c>
      <c r="J106" s="9">
        <v>67.148463674785802</v>
      </c>
      <c r="K106" s="9">
        <v>68.335512916604898</v>
      </c>
      <c r="L106" s="9">
        <v>53.538617135679701</v>
      </c>
      <c r="M106" s="9">
        <v>42.442276429601201</v>
      </c>
      <c r="N106" s="9">
        <v>60.299541722267897</v>
      </c>
      <c r="O106" s="9">
        <v>65.013066441616502</v>
      </c>
      <c r="P106" s="9">
        <v>72.418371655012905</v>
      </c>
      <c r="Q106" s="9">
        <v>66.132325435981798</v>
      </c>
      <c r="R106" s="9">
        <v>45.599002270287997</v>
      </c>
      <c r="S106" s="9">
        <v>34.371541471119997</v>
      </c>
      <c r="T106" s="9">
        <v>60.000666197365099</v>
      </c>
      <c r="U106" s="9">
        <v>65.105530677160601</v>
      </c>
      <c r="V106" s="9">
        <v>71.016397344379598</v>
      </c>
      <c r="W106" s="9">
        <v>66.782399561098799</v>
      </c>
      <c r="X106" s="9">
        <v>42.302493081377698</v>
      </c>
      <c r="Y106" s="9">
        <v>31.389096249352399</v>
      </c>
      <c r="Z106" s="9">
        <v>59.548211272163996</v>
      </c>
      <c r="AA106" s="9">
        <v>62.683311326073301</v>
      </c>
      <c r="AB106" s="9">
        <v>68.188728118632397</v>
      </c>
      <c r="AC106" s="9">
        <v>60.2410107183237</v>
      </c>
      <c r="AD106" s="9">
        <v>37.791870473547199</v>
      </c>
      <c r="AE106" s="9">
        <v>31.839227452137099</v>
      </c>
    </row>
    <row r="107" spans="2:31" x14ac:dyDescent="0.3">
      <c r="B107" s="9">
        <v>58.447143412045399</v>
      </c>
      <c r="C107" s="9">
        <v>60.243127666576299</v>
      </c>
      <c r="D107" s="9">
        <v>60.249686463443098</v>
      </c>
      <c r="E107" s="9">
        <v>57.973112411101901</v>
      </c>
      <c r="F107" s="9">
        <v>58.706752840282697</v>
      </c>
      <c r="G107" s="9">
        <v>58.174553091807198</v>
      </c>
      <c r="H107" s="9">
        <v>58.8288656607183</v>
      </c>
      <c r="I107" s="9">
        <v>62.679571831833002</v>
      </c>
      <c r="J107" s="9">
        <v>66.953101198215506</v>
      </c>
      <c r="K107" s="9">
        <v>67.686717112792294</v>
      </c>
      <c r="L107" s="9">
        <v>52.871003411507999</v>
      </c>
      <c r="M107" s="9">
        <v>45.177132700427997</v>
      </c>
      <c r="N107" s="9">
        <v>58.497840534244702</v>
      </c>
      <c r="O107" s="9">
        <v>63.297107388325898</v>
      </c>
      <c r="P107" s="9">
        <v>71.289091746511701</v>
      </c>
      <c r="Q107" s="9">
        <v>67.162306164911797</v>
      </c>
      <c r="R107" s="9">
        <v>50.137083321431902</v>
      </c>
      <c r="S107" s="9">
        <v>39.562723959660701</v>
      </c>
      <c r="T107" s="9">
        <v>58.431977771000497</v>
      </c>
      <c r="U107" s="9">
        <v>62.985602097808702</v>
      </c>
      <c r="V107" s="9">
        <v>69.897429875674106</v>
      </c>
      <c r="W107" s="9">
        <v>59.689049645050602</v>
      </c>
      <c r="X107" s="9">
        <v>42.7104974934512</v>
      </c>
      <c r="Y107" s="9">
        <v>29.308017979362099</v>
      </c>
      <c r="Z107" s="9">
        <v>58.807803045041702</v>
      </c>
      <c r="AA107" s="9">
        <v>62.742286178826802</v>
      </c>
      <c r="AB107" s="9">
        <v>69.244923779648403</v>
      </c>
      <c r="AC107" s="9">
        <v>63.2655555537767</v>
      </c>
      <c r="AD107" s="9">
        <v>37.340168341645899</v>
      </c>
      <c r="AE107" s="9">
        <v>35.156003115013398</v>
      </c>
    </row>
    <row r="108" spans="2:31" x14ac:dyDescent="0.3">
      <c r="B108" s="9"/>
      <c r="C108" s="9">
        <v>58.9539788885128</v>
      </c>
      <c r="D108" s="9">
        <v>61.363263757532899</v>
      </c>
      <c r="E108" s="9">
        <v>60.502986860025402</v>
      </c>
      <c r="F108" s="9">
        <v>60.446087146971202</v>
      </c>
      <c r="G108" s="9">
        <v>57.134621898948197</v>
      </c>
      <c r="H108" s="9"/>
      <c r="I108" s="9">
        <v>61.0868666444224</v>
      </c>
      <c r="J108" s="9">
        <v>67.417989632765597</v>
      </c>
      <c r="K108" s="9">
        <v>66.335336571270304</v>
      </c>
      <c r="L108" s="9">
        <v>56.3384052729782</v>
      </c>
      <c r="M108" s="9">
        <v>46.048486945538301</v>
      </c>
      <c r="N108" s="9"/>
      <c r="O108" s="9">
        <v>60.187668313915196</v>
      </c>
      <c r="P108" s="9">
        <v>69.692091646176095</v>
      </c>
      <c r="Q108" s="9">
        <v>66.722482741836401</v>
      </c>
      <c r="R108" s="9">
        <v>49.882307278234499</v>
      </c>
      <c r="S108" s="9">
        <v>40.8109803887927</v>
      </c>
      <c r="T108" s="9"/>
      <c r="U108" s="9">
        <v>62.243852564503598</v>
      </c>
      <c r="V108" s="9">
        <v>69.479018388432607</v>
      </c>
      <c r="W108" s="9">
        <v>61.693201452570399</v>
      </c>
      <c r="X108" s="9">
        <v>43.8375353928827</v>
      </c>
      <c r="Y108" s="9">
        <v>31.530246694562202</v>
      </c>
      <c r="Z108" s="9"/>
      <c r="AA108" s="9">
        <v>62.110273368754299</v>
      </c>
      <c r="AB108" s="9">
        <v>68.4990856176005</v>
      </c>
      <c r="AC108" s="9">
        <v>60.149153551640197</v>
      </c>
      <c r="AD108" s="9">
        <v>39.480701626670403</v>
      </c>
      <c r="AE108" s="9">
        <v>27.179210863713202</v>
      </c>
    </row>
    <row r="109" spans="2:31" x14ac:dyDescent="0.3">
      <c r="B109" s="9"/>
      <c r="C109" s="9"/>
      <c r="D109" s="9">
        <v>62.161533955114997</v>
      </c>
      <c r="E109" s="9">
        <v>61.955262831242401</v>
      </c>
      <c r="F109" s="9">
        <v>63.194316952140703</v>
      </c>
      <c r="G109" s="9">
        <v>56.055096957923503</v>
      </c>
      <c r="H109" s="9"/>
      <c r="I109" s="9"/>
      <c r="J109" s="9">
        <v>69.746787091889004</v>
      </c>
      <c r="K109" s="9">
        <v>69.348600103378999</v>
      </c>
      <c r="L109" s="9">
        <v>55.894363274177202</v>
      </c>
      <c r="M109" s="9">
        <v>47.677104436053199</v>
      </c>
      <c r="N109" s="9"/>
      <c r="O109" s="9"/>
      <c r="P109" s="9">
        <v>70.348788443145594</v>
      </c>
      <c r="Q109" s="9">
        <v>66.895061929133504</v>
      </c>
      <c r="R109" s="9">
        <v>51.519332667453597</v>
      </c>
      <c r="S109" s="9">
        <v>41.796620623993903</v>
      </c>
      <c r="T109" s="9"/>
      <c r="U109" s="9"/>
      <c r="V109" s="9">
        <v>72.927790966936101</v>
      </c>
      <c r="W109" s="9">
        <v>64.434059328776996</v>
      </c>
      <c r="X109" s="9">
        <v>46.074380106751697</v>
      </c>
      <c r="Y109" s="9">
        <v>33.507168814150702</v>
      </c>
      <c r="Z109" s="9"/>
      <c r="AA109" s="9"/>
      <c r="AB109" s="9">
        <v>72.327503697017903</v>
      </c>
      <c r="AC109" s="9">
        <v>60.669579256157398</v>
      </c>
      <c r="AD109" s="9">
        <v>43.105353961719999</v>
      </c>
      <c r="AE109" s="9">
        <v>26.7383932358272</v>
      </c>
    </row>
    <row r="111" spans="2:31" x14ac:dyDescent="0.3">
      <c r="K111" t="s">
        <v>28</v>
      </c>
    </row>
    <row r="112" spans="2:31" x14ac:dyDescent="0.3">
      <c r="J112" t="s">
        <v>17</v>
      </c>
      <c r="K112" t="s">
        <v>29</v>
      </c>
    </row>
    <row r="113" spans="1:22" x14ac:dyDescent="0.3">
      <c r="J113">
        <v>0</v>
      </c>
      <c r="K113">
        <v>0.44219829999999999</v>
      </c>
    </row>
    <row r="114" spans="1:22" x14ac:dyDescent="0.3">
      <c r="J114">
        <v>0.5</v>
      </c>
      <c r="K114">
        <v>0.46966458999999999</v>
      </c>
    </row>
    <row r="115" spans="1:22" x14ac:dyDescent="0.3">
      <c r="A115">
        <v>0</v>
      </c>
      <c r="J115">
        <v>1</v>
      </c>
      <c r="K115">
        <v>0.46004433</v>
      </c>
      <c r="P115" t="s">
        <v>28</v>
      </c>
    </row>
    <row r="116" spans="1:22" x14ac:dyDescent="0.3">
      <c r="A116">
        <f>A115+5*B116</f>
        <v>0</v>
      </c>
      <c r="B116" s="12"/>
      <c r="J116">
        <v>1.5</v>
      </c>
      <c r="K116">
        <v>0.45735143</v>
      </c>
      <c r="O116" t="s">
        <v>17</v>
      </c>
      <c r="P116" t="s">
        <v>29</v>
      </c>
    </row>
    <row r="117" spans="1:22" x14ac:dyDescent="0.3">
      <c r="J117">
        <v>2</v>
      </c>
      <c r="K117">
        <v>0.45446487000000002</v>
      </c>
      <c r="O117">
        <v>0</v>
      </c>
      <c r="P117">
        <v>0.94428495000000001</v>
      </c>
      <c r="V117" t="s">
        <v>28</v>
      </c>
    </row>
    <row r="118" spans="1:22" x14ac:dyDescent="0.3">
      <c r="J118">
        <v>2.5</v>
      </c>
      <c r="K118">
        <v>0.44958034000000002</v>
      </c>
      <c r="O118">
        <v>12.3</v>
      </c>
      <c r="P118">
        <v>0.60570044999999995</v>
      </c>
      <c r="U118" t="s">
        <v>17</v>
      </c>
      <c r="V118" t="s">
        <v>29</v>
      </c>
    </row>
    <row r="119" spans="1:22" x14ac:dyDescent="0.3">
      <c r="J119">
        <v>3</v>
      </c>
      <c r="K119">
        <v>0.40021369000000001</v>
      </c>
      <c r="O119">
        <v>24.6</v>
      </c>
      <c r="P119">
        <v>0.87694925999999995</v>
      </c>
      <c r="U119">
        <v>0</v>
      </c>
      <c r="V119">
        <v>0.88940954999999999</v>
      </c>
    </row>
    <row r="120" spans="1:22" x14ac:dyDescent="0.3">
      <c r="J120">
        <v>3.5</v>
      </c>
      <c r="K120">
        <v>0.36025077999999999</v>
      </c>
      <c r="O120">
        <v>36.9</v>
      </c>
      <c r="P120">
        <v>0.78981414999999999</v>
      </c>
      <c r="U120">
        <v>12.3</v>
      </c>
      <c r="V120">
        <v>0.82345431000000002</v>
      </c>
    </row>
    <row r="121" spans="1:22" x14ac:dyDescent="0.3">
      <c r="J121">
        <v>4</v>
      </c>
      <c r="K121">
        <v>0.33242180999999998</v>
      </c>
      <c r="O121">
        <v>49.2</v>
      </c>
      <c r="P121">
        <v>0.14459707999999999</v>
      </c>
      <c r="U121">
        <v>24.6</v>
      </c>
      <c r="V121">
        <v>1.0379996</v>
      </c>
    </row>
    <row r="122" spans="1:22" x14ac:dyDescent="0.3">
      <c r="J122">
        <v>4.5</v>
      </c>
      <c r="K122">
        <v>0.30567464</v>
      </c>
      <c r="O122">
        <v>61.5</v>
      </c>
      <c r="P122">
        <v>0.17267684999999999</v>
      </c>
      <c r="U122">
        <v>36.9</v>
      </c>
      <c r="V122">
        <v>0.75401065</v>
      </c>
    </row>
    <row r="123" spans="1:22" x14ac:dyDescent="0.3">
      <c r="J123">
        <v>5</v>
      </c>
      <c r="K123">
        <v>0.30339624999999998</v>
      </c>
      <c r="O123">
        <v>73.8</v>
      </c>
      <c r="P123">
        <v>0.73302831999999996</v>
      </c>
      <c r="U123">
        <v>49.2</v>
      </c>
      <c r="V123">
        <v>0.77827899</v>
      </c>
    </row>
    <row r="124" spans="1:22" x14ac:dyDescent="0.3">
      <c r="O124">
        <v>86.1</v>
      </c>
      <c r="P124">
        <v>0.81711025999999998</v>
      </c>
      <c r="U124">
        <v>61.5</v>
      </c>
      <c r="V124">
        <v>0.75994004999999998</v>
      </c>
    </row>
    <row r="125" spans="1:22" x14ac:dyDescent="0.3">
      <c r="O125">
        <v>98.4</v>
      </c>
      <c r="P125">
        <v>0.82840491000000005</v>
      </c>
      <c r="U125">
        <v>73.8</v>
      </c>
      <c r="V125">
        <v>0.76470324999999995</v>
      </c>
    </row>
    <row r="126" spans="1:22" x14ac:dyDescent="0.3">
      <c r="O126">
        <v>110.7</v>
      </c>
      <c r="P126">
        <v>0.87439016999999997</v>
      </c>
      <c r="U126">
        <v>86.1</v>
      </c>
      <c r="V126">
        <v>0.61008507999999995</v>
      </c>
    </row>
    <row r="127" spans="1:22" x14ac:dyDescent="0.3">
      <c r="O127">
        <v>123</v>
      </c>
      <c r="P127">
        <v>0.37916570999999999</v>
      </c>
      <c r="U127">
        <v>98.4</v>
      </c>
      <c r="V127">
        <v>0.76970150000000004</v>
      </c>
    </row>
    <row r="128" spans="1:22" x14ac:dyDescent="0.3">
      <c r="U128">
        <v>110.7</v>
      </c>
      <c r="V128">
        <v>0.78214331999999998</v>
      </c>
    </row>
    <row r="129" spans="14:22" x14ac:dyDescent="0.3">
      <c r="U129">
        <v>123</v>
      </c>
      <c r="V129">
        <v>0.79163815999999998</v>
      </c>
    </row>
    <row r="136" spans="14:22" x14ac:dyDescent="0.3">
      <c r="O136" t="s">
        <v>1</v>
      </c>
      <c r="P136" t="s">
        <v>1</v>
      </c>
    </row>
    <row r="137" spans="14:22" x14ac:dyDescent="0.3">
      <c r="O137" t="s">
        <v>6</v>
      </c>
      <c r="P137" t="s">
        <v>11</v>
      </c>
    </row>
    <row r="138" spans="14:22" x14ac:dyDescent="0.3">
      <c r="O138" t="s">
        <v>18</v>
      </c>
      <c r="P138" t="s">
        <v>18</v>
      </c>
    </row>
    <row r="139" spans="14:22" x14ac:dyDescent="0.3">
      <c r="N139" t="s">
        <v>30</v>
      </c>
      <c r="O139">
        <v>2.1062590000000001</v>
      </c>
      <c r="P139">
        <v>0.81719238999999999</v>
      </c>
    </row>
    <row r="140" spans="14:22" x14ac:dyDescent="0.3">
      <c r="N140" t="s">
        <v>31</v>
      </c>
      <c r="O140">
        <v>0.77086600999999999</v>
      </c>
      <c r="P140">
        <v>0.39635119000000002</v>
      </c>
    </row>
    <row r="141" spans="14:22" x14ac:dyDescent="0.3">
      <c r="N141" t="s">
        <v>32</v>
      </c>
      <c r="O141">
        <v>63.401176683399299</v>
      </c>
      <c r="P141">
        <v>51.4984237677495</v>
      </c>
    </row>
    <row r="142" spans="14:22" x14ac:dyDescent="0.3">
      <c r="N142" t="s">
        <v>33</v>
      </c>
      <c r="O142">
        <f>O139-O140</f>
        <v>1.3353929900000001</v>
      </c>
      <c r="P142">
        <f>P139-P140</f>
        <v>0.42084119999999997</v>
      </c>
    </row>
  </sheetData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 </vt:lpstr>
      <vt:lpstr>CH</vt:lpstr>
      <vt:lpstr>silty. </vt:lpstr>
      <vt:lpstr>Coarse-grained with Plastic fin</vt:lpstr>
      <vt:lpstr>Coarse-grained with non-Plastic</vt:lpstr>
      <vt:lpstr>Coarse-grained 10 steps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Prajwal Timsina</dc:creator>
  <dc:description/>
  <cp:lastModifiedBy>ACER</cp:lastModifiedBy>
  <cp:revision>14</cp:revision>
  <dcterms:created xsi:type="dcterms:W3CDTF">2023-11-30T11:46:15Z</dcterms:created>
  <dcterms:modified xsi:type="dcterms:W3CDTF">2025-04-07T08:02:18Z</dcterms:modified>
  <dc:language>en-US</dc:language>
</cp:coreProperties>
</file>